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агрузка\нагрузка 19-20\"/>
    </mc:Choice>
  </mc:AlternateContent>
  <bookViews>
    <workbookView xWindow="-120" yWindow="-120" windowWidth="29040" windowHeight="15840" tabRatio="624"/>
  </bookViews>
  <sheets>
    <sheet name="Расчет " sheetId="10" r:id="rId1"/>
    <sheet name="Лист1" sheetId="11" r:id="rId2"/>
  </sheets>
  <definedNames>
    <definedName name="_xlnm._FilterDatabase" localSheetId="0" hidden="1">'Расчет '!$A$8:$GJ$542</definedName>
    <definedName name="_xlnm.Print_Area" localSheetId="0">'Расчет '!$A$1:$GJ$542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N549" i="10" l="1"/>
  <c r="EO549" i="10"/>
  <c r="EP549" i="10"/>
  <c r="EQ549" i="10"/>
  <c r="ER549" i="10"/>
  <c r="ES549" i="10"/>
  <c r="ET549" i="10"/>
  <c r="EU549" i="10"/>
  <c r="EV549" i="10"/>
  <c r="EW549" i="10"/>
  <c r="EX549" i="10"/>
  <c r="EY549" i="10"/>
  <c r="EZ549" i="10"/>
  <c r="FA549" i="10"/>
  <c r="FB549" i="10"/>
  <c r="FC549" i="10"/>
  <c r="FD549" i="10"/>
  <c r="FE549" i="10"/>
  <c r="FF549" i="10"/>
  <c r="FG549" i="10"/>
  <c r="FH549" i="10"/>
  <c r="FI549" i="10"/>
  <c r="FJ549" i="10"/>
  <c r="FK549" i="10"/>
  <c r="FL549" i="10"/>
  <c r="FM549" i="10"/>
  <c r="FN549" i="10"/>
  <c r="FO549" i="10"/>
  <c r="FP549" i="10"/>
  <c r="FQ549" i="10"/>
  <c r="FR549" i="10"/>
  <c r="FS549" i="10"/>
  <c r="FT549" i="10"/>
  <c r="FU549" i="10"/>
  <c r="FV549" i="10"/>
  <c r="FW549" i="10"/>
  <c r="FX549" i="10"/>
  <c r="FY549" i="10"/>
  <c r="FZ549" i="10"/>
  <c r="GA549" i="10"/>
  <c r="GB549" i="10"/>
  <c r="GC549" i="10"/>
  <c r="GD549" i="10"/>
  <c r="GE549" i="10"/>
  <c r="GF549" i="10"/>
  <c r="EM549" i="10"/>
  <c r="CB549" i="10"/>
  <c r="CC549" i="10"/>
  <c r="CD549" i="10"/>
  <c r="CE549" i="10"/>
  <c r="CF549" i="10"/>
  <c r="CG549" i="10"/>
  <c r="CH549" i="10"/>
  <c r="CI549" i="10"/>
  <c r="CJ549" i="10"/>
  <c r="CK549" i="10"/>
  <c r="CL549" i="10"/>
  <c r="CM549" i="10"/>
  <c r="CN549" i="10"/>
  <c r="CO549" i="10"/>
  <c r="CP549" i="10"/>
  <c r="CQ549" i="10"/>
  <c r="CR549" i="10"/>
  <c r="CS549" i="10"/>
  <c r="CT549" i="10"/>
  <c r="CU549" i="10"/>
  <c r="CV549" i="10"/>
  <c r="CW549" i="10"/>
  <c r="CX549" i="10"/>
  <c r="CY549" i="10"/>
  <c r="CZ549" i="10"/>
  <c r="DA549" i="10"/>
  <c r="DB549" i="10"/>
  <c r="DC549" i="10"/>
  <c r="DD549" i="10"/>
  <c r="DE549" i="10"/>
  <c r="DF549" i="10"/>
  <c r="DG549" i="10"/>
  <c r="DH549" i="10"/>
  <c r="DI549" i="10"/>
  <c r="DJ549" i="10"/>
  <c r="DK549" i="10"/>
  <c r="DL549" i="10"/>
  <c r="DM549" i="10"/>
  <c r="DN549" i="10"/>
  <c r="DO549" i="10"/>
  <c r="DP549" i="10"/>
  <c r="DQ549" i="10"/>
  <c r="DR549" i="10"/>
  <c r="DS549" i="10"/>
  <c r="DT549" i="10"/>
  <c r="CA549" i="10"/>
  <c r="P549" i="10"/>
  <c r="Q549" i="10"/>
  <c r="R549" i="10"/>
  <c r="S549" i="10"/>
  <c r="T549" i="10"/>
  <c r="U549" i="10"/>
  <c r="V549" i="10"/>
  <c r="W549" i="10"/>
  <c r="X549" i="10"/>
  <c r="Y549" i="10"/>
  <c r="Z549" i="10"/>
  <c r="AA549" i="10"/>
  <c r="AB549" i="10"/>
  <c r="AC549" i="10"/>
  <c r="AD549" i="10"/>
  <c r="AE549" i="10"/>
  <c r="AF549" i="10"/>
  <c r="AG549" i="10"/>
  <c r="AH549" i="10"/>
  <c r="AI549" i="10"/>
  <c r="AJ549" i="10"/>
  <c r="AK549" i="10"/>
  <c r="AL549" i="10"/>
  <c r="AM549" i="10"/>
  <c r="AN549" i="10"/>
  <c r="AO549" i="10"/>
  <c r="AP549" i="10"/>
  <c r="AQ549" i="10"/>
  <c r="AR549" i="10"/>
  <c r="AS549" i="10"/>
  <c r="AT549" i="10"/>
  <c r="AU549" i="10"/>
  <c r="AV549" i="10"/>
  <c r="AW549" i="10"/>
  <c r="AX549" i="10"/>
  <c r="AY549" i="10"/>
  <c r="AZ549" i="10"/>
  <c r="BA549" i="10"/>
  <c r="BB549" i="10"/>
  <c r="BC549" i="10"/>
  <c r="BD549" i="10"/>
  <c r="BE549" i="10"/>
  <c r="BF549" i="10"/>
  <c r="BG549" i="10"/>
  <c r="BH549" i="10"/>
  <c r="O549" i="10"/>
  <c r="CS203" i="10" l="1"/>
  <c r="CQ203" i="10"/>
  <c r="CO203" i="10"/>
  <c r="CI203" i="10"/>
  <c r="CA203" i="10"/>
  <c r="BY203" i="10"/>
  <c r="BW203" i="10"/>
  <c r="CJ203" i="10" s="1"/>
  <c r="CS131" i="10"/>
  <c r="CQ131" i="10"/>
  <c r="CO131" i="10"/>
  <c r="CI131" i="10"/>
  <c r="CA131" i="10"/>
  <c r="BY131" i="10"/>
  <c r="BW131" i="10"/>
  <c r="CJ131" i="10" s="1"/>
  <c r="BE414" i="10"/>
  <c r="AY414" i="10"/>
  <c r="AW414" i="10"/>
  <c r="AU414" i="10"/>
  <c r="AS414" i="10"/>
  <c r="AQ414" i="10"/>
  <c r="AO414" i="10"/>
  <c r="AM414" i="10"/>
  <c r="AK414" i="10"/>
  <c r="AI414" i="10"/>
  <c r="AG414" i="10"/>
  <c r="AE414" i="10"/>
  <c r="AC414" i="10"/>
  <c r="W414" i="10"/>
  <c r="S414" i="10"/>
  <c r="Q414" i="10"/>
  <c r="O414" i="10"/>
  <c r="M414" i="10"/>
  <c r="K414" i="10"/>
  <c r="BC414" i="10" s="1"/>
  <c r="AC370" i="10"/>
  <c r="Y370" i="10"/>
  <c r="W370" i="10"/>
  <c r="S370" i="10"/>
  <c r="Q370" i="10"/>
  <c r="O370" i="10"/>
  <c r="M370" i="10"/>
  <c r="K370" i="10"/>
  <c r="U370" i="10" s="1"/>
  <c r="M88" i="10"/>
  <c r="BE431" i="10"/>
  <c r="AY431" i="10"/>
  <c r="AW431" i="10"/>
  <c r="AU431" i="10"/>
  <c r="AS431" i="10"/>
  <c r="AQ431" i="10"/>
  <c r="AO431" i="10"/>
  <c r="AM431" i="10"/>
  <c r="AK431" i="10"/>
  <c r="AI431" i="10"/>
  <c r="AG431" i="10"/>
  <c r="AE431" i="10"/>
  <c r="AC431" i="10"/>
  <c r="Y431" i="10"/>
  <c r="W431" i="10"/>
  <c r="S431" i="10"/>
  <c r="Q431" i="10"/>
  <c r="O431" i="10"/>
  <c r="M431" i="10"/>
  <c r="K431" i="10"/>
  <c r="X431" i="10" s="1"/>
  <c r="DK482" i="10"/>
  <c r="DI482" i="10"/>
  <c r="DG482" i="10"/>
  <c r="DE482" i="10"/>
  <c r="DC482" i="10"/>
  <c r="DA482" i="10"/>
  <c r="CY482" i="10"/>
  <c r="CW482" i="10"/>
  <c r="CU482" i="10"/>
  <c r="CS482" i="10"/>
  <c r="CQ482" i="10"/>
  <c r="CO482" i="10"/>
  <c r="CK482" i="10"/>
  <c r="CI482" i="10"/>
  <c r="CE482" i="10"/>
  <c r="CC482" i="10"/>
  <c r="CA482" i="10"/>
  <c r="BY482" i="10"/>
  <c r="BW482" i="10"/>
  <c r="CJ482" i="10" s="1"/>
  <c r="K511" i="10"/>
  <c r="U511" i="10" s="1"/>
  <c r="M511" i="10"/>
  <c r="O511" i="10"/>
  <c r="AC511" i="10"/>
  <c r="AE511" i="10"/>
  <c r="AG511" i="10"/>
  <c r="AI511" i="10"/>
  <c r="AK511" i="10"/>
  <c r="AM511" i="10"/>
  <c r="K512" i="10"/>
  <c r="BA512" i="10" s="1"/>
  <c r="M512" i="10"/>
  <c r="Q512" i="10"/>
  <c r="S512" i="10"/>
  <c r="U512" i="10"/>
  <c r="W512" i="10"/>
  <c r="Y512" i="10"/>
  <c r="AC512" i="10"/>
  <c r="AE512" i="10"/>
  <c r="AG512" i="10"/>
  <c r="AI512" i="10"/>
  <c r="AK512" i="10"/>
  <c r="AM512" i="10"/>
  <c r="AO512" i="10"/>
  <c r="AQ512" i="10"/>
  <c r="AS512" i="10"/>
  <c r="AU512" i="10"/>
  <c r="AW512" i="10"/>
  <c r="AY512" i="10"/>
  <c r="BE512" i="10"/>
  <c r="CG482" i="10" l="1"/>
  <c r="CG203" i="10"/>
  <c r="X414" i="10"/>
  <c r="CG131" i="10"/>
  <c r="BA414" i="10"/>
  <c r="U414" i="10"/>
  <c r="X370" i="10"/>
  <c r="U431" i="10"/>
  <c r="BA431" i="10"/>
  <c r="BC431" i="10"/>
  <c r="BC512" i="10"/>
  <c r="X511" i="10"/>
  <c r="DQ247" i="10"/>
  <c r="DK247" i="10"/>
  <c r="DI247" i="10"/>
  <c r="DG247" i="10"/>
  <c r="DE247" i="10"/>
  <c r="DC247" i="10"/>
  <c r="DA247" i="10"/>
  <c r="CY247" i="10"/>
  <c r="CW247" i="10"/>
  <c r="CU247" i="10"/>
  <c r="CS247" i="10"/>
  <c r="CQ247" i="10"/>
  <c r="CO247" i="10"/>
  <c r="CK247" i="10"/>
  <c r="CI247" i="10"/>
  <c r="CE247" i="10"/>
  <c r="CC247" i="10"/>
  <c r="CA247" i="10"/>
  <c r="BY247" i="10"/>
  <c r="BW247" i="10"/>
  <c r="CJ247" i="10" s="1"/>
  <c r="DQ198" i="10"/>
  <c r="DK198" i="10"/>
  <c r="DI198" i="10"/>
  <c r="DG198" i="10"/>
  <c r="DE198" i="10"/>
  <c r="DC198" i="10"/>
  <c r="DA198" i="10"/>
  <c r="CY198" i="10"/>
  <c r="CW198" i="10"/>
  <c r="CU198" i="10"/>
  <c r="CS198" i="10"/>
  <c r="CQ198" i="10"/>
  <c r="CO198" i="10"/>
  <c r="CK198" i="10"/>
  <c r="CI198" i="10"/>
  <c r="CE198" i="10"/>
  <c r="CC198" i="10"/>
  <c r="CA198" i="10"/>
  <c r="BY198" i="10"/>
  <c r="BW198" i="10"/>
  <c r="CJ198" i="10" s="1"/>
  <c r="DQ57" i="10"/>
  <c r="DK57" i="10"/>
  <c r="DE57" i="10"/>
  <c r="DA57" i="10"/>
  <c r="CK57" i="10"/>
  <c r="CI57" i="10"/>
  <c r="CE57" i="10"/>
  <c r="CC57" i="10"/>
  <c r="CA57" i="10"/>
  <c r="BY57" i="10"/>
  <c r="BW57" i="10"/>
  <c r="CJ57" i="10" s="1"/>
  <c r="DI57" i="10"/>
  <c r="DQ202" i="10"/>
  <c r="DK202" i="10"/>
  <c r="DI202" i="10"/>
  <c r="DG202" i="10"/>
  <c r="DE202" i="10"/>
  <c r="DC202" i="10"/>
  <c r="DA202" i="10"/>
  <c r="CY202" i="10"/>
  <c r="CW202" i="10"/>
  <c r="CU202" i="10"/>
  <c r="CS202" i="10"/>
  <c r="CQ202" i="10"/>
  <c r="CO202" i="10"/>
  <c r="CK202" i="10"/>
  <c r="CI202" i="10"/>
  <c r="CE202" i="10"/>
  <c r="CC202" i="10"/>
  <c r="CA202" i="10"/>
  <c r="BY202" i="10"/>
  <c r="BW202" i="10"/>
  <c r="CJ202" i="10" s="1"/>
  <c r="BE137" i="10"/>
  <c r="BC137" i="10"/>
  <c r="BA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Y137" i="10"/>
  <c r="W137" i="10"/>
  <c r="U137" i="10"/>
  <c r="S137" i="10"/>
  <c r="Q137" i="10"/>
  <c r="O137" i="10"/>
  <c r="M137" i="10"/>
  <c r="BC13" i="10"/>
  <c r="O442" i="10"/>
  <c r="O441" i="10"/>
  <c r="CG247" i="10" l="1"/>
  <c r="DM247" i="10"/>
  <c r="DO247" i="10"/>
  <c r="CG198" i="10"/>
  <c r="DM198" i="10"/>
  <c r="DO198" i="10"/>
  <c r="CU57" i="10"/>
  <c r="DC57" i="10"/>
  <c r="CG57" i="10"/>
  <c r="CO57" i="10"/>
  <c r="CW57" i="10"/>
  <c r="DM57" i="10"/>
  <c r="CQ57" i="10"/>
  <c r="CY57" i="10"/>
  <c r="DG57" i="10"/>
  <c r="DO57" i="10"/>
  <c r="CS57" i="10"/>
  <c r="CG202" i="10"/>
  <c r="DM202" i="10"/>
  <c r="DO202" i="10"/>
  <c r="CY511" i="10"/>
  <c r="CW511" i="10"/>
  <c r="CU511" i="10"/>
  <c r="CS511" i="10"/>
  <c r="CQ511" i="10"/>
  <c r="CO511" i="10"/>
  <c r="CI511" i="10"/>
  <c r="CE511" i="10"/>
  <c r="CC511" i="10"/>
  <c r="CA511" i="10"/>
  <c r="BY511" i="10"/>
  <c r="BW511" i="10"/>
  <c r="CG511" i="10" s="1"/>
  <c r="CY510" i="10"/>
  <c r="CW510" i="10"/>
  <c r="CU510" i="10"/>
  <c r="CS510" i="10"/>
  <c r="CQ510" i="10"/>
  <c r="CO510" i="10"/>
  <c r="CA510" i="10"/>
  <c r="BY510" i="10"/>
  <c r="BW510" i="10"/>
  <c r="CY43" i="10"/>
  <c r="CW43" i="10"/>
  <c r="CU43" i="10"/>
  <c r="CS43" i="10"/>
  <c r="CQ43" i="10"/>
  <c r="CO43" i="10"/>
  <c r="CA43" i="10"/>
  <c r="BY43" i="10"/>
  <c r="BW43" i="10"/>
  <c r="CS37" i="10"/>
  <c r="CQ37" i="10"/>
  <c r="CO37" i="10"/>
  <c r="CI37" i="10"/>
  <c r="CA37" i="10"/>
  <c r="BY37" i="10"/>
  <c r="BW37" i="10"/>
  <c r="CJ37" i="10" s="1"/>
  <c r="CY73" i="10"/>
  <c r="CW73" i="10"/>
  <c r="CU73" i="10"/>
  <c r="CS73" i="10"/>
  <c r="CQ73" i="10"/>
  <c r="CO73" i="10"/>
  <c r="CA73" i="10"/>
  <c r="BY73" i="10"/>
  <c r="BW73" i="10"/>
  <c r="CY72" i="10"/>
  <c r="CW72" i="10"/>
  <c r="CU72" i="10"/>
  <c r="CS72" i="10"/>
  <c r="CQ72" i="10"/>
  <c r="CO72" i="10"/>
  <c r="CA72" i="10"/>
  <c r="BY72" i="10"/>
  <c r="BW72" i="10"/>
  <c r="CS71" i="10"/>
  <c r="CQ71" i="10"/>
  <c r="CO71" i="10"/>
  <c r="CI71" i="10"/>
  <c r="CE71" i="10"/>
  <c r="CC71" i="10"/>
  <c r="CA71" i="10"/>
  <c r="BY71" i="10"/>
  <c r="BW71" i="10"/>
  <c r="CG71" i="10" s="1"/>
  <c r="CS70" i="10"/>
  <c r="CQ70" i="10"/>
  <c r="CO70" i="10"/>
  <c r="BY70" i="10"/>
  <c r="BW70" i="10"/>
  <c r="CY69" i="10"/>
  <c r="CW69" i="10"/>
  <c r="CU69" i="10"/>
  <c r="CS69" i="10"/>
  <c r="CQ69" i="10"/>
  <c r="CO69" i="10"/>
  <c r="CA69" i="10"/>
  <c r="BY69" i="10"/>
  <c r="BW69" i="10"/>
  <c r="CY68" i="10"/>
  <c r="CW68" i="10"/>
  <c r="CU68" i="10"/>
  <c r="CS68" i="10"/>
  <c r="CQ68" i="10"/>
  <c r="CO68" i="10"/>
  <c r="CA68" i="10"/>
  <c r="BY68" i="10"/>
  <c r="BW68" i="10"/>
  <c r="DQ417" i="10"/>
  <c r="DO417" i="10"/>
  <c r="DM417" i="10"/>
  <c r="DK417" i="10"/>
  <c r="DI417" i="10"/>
  <c r="DG417" i="10"/>
  <c r="DE417" i="10"/>
  <c r="DC417" i="10"/>
  <c r="DA417" i="10"/>
  <c r="CY417" i="10"/>
  <c r="CW417" i="10"/>
  <c r="CU417" i="10"/>
  <c r="CS417" i="10"/>
  <c r="CQ417" i="10"/>
  <c r="CK417" i="10"/>
  <c r="CJ417" i="10"/>
  <c r="CI417" i="10"/>
  <c r="CG417" i="10"/>
  <c r="CE417" i="10"/>
  <c r="CC417" i="10"/>
  <c r="CA417" i="10"/>
  <c r="BY417" i="10"/>
  <c r="CG37" i="10" l="1"/>
  <c r="CJ71" i="10"/>
  <c r="EN303" i="10" l="1"/>
  <c r="EP303" i="10"/>
  <c r="ER303" i="10"/>
  <c r="ET303" i="10"/>
  <c r="EX303" i="10"/>
  <c r="EY303" i="10"/>
  <c r="EZ303" i="10"/>
  <c r="FB303" i="10"/>
  <c r="FD303" i="10"/>
  <c r="FF303" i="10"/>
  <c r="FH303" i="10"/>
  <c r="FJ303" i="10"/>
  <c r="FL303" i="10"/>
  <c r="FN303" i="10"/>
  <c r="FP303" i="10"/>
  <c r="FR303" i="10"/>
  <c r="FT303" i="10"/>
  <c r="FV303" i="10"/>
  <c r="FX303" i="10"/>
  <c r="FZ303" i="10"/>
  <c r="GB303" i="10"/>
  <c r="EN302" i="10"/>
  <c r="EP302" i="10"/>
  <c r="ER302" i="10"/>
  <c r="ET302" i="10"/>
  <c r="EV302" i="10"/>
  <c r="EW302" i="10"/>
  <c r="EX302" i="10"/>
  <c r="EY302" i="10"/>
  <c r="EZ302" i="10"/>
  <c r="FB302" i="10"/>
  <c r="FD302" i="10"/>
  <c r="FF302" i="10"/>
  <c r="FH302" i="10"/>
  <c r="FJ302" i="10"/>
  <c r="FL302" i="10"/>
  <c r="FN302" i="10"/>
  <c r="FP302" i="10"/>
  <c r="FR302" i="10"/>
  <c r="FT302" i="10"/>
  <c r="FV302" i="10"/>
  <c r="FX302" i="10"/>
  <c r="FZ302" i="10"/>
  <c r="GB302" i="10"/>
  <c r="EN301" i="10"/>
  <c r="EP301" i="10"/>
  <c r="ER301" i="10"/>
  <c r="ET301" i="10"/>
  <c r="EX301" i="10"/>
  <c r="EY301" i="10"/>
  <c r="EZ301" i="10"/>
  <c r="FB301" i="10"/>
  <c r="FD301" i="10"/>
  <c r="FF301" i="10"/>
  <c r="FH301" i="10"/>
  <c r="FJ301" i="10"/>
  <c r="FL301" i="10"/>
  <c r="FN301" i="10"/>
  <c r="FP301" i="10"/>
  <c r="FR301" i="10"/>
  <c r="FT301" i="10"/>
  <c r="FV301" i="10"/>
  <c r="FX301" i="10"/>
  <c r="FZ301" i="10"/>
  <c r="GB301" i="10"/>
  <c r="EN300" i="10"/>
  <c r="EP300" i="10"/>
  <c r="ER300" i="10"/>
  <c r="ET300" i="10"/>
  <c r="EX300" i="10"/>
  <c r="EY300" i="10"/>
  <c r="EZ300" i="10"/>
  <c r="FB300" i="10"/>
  <c r="FD300" i="10"/>
  <c r="FF300" i="10"/>
  <c r="FH300" i="10"/>
  <c r="FJ300" i="10"/>
  <c r="FL300" i="10"/>
  <c r="FN300" i="10"/>
  <c r="FP300" i="10"/>
  <c r="FR300" i="10"/>
  <c r="FS300" i="10"/>
  <c r="FT300" i="10"/>
  <c r="FU300" i="10"/>
  <c r="FV300" i="10"/>
  <c r="FW300" i="10"/>
  <c r="FX300" i="10"/>
  <c r="FY300" i="10"/>
  <c r="FZ300" i="10"/>
  <c r="GA300" i="10"/>
  <c r="GB300" i="10"/>
  <c r="GC300" i="10"/>
  <c r="EN299" i="10"/>
  <c r="EP299" i="10"/>
  <c r="ER299" i="10"/>
  <c r="ET299" i="10"/>
  <c r="EX299" i="10"/>
  <c r="EY299" i="10"/>
  <c r="EZ299" i="10"/>
  <c r="FB299" i="10"/>
  <c r="FD299" i="10"/>
  <c r="FF299" i="10"/>
  <c r="FH299" i="10"/>
  <c r="FJ299" i="10"/>
  <c r="FL299" i="10"/>
  <c r="FN299" i="10"/>
  <c r="FP299" i="10"/>
  <c r="FR299" i="10"/>
  <c r="FT299" i="10"/>
  <c r="FV299" i="10"/>
  <c r="FX299" i="10"/>
  <c r="FZ299" i="10"/>
  <c r="GB299" i="10"/>
  <c r="EN298" i="10"/>
  <c r="EP298" i="10"/>
  <c r="ER298" i="10"/>
  <c r="ET298" i="10"/>
  <c r="EV298" i="10"/>
  <c r="EW298" i="10"/>
  <c r="EX298" i="10"/>
  <c r="EZ298" i="10"/>
  <c r="FB298" i="10"/>
  <c r="FD298" i="10"/>
  <c r="FF298" i="10"/>
  <c r="FH298" i="10"/>
  <c r="FJ298" i="10"/>
  <c r="FL298" i="10"/>
  <c r="FN298" i="10"/>
  <c r="FP298" i="10"/>
  <c r="FR298" i="10"/>
  <c r="FT298" i="10"/>
  <c r="FV298" i="10"/>
  <c r="FX298" i="10"/>
  <c r="FY298" i="10"/>
  <c r="FZ298" i="10"/>
  <c r="GB298" i="10"/>
  <c r="EN297" i="10"/>
  <c r="EP297" i="10"/>
  <c r="ER297" i="10"/>
  <c r="ET297" i="10"/>
  <c r="EV297" i="10"/>
  <c r="EX297" i="10"/>
  <c r="EZ297" i="10"/>
  <c r="FB297" i="10"/>
  <c r="FD297" i="10"/>
  <c r="FF297" i="10"/>
  <c r="FH297" i="10"/>
  <c r="FJ297" i="10"/>
  <c r="FL297" i="10"/>
  <c r="FN297" i="10"/>
  <c r="FP297" i="10"/>
  <c r="FR297" i="10"/>
  <c r="FT297" i="10"/>
  <c r="FV297" i="10"/>
  <c r="FX297" i="10"/>
  <c r="FZ297" i="10"/>
  <c r="GB297" i="10"/>
  <c r="EN296" i="10"/>
  <c r="EP296" i="10"/>
  <c r="ER296" i="10"/>
  <c r="ET296" i="10"/>
  <c r="EX296" i="10"/>
  <c r="EZ296" i="10"/>
  <c r="FB296" i="10"/>
  <c r="FD296" i="10"/>
  <c r="FF296" i="10"/>
  <c r="FH296" i="10"/>
  <c r="FJ296" i="10"/>
  <c r="FL296" i="10"/>
  <c r="FN296" i="10"/>
  <c r="FP296" i="10"/>
  <c r="FR296" i="10"/>
  <c r="FT296" i="10"/>
  <c r="FV296" i="10"/>
  <c r="FX296" i="10"/>
  <c r="FZ296" i="10"/>
  <c r="GB296" i="10"/>
  <c r="EN295" i="10"/>
  <c r="EP295" i="10"/>
  <c r="ER295" i="10"/>
  <c r="ET295" i="10"/>
  <c r="EX295" i="10"/>
  <c r="EZ295" i="10"/>
  <c r="FB295" i="10"/>
  <c r="FD295" i="10"/>
  <c r="FF295" i="10"/>
  <c r="FH295" i="10"/>
  <c r="FJ295" i="10"/>
  <c r="FL295" i="10"/>
  <c r="FN295" i="10"/>
  <c r="FP295" i="10"/>
  <c r="FR295" i="10"/>
  <c r="FT295" i="10"/>
  <c r="FV295" i="10"/>
  <c r="FX295" i="10"/>
  <c r="FZ295" i="10"/>
  <c r="GB295" i="10"/>
  <c r="EN294" i="10"/>
  <c r="EP294" i="10"/>
  <c r="ER294" i="10"/>
  <c r="ET294" i="10"/>
  <c r="EX294" i="10"/>
  <c r="EZ294" i="10"/>
  <c r="FB294" i="10"/>
  <c r="FD294" i="10"/>
  <c r="FF294" i="10"/>
  <c r="FH294" i="10"/>
  <c r="FJ294" i="10"/>
  <c r="FL294" i="10"/>
  <c r="FN294" i="10"/>
  <c r="FP294" i="10"/>
  <c r="FR294" i="10"/>
  <c r="FT294" i="10"/>
  <c r="FV294" i="10"/>
  <c r="FX294" i="10"/>
  <c r="FZ294" i="10"/>
  <c r="GB294" i="10"/>
  <c r="EN293" i="10"/>
  <c r="EP293" i="10"/>
  <c r="ER293" i="10"/>
  <c r="ET293" i="10"/>
  <c r="EW293" i="10"/>
  <c r="EX293" i="10"/>
  <c r="EZ293" i="10"/>
  <c r="FB293" i="10"/>
  <c r="FD293" i="10"/>
  <c r="FF293" i="10"/>
  <c r="FH293" i="10"/>
  <c r="FJ293" i="10"/>
  <c r="FL293" i="10"/>
  <c r="FN293" i="10"/>
  <c r="FP293" i="10"/>
  <c r="FR293" i="10"/>
  <c r="FT293" i="10"/>
  <c r="FV293" i="10"/>
  <c r="FX293" i="10"/>
  <c r="FZ293" i="10"/>
  <c r="GB293" i="10"/>
  <c r="EN292" i="10"/>
  <c r="EP292" i="10"/>
  <c r="ER292" i="10"/>
  <c r="ET292" i="10"/>
  <c r="EX292" i="10"/>
  <c r="EZ292" i="10"/>
  <c r="FB292" i="10"/>
  <c r="FD292" i="10"/>
  <c r="FF292" i="10"/>
  <c r="FH292" i="10"/>
  <c r="FJ292" i="10"/>
  <c r="FL292" i="10"/>
  <c r="FN292" i="10"/>
  <c r="FP292" i="10"/>
  <c r="FR292" i="10"/>
  <c r="FT292" i="10"/>
  <c r="FV292" i="10"/>
  <c r="FX292" i="10"/>
  <c r="FZ292" i="10"/>
  <c r="GB292" i="10"/>
  <c r="GD292" i="10"/>
  <c r="EN291" i="10"/>
  <c r="EP291" i="10"/>
  <c r="ER291" i="10"/>
  <c r="ET291" i="10"/>
  <c r="EX291" i="10"/>
  <c r="EZ291" i="10"/>
  <c r="FB291" i="10"/>
  <c r="FD291" i="10"/>
  <c r="FF291" i="10"/>
  <c r="FH291" i="10"/>
  <c r="FJ291" i="10"/>
  <c r="FL291" i="10"/>
  <c r="FN291" i="10"/>
  <c r="FP291" i="10"/>
  <c r="FR291" i="10"/>
  <c r="FT291" i="10"/>
  <c r="FV291" i="10"/>
  <c r="FX291" i="10"/>
  <c r="FZ291" i="10"/>
  <c r="GB291" i="10"/>
  <c r="EN290" i="10"/>
  <c r="EP290" i="10"/>
  <c r="ER290" i="10"/>
  <c r="ET290" i="10"/>
  <c r="EX290" i="10"/>
  <c r="EY290" i="10"/>
  <c r="EZ290" i="10"/>
  <c r="FB290" i="10"/>
  <c r="FD290" i="10"/>
  <c r="FF290" i="10"/>
  <c r="FH290" i="10"/>
  <c r="FJ290" i="10"/>
  <c r="FL290" i="10"/>
  <c r="FN290" i="10"/>
  <c r="FP290" i="10"/>
  <c r="FR290" i="10"/>
  <c r="FT290" i="10"/>
  <c r="FV290" i="10"/>
  <c r="FX290" i="10"/>
  <c r="FZ290" i="10"/>
  <c r="GB290" i="10"/>
  <c r="EN289" i="10"/>
  <c r="EP289" i="10"/>
  <c r="ER289" i="10"/>
  <c r="ET289" i="10"/>
  <c r="EX289" i="10"/>
  <c r="EY289" i="10"/>
  <c r="EZ289" i="10"/>
  <c r="FB289" i="10"/>
  <c r="FD289" i="10"/>
  <c r="FF289" i="10"/>
  <c r="FH289" i="10"/>
  <c r="FJ289" i="10"/>
  <c r="FL289" i="10"/>
  <c r="FN289" i="10"/>
  <c r="FP289" i="10"/>
  <c r="FR289" i="10"/>
  <c r="FT289" i="10"/>
  <c r="FV289" i="10"/>
  <c r="FX289" i="10"/>
  <c r="FZ289" i="10"/>
  <c r="GB289" i="10"/>
  <c r="EM306" i="10"/>
  <c r="DK66" i="10"/>
  <c r="DI66" i="10"/>
  <c r="DG66" i="10"/>
  <c r="DE66" i="10"/>
  <c r="DC66" i="10"/>
  <c r="DA66" i="10"/>
  <c r="CY66" i="10"/>
  <c r="CW66" i="10"/>
  <c r="CU66" i="10"/>
  <c r="CS66" i="10"/>
  <c r="CQ66" i="10"/>
  <c r="CO66" i="10"/>
  <c r="CK66" i="10"/>
  <c r="CI66" i="10"/>
  <c r="CE66" i="10"/>
  <c r="CC66" i="10"/>
  <c r="CA66" i="10"/>
  <c r="BY66" i="10"/>
  <c r="BW66" i="10"/>
  <c r="CJ66" i="10" s="1"/>
  <c r="DQ353" i="10"/>
  <c r="DK353" i="10"/>
  <c r="DI353" i="10"/>
  <c r="DG353" i="10"/>
  <c r="DE353" i="10"/>
  <c r="DC353" i="10"/>
  <c r="DA353" i="10"/>
  <c r="CY353" i="10"/>
  <c r="CW353" i="10"/>
  <c r="CU353" i="10"/>
  <c r="CS353" i="10"/>
  <c r="CQ353" i="10"/>
  <c r="CO353" i="10"/>
  <c r="CI353" i="10"/>
  <c r="CE353" i="10"/>
  <c r="CC353" i="10"/>
  <c r="CA353" i="10"/>
  <c r="BY353" i="10"/>
  <c r="BW353" i="10"/>
  <c r="CG353" i="10" s="1"/>
  <c r="DQ431" i="10"/>
  <c r="DK431" i="10"/>
  <c r="DI431" i="10"/>
  <c r="DG431" i="10"/>
  <c r="DE431" i="10"/>
  <c r="DC431" i="10"/>
  <c r="DA431" i="10"/>
  <c r="CY431" i="10"/>
  <c r="CW431" i="10"/>
  <c r="CU431" i="10"/>
  <c r="CS431" i="10"/>
  <c r="CQ431" i="10"/>
  <c r="CO431" i="10"/>
  <c r="CK431" i="10"/>
  <c r="CI431" i="10"/>
  <c r="CE431" i="10"/>
  <c r="CC431" i="10"/>
  <c r="CA431" i="10"/>
  <c r="BY431" i="10"/>
  <c r="BW431" i="10"/>
  <c r="CJ431" i="10" s="1"/>
  <c r="EN359" i="10"/>
  <c r="EO359" i="10"/>
  <c r="EP359" i="10"/>
  <c r="EQ359" i="10"/>
  <c r="ER359" i="10"/>
  <c r="ES359" i="10"/>
  <c r="ET359" i="10"/>
  <c r="EU359" i="10"/>
  <c r="EV359" i="10"/>
  <c r="EW359" i="10"/>
  <c r="EX359" i="10"/>
  <c r="EY359" i="10"/>
  <c r="EZ359" i="10"/>
  <c r="FA359" i="10"/>
  <c r="FB359" i="10"/>
  <c r="FC359" i="10"/>
  <c r="FD359" i="10"/>
  <c r="FE359" i="10"/>
  <c r="FF359" i="10"/>
  <c r="FG359" i="10"/>
  <c r="FH359" i="10"/>
  <c r="FI359" i="10"/>
  <c r="FJ359" i="10"/>
  <c r="FK359" i="10"/>
  <c r="FL359" i="10"/>
  <c r="FM359" i="10"/>
  <c r="FN359" i="10"/>
  <c r="FO359" i="10"/>
  <c r="FP359" i="10"/>
  <c r="FQ359" i="10"/>
  <c r="FR359" i="10"/>
  <c r="FS359" i="10"/>
  <c r="FT359" i="10"/>
  <c r="FU359" i="10"/>
  <c r="FV359" i="10"/>
  <c r="FW359" i="10"/>
  <c r="FX359" i="10"/>
  <c r="FY359" i="10"/>
  <c r="FZ359" i="10"/>
  <c r="GA359" i="10"/>
  <c r="GB359" i="10"/>
  <c r="GC359" i="10"/>
  <c r="GD359" i="10"/>
  <c r="EN358" i="10"/>
  <c r="EO358" i="10"/>
  <c r="EP358" i="10"/>
  <c r="EQ358" i="10"/>
  <c r="ER358" i="10"/>
  <c r="ES358" i="10"/>
  <c r="ET358" i="10"/>
  <c r="EU358" i="10"/>
  <c r="EV358" i="10"/>
  <c r="EW358" i="10"/>
  <c r="EX358" i="10"/>
  <c r="EY358" i="10"/>
  <c r="EZ358" i="10"/>
  <c r="FA358" i="10"/>
  <c r="FB358" i="10"/>
  <c r="FC358" i="10"/>
  <c r="FD358" i="10"/>
  <c r="FE358" i="10"/>
  <c r="FF358" i="10"/>
  <c r="FG358" i="10"/>
  <c r="FH358" i="10"/>
  <c r="FI358" i="10"/>
  <c r="FJ358" i="10"/>
  <c r="FK358" i="10"/>
  <c r="FL358" i="10"/>
  <c r="FM358" i="10"/>
  <c r="FN358" i="10"/>
  <c r="FO358" i="10"/>
  <c r="FP358" i="10"/>
  <c r="FQ358" i="10"/>
  <c r="FR358" i="10"/>
  <c r="FS358" i="10"/>
  <c r="FT358" i="10"/>
  <c r="FU358" i="10"/>
  <c r="FV358" i="10"/>
  <c r="FW358" i="10"/>
  <c r="FX358" i="10"/>
  <c r="FY358" i="10"/>
  <c r="FZ358" i="10"/>
  <c r="GA358" i="10"/>
  <c r="GB358" i="10"/>
  <c r="GC358" i="10"/>
  <c r="GD358" i="10"/>
  <c r="EN357" i="10"/>
  <c r="EO357" i="10"/>
  <c r="EP357" i="10"/>
  <c r="EQ357" i="10"/>
  <c r="ER357" i="10"/>
  <c r="ES357" i="10"/>
  <c r="ET357" i="10"/>
  <c r="EU357" i="10"/>
  <c r="EV357" i="10"/>
  <c r="EW357" i="10"/>
  <c r="EX357" i="10"/>
  <c r="EY357" i="10"/>
  <c r="EZ357" i="10"/>
  <c r="FA357" i="10"/>
  <c r="FB357" i="10"/>
  <c r="FC357" i="10"/>
  <c r="FD357" i="10"/>
  <c r="FE357" i="10"/>
  <c r="FF357" i="10"/>
  <c r="FG357" i="10"/>
  <c r="FH357" i="10"/>
  <c r="FI357" i="10"/>
  <c r="FJ357" i="10"/>
  <c r="FK357" i="10"/>
  <c r="FL357" i="10"/>
  <c r="FM357" i="10"/>
  <c r="FN357" i="10"/>
  <c r="FO357" i="10"/>
  <c r="FP357" i="10"/>
  <c r="FQ357" i="10"/>
  <c r="FR357" i="10"/>
  <c r="FS357" i="10"/>
  <c r="FT357" i="10"/>
  <c r="FU357" i="10"/>
  <c r="FV357" i="10"/>
  <c r="FW357" i="10"/>
  <c r="FX357" i="10"/>
  <c r="FY357" i="10"/>
  <c r="FZ357" i="10"/>
  <c r="GA357" i="10"/>
  <c r="GB357" i="10"/>
  <c r="GC357" i="10"/>
  <c r="GD357" i="10"/>
  <c r="EN356" i="10"/>
  <c r="EP356" i="10"/>
  <c r="ER356" i="10"/>
  <c r="ET356" i="10"/>
  <c r="EX356" i="10"/>
  <c r="EY356" i="10"/>
  <c r="EZ356" i="10"/>
  <c r="FB356" i="10"/>
  <c r="FC356" i="10"/>
  <c r="FD356" i="10"/>
  <c r="FE356" i="10"/>
  <c r="FF356" i="10"/>
  <c r="FG356" i="10"/>
  <c r="FH356" i="10"/>
  <c r="FI356" i="10"/>
  <c r="FJ356" i="10"/>
  <c r="FK356" i="10"/>
  <c r="FL356" i="10"/>
  <c r="FM356" i="10"/>
  <c r="FN356" i="10"/>
  <c r="FO356" i="10"/>
  <c r="FP356" i="10"/>
  <c r="FQ356" i="10"/>
  <c r="FR356" i="10"/>
  <c r="FS356" i="10"/>
  <c r="FT356" i="10"/>
  <c r="FU356" i="10"/>
  <c r="FV356" i="10"/>
  <c r="FW356" i="10"/>
  <c r="FX356" i="10"/>
  <c r="FY356" i="10"/>
  <c r="FZ356" i="10"/>
  <c r="GA356" i="10"/>
  <c r="GB356" i="10"/>
  <c r="GC356" i="10"/>
  <c r="GD356" i="10"/>
  <c r="EN355" i="10"/>
  <c r="EO355" i="10"/>
  <c r="EP355" i="10"/>
  <c r="EQ355" i="10"/>
  <c r="ER355" i="10"/>
  <c r="ET355" i="10"/>
  <c r="EX355" i="10"/>
  <c r="EY355" i="10"/>
  <c r="EZ355" i="10"/>
  <c r="FA355" i="10"/>
  <c r="FB355" i="10"/>
  <c r="FC355" i="10"/>
  <c r="FD355" i="10"/>
  <c r="FE355" i="10"/>
  <c r="FF355" i="10"/>
  <c r="FG355" i="10"/>
  <c r="FH355" i="10"/>
  <c r="FI355" i="10"/>
  <c r="FJ355" i="10"/>
  <c r="FK355" i="10"/>
  <c r="FL355" i="10"/>
  <c r="FM355" i="10"/>
  <c r="FN355" i="10"/>
  <c r="FO355" i="10"/>
  <c r="FP355" i="10"/>
  <c r="FQ355" i="10"/>
  <c r="FR355" i="10"/>
  <c r="FS355" i="10"/>
  <c r="FT355" i="10"/>
  <c r="FU355" i="10"/>
  <c r="FV355" i="10"/>
  <c r="FW355" i="10"/>
  <c r="FX355" i="10"/>
  <c r="FY355" i="10"/>
  <c r="FZ355" i="10"/>
  <c r="GA355" i="10"/>
  <c r="GB355" i="10"/>
  <c r="GC355" i="10"/>
  <c r="GD355" i="10"/>
  <c r="EN354" i="10"/>
  <c r="EP354" i="10"/>
  <c r="ER354" i="10"/>
  <c r="ET354" i="10"/>
  <c r="EV354" i="10"/>
  <c r="EX354" i="10"/>
  <c r="EY354" i="10"/>
  <c r="EZ354" i="10"/>
  <c r="FB354" i="10"/>
  <c r="FD354" i="10"/>
  <c r="FF354" i="10"/>
  <c r="FH354" i="10"/>
  <c r="FJ354" i="10"/>
  <c r="FL354" i="10"/>
  <c r="FN354" i="10"/>
  <c r="FP354" i="10"/>
  <c r="FR354" i="10"/>
  <c r="FT354" i="10"/>
  <c r="FV354" i="10"/>
  <c r="FX354" i="10"/>
  <c r="FZ354" i="10"/>
  <c r="GB354" i="10"/>
  <c r="GD354" i="10"/>
  <c r="EN353" i="10"/>
  <c r="EP353" i="10"/>
  <c r="ER353" i="10"/>
  <c r="ET353" i="10"/>
  <c r="EX353" i="10"/>
  <c r="EY353" i="10"/>
  <c r="EZ353" i="10"/>
  <c r="FB353" i="10"/>
  <c r="FD353" i="10"/>
  <c r="FF353" i="10"/>
  <c r="FH353" i="10"/>
  <c r="FJ353" i="10"/>
  <c r="FL353" i="10"/>
  <c r="FN353" i="10"/>
  <c r="FP353" i="10"/>
  <c r="FR353" i="10"/>
  <c r="FT353" i="10"/>
  <c r="FV353" i="10"/>
  <c r="FX353" i="10"/>
  <c r="FZ353" i="10"/>
  <c r="GB353" i="10"/>
  <c r="GD353" i="10"/>
  <c r="EN352" i="10"/>
  <c r="EP352" i="10"/>
  <c r="ER352" i="10"/>
  <c r="ET352" i="10"/>
  <c r="EX352" i="10"/>
  <c r="EY352" i="10"/>
  <c r="EZ352" i="10"/>
  <c r="FB352" i="10"/>
  <c r="FD352" i="10"/>
  <c r="FF352" i="10"/>
  <c r="FH352" i="10"/>
  <c r="FJ352" i="10"/>
  <c r="FL352" i="10"/>
  <c r="FN352" i="10"/>
  <c r="FP352" i="10"/>
  <c r="FR352" i="10"/>
  <c r="FT352" i="10"/>
  <c r="FV352" i="10"/>
  <c r="FX352" i="10"/>
  <c r="FZ352" i="10"/>
  <c r="GB352" i="10"/>
  <c r="GD352" i="10"/>
  <c r="EN351" i="10"/>
  <c r="EP351" i="10"/>
  <c r="ER351" i="10"/>
  <c r="ET351" i="10"/>
  <c r="EX351" i="10"/>
  <c r="EY351" i="10"/>
  <c r="EZ351" i="10"/>
  <c r="FB351" i="10"/>
  <c r="FD351" i="10"/>
  <c r="FF351" i="10"/>
  <c r="FH351" i="10"/>
  <c r="FJ351" i="10"/>
  <c r="FL351" i="10"/>
  <c r="FN351" i="10"/>
  <c r="FP351" i="10"/>
  <c r="FR351" i="10"/>
  <c r="FT351" i="10"/>
  <c r="FV351" i="10"/>
  <c r="FX351" i="10"/>
  <c r="FZ351" i="10"/>
  <c r="GB351" i="10"/>
  <c r="GD351" i="10"/>
  <c r="EN350" i="10"/>
  <c r="EP350" i="10"/>
  <c r="ER350" i="10"/>
  <c r="ET350" i="10"/>
  <c r="EX350" i="10"/>
  <c r="EY350" i="10"/>
  <c r="EZ350" i="10"/>
  <c r="FB350" i="10"/>
  <c r="FD350" i="10"/>
  <c r="FF350" i="10"/>
  <c r="FH350" i="10"/>
  <c r="FJ350" i="10"/>
  <c r="FL350" i="10"/>
  <c r="FN350" i="10"/>
  <c r="FP350" i="10"/>
  <c r="FR350" i="10"/>
  <c r="FT350" i="10"/>
  <c r="FV350" i="10"/>
  <c r="FX350" i="10"/>
  <c r="FZ350" i="10"/>
  <c r="GB350" i="10"/>
  <c r="GD350" i="10"/>
  <c r="EN349" i="10"/>
  <c r="EP349" i="10"/>
  <c r="ER349" i="10"/>
  <c r="ET349" i="10"/>
  <c r="EX349" i="10"/>
  <c r="EY349" i="10"/>
  <c r="EZ349" i="10"/>
  <c r="FB349" i="10"/>
  <c r="FD349" i="10"/>
  <c r="FF349" i="10"/>
  <c r="FH349" i="10"/>
  <c r="FJ349" i="10"/>
  <c r="FL349" i="10"/>
  <c r="FN349" i="10"/>
  <c r="FP349" i="10"/>
  <c r="FR349" i="10"/>
  <c r="FT349" i="10"/>
  <c r="FV349" i="10"/>
  <c r="FX349" i="10"/>
  <c r="FZ349" i="10"/>
  <c r="GB349" i="10"/>
  <c r="GD349" i="10"/>
  <c r="EN348" i="10"/>
  <c r="EP348" i="10"/>
  <c r="ER348" i="10"/>
  <c r="ET348" i="10"/>
  <c r="EX348" i="10"/>
  <c r="EY348" i="10"/>
  <c r="EZ348" i="10"/>
  <c r="FB348" i="10"/>
  <c r="FD348" i="10"/>
  <c r="FF348" i="10"/>
  <c r="FH348" i="10"/>
  <c r="FJ348" i="10"/>
  <c r="FL348" i="10"/>
  <c r="FN348" i="10"/>
  <c r="FP348" i="10"/>
  <c r="FR348" i="10"/>
  <c r="FT348" i="10"/>
  <c r="FV348" i="10"/>
  <c r="FX348" i="10"/>
  <c r="FZ348" i="10"/>
  <c r="GB348" i="10"/>
  <c r="GD348" i="10"/>
  <c r="EN347" i="10"/>
  <c r="EP347" i="10"/>
  <c r="ER347" i="10"/>
  <c r="ET347" i="10"/>
  <c r="EX347" i="10"/>
  <c r="EY347" i="10"/>
  <c r="EZ347" i="10"/>
  <c r="FB347" i="10"/>
  <c r="FD347" i="10"/>
  <c r="FF347" i="10"/>
  <c r="FH347" i="10"/>
  <c r="FJ347" i="10"/>
  <c r="FL347" i="10"/>
  <c r="FN347" i="10"/>
  <c r="FP347" i="10"/>
  <c r="FR347" i="10"/>
  <c r="FT347" i="10"/>
  <c r="FV347" i="10"/>
  <c r="FX347" i="10"/>
  <c r="FZ347" i="10"/>
  <c r="GB347" i="10"/>
  <c r="GD347" i="10"/>
  <c r="EM357" i="10"/>
  <c r="EM358" i="10"/>
  <c r="EM359" i="10"/>
  <c r="EM360" i="10"/>
  <c r="EM361" i="10"/>
  <c r="EM362" i="10"/>
  <c r="DQ310" i="10"/>
  <c r="GC310" i="10" s="1"/>
  <c r="DK310" i="10"/>
  <c r="FW310" i="10" s="1"/>
  <c r="DI310" i="10"/>
  <c r="DG310" i="10"/>
  <c r="FS310" i="10" s="1"/>
  <c r="DE310" i="10"/>
  <c r="FQ310" i="10" s="1"/>
  <c r="DC310" i="10"/>
  <c r="FO310" i="10" s="1"/>
  <c r="DA310" i="10"/>
  <c r="FM310" i="10" s="1"/>
  <c r="CY310" i="10"/>
  <c r="FK310" i="10" s="1"/>
  <c r="CW310" i="10"/>
  <c r="FI310" i="10" s="1"/>
  <c r="CU310" i="10"/>
  <c r="FG310" i="10" s="1"/>
  <c r="CS310" i="10"/>
  <c r="CQ310" i="10"/>
  <c r="FC310" i="10" s="1"/>
  <c r="CO310" i="10"/>
  <c r="FA310" i="10" s="1"/>
  <c r="CK310" i="10"/>
  <c r="EW310" i="10" s="1"/>
  <c r="CI310" i="10"/>
  <c r="CE310" i="10"/>
  <c r="EQ310" i="10" s="1"/>
  <c r="CC310" i="10"/>
  <c r="EO310" i="10" s="1"/>
  <c r="CA310" i="10"/>
  <c r="EM310" i="10" s="1"/>
  <c r="BY310" i="10"/>
  <c r="BW310" i="10"/>
  <c r="CJ310" i="10" s="1"/>
  <c r="EV310" i="10" s="1"/>
  <c r="DQ309" i="10"/>
  <c r="GC309" i="10" s="1"/>
  <c r="DK309" i="10"/>
  <c r="FW309" i="10" s="1"/>
  <c r="DI309" i="10"/>
  <c r="DG309" i="10"/>
  <c r="FS309" i="10" s="1"/>
  <c r="DE309" i="10"/>
  <c r="FQ309" i="10" s="1"/>
  <c r="DC309" i="10"/>
  <c r="FO309" i="10" s="1"/>
  <c r="DA309" i="10"/>
  <c r="FM309" i="10" s="1"/>
  <c r="CY309" i="10"/>
  <c r="FK309" i="10" s="1"/>
  <c r="CW309" i="10"/>
  <c r="FI309" i="10" s="1"/>
  <c r="CU309" i="10"/>
  <c r="FG309" i="10" s="1"/>
  <c r="CS309" i="10"/>
  <c r="FE309" i="10" s="1"/>
  <c r="CQ309" i="10"/>
  <c r="FC309" i="10" s="1"/>
  <c r="CO309" i="10"/>
  <c r="FA309" i="10" s="1"/>
  <c r="CK309" i="10"/>
  <c r="EW309" i="10" s="1"/>
  <c r="CI309" i="10"/>
  <c r="CE309" i="10"/>
  <c r="EQ309" i="10" s="1"/>
  <c r="CC309" i="10"/>
  <c r="EO309" i="10" s="1"/>
  <c r="CA309" i="10"/>
  <c r="EM309" i="10" s="1"/>
  <c r="BY309" i="10"/>
  <c r="BW309" i="10"/>
  <c r="DO309" i="10" s="1"/>
  <c r="DQ308" i="10"/>
  <c r="GC308" i="10" s="1"/>
  <c r="DK308" i="10"/>
  <c r="FW308" i="10" s="1"/>
  <c r="DI308" i="10"/>
  <c r="FU308" i="10" s="1"/>
  <c r="DG308" i="10"/>
  <c r="FS308" i="10" s="1"/>
  <c r="DE308" i="10"/>
  <c r="FQ308" i="10" s="1"/>
  <c r="DC308" i="10"/>
  <c r="FO308" i="10" s="1"/>
  <c r="DA308" i="10"/>
  <c r="CY308" i="10"/>
  <c r="FK308" i="10" s="1"/>
  <c r="CW308" i="10"/>
  <c r="FI308" i="10" s="1"/>
  <c r="CU308" i="10"/>
  <c r="FG308" i="10" s="1"/>
  <c r="CS308" i="10"/>
  <c r="FE308" i="10" s="1"/>
  <c r="CQ308" i="10"/>
  <c r="FC308" i="10" s="1"/>
  <c r="CO308" i="10"/>
  <c r="FA308" i="10" s="1"/>
  <c r="CK308" i="10"/>
  <c r="EW308" i="10" s="1"/>
  <c r="CI308" i="10"/>
  <c r="EU308" i="10" s="1"/>
  <c r="CE308" i="10"/>
  <c r="EQ308" i="10" s="1"/>
  <c r="CC308" i="10"/>
  <c r="EO308" i="10" s="1"/>
  <c r="CA308" i="10"/>
  <c r="EM308" i="10" s="1"/>
  <c r="BY308" i="10"/>
  <c r="BW308" i="10"/>
  <c r="CJ308" i="10" s="1"/>
  <c r="EV308" i="10" s="1"/>
  <c r="DQ307" i="10"/>
  <c r="GC307" i="10" s="1"/>
  <c r="DK307" i="10"/>
  <c r="FW307" i="10" s="1"/>
  <c r="DI307" i="10"/>
  <c r="FU307" i="10" s="1"/>
  <c r="DG307" i="10"/>
  <c r="FS307" i="10" s="1"/>
  <c r="DE307" i="10"/>
  <c r="FQ307" i="10" s="1"/>
  <c r="DC307" i="10"/>
  <c r="FO307" i="10" s="1"/>
  <c r="DA307" i="10"/>
  <c r="CY307" i="10"/>
  <c r="FK307" i="10" s="1"/>
  <c r="CW307" i="10"/>
  <c r="FI307" i="10" s="1"/>
  <c r="CU307" i="10"/>
  <c r="FG307" i="10" s="1"/>
  <c r="CS307" i="10"/>
  <c r="FE307" i="10" s="1"/>
  <c r="CQ307" i="10"/>
  <c r="FC307" i="10" s="1"/>
  <c r="CO307" i="10"/>
  <c r="FA307" i="10" s="1"/>
  <c r="CK307" i="10"/>
  <c r="EW307" i="10" s="1"/>
  <c r="CI307" i="10"/>
  <c r="CE307" i="10"/>
  <c r="EQ307" i="10" s="1"/>
  <c r="CC307" i="10"/>
  <c r="EO307" i="10" s="1"/>
  <c r="CA307" i="10"/>
  <c r="EM307" i="10" s="1"/>
  <c r="BY307" i="10"/>
  <c r="BW307" i="10"/>
  <c r="CJ307" i="10" s="1"/>
  <c r="EV307" i="10" s="1"/>
  <c r="DQ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I13" i="10"/>
  <c r="CE13" i="10"/>
  <c r="CC13" i="10"/>
  <c r="CA13" i="10"/>
  <c r="BY13" i="10"/>
  <c r="BW13" i="10"/>
  <c r="CG13" i="10" s="1"/>
  <c r="CS10" i="10"/>
  <c r="CQ10" i="10"/>
  <c r="CO10" i="10"/>
  <c r="CI10" i="10"/>
  <c r="CA10" i="10"/>
  <c r="BY10" i="10"/>
  <c r="BW10" i="10"/>
  <c r="CG10" i="10" s="1"/>
  <c r="DQ306" i="10"/>
  <c r="GC306" i="10" s="1"/>
  <c r="DK306" i="10"/>
  <c r="FW306" i="10" s="1"/>
  <c r="DI306" i="10"/>
  <c r="FU306" i="10" s="1"/>
  <c r="DG306" i="10"/>
  <c r="FS306" i="10" s="1"/>
  <c r="DE306" i="10"/>
  <c r="FQ306" i="10" s="1"/>
  <c r="DC306" i="10"/>
  <c r="FO306" i="10" s="1"/>
  <c r="DA306" i="10"/>
  <c r="FM306" i="10" s="1"/>
  <c r="CY306" i="10"/>
  <c r="FK306" i="10" s="1"/>
  <c r="CW306" i="10"/>
  <c r="FI306" i="10" s="1"/>
  <c r="CU306" i="10"/>
  <c r="FG306" i="10" s="1"/>
  <c r="CS306" i="10"/>
  <c r="FE306" i="10" s="1"/>
  <c r="CQ306" i="10"/>
  <c r="FC306" i="10" s="1"/>
  <c r="CO306" i="10"/>
  <c r="FA306" i="10" s="1"/>
  <c r="CK306" i="10"/>
  <c r="EW306" i="10" s="1"/>
  <c r="CI306" i="10"/>
  <c r="EU306" i="10" s="1"/>
  <c r="CE306" i="10"/>
  <c r="EQ306" i="10" s="1"/>
  <c r="CC306" i="10"/>
  <c r="EO306" i="10" s="1"/>
  <c r="BY306" i="10"/>
  <c r="BW306" i="10"/>
  <c r="CJ306" i="10" s="1"/>
  <c r="EV306" i="10" s="1"/>
  <c r="DQ305" i="10"/>
  <c r="DO305" i="10"/>
  <c r="GA305" i="10" s="1"/>
  <c r="DM305" i="10"/>
  <c r="FY305" i="10" s="1"/>
  <c r="DK305" i="10"/>
  <c r="FW305" i="10" s="1"/>
  <c r="DA305" i="10"/>
  <c r="FM305" i="10" s="1"/>
  <c r="CU305" i="10"/>
  <c r="FG305" i="10" s="1"/>
  <c r="CK305" i="10"/>
  <c r="EW305" i="10" s="1"/>
  <c r="CJ305" i="10"/>
  <c r="EV305" i="10" s="1"/>
  <c r="CI305" i="10"/>
  <c r="EU305" i="10" s="1"/>
  <c r="CG305" i="10"/>
  <c r="CE305" i="10"/>
  <c r="EQ305" i="10" s="1"/>
  <c r="CC305" i="10"/>
  <c r="EO305" i="10" s="1"/>
  <c r="CA305" i="10"/>
  <c r="EM305" i="10" s="1"/>
  <c r="BY305" i="10"/>
  <c r="BT305" i="10"/>
  <c r="DI305" i="10" s="1"/>
  <c r="FU305" i="10" s="1"/>
  <c r="EN310" i="10"/>
  <c r="EP310" i="10"/>
  <c r="ER310" i="10"/>
  <c r="ET310" i="10"/>
  <c r="EU310" i="10"/>
  <c r="EX310" i="10"/>
  <c r="EY310" i="10"/>
  <c r="EZ310" i="10"/>
  <c r="FB310" i="10"/>
  <c r="FD310" i="10"/>
  <c r="FE310" i="10"/>
  <c r="FF310" i="10"/>
  <c r="FH310" i="10"/>
  <c r="FJ310" i="10"/>
  <c r="FL310" i="10"/>
  <c r="FN310" i="10"/>
  <c r="FP310" i="10"/>
  <c r="FR310" i="10"/>
  <c r="FT310" i="10"/>
  <c r="FU310" i="10"/>
  <c r="FV310" i="10"/>
  <c r="FX310" i="10"/>
  <c r="FZ310" i="10"/>
  <c r="GB310" i="10"/>
  <c r="GD310" i="10"/>
  <c r="EN309" i="10"/>
  <c r="EP309" i="10"/>
  <c r="ER309" i="10"/>
  <c r="ET309" i="10"/>
  <c r="EU309" i="10"/>
  <c r="EV309" i="10"/>
  <c r="EX309" i="10"/>
  <c r="EY309" i="10"/>
  <c r="EZ309" i="10"/>
  <c r="FB309" i="10"/>
  <c r="FD309" i="10"/>
  <c r="FF309" i="10"/>
  <c r="FH309" i="10"/>
  <c r="FJ309" i="10"/>
  <c r="FL309" i="10"/>
  <c r="FN309" i="10"/>
  <c r="FP309" i="10"/>
  <c r="FR309" i="10"/>
  <c r="FT309" i="10"/>
  <c r="FU309" i="10"/>
  <c r="FV309" i="10"/>
  <c r="FX309" i="10"/>
  <c r="FZ309" i="10"/>
  <c r="GB309" i="10"/>
  <c r="GD309" i="10"/>
  <c r="EN308" i="10"/>
  <c r="EP308" i="10"/>
  <c r="ER308" i="10"/>
  <c r="ET308" i="10"/>
  <c r="EX308" i="10"/>
  <c r="EY308" i="10"/>
  <c r="EZ308" i="10"/>
  <c r="FB308" i="10"/>
  <c r="FD308" i="10"/>
  <c r="FF308" i="10"/>
  <c r="FH308" i="10"/>
  <c r="FJ308" i="10"/>
  <c r="FL308" i="10"/>
  <c r="FM308" i="10"/>
  <c r="FN308" i="10"/>
  <c r="FP308" i="10"/>
  <c r="FR308" i="10"/>
  <c r="FT308" i="10"/>
  <c r="FV308" i="10"/>
  <c r="FX308" i="10"/>
  <c r="FZ308" i="10"/>
  <c r="GB308" i="10"/>
  <c r="GD308" i="10"/>
  <c r="EN307" i="10"/>
  <c r="EP307" i="10"/>
  <c r="ER307" i="10"/>
  <c r="ET307" i="10"/>
  <c r="EU307" i="10"/>
  <c r="EX307" i="10"/>
  <c r="EY307" i="10"/>
  <c r="EZ307" i="10"/>
  <c r="FB307" i="10"/>
  <c r="FD307" i="10"/>
  <c r="FF307" i="10"/>
  <c r="FH307" i="10"/>
  <c r="FJ307" i="10"/>
  <c r="FL307" i="10"/>
  <c r="FM307" i="10"/>
  <c r="FN307" i="10"/>
  <c r="FP307" i="10"/>
  <c r="FR307" i="10"/>
  <c r="FT307" i="10"/>
  <c r="FV307" i="10"/>
  <c r="FX307" i="10"/>
  <c r="FZ307" i="10"/>
  <c r="GB307" i="10"/>
  <c r="GD307" i="10"/>
  <c r="EN306" i="10"/>
  <c r="EP306" i="10"/>
  <c r="ER306" i="10"/>
  <c r="ET306" i="10"/>
  <c r="EX306" i="10"/>
  <c r="EY306" i="10"/>
  <c r="EZ306" i="10"/>
  <c r="FB306" i="10"/>
  <c r="FD306" i="10"/>
  <c r="FF306" i="10"/>
  <c r="FH306" i="10"/>
  <c r="FJ306" i="10"/>
  <c r="FL306" i="10"/>
  <c r="FN306" i="10"/>
  <c r="FP306" i="10"/>
  <c r="FR306" i="10"/>
  <c r="FT306" i="10"/>
  <c r="FV306" i="10"/>
  <c r="FX306" i="10"/>
  <c r="FZ306" i="10"/>
  <c r="GB306" i="10"/>
  <c r="GD306" i="10"/>
  <c r="EN305" i="10"/>
  <c r="EP305" i="10"/>
  <c r="ER305" i="10"/>
  <c r="ES305" i="10"/>
  <c r="ET305" i="10"/>
  <c r="EX305" i="10"/>
  <c r="EY305" i="10"/>
  <c r="EZ305" i="10"/>
  <c r="FB305" i="10"/>
  <c r="FD305" i="10"/>
  <c r="FF305" i="10"/>
  <c r="FH305" i="10"/>
  <c r="FJ305" i="10"/>
  <c r="FL305" i="10"/>
  <c r="FN305" i="10"/>
  <c r="FP305" i="10"/>
  <c r="FR305" i="10"/>
  <c r="FT305" i="10"/>
  <c r="FV305" i="10"/>
  <c r="FX305" i="10"/>
  <c r="FZ305" i="10"/>
  <c r="GB305" i="10"/>
  <c r="GC305" i="10"/>
  <c r="GD305" i="10"/>
  <c r="BH305" i="10"/>
  <c r="BH306" i="10"/>
  <c r="BH307" i="10"/>
  <c r="BH308" i="10"/>
  <c r="BH309" i="10"/>
  <c r="BH310" i="10"/>
  <c r="BG305" i="10"/>
  <c r="BG306" i="10"/>
  <c r="BG307" i="10"/>
  <c r="BG308" i="10"/>
  <c r="BG309" i="10"/>
  <c r="BG310" i="10"/>
  <c r="BG311" i="10"/>
  <c r="DQ162" i="10"/>
  <c r="DK162" i="10"/>
  <c r="DI162" i="10"/>
  <c r="DG162" i="10"/>
  <c r="DE162" i="10"/>
  <c r="DA162" i="10"/>
  <c r="CY162" i="10"/>
  <c r="CW162" i="10"/>
  <c r="CU162" i="10"/>
  <c r="CS162" i="10"/>
  <c r="CQ162" i="10"/>
  <c r="CO162" i="10"/>
  <c r="CK162" i="10"/>
  <c r="CI162" i="10"/>
  <c r="CE162" i="10"/>
  <c r="CC162" i="10"/>
  <c r="CA162" i="10"/>
  <c r="BY162" i="10"/>
  <c r="BW162" i="10"/>
  <c r="DO162" i="10" s="1"/>
  <c r="DQ161" i="10"/>
  <c r="DM161" i="10"/>
  <c r="DK161" i="10"/>
  <c r="DI161" i="10"/>
  <c r="DG161" i="10"/>
  <c r="DE161" i="10"/>
  <c r="DC161" i="10"/>
  <c r="DA161" i="10"/>
  <c r="CY161" i="10"/>
  <c r="CW161" i="10"/>
  <c r="CU161" i="10"/>
  <c r="CS161" i="10"/>
  <c r="CQ161" i="10"/>
  <c r="CO161" i="10"/>
  <c r="CK161" i="10"/>
  <c r="CI161" i="10"/>
  <c r="CE161" i="10"/>
  <c r="CC161" i="10"/>
  <c r="CA161" i="10"/>
  <c r="BY161" i="10"/>
  <c r="BW161" i="10"/>
  <c r="DO161" i="10" s="1"/>
  <c r="DQ160" i="10"/>
  <c r="DO160" i="10"/>
  <c r="DM160" i="10"/>
  <c r="DK160" i="10"/>
  <c r="DI160" i="10"/>
  <c r="DG160" i="10"/>
  <c r="DE160" i="10"/>
  <c r="DC160" i="10"/>
  <c r="DA160" i="10"/>
  <c r="CY160" i="10"/>
  <c r="CW160" i="10"/>
  <c r="CU160" i="10"/>
  <c r="CS160" i="10"/>
  <c r="CQ160" i="10"/>
  <c r="CO160" i="10"/>
  <c r="CK160" i="10"/>
  <c r="CI160" i="10"/>
  <c r="CG160" i="10"/>
  <c r="CE160" i="10"/>
  <c r="CC160" i="10"/>
  <c r="CA160" i="10"/>
  <c r="BY160" i="10"/>
  <c r="DQ311" i="10"/>
  <c r="DO311" i="10"/>
  <c r="DM311" i="10"/>
  <c r="DK311" i="10"/>
  <c r="DI311" i="10"/>
  <c r="DG311" i="10"/>
  <c r="DE311" i="10"/>
  <c r="DC311" i="10"/>
  <c r="DA311" i="10"/>
  <c r="CY311" i="10"/>
  <c r="CW311" i="10"/>
  <c r="CU311" i="10"/>
  <c r="CS311" i="10"/>
  <c r="CQ311" i="10"/>
  <c r="CO311" i="10"/>
  <c r="CI311" i="10"/>
  <c r="CG311" i="10"/>
  <c r="CE311" i="10"/>
  <c r="CC311" i="10"/>
  <c r="CA311" i="10"/>
  <c r="EM311" i="10" s="1"/>
  <c r="BY311" i="10"/>
  <c r="DQ304" i="10"/>
  <c r="DK304" i="10"/>
  <c r="DI304" i="10"/>
  <c r="DG304" i="10"/>
  <c r="DE304" i="10"/>
  <c r="DC304" i="10"/>
  <c r="DA304" i="10"/>
  <c r="CY304" i="10"/>
  <c r="CW304" i="10"/>
  <c r="CU304" i="10"/>
  <c r="CS304" i="10"/>
  <c r="CQ304" i="10"/>
  <c r="CO304" i="10"/>
  <c r="CK304" i="10"/>
  <c r="CI304" i="10"/>
  <c r="CE304" i="10"/>
  <c r="CC304" i="10"/>
  <c r="CA304" i="10"/>
  <c r="EM304" i="10" s="1"/>
  <c r="BY304" i="10"/>
  <c r="BW304" i="10"/>
  <c r="DO304" i="10" s="1"/>
  <c r="DQ303" i="10"/>
  <c r="GC303" i="10" s="1"/>
  <c r="DK303" i="10"/>
  <c r="FW303" i="10" s="1"/>
  <c r="DI303" i="10"/>
  <c r="FU303" i="10" s="1"/>
  <c r="DG303" i="10"/>
  <c r="FS303" i="10" s="1"/>
  <c r="DE303" i="10"/>
  <c r="FQ303" i="10" s="1"/>
  <c r="DC303" i="10"/>
  <c r="FO303" i="10" s="1"/>
  <c r="DA303" i="10"/>
  <c r="FM303" i="10" s="1"/>
  <c r="CY303" i="10"/>
  <c r="FK303" i="10" s="1"/>
  <c r="CW303" i="10"/>
  <c r="FI303" i="10" s="1"/>
  <c r="CU303" i="10"/>
  <c r="FG303" i="10" s="1"/>
  <c r="CS303" i="10"/>
  <c r="FE303" i="10" s="1"/>
  <c r="CQ303" i="10"/>
  <c r="FC303" i="10" s="1"/>
  <c r="CO303" i="10"/>
  <c r="FA303" i="10" s="1"/>
  <c r="CK303" i="10"/>
  <c r="EW303" i="10" s="1"/>
  <c r="CI303" i="10"/>
  <c r="EU303" i="10" s="1"/>
  <c r="CE303" i="10"/>
  <c r="EQ303" i="10" s="1"/>
  <c r="CC303" i="10"/>
  <c r="EO303" i="10" s="1"/>
  <c r="CA303" i="10"/>
  <c r="EM303" i="10" s="1"/>
  <c r="BY303" i="10"/>
  <c r="BW303" i="10"/>
  <c r="CJ303" i="10" s="1"/>
  <c r="EV303" i="10" s="1"/>
  <c r="DQ302" i="10"/>
  <c r="GC302" i="10" s="1"/>
  <c r="DK302" i="10"/>
  <c r="FW302" i="10" s="1"/>
  <c r="DI302" i="10"/>
  <c r="FU302" i="10" s="1"/>
  <c r="DG302" i="10"/>
  <c r="FS302" i="10" s="1"/>
  <c r="DE302" i="10"/>
  <c r="FQ302" i="10" s="1"/>
  <c r="DC302" i="10"/>
  <c r="FO302" i="10" s="1"/>
  <c r="DA302" i="10"/>
  <c r="FM302" i="10" s="1"/>
  <c r="CY302" i="10"/>
  <c r="FK302" i="10" s="1"/>
  <c r="CW302" i="10"/>
  <c r="FI302" i="10" s="1"/>
  <c r="CU302" i="10"/>
  <c r="FG302" i="10" s="1"/>
  <c r="CS302" i="10"/>
  <c r="FE302" i="10" s="1"/>
  <c r="CQ302" i="10"/>
  <c r="FC302" i="10" s="1"/>
  <c r="CO302" i="10"/>
  <c r="FA302" i="10" s="1"/>
  <c r="CI302" i="10"/>
  <c r="EU302" i="10" s="1"/>
  <c r="CE302" i="10"/>
  <c r="EQ302" i="10" s="1"/>
  <c r="CC302" i="10"/>
  <c r="EO302" i="10" s="1"/>
  <c r="CA302" i="10"/>
  <c r="EM302" i="10" s="1"/>
  <c r="BY302" i="10"/>
  <c r="BW302" i="10"/>
  <c r="CG302" i="10" s="1"/>
  <c r="ES302" i="10" s="1"/>
  <c r="DQ301" i="10"/>
  <c r="GC301" i="10" s="1"/>
  <c r="DK301" i="10"/>
  <c r="FW301" i="10" s="1"/>
  <c r="DI301" i="10"/>
  <c r="FU301" i="10" s="1"/>
  <c r="DG301" i="10"/>
  <c r="FS301" i="10" s="1"/>
  <c r="DE301" i="10"/>
  <c r="FQ301" i="10" s="1"/>
  <c r="DA301" i="10"/>
  <c r="FM301" i="10" s="1"/>
  <c r="CY301" i="10"/>
  <c r="FK301" i="10" s="1"/>
  <c r="CQ301" i="10"/>
  <c r="FC301" i="10" s="1"/>
  <c r="CK301" i="10"/>
  <c r="EW301" i="10" s="1"/>
  <c r="CI301" i="10"/>
  <c r="EU301" i="10" s="1"/>
  <c r="CE301" i="10"/>
  <c r="EQ301" i="10" s="1"/>
  <c r="CC301" i="10"/>
  <c r="EO301" i="10" s="1"/>
  <c r="CA301" i="10"/>
  <c r="EM301" i="10" s="1"/>
  <c r="BY301" i="10"/>
  <c r="BW301" i="10"/>
  <c r="DM301" i="10" s="1"/>
  <c r="FY301" i="10" s="1"/>
  <c r="BT301" i="10"/>
  <c r="CW301" i="10" s="1"/>
  <c r="FI301" i="10" s="1"/>
  <c r="DK406" i="10"/>
  <c r="DI406" i="10"/>
  <c r="DG406" i="10"/>
  <c r="DE406" i="10"/>
  <c r="DC406" i="10"/>
  <c r="DA406" i="10"/>
  <c r="CY406" i="10"/>
  <c r="CW406" i="10"/>
  <c r="CU406" i="10"/>
  <c r="CS406" i="10"/>
  <c r="CQ406" i="10"/>
  <c r="CO406" i="10"/>
  <c r="CK406" i="10"/>
  <c r="CI406" i="10"/>
  <c r="CE406" i="10"/>
  <c r="CC406" i="10"/>
  <c r="CA406" i="10"/>
  <c r="BY406" i="10"/>
  <c r="BW406" i="10"/>
  <c r="CJ406" i="10" s="1"/>
  <c r="DQ405" i="10"/>
  <c r="DK405" i="10"/>
  <c r="DI405" i="10"/>
  <c r="DG405" i="10"/>
  <c r="DE405" i="10"/>
  <c r="DC405" i="10"/>
  <c r="DA405" i="10"/>
  <c r="CY405" i="10"/>
  <c r="CW405" i="10"/>
  <c r="CU405" i="10"/>
  <c r="CS405" i="10"/>
  <c r="CQ405" i="10"/>
  <c r="CO405" i="10"/>
  <c r="CK405" i="10"/>
  <c r="CI405" i="10"/>
  <c r="CE405" i="10"/>
  <c r="CC405" i="10"/>
  <c r="CA405" i="10"/>
  <c r="BY405" i="10"/>
  <c r="BW405" i="10"/>
  <c r="CJ405" i="10" s="1"/>
  <c r="DK404" i="10"/>
  <c r="DI404" i="10"/>
  <c r="DG404" i="10"/>
  <c r="DE404" i="10"/>
  <c r="DC404" i="10"/>
  <c r="DA404" i="10"/>
  <c r="CY404" i="10"/>
  <c r="CW404" i="10"/>
  <c r="CU404" i="10"/>
  <c r="CS404" i="10"/>
  <c r="CQ404" i="10"/>
  <c r="CO404" i="10"/>
  <c r="CI404" i="10"/>
  <c r="CE404" i="10"/>
  <c r="CC404" i="10"/>
  <c r="CA404" i="10"/>
  <c r="BY404" i="10"/>
  <c r="BW404" i="10"/>
  <c r="CJ404" i="10" s="1"/>
  <c r="DK520" i="10"/>
  <c r="DI520" i="10"/>
  <c r="DG520" i="10"/>
  <c r="DE520" i="10"/>
  <c r="DC520" i="10"/>
  <c r="DA520" i="10"/>
  <c r="CY520" i="10"/>
  <c r="CW520" i="10"/>
  <c r="CU520" i="10"/>
  <c r="CS520" i="10"/>
  <c r="CQ520" i="10"/>
  <c r="CO520" i="10"/>
  <c r="CI520" i="10"/>
  <c r="CE520" i="10"/>
  <c r="CC520" i="10"/>
  <c r="CA520" i="10"/>
  <c r="BY520" i="10"/>
  <c r="BW520" i="10"/>
  <c r="CJ520" i="10" s="1"/>
  <c r="DQ366" i="10"/>
  <c r="DK366" i="10"/>
  <c r="DI366" i="10"/>
  <c r="DG366" i="10"/>
  <c r="DE366" i="10"/>
  <c r="DC366" i="10"/>
  <c r="DA366" i="10"/>
  <c r="CY366" i="10"/>
  <c r="CW366" i="10"/>
  <c r="CU366" i="10"/>
  <c r="CS366" i="10"/>
  <c r="CQ366" i="10"/>
  <c r="CO366" i="10"/>
  <c r="CK366" i="10"/>
  <c r="CI366" i="10"/>
  <c r="CE366" i="10"/>
  <c r="CC366" i="10"/>
  <c r="CA366" i="10"/>
  <c r="BY366" i="10"/>
  <c r="BW366" i="10"/>
  <c r="CJ366" i="10" s="1"/>
  <c r="DK519" i="10"/>
  <c r="DI519" i="10"/>
  <c r="DG519" i="10"/>
  <c r="DE519" i="10"/>
  <c r="DC519" i="10"/>
  <c r="DA519" i="10"/>
  <c r="CY519" i="10"/>
  <c r="CW519" i="10"/>
  <c r="CU519" i="10"/>
  <c r="CS519" i="10"/>
  <c r="CQ519" i="10"/>
  <c r="CO519" i="10"/>
  <c r="CK519" i="10"/>
  <c r="CI519" i="10"/>
  <c r="CE519" i="10"/>
  <c r="CC519" i="10"/>
  <c r="CA519" i="10"/>
  <c r="BY519" i="10"/>
  <c r="BW519" i="10"/>
  <c r="CJ519" i="10" s="1"/>
  <c r="DE300" i="10"/>
  <c r="FQ300" i="10" s="1"/>
  <c r="DC300" i="10"/>
  <c r="FO300" i="10" s="1"/>
  <c r="DA300" i="10"/>
  <c r="FM300" i="10" s="1"/>
  <c r="CY300" i="10"/>
  <c r="FK300" i="10" s="1"/>
  <c r="CW300" i="10"/>
  <c r="FI300" i="10" s="1"/>
  <c r="CU300" i="10"/>
  <c r="FG300" i="10" s="1"/>
  <c r="CS300" i="10"/>
  <c r="FE300" i="10" s="1"/>
  <c r="CQ300" i="10"/>
  <c r="FC300" i="10" s="1"/>
  <c r="CO300" i="10"/>
  <c r="FA300" i="10" s="1"/>
  <c r="CK300" i="10"/>
  <c r="EW300" i="10" s="1"/>
  <c r="CJ300" i="10"/>
  <c r="EV300" i="10" s="1"/>
  <c r="CI300" i="10"/>
  <c r="EU300" i="10" s="1"/>
  <c r="CG300" i="10"/>
  <c r="ES300" i="10" s="1"/>
  <c r="CE300" i="10"/>
  <c r="EQ300" i="10" s="1"/>
  <c r="CC300" i="10"/>
  <c r="EO300" i="10" s="1"/>
  <c r="CA300" i="10"/>
  <c r="EM300" i="10" s="1"/>
  <c r="BY300" i="10"/>
  <c r="DQ299" i="10"/>
  <c r="GC299" i="10" s="1"/>
  <c r="DO299" i="10"/>
  <c r="GA299" i="10" s="1"/>
  <c r="DM299" i="10"/>
  <c r="FY299" i="10" s="1"/>
  <c r="DK299" i="10"/>
  <c r="FW299" i="10" s="1"/>
  <c r="DI299" i="10"/>
  <c r="FU299" i="10" s="1"/>
  <c r="DG299" i="10"/>
  <c r="FS299" i="10" s="1"/>
  <c r="DE299" i="10"/>
  <c r="FQ299" i="10" s="1"/>
  <c r="DC299" i="10"/>
  <c r="FO299" i="10" s="1"/>
  <c r="DA299" i="10"/>
  <c r="FM299" i="10" s="1"/>
  <c r="CY299" i="10"/>
  <c r="FK299" i="10" s="1"/>
  <c r="CW299" i="10"/>
  <c r="FI299" i="10" s="1"/>
  <c r="CU299" i="10"/>
  <c r="FG299" i="10" s="1"/>
  <c r="CS299" i="10"/>
  <c r="FE299" i="10" s="1"/>
  <c r="CQ299" i="10"/>
  <c r="FC299" i="10" s="1"/>
  <c r="CO299" i="10"/>
  <c r="FA299" i="10" s="1"/>
  <c r="CK299" i="10"/>
  <c r="EW299" i="10" s="1"/>
  <c r="CJ299" i="10"/>
  <c r="EV299" i="10" s="1"/>
  <c r="CI299" i="10"/>
  <c r="EU299" i="10" s="1"/>
  <c r="CG299" i="10"/>
  <c r="ES299" i="10" s="1"/>
  <c r="CE299" i="10"/>
  <c r="EQ299" i="10" s="1"/>
  <c r="CC299" i="10"/>
  <c r="EO299" i="10" s="1"/>
  <c r="CA299" i="10"/>
  <c r="EM299" i="10" s="1"/>
  <c r="BY299" i="10"/>
  <c r="DQ298" i="10"/>
  <c r="GC298" i="10" s="1"/>
  <c r="DG298" i="10"/>
  <c r="FS298" i="10" s="1"/>
  <c r="DC298" i="10"/>
  <c r="FO298" i="10" s="1"/>
  <c r="DA298" i="10"/>
  <c r="FM298" i="10" s="1"/>
  <c r="CY298" i="10"/>
  <c r="FK298" i="10" s="1"/>
  <c r="CW298" i="10"/>
  <c r="FI298" i="10" s="1"/>
  <c r="CU298" i="10"/>
  <c r="FG298" i="10" s="1"/>
  <c r="CS298" i="10"/>
  <c r="FE298" i="10" s="1"/>
  <c r="CQ298" i="10"/>
  <c r="FC298" i="10" s="1"/>
  <c r="CO298" i="10"/>
  <c r="FA298" i="10" s="1"/>
  <c r="CM298" i="10"/>
  <c r="EY298" i="10" s="1"/>
  <c r="CI298" i="10"/>
  <c r="EU298" i="10" s="1"/>
  <c r="CE298" i="10"/>
  <c r="EQ298" i="10" s="1"/>
  <c r="CC298" i="10"/>
  <c r="EO298" i="10" s="1"/>
  <c r="CA298" i="10"/>
  <c r="EM298" i="10" s="1"/>
  <c r="BY298" i="10"/>
  <c r="BW298" i="10"/>
  <c r="CG298" i="10" s="1"/>
  <c r="ES298" i="10" s="1"/>
  <c r="DQ518" i="10"/>
  <c r="DK518" i="10"/>
  <c r="DI518" i="10"/>
  <c r="DG518" i="10"/>
  <c r="DE518" i="10"/>
  <c r="DC518" i="10"/>
  <c r="DA518" i="10"/>
  <c r="CY518" i="10"/>
  <c r="CW518" i="10"/>
  <c r="CU518" i="10"/>
  <c r="CS518" i="10"/>
  <c r="CQ518" i="10"/>
  <c r="CO518" i="10"/>
  <c r="CK518" i="10"/>
  <c r="CI518" i="10"/>
  <c r="CE518" i="10"/>
  <c r="CC518" i="10"/>
  <c r="CA518" i="10"/>
  <c r="BY518" i="10"/>
  <c r="BW518" i="10"/>
  <c r="CJ518" i="10" s="1"/>
  <c r="DQ290" i="10"/>
  <c r="DO290" i="10"/>
  <c r="DM290" i="10"/>
  <c r="DK290" i="10"/>
  <c r="DI290" i="10"/>
  <c r="DG290" i="10"/>
  <c r="DE290" i="10"/>
  <c r="DC290" i="10"/>
  <c r="DA290" i="10"/>
  <c r="CY290" i="10"/>
  <c r="CW290" i="10"/>
  <c r="CU290" i="10"/>
  <c r="CS290" i="10"/>
  <c r="CQ290" i="10"/>
  <c r="CO290" i="10"/>
  <c r="CK290" i="10"/>
  <c r="CI290" i="10"/>
  <c r="CG290" i="10"/>
  <c r="CE290" i="10"/>
  <c r="CC290" i="10"/>
  <c r="CA290" i="10"/>
  <c r="BY290" i="10"/>
  <c r="DQ289" i="10"/>
  <c r="GC289" i="10" s="1"/>
  <c r="DO289" i="10"/>
  <c r="GA289" i="10" s="1"/>
  <c r="DM289" i="10"/>
  <c r="FY289" i="10" s="1"/>
  <c r="DK289" i="10"/>
  <c r="FW289" i="10" s="1"/>
  <c r="DI289" i="10"/>
  <c r="FU289" i="10" s="1"/>
  <c r="DG289" i="10"/>
  <c r="FS289" i="10" s="1"/>
  <c r="DE289" i="10"/>
  <c r="FQ289" i="10" s="1"/>
  <c r="DC289" i="10"/>
  <c r="FO289" i="10" s="1"/>
  <c r="DA289" i="10"/>
  <c r="FM289" i="10" s="1"/>
  <c r="CY289" i="10"/>
  <c r="FK289" i="10" s="1"/>
  <c r="CW289" i="10"/>
  <c r="FI289" i="10" s="1"/>
  <c r="CU289" i="10"/>
  <c r="FG289" i="10" s="1"/>
  <c r="CS289" i="10"/>
  <c r="FE289" i="10" s="1"/>
  <c r="CQ289" i="10"/>
  <c r="FC289" i="10" s="1"/>
  <c r="CO289" i="10"/>
  <c r="FA289" i="10" s="1"/>
  <c r="CK289" i="10"/>
  <c r="EW289" i="10" s="1"/>
  <c r="CJ289" i="10"/>
  <c r="EV289" i="10" s="1"/>
  <c r="CI289" i="10"/>
  <c r="CG289" i="10"/>
  <c r="CE289" i="10"/>
  <c r="CC289" i="10"/>
  <c r="CA289" i="10"/>
  <c r="BY289" i="10"/>
  <c r="DQ515" i="10"/>
  <c r="DK515" i="10"/>
  <c r="DI515" i="10"/>
  <c r="DG515" i="10"/>
  <c r="DE515" i="10"/>
  <c r="DC515" i="10"/>
  <c r="DA515" i="10"/>
  <c r="CY515" i="10"/>
  <c r="CW515" i="10"/>
  <c r="CU515" i="10"/>
  <c r="CS515" i="10"/>
  <c r="CQ515" i="10"/>
  <c r="CO515" i="10"/>
  <c r="CK515" i="10"/>
  <c r="CI515" i="10"/>
  <c r="CE515" i="10"/>
  <c r="CC515" i="10"/>
  <c r="CA515" i="10"/>
  <c r="BY515" i="10"/>
  <c r="BW515" i="10"/>
  <c r="CJ515" i="10" s="1"/>
  <c r="CK514" i="10"/>
  <c r="CI514" i="10"/>
  <c r="CE514" i="10"/>
  <c r="CC514" i="10"/>
  <c r="CA514" i="10"/>
  <c r="BY514" i="10"/>
  <c r="BW514" i="10"/>
  <c r="CJ514" i="10" s="1"/>
  <c r="DK513" i="10"/>
  <c r="DI513" i="10"/>
  <c r="DG513" i="10"/>
  <c r="DE513" i="10"/>
  <c r="DC513" i="10"/>
  <c r="DA513" i="10"/>
  <c r="CY513" i="10"/>
  <c r="CW513" i="10"/>
  <c r="CU513" i="10"/>
  <c r="CS513" i="10"/>
  <c r="CQ513" i="10"/>
  <c r="CO513" i="10"/>
  <c r="CK513" i="10"/>
  <c r="CI513" i="10"/>
  <c r="CE513" i="10"/>
  <c r="CC513" i="10"/>
  <c r="CA513" i="10"/>
  <c r="BY513" i="10"/>
  <c r="BW513" i="10"/>
  <c r="CJ513" i="10" s="1"/>
  <c r="W65" i="10"/>
  <c r="S65" i="10"/>
  <c r="Q65" i="10"/>
  <c r="O65" i="10"/>
  <c r="M65" i="10"/>
  <c r="K65" i="10"/>
  <c r="U65" i="10" s="1"/>
  <c r="W64" i="10"/>
  <c r="S64" i="10"/>
  <c r="Q64" i="10"/>
  <c r="O64" i="10"/>
  <c r="M64" i="10"/>
  <c r="K64" i="10"/>
  <c r="U64" i="10" s="1"/>
  <c r="W63" i="10"/>
  <c r="S63" i="10"/>
  <c r="Q63" i="10"/>
  <c r="O63" i="10"/>
  <c r="M63" i="10"/>
  <c r="K63" i="10"/>
  <c r="U63" i="10" s="1"/>
  <c r="DQ469" i="10"/>
  <c r="DK469" i="10"/>
  <c r="DI469" i="10"/>
  <c r="DG469" i="10"/>
  <c r="DE469" i="10"/>
  <c r="DC469" i="10"/>
  <c r="DA469" i="10"/>
  <c r="CY469" i="10"/>
  <c r="CW469" i="10"/>
  <c r="CU469" i="10"/>
  <c r="CS469" i="10"/>
  <c r="CQ469" i="10"/>
  <c r="CO469" i="10"/>
  <c r="CK469" i="10"/>
  <c r="CI469" i="10"/>
  <c r="CE469" i="10"/>
  <c r="CC469" i="10"/>
  <c r="CA469" i="10"/>
  <c r="BY469" i="10"/>
  <c r="BW469" i="10"/>
  <c r="DO469" i="10" s="1"/>
  <c r="DK412" i="10"/>
  <c r="DE412" i="10"/>
  <c r="DA412" i="10"/>
  <c r="CW412" i="10"/>
  <c r="CO412" i="10"/>
  <c r="CK412" i="10"/>
  <c r="CI412" i="10"/>
  <c r="CE412" i="10"/>
  <c r="CC412" i="10"/>
  <c r="CA412" i="10"/>
  <c r="BY412" i="10"/>
  <c r="BW412" i="10"/>
  <c r="CJ412" i="10" s="1"/>
  <c r="BT412" i="10"/>
  <c r="DC412" i="10" s="1"/>
  <c r="DQ65" i="10"/>
  <c r="DK65" i="10"/>
  <c r="DI65" i="10"/>
  <c r="DG65" i="10"/>
  <c r="DE65" i="10"/>
  <c r="DC65" i="10"/>
  <c r="DA65" i="10"/>
  <c r="CY65" i="10"/>
  <c r="CW65" i="10"/>
  <c r="CU65" i="10"/>
  <c r="CS65" i="10"/>
  <c r="CQ65" i="10"/>
  <c r="CO65" i="10"/>
  <c r="CK65" i="10"/>
  <c r="CI65" i="10"/>
  <c r="CE65" i="10"/>
  <c r="CC65" i="10"/>
  <c r="CA65" i="10"/>
  <c r="BY65" i="10"/>
  <c r="BW65" i="10"/>
  <c r="CJ65" i="10" s="1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I42" i="10"/>
  <c r="CE42" i="10"/>
  <c r="CC42" i="10"/>
  <c r="CA42" i="10"/>
  <c r="BY42" i="10"/>
  <c r="BW42" i="10"/>
  <c r="CJ42" i="10" s="1"/>
  <c r="DQ64" i="10"/>
  <c r="DK64" i="10"/>
  <c r="DI64" i="10"/>
  <c r="DG64" i="10"/>
  <c r="DE64" i="10"/>
  <c r="DC64" i="10"/>
  <c r="DA64" i="10"/>
  <c r="CY64" i="10"/>
  <c r="CW64" i="10"/>
  <c r="CU64" i="10"/>
  <c r="CS64" i="10"/>
  <c r="CQ64" i="10"/>
  <c r="CO64" i="10"/>
  <c r="CK64" i="10"/>
  <c r="CI64" i="10"/>
  <c r="CE64" i="10"/>
  <c r="CC64" i="10"/>
  <c r="CA64" i="10"/>
  <c r="BY64" i="10"/>
  <c r="BW64" i="10"/>
  <c r="CJ64" i="10" s="1"/>
  <c r="DQ63" i="10"/>
  <c r="DK63" i="10"/>
  <c r="DI63" i="10"/>
  <c r="DG63" i="10"/>
  <c r="DE63" i="10"/>
  <c r="DC63" i="10"/>
  <c r="DA63" i="10"/>
  <c r="CY63" i="10"/>
  <c r="CW63" i="10"/>
  <c r="CU63" i="10"/>
  <c r="CS63" i="10"/>
  <c r="CQ63" i="10"/>
  <c r="CO63" i="10"/>
  <c r="CK63" i="10"/>
  <c r="CI63" i="10"/>
  <c r="CE63" i="10"/>
  <c r="CC63" i="10"/>
  <c r="CA63" i="10"/>
  <c r="BY63" i="10"/>
  <c r="BW63" i="10"/>
  <c r="CJ63" i="10" s="1"/>
  <c r="DQ458" i="10"/>
  <c r="DK458" i="10"/>
  <c r="DI458" i="10"/>
  <c r="DG458" i="10"/>
  <c r="DE458" i="10"/>
  <c r="DC458" i="10"/>
  <c r="DA458" i="10"/>
  <c r="CY458" i="10"/>
  <c r="CW458" i="10"/>
  <c r="CU458" i="10"/>
  <c r="CS458" i="10"/>
  <c r="CQ458" i="10"/>
  <c r="CO458" i="10"/>
  <c r="CK458" i="10"/>
  <c r="CI458" i="10"/>
  <c r="CE458" i="10"/>
  <c r="CC458" i="10"/>
  <c r="CA458" i="10"/>
  <c r="BY458" i="10"/>
  <c r="BW458" i="10"/>
  <c r="CJ458" i="10" s="1"/>
  <c r="DQ457" i="10"/>
  <c r="DK457" i="10"/>
  <c r="DI457" i="10"/>
  <c r="DG457" i="10"/>
  <c r="DE457" i="10"/>
  <c r="DC457" i="10"/>
  <c r="DA457" i="10"/>
  <c r="CY457" i="10"/>
  <c r="CW457" i="10"/>
  <c r="CU457" i="10"/>
  <c r="CS457" i="10"/>
  <c r="CQ457" i="10"/>
  <c r="CO457" i="10"/>
  <c r="CK457" i="10"/>
  <c r="CI457" i="10"/>
  <c r="CE457" i="10"/>
  <c r="CC457" i="10"/>
  <c r="CA457" i="10"/>
  <c r="BY457" i="10"/>
  <c r="BW457" i="10"/>
  <c r="CJ457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I11" i="10"/>
  <c r="CE11" i="10"/>
  <c r="CC11" i="10"/>
  <c r="CA11" i="10"/>
  <c r="BY11" i="10"/>
  <c r="BW11" i="10"/>
  <c r="DO11" i="10" s="1"/>
  <c r="DQ509" i="10"/>
  <c r="DK509" i="10"/>
  <c r="DI509" i="10"/>
  <c r="DG509" i="10"/>
  <c r="DE509" i="10"/>
  <c r="DC509" i="10"/>
  <c r="DA509" i="10"/>
  <c r="CY509" i="10"/>
  <c r="CW509" i="10"/>
  <c r="CU509" i="10"/>
  <c r="CS509" i="10"/>
  <c r="CQ509" i="10"/>
  <c r="CO509" i="10"/>
  <c r="CK509" i="10"/>
  <c r="CI509" i="10"/>
  <c r="CE509" i="10"/>
  <c r="CC509" i="10"/>
  <c r="CA509" i="10"/>
  <c r="BY509" i="10"/>
  <c r="BW509" i="10"/>
  <c r="CJ509" i="10" s="1"/>
  <c r="DK508" i="10"/>
  <c r="DI508" i="10"/>
  <c r="DG508" i="10"/>
  <c r="DE508" i="10"/>
  <c r="DC508" i="10"/>
  <c r="DA508" i="10"/>
  <c r="CY508" i="10"/>
  <c r="CW508" i="10"/>
  <c r="CU508" i="10"/>
  <c r="CS508" i="10"/>
  <c r="CQ508" i="10"/>
  <c r="CO508" i="10"/>
  <c r="CI508" i="10"/>
  <c r="CE508" i="10"/>
  <c r="CC508" i="10"/>
  <c r="CA508" i="10"/>
  <c r="BY508" i="10"/>
  <c r="BW508" i="10"/>
  <c r="CJ508" i="10" s="1"/>
  <c r="K116" i="10"/>
  <c r="U116" i="10" s="1"/>
  <c r="M116" i="10"/>
  <c r="O116" i="10"/>
  <c r="Q116" i="10"/>
  <c r="S116" i="10"/>
  <c r="W116" i="10"/>
  <c r="AC116" i="10"/>
  <c r="AE116" i="10"/>
  <c r="AG116" i="10"/>
  <c r="DQ88" i="10"/>
  <c r="DO88" i="10"/>
  <c r="DM88" i="10"/>
  <c r="DK88" i="10"/>
  <c r="DI88" i="10"/>
  <c r="DG88" i="10"/>
  <c r="DE88" i="10"/>
  <c r="DC88" i="10"/>
  <c r="DA88" i="10"/>
  <c r="CW88" i="10"/>
  <c r="CU88" i="10"/>
  <c r="CS88" i="10"/>
  <c r="CQ88" i="10"/>
  <c r="CO88" i="10"/>
  <c r="CI88" i="10"/>
  <c r="CG88" i="10"/>
  <c r="CE88" i="10"/>
  <c r="CC88" i="10"/>
  <c r="CA88" i="10"/>
  <c r="BY88" i="10"/>
  <c r="DQ87" i="10"/>
  <c r="DO87" i="10"/>
  <c r="DM87" i="10"/>
  <c r="DK87" i="10"/>
  <c r="DI87" i="10"/>
  <c r="DG87" i="10"/>
  <c r="DE87" i="10"/>
  <c r="DC87" i="10"/>
  <c r="DA87" i="10"/>
  <c r="CW87" i="10"/>
  <c r="CU87" i="10"/>
  <c r="CS87" i="10"/>
  <c r="CQ87" i="10"/>
  <c r="CO87" i="10"/>
  <c r="CI87" i="10"/>
  <c r="CG87" i="10"/>
  <c r="CE87" i="10"/>
  <c r="CC87" i="10"/>
  <c r="CA87" i="10"/>
  <c r="BY87" i="10"/>
  <c r="CS86" i="10"/>
  <c r="CQ86" i="10"/>
  <c r="CO86" i="10"/>
  <c r="CI86" i="10"/>
  <c r="CE86" i="10"/>
  <c r="CC86" i="10"/>
  <c r="CA86" i="10"/>
  <c r="BY86" i="10"/>
  <c r="BW86" i="10"/>
  <c r="CG86" i="10" s="1"/>
  <c r="DQ85" i="10"/>
  <c r="DO85" i="10"/>
  <c r="DM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J85" i="10"/>
  <c r="CI85" i="10"/>
  <c r="CG85" i="10"/>
  <c r="CE85" i="10"/>
  <c r="CC85" i="10"/>
  <c r="CA85" i="10"/>
  <c r="BY85" i="10"/>
  <c r="DQ84" i="10"/>
  <c r="DO84" i="10"/>
  <c r="DM84" i="10"/>
  <c r="DK84" i="10"/>
  <c r="DI84" i="10"/>
  <c r="DG84" i="10"/>
  <c r="DE84" i="10"/>
  <c r="DC84" i="10"/>
  <c r="DA84" i="10"/>
  <c r="CY84" i="10"/>
  <c r="CW84" i="10"/>
  <c r="CU84" i="10"/>
  <c r="CS84" i="10"/>
  <c r="CQ84" i="10"/>
  <c r="CO84" i="10"/>
  <c r="CK84" i="10"/>
  <c r="CI84" i="10"/>
  <c r="CG84" i="10"/>
  <c r="CE84" i="10"/>
  <c r="CC84" i="10"/>
  <c r="CA84" i="10"/>
  <c r="BY84" i="10"/>
  <c r="DQ83" i="10"/>
  <c r="DO83" i="10"/>
  <c r="DM83" i="10"/>
  <c r="DK83" i="10"/>
  <c r="DI83" i="10"/>
  <c r="DG83" i="10"/>
  <c r="DE83" i="10"/>
  <c r="DC83" i="10"/>
  <c r="DA83" i="10"/>
  <c r="CY83" i="10"/>
  <c r="CW83" i="10"/>
  <c r="CU83" i="10"/>
  <c r="CS83" i="10"/>
  <c r="CQ83" i="10"/>
  <c r="CO83" i="10"/>
  <c r="CK83" i="10"/>
  <c r="CI83" i="10"/>
  <c r="CG83" i="10"/>
  <c r="CE83" i="10"/>
  <c r="CC83" i="10"/>
  <c r="CA83" i="10"/>
  <c r="BY83" i="10"/>
  <c r="DQ82" i="10"/>
  <c r="DO82" i="10"/>
  <c r="DM82" i="10"/>
  <c r="DK82" i="10"/>
  <c r="DI82" i="10"/>
  <c r="DG82" i="10"/>
  <c r="DE82" i="10"/>
  <c r="DC82" i="10"/>
  <c r="DA82" i="10"/>
  <c r="CY82" i="10"/>
  <c r="CW82" i="10"/>
  <c r="CU82" i="10"/>
  <c r="CS82" i="10"/>
  <c r="CQ82" i="10"/>
  <c r="CO82" i="10"/>
  <c r="CK82" i="10"/>
  <c r="CI82" i="10"/>
  <c r="CG82" i="10"/>
  <c r="CE82" i="10"/>
  <c r="CC82" i="10"/>
  <c r="CA82" i="10"/>
  <c r="BY82" i="10"/>
  <c r="DQ81" i="10"/>
  <c r="DO81" i="10"/>
  <c r="DM81" i="10"/>
  <c r="DK81" i="10"/>
  <c r="DI81" i="10"/>
  <c r="DG81" i="10"/>
  <c r="DE81" i="10"/>
  <c r="DC81" i="10"/>
  <c r="DA81" i="10"/>
  <c r="CY81" i="10"/>
  <c r="CW81" i="10"/>
  <c r="CU81" i="10"/>
  <c r="CS81" i="10"/>
  <c r="CQ81" i="10"/>
  <c r="CO81" i="10"/>
  <c r="CK81" i="10"/>
  <c r="CI81" i="10"/>
  <c r="CG81" i="10"/>
  <c r="CE81" i="10"/>
  <c r="CC81" i="10"/>
  <c r="CA81" i="10"/>
  <c r="BY81" i="10"/>
  <c r="DQ80" i="10"/>
  <c r="DO80" i="10"/>
  <c r="DM80" i="10"/>
  <c r="DK80" i="10"/>
  <c r="DI80" i="10"/>
  <c r="DG80" i="10"/>
  <c r="DE80" i="10"/>
  <c r="DC80" i="10"/>
  <c r="DA80" i="10"/>
  <c r="CY80" i="10"/>
  <c r="CW80" i="10"/>
  <c r="CU80" i="10"/>
  <c r="CS80" i="10"/>
  <c r="CQ80" i="10"/>
  <c r="CO80" i="10"/>
  <c r="CK80" i="10"/>
  <c r="CI80" i="10"/>
  <c r="CG80" i="10"/>
  <c r="CE80" i="10"/>
  <c r="CC80" i="10"/>
  <c r="CA80" i="10"/>
  <c r="BY80" i="10"/>
  <c r="DQ79" i="10"/>
  <c r="DO79" i="10"/>
  <c r="DM79" i="10"/>
  <c r="DK79" i="10"/>
  <c r="DI79" i="10"/>
  <c r="DG79" i="10"/>
  <c r="DE79" i="10"/>
  <c r="DC79" i="10"/>
  <c r="DA79" i="10"/>
  <c r="CY79" i="10"/>
  <c r="CW79" i="10"/>
  <c r="CU79" i="10"/>
  <c r="CS79" i="10"/>
  <c r="CQ79" i="10"/>
  <c r="CO79" i="10"/>
  <c r="CI79" i="10"/>
  <c r="CG79" i="10"/>
  <c r="CE79" i="10"/>
  <c r="CC79" i="10"/>
  <c r="CA79" i="10"/>
  <c r="BY79" i="10"/>
  <c r="DQ78" i="10"/>
  <c r="DK78" i="10"/>
  <c r="DI78" i="10"/>
  <c r="DE78" i="10"/>
  <c r="DA78" i="10"/>
  <c r="CK78" i="10"/>
  <c r="CI78" i="10"/>
  <c r="CE78" i="10"/>
  <c r="CC78" i="10"/>
  <c r="CA78" i="10"/>
  <c r="BY78" i="10"/>
  <c r="BW78" i="10"/>
  <c r="DO78" i="10" s="1"/>
  <c r="BT78" i="10"/>
  <c r="DC78" i="10" s="1"/>
  <c r="DK77" i="10"/>
  <c r="DI77" i="10"/>
  <c r="DG77" i="10"/>
  <c r="DE77" i="10"/>
  <c r="DC77" i="10"/>
  <c r="DA77" i="10"/>
  <c r="CY77" i="10"/>
  <c r="CW77" i="10"/>
  <c r="CU77" i="10"/>
  <c r="CS77" i="10"/>
  <c r="CQ77" i="10"/>
  <c r="CO77" i="10"/>
  <c r="CK77" i="10"/>
  <c r="CI77" i="10"/>
  <c r="CE77" i="10"/>
  <c r="CC77" i="10"/>
  <c r="CA77" i="10"/>
  <c r="BY77" i="10"/>
  <c r="BW77" i="10"/>
  <c r="CG77" i="10" s="1"/>
  <c r="DQ109" i="10"/>
  <c r="GC109" i="10" s="1"/>
  <c r="DK109" i="10"/>
  <c r="FW109" i="10" s="1"/>
  <c r="DI109" i="10"/>
  <c r="FU109" i="10" s="1"/>
  <c r="DG109" i="10"/>
  <c r="DE109" i="10"/>
  <c r="FQ109" i="10" s="1"/>
  <c r="DC109" i="10"/>
  <c r="FO109" i="10" s="1"/>
  <c r="DA109" i="10"/>
  <c r="FM109" i="10" s="1"/>
  <c r="CY109" i="10"/>
  <c r="FK109" i="10" s="1"/>
  <c r="CW109" i="10"/>
  <c r="FI109" i="10" s="1"/>
  <c r="CU109" i="10"/>
  <c r="FG109" i="10" s="1"/>
  <c r="CS109" i="10"/>
  <c r="FE109" i="10" s="1"/>
  <c r="CQ109" i="10"/>
  <c r="FC109" i="10" s="1"/>
  <c r="CO109" i="10"/>
  <c r="FA109" i="10" s="1"/>
  <c r="CK109" i="10"/>
  <c r="EW109" i="10" s="1"/>
  <c r="CI109" i="10"/>
  <c r="CE109" i="10"/>
  <c r="EQ109" i="10" s="1"/>
  <c r="CC109" i="10"/>
  <c r="EO109" i="10" s="1"/>
  <c r="CA109" i="10"/>
  <c r="EM109" i="10" s="1"/>
  <c r="BY109" i="10"/>
  <c r="BW109" i="10"/>
  <c r="CJ109" i="10" s="1"/>
  <c r="EV109" i="10" s="1"/>
  <c r="DQ108" i="10"/>
  <c r="GC108" i="10" s="1"/>
  <c r="DO108" i="10"/>
  <c r="GA108" i="10" s="1"/>
  <c r="DM108" i="10"/>
  <c r="FY108" i="10" s="1"/>
  <c r="DK108" i="10"/>
  <c r="FW108" i="10" s="1"/>
  <c r="DI108" i="10"/>
  <c r="FU108" i="10" s="1"/>
  <c r="DG108" i="10"/>
  <c r="FS108" i="10" s="1"/>
  <c r="DE108" i="10"/>
  <c r="FQ108" i="10" s="1"/>
  <c r="DC108" i="10"/>
  <c r="FO108" i="10" s="1"/>
  <c r="DA108" i="10"/>
  <c r="FM108" i="10" s="1"/>
  <c r="CY108" i="10"/>
  <c r="FK108" i="10" s="1"/>
  <c r="CW108" i="10"/>
  <c r="FI108" i="10" s="1"/>
  <c r="CU108" i="10"/>
  <c r="FG108" i="10" s="1"/>
  <c r="CS108" i="10"/>
  <c r="FE108" i="10" s="1"/>
  <c r="CQ108" i="10"/>
  <c r="FC108" i="10" s="1"/>
  <c r="CO108" i="10"/>
  <c r="FA108" i="10" s="1"/>
  <c r="CK108" i="10"/>
  <c r="EW108" i="10" s="1"/>
  <c r="CJ108" i="10"/>
  <c r="EV108" i="10" s="1"/>
  <c r="CI108" i="10"/>
  <c r="EU108" i="10" s="1"/>
  <c r="CG108" i="10"/>
  <c r="ES108" i="10" s="1"/>
  <c r="CE108" i="10"/>
  <c r="EQ108" i="10" s="1"/>
  <c r="CC108" i="10"/>
  <c r="EO108" i="10" s="1"/>
  <c r="CA108" i="10"/>
  <c r="EM108" i="10" s="1"/>
  <c r="BY108" i="10"/>
  <c r="DQ107" i="10"/>
  <c r="GC107" i="10" s="1"/>
  <c r="DO107" i="10"/>
  <c r="DM107" i="10"/>
  <c r="FY107" i="10" s="1"/>
  <c r="DK107" i="10"/>
  <c r="FW107" i="10" s="1"/>
  <c r="DI107" i="10"/>
  <c r="FU107" i="10" s="1"/>
  <c r="DG107" i="10"/>
  <c r="FS107" i="10" s="1"/>
  <c r="DE107" i="10"/>
  <c r="FQ107" i="10" s="1"/>
  <c r="DC107" i="10"/>
  <c r="FO107" i="10" s="1"/>
  <c r="DA107" i="10"/>
  <c r="FM107" i="10" s="1"/>
  <c r="CY107" i="10"/>
  <c r="FK107" i="10" s="1"/>
  <c r="CW107" i="10"/>
  <c r="FI107" i="10" s="1"/>
  <c r="CU107" i="10"/>
  <c r="FG107" i="10" s="1"/>
  <c r="CS107" i="10"/>
  <c r="FE107" i="10" s="1"/>
  <c r="CQ107" i="10"/>
  <c r="FC107" i="10" s="1"/>
  <c r="CO107" i="10"/>
  <c r="FA107" i="10" s="1"/>
  <c r="CK107" i="10"/>
  <c r="EW107" i="10" s="1"/>
  <c r="CI107" i="10"/>
  <c r="EU107" i="10" s="1"/>
  <c r="CG107" i="10"/>
  <c r="ES107" i="10" s="1"/>
  <c r="CE107" i="10"/>
  <c r="EQ107" i="10" s="1"/>
  <c r="CC107" i="10"/>
  <c r="EO107" i="10" s="1"/>
  <c r="CA107" i="10"/>
  <c r="EM107" i="10" s="1"/>
  <c r="BY107" i="10"/>
  <c r="DQ106" i="10"/>
  <c r="GC106" i="10" s="1"/>
  <c r="DO106" i="10"/>
  <c r="GA106" i="10" s="1"/>
  <c r="DM106" i="10"/>
  <c r="FY106" i="10" s="1"/>
  <c r="DK106" i="10"/>
  <c r="FW106" i="10" s="1"/>
  <c r="DI106" i="10"/>
  <c r="FU106" i="10" s="1"/>
  <c r="DG106" i="10"/>
  <c r="FS106" i="10" s="1"/>
  <c r="DE106" i="10"/>
  <c r="FQ106" i="10" s="1"/>
  <c r="DC106" i="10"/>
  <c r="FO106" i="10" s="1"/>
  <c r="DA106" i="10"/>
  <c r="FM106" i="10" s="1"/>
  <c r="CY106" i="10"/>
  <c r="FK106" i="10" s="1"/>
  <c r="CW106" i="10"/>
  <c r="FI106" i="10" s="1"/>
  <c r="CU106" i="10"/>
  <c r="FG106" i="10" s="1"/>
  <c r="CS106" i="10"/>
  <c r="FE106" i="10" s="1"/>
  <c r="CQ106" i="10"/>
  <c r="FC106" i="10" s="1"/>
  <c r="CO106" i="10"/>
  <c r="FA106" i="10" s="1"/>
  <c r="CK106" i="10"/>
  <c r="CI106" i="10"/>
  <c r="EU106" i="10" s="1"/>
  <c r="CG106" i="10"/>
  <c r="ES106" i="10" s="1"/>
  <c r="CE106" i="10"/>
  <c r="EQ106" i="10" s="1"/>
  <c r="CC106" i="10"/>
  <c r="EO106" i="10" s="1"/>
  <c r="CA106" i="10"/>
  <c r="EM106" i="10" s="1"/>
  <c r="BY106" i="10"/>
  <c r="DQ105" i="10"/>
  <c r="GC105" i="10" s="1"/>
  <c r="DO105" i="10"/>
  <c r="GA105" i="10" s="1"/>
  <c r="DM105" i="10"/>
  <c r="FY105" i="10" s="1"/>
  <c r="DK105" i="10"/>
  <c r="FW105" i="10" s="1"/>
  <c r="DI105" i="10"/>
  <c r="FU105" i="10" s="1"/>
  <c r="DG105" i="10"/>
  <c r="FS105" i="10" s="1"/>
  <c r="DE105" i="10"/>
  <c r="FQ105" i="10" s="1"/>
  <c r="DC105" i="10"/>
  <c r="FO105" i="10" s="1"/>
  <c r="DA105" i="10"/>
  <c r="FM105" i="10" s="1"/>
  <c r="CY105" i="10"/>
  <c r="FK105" i="10" s="1"/>
  <c r="CW105" i="10"/>
  <c r="FI105" i="10" s="1"/>
  <c r="CU105" i="10"/>
  <c r="FG105" i="10" s="1"/>
  <c r="CS105" i="10"/>
  <c r="FE105" i="10" s="1"/>
  <c r="CQ105" i="10"/>
  <c r="CO105" i="10"/>
  <c r="FA105" i="10" s="1"/>
  <c r="CK105" i="10"/>
  <c r="EW105" i="10" s="1"/>
  <c r="CI105" i="10"/>
  <c r="EU105" i="10" s="1"/>
  <c r="CG105" i="10"/>
  <c r="CE105" i="10"/>
  <c r="EQ105" i="10" s="1"/>
  <c r="CC105" i="10"/>
  <c r="EO105" i="10" s="1"/>
  <c r="CA105" i="10"/>
  <c r="EM105" i="10" s="1"/>
  <c r="BY105" i="10"/>
  <c r="DQ104" i="10"/>
  <c r="DO104" i="10"/>
  <c r="DM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I104" i="10"/>
  <c r="CG104" i="10"/>
  <c r="CE104" i="10"/>
  <c r="CC104" i="10"/>
  <c r="CA104" i="10"/>
  <c r="BY104" i="10"/>
  <c r="DQ103" i="10"/>
  <c r="DK103" i="10"/>
  <c r="DI103" i="10"/>
  <c r="DG103" i="10"/>
  <c r="DC103" i="10"/>
  <c r="DA103" i="10"/>
  <c r="CY103" i="10"/>
  <c r="CW103" i="10"/>
  <c r="CS103" i="10"/>
  <c r="CQ103" i="10"/>
  <c r="CO103" i="10"/>
  <c r="CI103" i="10"/>
  <c r="CE103" i="10"/>
  <c r="CC103" i="10"/>
  <c r="CA103" i="10"/>
  <c r="BY103" i="10"/>
  <c r="BW103" i="10"/>
  <c r="DO103" i="10" s="1"/>
  <c r="DQ102" i="10"/>
  <c r="DI102" i="10"/>
  <c r="DE102" i="10"/>
  <c r="DA102" i="10"/>
  <c r="CK102" i="10"/>
  <c r="CI102" i="10"/>
  <c r="CE102" i="10"/>
  <c r="CC102" i="10"/>
  <c r="CA102" i="10"/>
  <c r="BY102" i="10"/>
  <c r="BW102" i="10"/>
  <c r="DO102" i="10" s="1"/>
  <c r="BT102" i="10"/>
  <c r="DG102" i="10" s="1"/>
  <c r="DQ101" i="10"/>
  <c r="DK101" i="10"/>
  <c r="DI101" i="10"/>
  <c r="DG101" i="10"/>
  <c r="DE101" i="10"/>
  <c r="DC101" i="10"/>
  <c r="DA101" i="10"/>
  <c r="CY101" i="10"/>
  <c r="CW101" i="10"/>
  <c r="CU101" i="10"/>
  <c r="CS101" i="10"/>
  <c r="CQ101" i="10"/>
  <c r="CO101" i="10"/>
  <c r="CK101" i="10"/>
  <c r="CI101" i="10"/>
  <c r="CE101" i="10"/>
  <c r="CC101" i="10"/>
  <c r="CA101" i="10"/>
  <c r="BY101" i="10"/>
  <c r="BW101" i="10"/>
  <c r="DO101" i="10" s="1"/>
  <c r="DQ99" i="10"/>
  <c r="DK99" i="10"/>
  <c r="DI99" i="10"/>
  <c r="DG99" i="10"/>
  <c r="DE99" i="10"/>
  <c r="DC99" i="10"/>
  <c r="DA99" i="10"/>
  <c r="CY99" i="10"/>
  <c r="CW99" i="10"/>
  <c r="CU99" i="10"/>
  <c r="CS99" i="10"/>
  <c r="CQ99" i="10"/>
  <c r="CO99" i="10"/>
  <c r="CK99" i="10"/>
  <c r="CI99" i="10"/>
  <c r="CE99" i="10"/>
  <c r="CC99" i="10"/>
  <c r="CA99" i="10"/>
  <c r="BY99" i="10"/>
  <c r="BW99" i="10"/>
  <c r="DM99" i="10" s="1"/>
  <c r="DQ98" i="10"/>
  <c r="DK98" i="10"/>
  <c r="DI98" i="10"/>
  <c r="DG98" i="10"/>
  <c r="DE98" i="10"/>
  <c r="DC98" i="10"/>
  <c r="DA98" i="10"/>
  <c r="CY98" i="10"/>
  <c r="CW98" i="10"/>
  <c r="CU98" i="10"/>
  <c r="CS98" i="10"/>
  <c r="CQ98" i="10"/>
  <c r="CO98" i="10"/>
  <c r="CK98" i="10"/>
  <c r="CI98" i="10"/>
  <c r="CE98" i="10"/>
  <c r="CC98" i="10"/>
  <c r="CA98" i="10"/>
  <c r="BY98" i="10"/>
  <c r="BW98" i="10"/>
  <c r="DM98" i="10" s="1"/>
  <c r="DQ97" i="10"/>
  <c r="DK97" i="10"/>
  <c r="DI97" i="10"/>
  <c r="DG97" i="10"/>
  <c r="DE97" i="10"/>
  <c r="DC97" i="10"/>
  <c r="DA97" i="10"/>
  <c r="CY97" i="10"/>
  <c r="CW97" i="10"/>
  <c r="CU97" i="10"/>
  <c r="CS97" i="10"/>
  <c r="CQ97" i="10"/>
  <c r="CO97" i="10"/>
  <c r="CK97" i="10"/>
  <c r="CI97" i="10"/>
  <c r="CE97" i="10"/>
  <c r="CC97" i="10"/>
  <c r="CA97" i="10"/>
  <c r="BY97" i="10"/>
  <c r="BW97" i="10"/>
  <c r="DO97" i="10" s="1"/>
  <c r="DQ96" i="10"/>
  <c r="DK96" i="10"/>
  <c r="DI96" i="10"/>
  <c r="DG96" i="10"/>
  <c r="DE96" i="10"/>
  <c r="DC96" i="10"/>
  <c r="DA96" i="10"/>
  <c r="CY96" i="10"/>
  <c r="CW96" i="10"/>
  <c r="CU96" i="10"/>
  <c r="CS96" i="10"/>
  <c r="CQ96" i="10"/>
  <c r="CO96" i="10"/>
  <c r="CK96" i="10"/>
  <c r="CI96" i="10"/>
  <c r="CE96" i="10"/>
  <c r="CC96" i="10"/>
  <c r="CA96" i="10"/>
  <c r="BY96" i="10"/>
  <c r="BW96" i="10"/>
  <c r="DO96" i="10" s="1"/>
  <c r="DQ95" i="10"/>
  <c r="DK95" i="10"/>
  <c r="DI95" i="10"/>
  <c r="DG95" i="10"/>
  <c r="DE95" i="10"/>
  <c r="DC95" i="10"/>
  <c r="DA95" i="10"/>
  <c r="CY95" i="10"/>
  <c r="CW95" i="10"/>
  <c r="CU95" i="10"/>
  <c r="CS95" i="10"/>
  <c r="CQ95" i="10"/>
  <c r="CO95" i="10"/>
  <c r="CK95" i="10"/>
  <c r="CI95" i="10"/>
  <c r="CE95" i="10"/>
  <c r="CC95" i="10"/>
  <c r="CA95" i="10"/>
  <c r="BY95" i="10"/>
  <c r="BW95" i="10"/>
  <c r="DO95" i="10" s="1"/>
  <c r="EN111" i="10"/>
  <c r="EO111" i="10"/>
  <c r="EP111" i="10"/>
  <c r="EQ111" i="10"/>
  <c r="ER111" i="10"/>
  <c r="ES111" i="10"/>
  <c r="ET111" i="10"/>
  <c r="EU111" i="10"/>
  <c r="EV111" i="10"/>
  <c r="EW111" i="10"/>
  <c r="EX111" i="10"/>
  <c r="EY111" i="10"/>
  <c r="EZ111" i="10"/>
  <c r="FA111" i="10"/>
  <c r="FB111" i="10"/>
  <c r="FC111" i="10"/>
  <c r="FD111" i="10"/>
  <c r="FE111" i="10"/>
  <c r="FF111" i="10"/>
  <c r="FG111" i="10"/>
  <c r="FH111" i="10"/>
  <c r="FI111" i="10"/>
  <c r="FJ111" i="10"/>
  <c r="FK111" i="10"/>
  <c r="FL111" i="10"/>
  <c r="FM111" i="10"/>
  <c r="FN111" i="10"/>
  <c r="FO111" i="10"/>
  <c r="FP111" i="10"/>
  <c r="FQ111" i="10"/>
  <c r="FR111" i="10"/>
  <c r="FS111" i="10"/>
  <c r="FT111" i="10"/>
  <c r="FU111" i="10"/>
  <c r="FV111" i="10"/>
  <c r="FW111" i="10"/>
  <c r="FX111" i="10"/>
  <c r="FY111" i="10"/>
  <c r="FZ111" i="10"/>
  <c r="GA111" i="10"/>
  <c r="GB111" i="10"/>
  <c r="GC111" i="10"/>
  <c r="GD111" i="10"/>
  <c r="EN110" i="10"/>
  <c r="EO110" i="10"/>
  <c r="EP110" i="10"/>
  <c r="EQ110" i="10"/>
  <c r="ER110" i="10"/>
  <c r="ES110" i="10"/>
  <c r="ET110" i="10"/>
  <c r="EU110" i="10"/>
  <c r="EV110" i="10"/>
  <c r="EW110" i="10"/>
  <c r="EX110" i="10"/>
  <c r="EY110" i="10"/>
  <c r="EZ110" i="10"/>
  <c r="FA110" i="10"/>
  <c r="FB110" i="10"/>
  <c r="FC110" i="10"/>
  <c r="FD110" i="10"/>
  <c r="FE110" i="10"/>
  <c r="FF110" i="10"/>
  <c r="FG110" i="10"/>
  <c r="FH110" i="10"/>
  <c r="FI110" i="10"/>
  <c r="FJ110" i="10"/>
  <c r="FK110" i="10"/>
  <c r="FL110" i="10"/>
  <c r="FM110" i="10"/>
  <c r="FN110" i="10"/>
  <c r="FO110" i="10"/>
  <c r="FP110" i="10"/>
  <c r="FQ110" i="10"/>
  <c r="FR110" i="10"/>
  <c r="FS110" i="10"/>
  <c r="FT110" i="10"/>
  <c r="FU110" i="10"/>
  <c r="FV110" i="10"/>
  <c r="FW110" i="10"/>
  <c r="FX110" i="10"/>
  <c r="FY110" i="10"/>
  <c r="FZ110" i="10"/>
  <c r="GA110" i="10"/>
  <c r="GB110" i="10"/>
  <c r="GC110" i="10"/>
  <c r="GD110" i="10"/>
  <c r="EN109" i="10"/>
  <c r="EP109" i="10"/>
  <c r="ER109" i="10"/>
  <c r="ET109" i="10"/>
  <c r="EU109" i="10"/>
  <c r="EX109" i="10"/>
  <c r="EY109" i="10"/>
  <c r="EZ109" i="10"/>
  <c r="FB109" i="10"/>
  <c r="FD109" i="10"/>
  <c r="FF109" i="10"/>
  <c r="FH109" i="10"/>
  <c r="FJ109" i="10"/>
  <c r="FL109" i="10"/>
  <c r="FN109" i="10"/>
  <c r="FP109" i="10"/>
  <c r="FR109" i="10"/>
  <c r="FS109" i="10"/>
  <c r="FT109" i="10"/>
  <c r="FV109" i="10"/>
  <c r="FX109" i="10"/>
  <c r="FZ109" i="10"/>
  <c r="GB109" i="10"/>
  <c r="GD109" i="10"/>
  <c r="EN108" i="10"/>
  <c r="EP108" i="10"/>
  <c r="ER108" i="10"/>
  <c r="ET108" i="10"/>
  <c r="EX108" i="10"/>
  <c r="EY108" i="10"/>
  <c r="EZ108" i="10"/>
  <c r="FB108" i="10"/>
  <c r="FD108" i="10"/>
  <c r="FF108" i="10"/>
  <c r="FH108" i="10"/>
  <c r="FJ108" i="10"/>
  <c r="FL108" i="10"/>
  <c r="FN108" i="10"/>
  <c r="FP108" i="10"/>
  <c r="FR108" i="10"/>
  <c r="FT108" i="10"/>
  <c r="FV108" i="10"/>
  <c r="FX108" i="10"/>
  <c r="FZ108" i="10"/>
  <c r="GB108" i="10"/>
  <c r="GD108" i="10"/>
  <c r="EN107" i="10"/>
  <c r="EP107" i="10"/>
  <c r="ER107" i="10"/>
  <c r="ET107" i="10"/>
  <c r="EV107" i="10"/>
  <c r="EX107" i="10"/>
  <c r="EY107" i="10"/>
  <c r="EZ107" i="10"/>
  <c r="FB107" i="10"/>
  <c r="FD107" i="10"/>
  <c r="FF107" i="10"/>
  <c r="FH107" i="10"/>
  <c r="FJ107" i="10"/>
  <c r="FL107" i="10"/>
  <c r="FN107" i="10"/>
  <c r="FP107" i="10"/>
  <c r="FR107" i="10"/>
  <c r="FT107" i="10"/>
  <c r="FV107" i="10"/>
  <c r="FX107" i="10"/>
  <c r="FZ107" i="10"/>
  <c r="GB107" i="10"/>
  <c r="GD107" i="10"/>
  <c r="EN106" i="10"/>
  <c r="EP106" i="10"/>
  <c r="ER106" i="10"/>
  <c r="ET106" i="10"/>
  <c r="EV106" i="10"/>
  <c r="EW106" i="10"/>
  <c r="EX106" i="10"/>
  <c r="EY106" i="10"/>
  <c r="EZ106" i="10"/>
  <c r="FB106" i="10"/>
  <c r="FD106" i="10"/>
  <c r="FF106" i="10"/>
  <c r="FH106" i="10"/>
  <c r="FJ106" i="10"/>
  <c r="FL106" i="10"/>
  <c r="FN106" i="10"/>
  <c r="FP106" i="10"/>
  <c r="FR106" i="10"/>
  <c r="FT106" i="10"/>
  <c r="FV106" i="10"/>
  <c r="FX106" i="10"/>
  <c r="FZ106" i="10"/>
  <c r="GB106" i="10"/>
  <c r="GD106" i="10"/>
  <c r="EN105" i="10"/>
  <c r="EP105" i="10"/>
  <c r="ER105" i="10"/>
  <c r="ET105" i="10"/>
  <c r="EV105" i="10"/>
  <c r="EX105" i="10"/>
  <c r="EY105" i="10"/>
  <c r="EZ105" i="10"/>
  <c r="FB105" i="10"/>
  <c r="FC105" i="10"/>
  <c r="FD105" i="10"/>
  <c r="FF105" i="10"/>
  <c r="FH105" i="10"/>
  <c r="FJ105" i="10"/>
  <c r="FL105" i="10"/>
  <c r="FN105" i="10"/>
  <c r="FP105" i="10"/>
  <c r="FR105" i="10"/>
  <c r="FT105" i="10"/>
  <c r="FV105" i="10"/>
  <c r="FX105" i="10"/>
  <c r="FZ105" i="10"/>
  <c r="GB105" i="10"/>
  <c r="GD105" i="10"/>
  <c r="EM110" i="10"/>
  <c r="EM111" i="10"/>
  <c r="DT110" i="10"/>
  <c r="DT111" i="10"/>
  <c r="DS110" i="10"/>
  <c r="DS111" i="10"/>
  <c r="BH105" i="10"/>
  <c r="BH106" i="10"/>
  <c r="BH107" i="10"/>
  <c r="BH108" i="10"/>
  <c r="BH109" i="10"/>
  <c r="BH110" i="10"/>
  <c r="BH111" i="10"/>
  <c r="BH112" i="10"/>
  <c r="BG105" i="10"/>
  <c r="BG106" i="10"/>
  <c r="BG107" i="10"/>
  <c r="BG108" i="10"/>
  <c r="BG109" i="10"/>
  <c r="BG110" i="10"/>
  <c r="BG111" i="10"/>
  <c r="CA148" i="10"/>
  <c r="BY148" i="10"/>
  <c r="BE510" i="10"/>
  <c r="AY510" i="10"/>
  <c r="AW510" i="10"/>
  <c r="AU510" i="10"/>
  <c r="AS510" i="10"/>
  <c r="AQ510" i="10"/>
  <c r="AO510" i="10"/>
  <c r="AM510" i="10"/>
  <c r="AK510" i="10"/>
  <c r="AI510" i="10"/>
  <c r="AG510" i="10"/>
  <c r="AE510" i="10"/>
  <c r="AC510" i="10"/>
  <c r="Y510" i="10"/>
  <c r="W510" i="10"/>
  <c r="S510" i="10"/>
  <c r="Q510" i="10"/>
  <c r="O510" i="10"/>
  <c r="M510" i="10"/>
  <c r="K510" i="10"/>
  <c r="BC510" i="10" s="1"/>
  <c r="BE509" i="10"/>
  <c r="AY509" i="10"/>
  <c r="AW509" i="10"/>
  <c r="AU509" i="10"/>
  <c r="AS509" i="10"/>
  <c r="AQ509" i="10"/>
  <c r="AO509" i="10"/>
  <c r="AM509" i="10"/>
  <c r="AK509" i="10"/>
  <c r="AI509" i="10"/>
  <c r="AG509" i="10"/>
  <c r="AE509" i="10"/>
  <c r="AC509" i="10"/>
  <c r="Y509" i="10"/>
  <c r="W509" i="10"/>
  <c r="S509" i="10"/>
  <c r="Q509" i="10"/>
  <c r="O509" i="10"/>
  <c r="M509" i="10"/>
  <c r="K509" i="10"/>
  <c r="BC509" i="10" s="1"/>
  <c r="BE508" i="10"/>
  <c r="AY508" i="10"/>
  <c r="AW508" i="10"/>
  <c r="AU508" i="10"/>
  <c r="AS508" i="10"/>
  <c r="AQ508" i="10"/>
  <c r="AO508" i="10"/>
  <c r="AM508" i="10"/>
  <c r="AK508" i="10"/>
  <c r="AI508" i="10"/>
  <c r="AG508" i="10"/>
  <c r="AE508" i="10"/>
  <c r="AC508" i="10"/>
  <c r="W508" i="10"/>
  <c r="S508" i="10"/>
  <c r="Q508" i="10"/>
  <c r="O508" i="10"/>
  <c r="M508" i="10"/>
  <c r="K508" i="10"/>
  <c r="BA508" i="10" s="1"/>
  <c r="AC87" i="10"/>
  <c r="Y87" i="10"/>
  <c r="W87" i="10"/>
  <c r="S87" i="10"/>
  <c r="Q87" i="10"/>
  <c r="O87" i="10"/>
  <c r="M87" i="10"/>
  <c r="K87" i="10"/>
  <c r="U87" i="10" s="1"/>
  <c r="AM86" i="10"/>
  <c r="AK86" i="10"/>
  <c r="AI86" i="10"/>
  <c r="AG86" i="10"/>
  <c r="AE86" i="10"/>
  <c r="AC86" i="10"/>
  <c r="O86" i="10"/>
  <c r="M86" i="10"/>
  <c r="K86" i="10"/>
  <c r="X86" i="10" s="1"/>
  <c r="AM85" i="10"/>
  <c r="AK85" i="10"/>
  <c r="AI85" i="10"/>
  <c r="AG85" i="10"/>
  <c r="AE85" i="10"/>
  <c r="AC85" i="10"/>
  <c r="O85" i="10"/>
  <c r="M85" i="10"/>
  <c r="K85" i="10"/>
  <c r="U85" i="10" s="1"/>
  <c r="AM84" i="10"/>
  <c r="AK84" i="10"/>
  <c r="AI84" i="10"/>
  <c r="AG84" i="10"/>
  <c r="AE84" i="10"/>
  <c r="AC84" i="10"/>
  <c r="W84" i="10"/>
  <c r="O84" i="10"/>
  <c r="M84" i="10"/>
  <c r="K84" i="10"/>
  <c r="U84" i="10" s="1"/>
  <c r="BE83" i="10"/>
  <c r="BC83" i="10"/>
  <c r="BA83" i="10"/>
  <c r="AY83" i="10"/>
  <c r="AW83" i="10"/>
  <c r="AU83" i="10"/>
  <c r="AS83" i="10"/>
  <c r="AQ83" i="10"/>
  <c r="AO83" i="10"/>
  <c r="AM83" i="10"/>
  <c r="AK83" i="10"/>
  <c r="AI83" i="10"/>
  <c r="AG83" i="10"/>
  <c r="AE83" i="10"/>
  <c r="AC83" i="10"/>
  <c r="Y83" i="10"/>
  <c r="W83" i="10"/>
  <c r="U83" i="10"/>
  <c r="S83" i="10"/>
  <c r="Q83" i="10"/>
  <c r="O83" i="10"/>
  <c r="M83" i="10"/>
  <c r="BE81" i="10"/>
  <c r="AY81" i="10"/>
  <c r="AW81" i="10"/>
  <c r="AU81" i="10"/>
  <c r="AS81" i="10"/>
  <c r="AQ81" i="10"/>
  <c r="AO81" i="10"/>
  <c r="AM81" i="10"/>
  <c r="AK81" i="10"/>
  <c r="AI81" i="10"/>
  <c r="AG81" i="10"/>
  <c r="AE81" i="10"/>
  <c r="AC81" i="10"/>
  <c r="Y81" i="10"/>
  <c r="W81" i="10"/>
  <c r="S81" i="10"/>
  <c r="Q81" i="10"/>
  <c r="O81" i="10"/>
  <c r="M81" i="10"/>
  <c r="K81" i="10"/>
  <c r="BA81" i="10" s="1"/>
  <c r="BE80" i="10"/>
  <c r="BC80" i="10"/>
  <c r="BA80" i="10"/>
  <c r="AY80" i="10"/>
  <c r="AW80" i="10"/>
  <c r="AU80" i="10"/>
  <c r="AS80" i="10"/>
  <c r="AQ80" i="10"/>
  <c r="AO80" i="10"/>
  <c r="AM80" i="10"/>
  <c r="AK80" i="10"/>
  <c r="AI80" i="10"/>
  <c r="AG80" i="10"/>
  <c r="AE80" i="10"/>
  <c r="AC80" i="10"/>
  <c r="Y80" i="10"/>
  <c r="W80" i="10"/>
  <c r="U80" i="10"/>
  <c r="S80" i="10"/>
  <c r="Q80" i="10"/>
  <c r="O80" i="10"/>
  <c r="M80" i="10"/>
  <c r="BE78" i="10"/>
  <c r="AY78" i="10"/>
  <c r="AW78" i="10"/>
  <c r="AU78" i="10"/>
  <c r="AS78" i="10"/>
  <c r="AQ78" i="10"/>
  <c r="AO78" i="10"/>
  <c r="AM78" i="10"/>
  <c r="AK78" i="10"/>
  <c r="AI78" i="10"/>
  <c r="AG78" i="10"/>
  <c r="AE78" i="10"/>
  <c r="AC78" i="10"/>
  <c r="Y78" i="10"/>
  <c r="W78" i="10"/>
  <c r="S78" i="10"/>
  <c r="Q78" i="10"/>
  <c r="O78" i="10"/>
  <c r="M78" i="10"/>
  <c r="K78" i="10"/>
  <c r="BA78" i="10" s="1"/>
  <c r="BE77" i="10"/>
  <c r="AY77" i="10"/>
  <c r="AW77" i="10"/>
  <c r="AU77" i="10"/>
  <c r="AS77" i="10"/>
  <c r="AQ77" i="10"/>
  <c r="AO77" i="10"/>
  <c r="AM77" i="10"/>
  <c r="AK77" i="10"/>
  <c r="AI77" i="10"/>
  <c r="AG77" i="10"/>
  <c r="AE77" i="10"/>
  <c r="AC77" i="10"/>
  <c r="Y77" i="10"/>
  <c r="X77" i="10"/>
  <c r="W77" i="10"/>
  <c r="S77" i="10"/>
  <c r="Q77" i="10"/>
  <c r="O77" i="10"/>
  <c r="M77" i="10"/>
  <c r="K77" i="10"/>
  <c r="BA77" i="10" s="1"/>
  <c r="BE102" i="10"/>
  <c r="BC102" i="10"/>
  <c r="BA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U102" i="10"/>
  <c r="S102" i="10"/>
  <c r="Q102" i="10"/>
  <c r="O102" i="10"/>
  <c r="M102" i="10"/>
  <c r="BE101" i="10"/>
  <c r="BC101" i="10"/>
  <c r="BA101" i="10"/>
  <c r="AY101" i="10"/>
  <c r="AW101" i="10"/>
  <c r="AU101" i="10"/>
  <c r="AS101" i="10"/>
  <c r="AQ101" i="10"/>
  <c r="AO101" i="10"/>
  <c r="AM101" i="10"/>
  <c r="AK101" i="10"/>
  <c r="AI101" i="10"/>
  <c r="AG101" i="10"/>
  <c r="AE101" i="10"/>
  <c r="AC101" i="10"/>
  <c r="Y101" i="10"/>
  <c r="W101" i="10"/>
  <c r="U101" i="10"/>
  <c r="S101" i="10"/>
  <c r="Q101" i="10"/>
  <c r="O101" i="10"/>
  <c r="M101" i="10"/>
  <c r="BE100" i="10"/>
  <c r="BC100" i="10"/>
  <c r="BA100" i="10"/>
  <c r="AY100" i="10"/>
  <c r="AW100" i="10"/>
  <c r="AU100" i="10"/>
  <c r="AS100" i="10"/>
  <c r="AQ100" i="10"/>
  <c r="AO100" i="10"/>
  <c r="AM100" i="10"/>
  <c r="AK100" i="10"/>
  <c r="AI100" i="10"/>
  <c r="AG100" i="10"/>
  <c r="AE100" i="10"/>
  <c r="AC100" i="10"/>
  <c r="Y100" i="10"/>
  <c r="W100" i="10"/>
  <c r="U100" i="10"/>
  <c r="S100" i="10"/>
  <c r="Q100" i="10"/>
  <c r="O100" i="10"/>
  <c r="M100" i="10"/>
  <c r="BE99" i="10"/>
  <c r="AY99" i="10"/>
  <c r="AW99" i="10"/>
  <c r="AU99" i="10"/>
  <c r="AS99" i="10"/>
  <c r="AQ99" i="10"/>
  <c r="AO99" i="10"/>
  <c r="AM99" i="10"/>
  <c r="AK99" i="10"/>
  <c r="AI99" i="10"/>
  <c r="AG99" i="10"/>
  <c r="AE99" i="10"/>
  <c r="AC99" i="10"/>
  <c r="Y99" i="10"/>
  <c r="W99" i="10"/>
  <c r="S99" i="10"/>
  <c r="Q99" i="10"/>
  <c r="O99" i="10"/>
  <c r="M99" i="10"/>
  <c r="K99" i="10"/>
  <c r="BA99" i="10" s="1"/>
  <c r="BE98" i="10"/>
  <c r="AY98" i="10"/>
  <c r="AW98" i="10"/>
  <c r="AU98" i="10"/>
  <c r="AS98" i="10"/>
  <c r="AQ98" i="10"/>
  <c r="AO98" i="10"/>
  <c r="AM98" i="10"/>
  <c r="AK98" i="10"/>
  <c r="AI98" i="10"/>
  <c r="AG98" i="10"/>
  <c r="AE98" i="10"/>
  <c r="AC98" i="10"/>
  <c r="Y98" i="10"/>
  <c r="W98" i="10"/>
  <c r="S98" i="10"/>
  <c r="Q98" i="10"/>
  <c r="O98" i="10"/>
  <c r="M98" i="10"/>
  <c r="K98" i="10"/>
  <c r="BC98" i="10" s="1"/>
  <c r="BE97" i="10"/>
  <c r="AY97" i="10"/>
  <c r="AW97" i="10"/>
  <c r="AU97" i="10"/>
  <c r="AS97" i="10"/>
  <c r="AQ97" i="10"/>
  <c r="AO97" i="10"/>
  <c r="AM97" i="10"/>
  <c r="AK97" i="10"/>
  <c r="AI97" i="10"/>
  <c r="AG97" i="10"/>
  <c r="AE97" i="10"/>
  <c r="AC97" i="10"/>
  <c r="W97" i="10"/>
  <c r="S97" i="10"/>
  <c r="Q97" i="10"/>
  <c r="O97" i="10"/>
  <c r="M97" i="10"/>
  <c r="K97" i="10"/>
  <c r="U97" i="10" s="1"/>
  <c r="BE96" i="10"/>
  <c r="AY96" i="10"/>
  <c r="AW96" i="10"/>
  <c r="AU96" i="10"/>
  <c r="AS96" i="10"/>
  <c r="AQ96" i="10"/>
  <c r="AO96" i="10"/>
  <c r="AM96" i="10"/>
  <c r="AK96" i="10"/>
  <c r="AI96" i="10"/>
  <c r="AG96" i="10"/>
  <c r="AE96" i="10"/>
  <c r="AC96" i="10"/>
  <c r="Y96" i="10"/>
  <c r="W96" i="10"/>
  <c r="S96" i="10"/>
  <c r="Q96" i="10"/>
  <c r="O96" i="10"/>
  <c r="M96" i="10"/>
  <c r="K96" i="10"/>
  <c r="BA96" i="10" s="1"/>
  <c r="BE95" i="10"/>
  <c r="AY95" i="10"/>
  <c r="AW95" i="10"/>
  <c r="AU95" i="10"/>
  <c r="AS95" i="10"/>
  <c r="AQ95" i="10"/>
  <c r="AO95" i="10"/>
  <c r="AM95" i="10"/>
  <c r="AK95" i="10"/>
  <c r="AI95" i="10"/>
  <c r="AG95" i="10"/>
  <c r="AE95" i="10"/>
  <c r="AC95" i="10"/>
  <c r="Y95" i="10"/>
  <c r="W95" i="10"/>
  <c r="S95" i="10"/>
  <c r="Q95" i="10"/>
  <c r="O95" i="10"/>
  <c r="M95" i="10"/>
  <c r="K95" i="10"/>
  <c r="BC95" i="10" s="1"/>
  <c r="O148" i="10"/>
  <c r="M148" i="10"/>
  <c r="CG66" i="10" l="1"/>
  <c r="DM353" i="10"/>
  <c r="DO353" i="10"/>
  <c r="CG431" i="10"/>
  <c r="DM431" i="10"/>
  <c r="DO431" i="10"/>
  <c r="CG161" i="10"/>
  <c r="DM13" i="10"/>
  <c r="CJ301" i="10"/>
  <c r="EV301" i="10" s="1"/>
  <c r="DM302" i="10"/>
  <c r="FY302" i="10" s="1"/>
  <c r="CG310" i="10"/>
  <c r="DM310" i="10"/>
  <c r="FY310" i="10" s="1"/>
  <c r="DO310" i="10"/>
  <c r="GA309" i="10"/>
  <c r="DM309" i="10"/>
  <c r="FY309" i="10" s="1"/>
  <c r="CG309" i="10"/>
  <c r="ES309" i="10" s="1"/>
  <c r="CG308" i="10"/>
  <c r="DM308" i="10"/>
  <c r="FY308" i="10" s="1"/>
  <c r="DO308" i="10"/>
  <c r="CG307" i="10"/>
  <c r="DM307" i="10"/>
  <c r="FY307" i="10" s="1"/>
  <c r="DO307" i="10"/>
  <c r="CJ162" i="10"/>
  <c r="DO13" i="10"/>
  <c r="CG306" i="10"/>
  <c r="DM306" i="10"/>
  <c r="FY306" i="10" s="1"/>
  <c r="DO306" i="10"/>
  <c r="CO305" i="10"/>
  <c r="FA305" i="10" s="1"/>
  <c r="CW305" i="10"/>
  <c r="FI305" i="10" s="1"/>
  <c r="DE305" i="10"/>
  <c r="CQ305" i="10"/>
  <c r="FC305" i="10" s="1"/>
  <c r="CY305" i="10"/>
  <c r="FK305" i="10" s="1"/>
  <c r="DG305" i="10"/>
  <c r="FS305" i="10" s="1"/>
  <c r="DC305" i="10"/>
  <c r="FO305" i="10" s="1"/>
  <c r="CS305" i="10"/>
  <c r="FE305" i="10" s="1"/>
  <c r="DO301" i="10"/>
  <c r="GA301" i="10" s="1"/>
  <c r="DM162" i="10"/>
  <c r="CG162" i="10"/>
  <c r="DM304" i="10"/>
  <c r="CS301" i="10"/>
  <c r="FE301" i="10" s="1"/>
  <c r="CG303" i="10"/>
  <c r="ES303" i="10" s="1"/>
  <c r="DM303" i="10"/>
  <c r="FY303" i="10" s="1"/>
  <c r="CG304" i="10"/>
  <c r="CU301" i="10"/>
  <c r="FG301" i="10" s="1"/>
  <c r="DC301" i="10"/>
  <c r="FO301" i="10" s="1"/>
  <c r="DO302" i="10"/>
  <c r="GA302" i="10" s="1"/>
  <c r="DO303" i="10"/>
  <c r="GA303" i="10" s="1"/>
  <c r="CG301" i="10"/>
  <c r="ES301" i="10" s="1"/>
  <c r="CO301" i="10"/>
  <c r="FA301" i="10" s="1"/>
  <c r="CG513" i="10"/>
  <c r="CG514" i="10"/>
  <c r="CG515" i="10"/>
  <c r="CG406" i="10"/>
  <c r="CG404" i="10"/>
  <c r="CG405" i="10"/>
  <c r="DM405" i="10"/>
  <c r="DO405" i="10"/>
  <c r="CG520" i="10"/>
  <c r="CG519" i="10"/>
  <c r="DK298" i="10"/>
  <c r="FW298" i="10" s="1"/>
  <c r="DM515" i="10"/>
  <c r="CG366" i="10"/>
  <c r="DM366" i="10"/>
  <c r="DO366" i="10"/>
  <c r="DI298" i="10"/>
  <c r="FU298" i="10" s="1"/>
  <c r="DE298" i="10"/>
  <c r="FQ298" i="10" s="1"/>
  <c r="DO298" i="10"/>
  <c r="GA298" i="10" s="1"/>
  <c r="CG518" i="10"/>
  <c r="DM518" i="10"/>
  <c r="DO518" i="10"/>
  <c r="DO515" i="10"/>
  <c r="DT482" i="10"/>
  <c r="CG412" i="10"/>
  <c r="DM469" i="10"/>
  <c r="CG469" i="10"/>
  <c r="CG78" i="10"/>
  <c r="CQ412" i="10"/>
  <c r="CY412" i="10"/>
  <c r="DG412" i="10"/>
  <c r="CS412" i="10"/>
  <c r="DI412" i="10"/>
  <c r="CU412" i="10"/>
  <c r="CG65" i="10"/>
  <c r="DM65" i="10"/>
  <c r="DO65" i="10"/>
  <c r="DM42" i="10"/>
  <c r="DO42" i="10"/>
  <c r="CG42" i="10"/>
  <c r="CG64" i="10"/>
  <c r="DM64" i="10"/>
  <c r="DO64" i="10"/>
  <c r="CG63" i="10"/>
  <c r="DM63" i="10"/>
  <c r="DO63" i="10"/>
  <c r="CJ77" i="10"/>
  <c r="CJ86" i="10"/>
  <c r="CG457" i="10"/>
  <c r="DM457" i="10"/>
  <c r="CG458" i="10"/>
  <c r="DM458" i="10"/>
  <c r="DO457" i="10"/>
  <c r="DO458" i="10"/>
  <c r="DM11" i="10"/>
  <c r="CG11" i="10"/>
  <c r="GE111" i="10"/>
  <c r="DT107" i="10"/>
  <c r="GF107" i="10" s="1"/>
  <c r="DS105" i="10"/>
  <c r="GE105" i="10" s="1"/>
  <c r="DS106" i="10"/>
  <c r="GE106" i="10" s="1"/>
  <c r="DT108" i="10"/>
  <c r="GF108" i="10" s="1"/>
  <c r="CG508" i="10"/>
  <c r="CG509" i="10"/>
  <c r="DM509" i="10"/>
  <c r="DO509" i="10"/>
  <c r="DT105" i="10"/>
  <c r="GF105" i="10" s="1"/>
  <c r="DS107" i="10"/>
  <c r="GE107" i="10" s="1"/>
  <c r="GF111" i="10"/>
  <c r="GE110" i="10"/>
  <c r="CG101" i="10"/>
  <c r="DM78" i="10"/>
  <c r="DS108" i="10"/>
  <c r="GE108" i="10" s="1"/>
  <c r="DT106" i="10"/>
  <c r="GF106" i="10" s="1"/>
  <c r="ES105" i="10"/>
  <c r="GA107" i="10"/>
  <c r="GF110" i="10"/>
  <c r="CG99" i="10"/>
  <c r="CG102" i="10"/>
  <c r="CJ78" i="10"/>
  <c r="CO78" i="10"/>
  <c r="CW78" i="10"/>
  <c r="CQ78" i="10"/>
  <c r="CY78" i="10"/>
  <c r="DG78" i="10"/>
  <c r="CS78" i="10"/>
  <c r="CU78" i="10"/>
  <c r="CJ95" i="10"/>
  <c r="DM97" i="10"/>
  <c r="CG98" i="10"/>
  <c r="DO98" i="10"/>
  <c r="DO99" i="10"/>
  <c r="CS102" i="10"/>
  <c r="DM96" i="10"/>
  <c r="CG97" i="10"/>
  <c r="CJ99" i="10"/>
  <c r="CU102" i="10"/>
  <c r="DC102" i="10"/>
  <c r="DK102" i="10"/>
  <c r="CG109" i="10"/>
  <c r="DM109" i="10"/>
  <c r="FY109" i="10" s="1"/>
  <c r="CG95" i="10"/>
  <c r="DM95" i="10"/>
  <c r="CG96" i="10"/>
  <c r="DM101" i="10"/>
  <c r="CO102" i="10"/>
  <c r="CW102" i="10"/>
  <c r="DM102" i="10"/>
  <c r="CG103" i="10"/>
  <c r="DM103" i="10"/>
  <c r="DO109" i="10"/>
  <c r="CQ102" i="10"/>
  <c r="CY102" i="10"/>
  <c r="BC78" i="10"/>
  <c r="X81" i="10"/>
  <c r="U86" i="10"/>
  <c r="X87" i="10"/>
  <c r="BC77" i="10"/>
  <c r="X78" i="10"/>
  <c r="BC81" i="10"/>
  <c r="U508" i="10"/>
  <c r="BA510" i="10"/>
  <c r="BA509" i="10"/>
  <c r="U510" i="10"/>
  <c r="BC508" i="10"/>
  <c r="U509" i="10"/>
  <c r="X85" i="10"/>
  <c r="X84" i="10"/>
  <c r="U77" i="10"/>
  <c r="U78" i="10"/>
  <c r="U81" i="10"/>
  <c r="BA95" i="10"/>
  <c r="U96" i="10"/>
  <c r="BC96" i="10"/>
  <c r="BA98" i="10"/>
  <c r="U99" i="10"/>
  <c r="BC99" i="10"/>
  <c r="U95" i="10"/>
  <c r="BA97" i="10"/>
  <c r="U98" i="10"/>
  <c r="BC97" i="10"/>
  <c r="BY447" i="10"/>
  <c r="CA447" i="10"/>
  <c r="CC447" i="10"/>
  <c r="CE447" i="10"/>
  <c r="CG447" i="10"/>
  <c r="CI447" i="10"/>
  <c r="CJ447" i="10"/>
  <c r="CK447" i="10"/>
  <c r="CO447" i="10"/>
  <c r="CQ447" i="10"/>
  <c r="CS447" i="10"/>
  <c r="CU447" i="10"/>
  <c r="CW447" i="10"/>
  <c r="CY447" i="10"/>
  <c r="DA447" i="10"/>
  <c r="DC447" i="10"/>
  <c r="DE447" i="10"/>
  <c r="DG447" i="10"/>
  <c r="DI447" i="10"/>
  <c r="DK447" i="10"/>
  <c r="DM447" i="10"/>
  <c r="DO447" i="10"/>
  <c r="DQ447" i="10"/>
  <c r="DQ139" i="10"/>
  <c r="DO139" i="10"/>
  <c r="DM139" i="10"/>
  <c r="DK139" i="10"/>
  <c r="DI139" i="10"/>
  <c r="DG139" i="10"/>
  <c r="DE139" i="10"/>
  <c r="DC139" i="10"/>
  <c r="DA139" i="10"/>
  <c r="CY139" i="10"/>
  <c r="CW139" i="10"/>
  <c r="CU139" i="10"/>
  <c r="CS139" i="10"/>
  <c r="CQ139" i="10"/>
  <c r="CO139" i="10"/>
  <c r="CK139" i="10"/>
  <c r="CI139" i="10"/>
  <c r="CG139" i="10"/>
  <c r="CE139" i="10"/>
  <c r="CC139" i="10"/>
  <c r="CA139" i="10"/>
  <c r="BY139" i="10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I28" i="10"/>
  <c r="CG28" i="10"/>
  <c r="CE28" i="10"/>
  <c r="CC28" i="10"/>
  <c r="CA28" i="10"/>
  <c r="BY28" i="10"/>
  <c r="CI12" i="10"/>
  <c r="CE12" i="10"/>
  <c r="CC12" i="10"/>
  <c r="CA12" i="10"/>
  <c r="BY12" i="10"/>
  <c r="BW12" i="10"/>
  <c r="CG12" i="10" s="1"/>
  <c r="DQ497" i="10"/>
  <c r="DO497" i="10"/>
  <c r="DM497" i="10"/>
  <c r="DK497" i="10"/>
  <c r="DI497" i="10"/>
  <c r="DG497" i="10"/>
  <c r="DE497" i="10"/>
  <c r="DC497" i="10"/>
  <c r="DA497" i="10"/>
  <c r="CY497" i="10"/>
  <c r="CW497" i="10"/>
  <c r="CU497" i="10"/>
  <c r="CS497" i="10"/>
  <c r="CQ497" i="10"/>
  <c r="CO497" i="10"/>
  <c r="CK497" i="10"/>
  <c r="CJ497" i="10"/>
  <c r="CI497" i="10"/>
  <c r="CG497" i="10"/>
  <c r="CE497" i="10"/>
  <c r="CC497" i="10"/>
  <c r="CA497" i="10"/>
  <c r="BY497" i="10"/>
  <c r="DQ15" i="10"/>
  <c r="DK15" i="10"/>
  <c r="DI15" i="10"/>
  <c r="DG15" i="10"/>
  <c r="DE15" i="10"/>
  <c r="DC15" i="10"/>
  <c r="DA15" i="10"/>
  <c r="CY15" i="10"/>
  <c r="CW15" i="10"/>
  <c r="CU15" i="10"/>
  <c r="CS15" i="10"/>
  <c r="CQ15" i="10"/>
  <c r="CO15" i="10"/>
  <c r="CK15" i="10"/>
  <c r="CI15" i="10"/>
  <c r="CE15" i="10"/>
  <c r="CC15" i="10"/>
  <c r="CA15" i="10"/>
  <c r="BY15" i="10"/>
  <c r="BW15" i="10"/>
  <c r="DM15" i="10" s="1"/>
  <c r="DT309" i="10" l="1"/>
  <c r="GF309" i="10" s="1"/>
  <c r="GA310" i="10"/>
  <c r="DS310" i="10"/>
  <c r="GE310" i="10" s="1"/>
  <c r="DT310" i="10"/>
  <c r="GF310" i="10" s="1"/>
  <c r="ES310" i="10"/>
  <c r="DS309" i="10"/>
  <c r="GE309" i="10" s="1"/>
  <c r="DS308" i="10"/>
  <c r="GE308" i="10" s="1"/>
  <c r="GA308" i="10"/>
  <c r="ES308" i="10"/>
  <c r="DT308" i="10"/>
  <c r="GF308" i="10" s="1"/>
  <c r="DS307" i="10"/>
  <c r="GE307" i="10" s="1"/>
  <c r="GA307" i="10"/>
  <c r="DT307" i="10"/>
  <c r="GF307" i="10" s="1"/>
  <c r="ES307" i="10"/>
  <c r="DS306" i="10"/>
  <c r="GE306" i="10" s="1"/>
  <c r="GA306" i="10"/>
  <c r="ES306" i="10"/>
  <c r="DT306" i="10"/>
  <c r="GF306" i="10" s="1"/>
  <c r="FQ305" i="10"/>
  <c r="DT305" i="10"/>
  <c r="GF305" i="10" s="1"/>
  <c r="DS305" i="10"/>
  <c r="GE305" i="10" s="1"/>
  <c r="DS482" i="10"/>
  <c r="DT109" i="10"/>
  <c r="GF109" i="10" s="1"/>
  <c r="ES109" i="10"/>
  <c r="GA109" i="10"/>
  <c r="DS109" i="10"/>
  <c r="GE109" i="10" s="1"/>
  <c r="DO15" i="10"/>
  <c r="CG15" i="10"/>
  <c r="CJ15" i="10"/>
  <c r="AC482" i="10"/>
  <c r="Y482" i="10"/>
  <c r="W482" i="10"/>
  <c r="S482" i="10"/>
  <c r="Q482" i="10"/>
  <c r="O482" i="10"/>
  <c r="M482" i="10"/>
  <c r="K482" i="10"/>
  <c r="U482" i="10" s="1"/>
  <c r="AC468" i="10"/>
  <c r="Y468" i="10"/>
  <c r="W468" i="10"/>
  <c r="S468" i="10"/>
  <c r="Q468" i="10"/>
  <c r="O468" i="10"/>
  <c r="M468" i="10"/>
  <c r="K468" i="10"/>
  <c r="U468" i="10" s="1"/>
  <c r="AC388" i="10"/>
  <c r="Y388" i="10"/>
  <c r="W388" i="10"/>
  <c r="S388" i="10"/>
  <c r="Q388" i="10"/>
  <c r="O388" i="10"/>
  <c r="M388" i="10"/>
  <c r="K388" i="10"/>
  <c r="U388" i="10" s="1"/>
  <c r="FA356" i="10"/>
  <c r="EW356" i="10"/>
  <c r="EU356" i="10"/>
  <c r="EQ356" i="10"/>
  <c r="EO356" i="10"/>
  <c r="EM356" i="10"/>
  <c r="ES356" i="10"/>
  <c r="AC281" i="10"/>
  <c r="Y281" i="10"/>
  <c r="W281" i="10"/>
  <c r="S281" i="10"/>
  <c r="Q281" i="10"/>
  <c r="O281" i="10"/>
  <c r="M281" i="10"/>
  <c r="K281" i="10"/>
  <c r="U281" i="10" s="1"/>
  <c r="AC272" i="10"/>
  <c r="Y272" i="10"/>
  <c r="W272" i="10"/>
  <c r="S272" i="10"/>
  <c r="Q272" i="10"/>
  <c r="O272" i="10"/>
  <c r="M272" i="10"/>
  <c r="K272" i="10"/>
  <c r="U272" i="10" s="1"/>
  <c r="AC261" i="10"/>
  <c r="Y261" i="10"/>
  <c r="W261" i="10"/>
  <c r="S261" i="10"/>
  <c r="Q261" i="10"/>
  <c r="O261" i="10"/>
  <c r="M261" i="10"/>
  <c r="K261" i="10"/>
  <c r="U261" i="10" s="1"/>
  <c r="AC245" i="10"/>
  <c r="Y245" i="10"/>
  <c r="W245" i="10"/>
  <c r="S245" i="10"/>
  <c r="Q245" i="10"/>
  <c r="O245" i="10"/>
  <c r="M245" i="10"/>
  <c r="K245" i="10"/>
  <c r="U245" i="10" s="1"/>
  <c r="AC233" i="10"/>
  <c r="Y233" i="10"/>
  <c r="W233" i="10"/>
  <c r="S233" i="10"/>
  <c r="Q233" i="10"/>
  <c r="O233" i="10"/>
  <c r="M233" i="10"/>
  <c r="K233" i="10"/>
  <c r="X233" i="10" s="1"/>
  <c r="AC198" i="10"/>
  <c r="Y198" i="10"/>
  <c r="W198" i="10"/>
  <c r="S198" i="10"/>
  <c r="Q198" i="10"/>
  <c r="O198" i="10"/>
  <c r="M198" i="10"/>
  <c r="K198" i="10"/>
  <c r="U198" i="10" s="1"/>
  <c r="AC448" i="10"/>
  <c r="Y448" i="10"/>
  <c r="W448" i="10"/>
  <c r="S448" i="10"/>
  <c r="Q448" i="10"/>
  <c r="O448" i="10"/>
  <c r="M448" i="10"/>
  <c r="K448" i="10"/>
  <c r="U448" i="10" s="1"/>
  <c r="X245" i="10" l="1"/>
  <c r="X281" i="10"/>
  <c r="EV356" i="10"/>
  <c r="X482" i="10"/>
  <c r="X468" i="10"/>
  <c r="X388" i="10"/>
  <c r="X272" i="10"/>
  <c r="X261" i="10"/>
  <c r="U233" i="10"/>
  <c r="X448" i="10"/>
  <c r="X198" i="10"/>
  <c r="AG142" i="10" l="1"/>
  <c r="AE142" i="10"/>
  <c r="AC142" i="10"/>
  <c r="Y142" i="10"/>
  <c r="W142" i="10"/>
  <c r="S142" i="10"/>
  <c r="Q142" i="10"/>
  <c r="O142" i="10"/>
  <c r="M142" i="10"/>
  <c r="K142" i="10"/>
  <c r="X142" i="10" s="1"/>
  <c r="U142" i="10" l="1"/>
  <c r="BE467" i="10"/>
  <c r="AY467" i="10"/>
  <c r="AW467" i="10"/>
  <c r="AU467" i="10"/>
  <c r="AS467" i="10"/>
  <c r="AQ467" i="10"/>
  <c r="AO467" i="10"/>
  <c r="AM467" i="10"/>
  <c r="AK467" i="10"/>
  <c r="AI467" i="10"/>
  <c r="AG467" i="10"/>
  <c r="AE467" i="10"/>
  <c r="AC467" i="10"/>
  <c r="Y467" i="10"/>
  <c r="W467" i="10"/>
  <c r="S467" i="10"/>
  <c r="Q467" i="10"/>
  <c r="O467" i="10"/>
  <c r="M467" i="10"/>
  <c r="K467" i="10"/>
  <c r="BC467" i="10" s="1"/>
  <c r="DQ222" i="10"/>
  <c r="DK222" i="10"/>
  <c r="DI222" i="10"/>
  <c r="DG222" i="10"/>
  <c r="DE222" i="10"/>
  <c r="DC222" i="10"/>
  <c r="DA222" i="10"/>
  <c r="CY222" i="10"/>
  <c r="CW222" i="10"/>
  <c r="CU222" i="10"/>
  <c r="CS222" i="10"/>
  <c r="CQ222" i="10"/>
  <c r="CO222" i="10"/>
  <c r="CI222" i="10"/>
  <c r="CE222" i="10"/>
  <c r="CC222" i="10"/>
  <c r="CA222" i="10"/>
  <c r="BY222" i="10"/>
  <c r="BW222" i="10"/>
  <c r="CJ222" i="10" s="1"/>
  <c r="BA467" i="10" l="1"/>
  <c r="U467" i="10"/>
  <c r="CG222" i="10"/>
  <c r="DM222" i="10"/>
  <c r="DO222" i="10"/>
  <c r="Y355" i="10" l="1"/>
  <c r="EW355" i="10" s="1"/>
  <c r="W355" i="10"/>
  <c r="EU355" i="10" s="1"/>
  <c r="O355" i="10"/>
  <c r="EM355" i="10" s="1"/>
  <c r="M355" i="10"/>
  <c r="K355" i="10"/>
  <c r="X355" i="10" s="1"/>
  <c r="EV355" i="10" s="1"/>
  <c r="CJ284" i="10"/>
  <c r="CI284" i="10"/>
  <c r="CG284" i="10"/>
  <c r="CE284" i="10"/>
  <c r="CC284" i="10"/>
  <c r="CA284" i="10"/>
  <c r="BY284" i="10"/>
  <c r="FE172" i="10"/>
  <c r="FC172" i="10"/>
  <c r="FA172" i="10"/>
  <c r="EW172" i="10"/>
  <c r="EU172" i="10"/>
  <c r="EQ172" i="10"/>
  <c r="EO172" i="10"/>
  <c r="EM172" i="10"/>
  <c r="EV172" i="10"/>
  <c r="GC171" i="10"/>
  <c r="FW171" i="10"/>
  <c r="FU171" i="10"/>
  <c r="FS171" i="10"/>
  <c r="FO171" i="10"/>
  <c r="FM171" i="10"/>
  <c r="FK171" i="10"/>
  <c r="FI171" i="10"/>
  <c r="FG171" i="10"/>
  <c r="FE171" i="10"/>
  <c r="FC171" i="10"/>
  <c r="FA171" i="10"/>
  <c r="EW171" i="10"/>
  <c r="EU171" i="10"/>
  <c r="EQ171" i="10"/>
  <c r="EO171" i="10"/>
  <c r="EV171" i="10"/>
  <c r="EN172" i="10"/>
  <c r="EP172" i="10"/>
  <c r="ER172" i="10"/>
  <c r="ET172" i="10"/>
  <c r="EX172" i="10"/>
  <c r="EY172" i="10"/>
  <c r="EZ172" i="10"/>
  <c r="FB172" i="10"/>
  <c r="FD172" i="10"/>
  <c r="FF172" i="10"/>
  <c r="FG172" i="10"/>
  <c r="FH172" i="10"/>
  <c r="FI172" i="10"/>
  <c r="FJ172" i="10"/>
  <c r="FK172" i="10"/>
  <c r="FL172" i="10"/>
  <c r="FM172" i="10"/>
  <c r="FN172" i="10"/>
  <c r="FO172" i="10"/>
  <c r="FP172" i="10"/>
  <c r="FQ172" i="10"/>
  <c r="FR172" i="10"/>
  <c r="FS172" i="10"/>
  <c r="FT172" i="10"/>
  <c r="FU172" i="10"/>
  <c r="FV172" i="10"/>
  <c r="FW172" i="10"/>
  <c r="FX172" i="10"/>
  <c r="FY172" i="10"/>
  <c r="FZ172" i="10"/>
  <c r="GA172" i="10"/>
  <c r="GB172" i="10"/>
  <c r="GC172" i="10"/>
  <c r="GD172" i="10"/>
  <c r="EN171" i="10"/>
  <c r="EP171" i="10"/>
  <c r="ER171" i="10"/>
  <c r="ET171" i="10"/>
  <c r="EX171" i="10"/>
  <c r="EY171" i="10"/>
  <c r="EZ171" i="10"/>
  <c r="FB171" i="10"/>
  <c r="FD171" i="10"/>
  <c r="FF171" i="10"/>
  <c r="FH171" i="10"/>
  <c r="FJ171" i="10"/>
  <c r="FL171" i="10"/>
  <c r="FN171" i="10"/>
  <c r="FP171" i="10"/>
  <c r="FQ171" i="10"/>
  <c r="FR171" i="10"/>
  <c r="FT171" i="10"/>
  <c r="FV171" i="10"/>
  <c r="FX171" i="10"/>
  <c r="FZ171" i="10"/>
  <c r="GB171" i="10"/>
  <c r="GD171" i="10"/>
  <c r="EM171" i="10"/>
  <c r="BH171" i="10"/>
  <c r="BH172" i="10"/>
  <c r="BG171" i="10"/>
  <c r="BG172" i="10"/>
  <c r="U355" i="10" l="1"/>
  <c r="ES355" i="10" s="1"/>
  <c r="DS172" i="10"/>
  <c r="GE172" i="10" s="1"/>
  <c r="FY171" i="10"/>
  <c r="CS58" i="10"/>
  <c r="CQ58" i="10"/>
  <c r="CO58" i="10"/>
  <c r="CI58" i="10"/>
  <c r="CE58" i="10"/>
  <c r="CC58" i="10"/>
  <c r="CA58" i="10"/>
  <c r="BY58" i="10"/>
  <c r="BW58" i="10"/>
  <c r="CG58" i="10" s="1"/>
  <c r="BE464" i="10"/>
  <c r="AY464" i="10"/>
  <c r="AW464" i="10"/>
  <c r="AU464" i="10"/>
  <c r="AS464" i="10"/>
  <c r="AQ464" i="10"/>
  <c r="AO464" i="10"/>
  <c r="AM464" i="10"/>
  <c r="AK464" i="10"/>
  <c r="AI464" i="10"/>
  <c r="AG464" i="10"/>
  <c r="AE464" i="10"/>
  <c r="AC464" i="10"/>
  <c r="Y464" i="10"/>
  <c r="W464" i="10"/>
  <c r="S464" i="10"/>
  <c r="Q464" i="10"/>
  <c r="O464" i="10"/>
  <c r="M464" i="10"/>
  <c r="K464" i="10"/>
  <c r="X464" i="10" s="1"/>
  <c r="FQ304" i="10"/>
  <c r="FO304" i="10"/>
  <c r="FM304" i="10"/>
  <c r="FK304" i="10"/>
  <c r="FI304" i="10"/>
  <c r="FG304" i="10"/>
  <c r="FE304" i="10"/>
  <c r="FC304" i="10"/>
  <c r="FA304" i="10"/>
  <c r="EW304" i="10"/>
  <c r="EV304" i="10"/>
  <c r="EU304" i="10"/>
  <c r="ES304" i="10"/>
  <c r="EQ304" i="10"/>
  <c r="EO304" i="10"/>
  <c r="CY41" i="10"/>
  <c r="CW41" i="10"/>
  <c r="CU41" i="10"/>
  <c r="CS41" i="10"/>
  <c r="CQ41" i="10"/>
  <c r="CO41" i="10"/>
  <c r="CI41" i="10"/>
  <c r="CE41" i="10"/>
  <c r="CC41" i="10"/>
  <c r="CA41" i="10"/>
  <c r="BY41" i="10"/>
  <c r="BW41" i="10"/>
  <c r="CG41" i="10" s="1"/>
  <c r="CY40" i="10"/>
  <c r="CW40" i="10"/>
  <c r="CU40" i="10"/>
  <c r="CS40" i="10"/>
  <c r="CQ40" i="10"/>
  <c r="CO40" i="10"/>
  <c r="CI40" i="10"/>
  <c r="CE40" i="10"/>
  <c r="CC40" i="10"/>
  <c r="CA40" i="10"/>
  <c r="BY40" i="10"/>
  <c r="BW40" i="10"/>
  <c r="CJ40" i="10" s="1"/>
  <c r="EN304" i="10"/>
  <c r="EP304" i="10"/>
  <c r="ER304" i="10"/>
  <c r="ET304" i="10"/>
  <c r="EX304" i="10"/>
  <c r="EY304" i="10"/>
  <c r="EZ304" i="10"/>
  <c r="FB304" i="10"/>
  <c r="FD304" i="10"/>
  <c r="FF304" i="10"/>
  <c r="FH304" i="10"/>
  <c r="FJ304" i="10"/>
  <c r="FL304" i="10"/>
  <c r="FN304" i="10"/>
  <c r="FP304" i="10"/>
  <c r="FR304" i="10"/>
  <c r="FS304" i="10"/>
  <c r="FT304" i="10"/>
  <c r="FU304" i="10"/>
  <c r="FV304" i="10"/>
  <c r="FW304" i="10"/>
  <c r="FX304" i="10"/>
  <c r="FY304" i="10"/>
  <c r="FZ304" i="10"/>
  <c r="GA304" i="10"/>
  <c r="GB304" i="10"/>
  <c r="GC304" i="10"/>
  <c r="GD304" i="10"/>
  <c r="GD303" i="10"/>
  <c r="BH303" i="10"/>
  <c r="BH304" i="10"/>
  <c r="BG303" i="10"/>
  <c r="BG304" i="10"/>
  <c r="BE338" i="10"/>
  <c r="AY338" i="10"/>
  <c r="AW338" i="10"/>
  <c r="AU338" i="10"/>
  <c r="AS338" i="10"/>
  <c r="AQ338" i="10"/>
  <c r="AO338" i="10"/>
  <c r="AM338" i="10"/>
  <c r="AK338" i="10"/>
  <c r="AI338" i="10"/>
  <c r="AG338" i="10"/>
  <c r="AE338" i="10"/>
  <c r="AC338" i="10"/>
  <c r="Y338" i="10"/>
  <c r="W338" i="10"/>
  <c r="S338" i="10"/>
  <c r="Q338" i="10"/>
  <c r="O338" i="10"/>
  <c r="M338" i="10"/>
  <c r="K338" i="10"/>
  <c r="X338" i="10" s="1"/>
  <c r="CU258" i="10"/>
  <c r="CS258" i="10"/>
  <c r="CQ258" i="10"/>
  <c r="CO258" i="10"/>
  <c r="CI258" i="10"/>
  <c r="CE258" i="10"/>
  <c r="CC258" i="10"/>
  <c r="CA258" i="10"/>
  <c r="BY258" i="10"/>
  <c r="BW258" i="10"/>
  <c r="CJ258" i="10" s="1"/>
  <c r="CS201" i="10"/>
  <c r="CQ201" i="10"/>
  <c r="CO201" i="10"/>
  <c r="CI201" i="10"/>
  <c r="CE201" i="10"/>
  <c r="CC201" i="10"/>
  <c r="CA201" i="10"/>
  <c r="BY201" i="10"/>
  <c r="BW201" i="10"/>
  <c r="CJ201" i="10" s="1"/>
  <c r="CS200" i="10"/>
  <c r="CQ200" i="10"/>
  <c r="CO200" i="10"/>
  <c r="CI200" i="10"/>
  <c r="CE200" i="10"/>
  <c r="CC200" i="10"/>
  <c r="CA200" i="10"/>
  <c r="BY200" i="10"/>
  <c r="BW200" i="10"/>
  <c r="CJ200" i="10" s="1"/>
  <c r="CJ58" i="10" l="1"/>
  <c r="CG258" i="10"/>
  <c r="DS304" i="10"/>
  <c r="GE304" i="10" s="1"/>
  <c r="ES172" i="10"/>
  <c r="DT172" i="10"/>
  <c r="GF172" i="10" s="1"/>
  <c r="GA171" i="10"/>
  <c r="DS171" i="10"/>
  <c r="GE171" i="10" s="1"/>
  <c r="ES171" i="10"/>
  <c r="DT171" i="10"/>
  <c r="GF171" i="10" s="1"/>
  <c r="CG40" i="10"/>
  <c r="CJ41" i="10"/>
  <c r="DT303" i="10"/>
  <c r="GF303" i="10" s="1"/>
  <c r="DS303" i="10"/>
  <c r="GE303" i="10" s="1"/>
  <c r="U464" i="10"/>
  <c r="BA464" i="10"/>
  <c r="BC464" i="10"/>
  <c r="DT304" i="10"/>
  <c r="GF304" i="10" s="1"/>
  <c r="U338" i="10"/>
  <c r="BA338" i="10"/>
  <c r="BC338" i="10"/>
  <c r="CG201" i="10"/>
  <c r="CG200" i="10"/>
  <c r="AM200" i="10" l="1"/>
  <c r="AK200" i="10"/>
  <c r="AI200" i="10"/>
  <c r="AG200" i="10"/>
  <c r="AE200" i="10"/>
  <c r="AC200" i="10"/>
  <c r="W200" i="10"/>
  <c r="O200" i="10"/>
  <c r="M200" i="10"/>
  <c r="K200" i="10"/>
  <c r="U200" i="10" s="1"/>
  <c r="AG138" i="10"/>
  <c r="AE138" i="10"/>
  <c r="AC138" i="10"/>
  <c r="W138" i="10"/>
  <c r="O138" i="10"/>
  <c r="M138" i="10"/>
  <c r="K138" i="10"/>
  <c r="U138" i="10" s="1"/>
  <c r="X200" i="10" l="1"/>
  <c r="DQ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I132" i="10"/>
  <c r="CE132" i="10"/>
  <c r="CC132" i="10"/>
  <c r="CA132" i="10"/>
  <c r="BY132" i="10"/>
  <c r="BW132" i="10"/>
  <c r="CJ132" i="10" s="1"/>
  <c r="BE19" i="10"/>
  <c r="AW19" i="10"/>
  <c r="AU19" i="10"/>
  <c r="AS19" i="10"/>
  <c r="AQ19" i="10"/>
  <c r="AO19" i="10"/>
  <c r="AM19" i="10"/>
  <c r="AK19" i="10"/>
  <c r="AI19" i="10"/>
  <c r="AG19" i="10"/>
  <c r="AE19" i="10"/>
  <c r="AC19" i="10"/>
  <c r="W19" i="10"/>
  <c r="O19" i="10"/>
  <c r="M19" i="10"/>
  <c r="K19" i="10"/>
  <c r="BC19" i="10" s="1"/>
  <c r="DQ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I180" i="10"/>
  <c r="CE180" i="10"/>
  <c r="CC180" i="10"/>
  <c r="CA180" i="10"/>
  <c r="BY180" i="10"/>
  <c r="BW180" i="10"/>
  <c r="DO180" i="10" s="1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I147" i="10"/>
  <c r="CE147" i="10"/>
  <c r="CC147" i="10"/>
  <c r="CA147" i="10"/>
  <c r="BY147" i="10"/>
  <c r="BW147" i="10"/>
  <c r="DO147" i="10" s="1"/>
  <c r="BY271" i="10"/>
  <c r="DQ389" i="10"/>
  <c r="DK389" i="10"/>
  <c r="DI389" i="10"/>
  <c r="DG389" i="10"/>
  <c r="DE389" i="10"/>
  <c r="DC389" i="10"/>
  <c r="DA389" i="10"/>
  <c r="CY389" i="10"/>
  <c r="CW389" i="10"/>
  <c r="CU389" i="10"/>
  <c r="CS389" i="10"/>
  <c r="CQ389" i="10"/>
  <c r="CO389" i="10"/>
  <c r="CK389" i="10"/>
  <c r="CI389" i="10"/>
  <c r="CE389" i="10"/>
  <c r="CC389" i="10"/>
  <c r="CA389" i="10"/>
  <c r="BY389" i="10"/>
  <c r="BW389" i="10"/>
  <c r="CJ389" i="10" s="1"/>
  <c r="DK481" i="10"/>
  <c r="DI481" i="10"/>
  <c r="DG481" i="10"/>
  <c r="DE481" i="10"/>
  <c r="DC481" i="10"/>
  <c r="DA481" i="10"/>
  <c r="CY481" i="10"/>
  <c r="CW481" i="10"/>
  <c r="CU481" i="10"/>
  <c r="CS481" i="10"/>
  <c r="CQ481" i="10"/>
  <c r="CO481" i="10"/>
  <c r="CK481" i="10"/>
  <c r="CI481" i="10"/>
  <c r="CE481" i="10"/>
  <c r="CC481" i="10"/>
  <c r="CA481" i="10"/>
  <c r="BY481" i="10"/>
  <c r="BW481" i="10"/>
  <c r="CJ481" i="10" s="1"/>
  <c r="DT349" i="10"/>
  <c r="DT353" i="10"/>
  <c r="DT354" i="10"/>
  <c r="DS349" i="10"/>
  <c r="DS353" i="10"/>
  <c r="DQ336" i="10"/>
  <c r="DO336" i="10"/>
  <c r="DM336" i="10"/>
  <c r="DK336" i="10"/>
  <c r="DI336" i="10"/>
  <c r="DG336" i="10"/>
  <c r="DE336" i="10"/>
  <c r="DC336" i="10"/>
  <c r="DA336" i="10"/>
  <c r="CY336" i="10"/>
  <c r="CW336" i="10"/>
  <c r="CU336" i="10"/>
  <c r="CS336" i="10"/>
  <c r="CQ336" i="10"/>
  <c r="CO336" i="10"/>
  <c r="CK336" i="10"/>
  <c r="CJ336" i="10"/>
  <c r="CI336" i="10"/>
  <c r="CG336" i="10"/>
  <c r="CE336" i="10"/>
  <c r="CC336" i="10"/>
  <c r="CA336" i="10"/>
  <c r="BY336" i="10"/>
  <c r="DK334" i="10"/>
  <c r="DI334" i="10"/>
  <c r="DG334" i="10"/>
  <c r="DE334" i="10"/>
  <c r="DC334" i="10"/>
  <c r="DA334" i="10"/>
  <c r="CY334" i="10"/>
  <c r="CW334" i="10"/>
  <c r="CU334" i="10"/>
  <c r="CS334" i="10"/>
  <c r="CQ334" i="10"/>
  <c r="CO334" i="10"/>
  <c r="CK334" i="10"/>
  <c r="CI334" i="10"/>
  <c r="CE334" i="10"/>
  <c r="CC334" i="10"/>
  <c r="CA334" i="10"/>
  <c r="BY334" i="10"/>
  <c r="BW334" i="10"/>
  <c r="CJ334" i="10" s="1"/>
  <c r="DQ448" i="10"/>
  <c r="DK448" i="10"/>
  <c r="DI448" i="10"/>
  <c r="DG448" i="10"/>
  <c r="DE448" i="10"/>
  <c r="DC448" i="10"/>
  <c r="DA448" i="10"/>
  <c r="CY448" i="10"/>
  <c r="CW448" i="10"/>
  <c r="CU448" i="10"/>
  <c r="CS448" i="10"/>
  <c r="CQ448" i="10"/>
  <c r="CO448" i="10"/>
  <c r="CK448" i="10"/>
  <c r="CI448" i="10"/>
  <c r="CE448" i="10"/>
  <c r="CC448" i="10"/>
  <c r="CA448" i="10"/>
  <c r="BY448" i="10"/>
  <c r="BW448" i="10"/>
  <c r="CJ448" i="10" s="1"/>
  <c r="DQ416" i="10"/>
  <c r="DK416" i="10"/>
  <c r="DI416" i="10"/>
  <c r="DG416" i="10"/>
  <c r="DE416" i="10"/>
  <c r="DC416" i="10"/>
  <c r="DA416" i="10"/>
  <c r="CY416" i="10"/>
  <c r="CW416" i="10"/>
  <c r="CU416" i="10"/>
  <c r="CS416" i="10"/>
  <c r="CQ416" i="10"/>
  <c r="CO416" i="10"/>
  <c r="CK416" i="10"/>
  <c r="CI416" i="10"/>
  <c r="CE416" i="10"/>
  <c r="CC416" i="10"/>
  <c r="CA416" i="10"/>
  <c r="BY416" i="10"/>
  <c r="BW416" i="10"/>
  <c r="CJ416" i="10" s="1"/>
  <c r="FW360" i="10"/>
  <c r="FW361" i="10"/>
  <c r="FW362" i="10"/>
  <c r="FQ360" i="10"/>
  <c r="FQ361" i="10"/>
  <c r="FQ362" i="10"/>
  <c r="FQ173" i="10"/>
  <c r="FQ174" i="10"/>
  <c r="GD290" i="10"/>
  <c r="FC311" i="10"/>
  <c r="GD289" i="10"/>
  <c r="DQ28" i="10"/>
  <c r="GC28" i="10" s="1"/>
  <c r="GA28" i="10"/>
  <c r="FY28" i="10"/>
  <c r="FW28" i="10"/>
  <c r="FU28" i="10"/>
  <c r="FS28" i="10"/>
  <c r="FQ28" i="10"/>
  <c r="FO28" i="10"/>
  <c r="FM28" i="10"/>
  <c r="FK28" i="10"/>
  <c r="FI28" i="10"/>
  <c r="FG28" i="10"/>
  <c r="FE28" i="10"/>
  <c r="FC28" i="10"/>
  <c r="FA28" i="10"/>
  <c r="EW28" i="10"/>
  <c r="EU28" i="10"/>
  <c r="ES28" i="10"/>
  <c r="EQ28" i="10"/>
  <c r="EO28" i="10"/>
  <c r="EM28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EN28" i="10"/>
  <c r="EP28" i="10"/>
  <c r="ER28" i="10"/>
  <c r="ET28" i="10"/>
  <c r="EV28" i="10"/>
  <c r="EX28" i="10"/>
  <c r="EY28" i="10"/>
  <c r="EZ28" i="10"/>
  <c r="FB28" i="10"/>
  <c r="FD28" i="10"/>
  <c r="FF28" i="10"/>
  <c r="FH28" i="10"/>
  <c r="FJ28" i="10"/>
  <c r="FL28" i="10"/>
  <c r="FN28" i="10"/>
  <c r="FP28" i="10"/>
  <c r="FR28" i="10"/>
  <c r="FT28" i="10"/>
  <c r="FV28" i="10"/>
  <c r="FX28" i="10"/>
  <c r="FZ28" i="10"/>
  <c r="GB28" i="10"/>
  <c r="GD28" i="10"/>
  <c r="EM29" i="10"/>
  <c r="EM30" i="10"/>
  <c r="EM31" i="10"/>
  <c r="DT29" i="10"/>
  <c r="DT30" i="10"/>
  <c r="DT31" i="10"/>
  <c r="DS29" i="10"/>
  <c r="DS30" i="10"/>
  <c r="DS31" i="10"/>
  <c r="BH28" i="10"/>
  <c r="BH29" i="10"/>
  <c r="BH30" i="10"/>
  <c r="BH31" i="10"/>
  <c r="BG28" i="10"/>
  <c r="BG29" i="10"/>
  <c r="BG30" i="10"/>
  <c r="BG31" i="10"/>
  <c r="BG32" i="10"/>
  <c r="DQ125" i="10"/>
  <c r="DO125" i="10"/>
  <c r="DM125" i="10"/>
  <c r="DK125" i="10"/>
  <c r="DI125" i="10"/>
  <c r="DG125" i="10"/>
  <c r="DE125" i="10"/>
  <c r="DA125" i="10"/>
  <c r="CY125" i="10"/>
  <c r="CW125" i="10"/>
  <c r="CU125" i="10"/>
  <c r="CS125" i="10"/>
  <c r="CQ125" i="10"/>
  <c r="CO125" i="10"/>
  <c r="CK125" i="10"/>
  <c r="CI125" i="10"/>
  <c r="CG125" i="10"/>
  <c r="CE125" i="10"/>
  <c r="CC125" i="10"/>
  <c r="CA125" i="10"/>
  <c r="BY125" i="10"/>
  <c r="GC170" i="10"/>
  <c r="FW170" i="10"/>
  <c r="FU170" i="10"/>
  <c r="FS170" i="10"/>
  <c r="FQ170" i="10"/>
  <c r="FO170" i="10"/>
  <c r="FM170" i="10"/>
  <c r="FK170" i="10"/>
  <c r="FI170" i="10"/>
  <c r="FG170" i="10"/>
  <c r="FE170" i="10"/>
  <c r="FC170" i="10"/>
  <c r="FA170" i="10"/>
  <c r="EW170" i="10"/>
  <c r="EU170" i="10"/>
  <c r="EQ170" i="10"/>
  <c r="EO170" i="10"/>
  <c r="EM170" i="10"/>
  <c r="EV170" i="10"/>
  <c r="DQ124" i="10"/>
  <c r="DK124" i="10"/>
  <c r="DI124" i="10"/>
  <c r="DG124" i="10"/>
  <c r="DE124" i="10"/>
  <c r="DC124" i="10"/>
  <c r="DA124" i="10"/>
  <c r="CY124" i="10"/>
  <c r="CW124" i="10"/>
  <c r="CU124" i="10"/>
  <c r="CS124" i="10"/>
  <c r="CQ124" i="10"/>
  <c r="CO124" i="10"/>
  <c r="CK124" i="10"/>
  <c r="CI124" i="10"/>
  <c r="CE124" i="10"/>
  <c r="CC124" i="10"/>
  <c r="CA124" i="10"/>
  <c r="BY124" i="10"/>
  <c r="BW124" i="10"/>
  <c r="DM124" i="10" s="1"/>
  <c r="DQ199" i="10"/>
  <c r="DO199" i="10"/>
  <c r="DM199" i="10"/>
  <c r="DK199" i="10"/>
  <c r="DI199" i="10"/>
  <c r="DG199" i="10"/>
  <c r="DE199" i="10"/>
  <c r="DC199" i="10"/>
  <c r="DA199" i="10"/>
  <c r="CY199" i="10"/>
  <c r="CW199" i="10"/>
  <c r="CU199" i="10"/>
  <c r="CS199" i="10"/>
  <c r="CQ199" i="10"/>
  <c r="CO199" i="10"/>
  <c r="CK199" i="10"/>
  <c r="CJ199" i="10"/>
  <c r="CI199" i="10"/>
  <c r="CG199" i="10"/>
  <c r="CE199" i="10"/>
  <c r="CC199" i="10"/>
  <c r="CA199" i="10"/>
  <c r="BY199" i="10"/>
  <c r="DQ26" i="10"/>
  <c r="GC26" i="10" s="1"/>
  <c r="DO26" i="10"/>
  <c r="GA26" i="10" s="1"/>
  <c r="DM26" i="10"/>
  <c r="FY26" i="10" s="1"/>
  <c r="DK26" i="10"/>
  <c r="FW26" i="10" s="1"/>
  <c r="DI26" i="10"/>
  <c r="FU26" i="10" s="1"/>
  <c r="DG26" i="10"/>
  <c r="FS26" i="10" s="1"/>
  <c r="DE26" i="10"/>
  <c r="FQ26" i="10" s="1"/>
  <c r="FO26" i="10"/>
  <c r="DA26" i="10"/>
  <c r="FM26" i="10" s="1"/>
  <c r="CY26" i="10"/>
  <c r="FK26" i="10" s="1"/>
  <c r="CW26" i="10"/>
  <c r="CU26" i="10"/>
  <c r="FG26" i="10" s="1"/>
  <c r="CS26" i="10"/>
  <c r="FE26" i="10" s="1"/>
  <c r="CQ26" i="10"/>
  <c r="FC26" i="10" s="1"/>
  <c r="CO26" i="10"/>
  <c r="FA26" i="10" s="1"/>
  <c r="CK26" i="10"/>
  <c r="EW26" i="10" s="1"/>
  <c r="CJ26" i="10"/>
  <c r="EV26" i="10" s="1"/>
  <c r="CI26" i="10"/>
  <c r="EU26" i="10" s="1"/>
  <c r="CG26" i="10"/>
  <c r="ES26" i="10" s="1"/>
  <c r="CE26" i="10"/>
  <c r="EQ26" i="10" s="1"/>
  <c r="CC26" i="10"/>
  <c r="EO26" i="10" s="1"/>
  <c r="CA26" i="10"/>
  <c r="EM26" i="10" s="1"/>
  <c r="BY26" i="10"/>
  <c r="GC91" i="10"/>
  <c r="FW91" i="10"/>
  <c r="FU91" i="10"/>
  <c r="FS91" i="10"/>
  <c r="FQ91" i="10"/>
  <c r="FO91" i="10"/>
  <c r="FM91" i="10"/>
  <c r="FK91" i="10"/>
  <c r="FI91" i="10"/>
  <c r="FG91" i="10"/>
  <c r="FE91" i="10"/>
  <c r="FC91" i="10"/>
  <c r="FA91" i="10"/>
  <c r="EW91" i="10"/>
  <c r="EU91" i="10"/>
  <c r="EQ91" i="10"/>
  <c r="EO91" i="10"/>
  <c r="EM91" i="10"/>
  <c r="EV91" i="10"/>
  <c r="DQ234" i="10"/>
  <c r="DO234" i="10"/>
  <c r="DM234" i="10"/>
  <c r="DK234" i="10"/>
  <c r="DI234" i="10"/>
  <c r="DG234" i="10"/>
  <c r="DE234" i="10"/>
  <c r="DC234" i="10"/>
  <c r="DA234" i="10"/>
  <c r="CY234" i="10"/>
  <c r="CW234" i="10"/>
  <c r="CU234" i="10"/>
  <c r="CS234" i="10"/>
  <c r="CQ234" i="10"/>
  <c r="CO234" i="10"/>
  <c r="CK234" i="10"/>
  <c r="CJ234" i="10"/>
  <c r="CI234" i="10"/>
  <c r="CG234" i="10"/>
  <c r="CE234" i="10"/>
  <c r="CC234" i="10"/>
  <c r="CA234" i="10"/>
  <c r="BY234" i="10"/>
  <c r="GC169" i="10"/>
  <c r="FY169" i="10"/>
  <c r="FW169" i="10"/>
  <c r="FU169" i="10"/>
  <c r="FS169" i="10"/>
  <c r="FQ169" i="10"/>
  <c r="FO169" i="10"/>
  <c r="FM169" i="10"/>
  <c r="FK169" i="10"/>
  <c r="FI169" i="10"/>
  <c r="FG169" i="10"/>
  <c r="FE169" i="10"/>
  <c r="FC169" i="10"/>
  <c r="FA169" i="10"/>
  <c r="EW169" i="10"/>
  <c r="EU169" i="10"/>
  <c r="EQ169" i="10"/>
  <c r="EM169" i="10"/>
  <c r="EN173" i="10"/>
  <c r="EO173" i="10"/>
  <c r="EP173" i="10"/>
  <c r="EQ173" i="10"/>
  <c r="ER173" i="10"/>
  <c r="ES173" i="10"/>
  <c r="ET173" i="10"/>
  <c r="EU173" i="10"/>
  <c r="EV173" i="10"/>
  <c r="EW173" i="10"/>
  <c r="EX173" i="10"/>
  <c r="EY173" i="10"/>
  <c r="EZ173" i="10"/>
  <c r="FA173" i="10"/>
  <c r="FB173" i="10"/>
  <c r="FC173" i="10"/>
  <c r="FD173" i="10"/>
  <c r="FE173" i="10"/>
  <c r="FF173" i="10"/>
  <c r="FG173" i="10"/>
  <c r="FH173" i="10"/>
  <c r="FI173" i="10"/>
  <c r="FJ173" i="10"/>
  <c r="FK173" i="10"/>
  <c r="FL173" i="10"/>
  <c r="FM173" i="10"/>
  <c r="FN173" i="10"/>
  <c r="FO173" i="10"/>
  <c r="FP173" i="10"/>
  <c r="FR173" i="10"/>
  <c r="FS173" i="10"/>
  <c r="FT173" i="10"/>
  <c r="FU173" i="10"/>
  <c r="FV173" i="10"/>
  <c r="FW173" i="10"/>
  <c r="FX173" i="10"/>
  <c r="FY173" i="10"/>
  <c r="FZ173" i="10"/>
  <c r="GA173" i="10"/>
  <c r="GB173" i="10"/>
  <c r="GC173" i="10"/>
  <c r="GD173" i="10"/>
  <c r="EN170" i="10"/>
  <c r="EP170" i="10"/>
  <c r="ER170" i="10"/>
  <c r="ET170" i="10"/>
  <c r="EX170" i="10"/>
  <c r="EY170" i="10"/>
  <c r="EZ170" i="10"/>
  <c r="FB170" i="10"/>
  <c r="FD170" i="10"/>
  <c r="FF170" i="10"/>
  <c r="FH170" i="10"/>
  <c r="FJ170" i="10"/>
  <c r="FL170" i="10"/>
  <c r="FN170" i="10"/>
  <c r="FP170" i="10"/>
  <c r="FR170" i="10"/>
  <c r="FT170" i="10"/>
  <c r="FV170" i="10"/>
  <c r="FX170" i="10"/>
  <c r="FZ170" i="10"/>
  <c r="GB170" i="10"/>
  <c r="GD170" i="10"/>
  <c r="EN169" i="10"/>
  <c r="EP169" i="10"/>
  <c r="ER169" i="10"/>
  <c r="ET169" i="10"/>
  <c r="EV169" i="10"/>
  <c r="EX169" i="10"/>
  <c r="EY169" i="10"/>
  <c r="EZ169" i="10"/>
  <c r="FB169" i="10"/>
  <c r="FD169" i="10"/>
  <c r="FF169" i="10"/>
  <c r="FH169" i="10"/>
  <c r="FJ169" i="10"/>
  <c r="FL169" i="10"/>
  <c r="FN169" i="10"/>
  <c r="FP169" i="10"/>
  <c r="FR169" i="10"/>
  <c r="FT169" i="10"/>
  <c r="FV169" i="10"/>
  <c r="FX169" i="10"/>
  <c r="FZ169" i="10"/>
  <c r="GB169" i="10"/>
  <c r="GD169" i="10"/>
  <c r="EM173" i="10"/>
  <c r="DT173" i="10"/>
  <c r="DS173" i="10"/>
  <c r="BH169" i="10"/>
  <c r="BH170" i="10"/>
  <c r="BH173" i="10"/>
  <c r="BG169" i="10"/>
  <c r="BG170" i="10"/>
  <c r="BG173" i="10"/>
  <c r="DQ480" i="10"/>
  <c r="DO480" i="10"/>
  <c r="DM480" i="10"/>
  <c r="DK480" i="10"/>
  <c r="DI480" i="10"/>
  <c r="DG480" i="10"/>
  <c r="DE480" i="10"/>
  <c r="DC480" i="10"/>
  <c r="DA480" i="10"/>
  <c r="CY480" i="10"/>
  <c r="CW480" i="10"/>
  <c r="CU480" i="10"/>
  <c r="CS480" i="10"/>
  <c r="CQ480" i="10"/>
  <c r="CO480" i="10"/>
  <c r="CK480" i="10"/>
  <c r="CJ480" i="10"/>
  <c r="CI480" i="10"/>
  <c r="CG480" i="10"/>
  <c r="CE480" i="10"/>
  <c r="CC480" i="10"/>
  <c r="CA480" i="10"/>
  <c r="BY480" i="10"/>
  <c r="DQ388" i="10"/>
  <c r="DO388" i="10"/>
  <c r="DM388" i="10"/>
  <c r="DK388" i="10"/>
  <c r="DI388" i="10"/>
  <c r="DG388" i="10"/>
  <c r="DE388" i="10"/>
  <c r="DC388" i="10"/>
  <c r="DA388" i="10"/>
  <c r="CY388" i="10"/>
  <c r="CW388" i="10"/>
  <c r="CU388" i="10"/>
  <c r="CS388" i="10"/>
  <c r="CQ388" i="10"/>
  <c r="CO388" i="10"/>
  <c r="CK388" i="10"/>
  <c r="CJ388" i="10"/>
  <c r="CI388" i="10"/>
  <c r="CG388" i="10"/>
  <c r="CE388" i="10"/>
  <c r="CC388" i="10"/>
  <c r="CA388" i="10"/>
  <c r="BY388" i="10"/>
  <c r="DQ283" i="10"/>
  <c r="DO283" i="10"/>
  <c r="DM283" i="10"/>
  <c r="DK283" i="10"/>
  <c r="DI283" i="10"/>
  <c r="DG283" i="10"/>
  <c r="DE283" i="10"/>
  <c r="DC283" i="10"/>
  <c r="DA283" i="10"/>
  <c r="CY283" i="10"/>
  <c r="CW283" i="10"/>
  <c r="CU283" i="10"/>
  <c r="CS283" i="10"/>
  <c r="CQ283" i="10"/>
  <c r="CO283" i="10"/>
  <c r="CK283" i="10"/>
  <c r="CJ283" i="10"/>
  <c r="CI283" i="10"/>
  <c r="CG283" i="10"/>
  <c r="CE283" i="10"/>
  <c r="CC283" i="10"/>
  <c r="CA283" i="10"/>
  <c r="BY283" i="10"/>
  <c r="DQ246" i="10"/>
  <c r="DO246" i="10"/>
  <c r="DM246" i="10"/>
  <c r="DK246" i="10"/>
  <c r="DI246" i="10"/>
  <c r="DG246" i="10"/>
  <c r="DE246" i="10"/>
  <c r="DC246" i="10"/>
  <c r="DA246" i="10"/>
  <c r="CY246" i="10"/>
  <c r="CW246" i="10"/>
  <c r="CU246" i="10"/>
  <c r="CS246" i="10"/>
  <c r="CQ246" i="10"/>
  <c r="CO246" i="10"/>
  <c r="CK246" i="10"/>
  <c r="CJ246" i="10"/>
  <c r="CI246" i="10"/>
  <c r="CG246" i="10"/>
  <c r="CE246" i="10"/>
  <c r="CC246" i="10"/>
  <c r="CA246" i="10"/>
  <c r="BY246" i="10"/>
  <c r="DQ496" i="10"/>
  <c r="DO496" i="10"/>
  <c r="DQ319" i="10"/>
  <c r="DO319" i="10"/>
  <c r="DM319" i="10"/>
  <c r="DK319" i="10"/>
  <c r="DI319" i="10"/>
  <c r="DG319" i="10"/>
  <c r="DE319" i="10"/>
  <c r="DA319" i="10"/>
  <c r="CY319" i="10"/>
  <c r="CW319" i="10"/>
  <c r="CU319" i="10"/>
  <c r="CS319" i="10"/>
  <c r="CQ319" i="10"/>
  <c r="CO319" i="10"/>
  <c r="CK319" i="10"/>
  <c r="CJ319" i="10"/>
  <c r="CI319" i="10"/>
  <c r="CG319" i="10"/>
  <c r="CE319" i="10"/>
  <c r="CC319" i="10"/>
  <c r="CA319" i="10"/>
  <c r="BY319" i="10"/>
  <c r="DQ56" i="10"/>
  <c r="DO56" i="10"/>
  <c r="DM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J56" i="10"/>
  <c r="CI56" i="10"/>
  <c r="CG56" i="10"/>
  <c r="CE56" i="10"/>
  <c r="CC56" i="10"/>
  <c r="CA56" i="10"/>
  <c r="BY56" i="10"/>
  <c r="CK276" i="10"/>
  <c r="CK278" i="10"/>
  <c r="CK279" i="10"/>
  <c r="CK280" i="10"/>
  <c r="CK281" i="10"/>
  <c r="CK282" i="10"/>
  <c r="DQ122" i="10"/>
  <c r="DQ25" i="10"/>
  <c r="GC25" i="10" s="1"/>
  <c r="DK25" i="10"/>
  <c r="FW25" i="10" s="1"/>
  <c r="DI25" i="10"/>
  <c r="FU25" i="10" s="1"/>
  <c r="DG25" i="10"/>
  <c r="FS25" i="10" s="1"/>
  <c r="DE25" i="10"/>
  <c r="FQ25" i="10" s="1"/>
  <c r="DC25" i="10"/>
  <c r="FO25" i="10" s="1"/>
  <c r="DA25" i="10"/>
  <c r="FM25" i="10" s="1"/>
  <c r="CY25" i="10"/>
  <c r="FK25" i="10" s="1"/>
  <c r="CW25" i="10"/>
  <c r="FI25" i="10" s="1"/>
  <c r="CU25" i="10"/>
  <c r="FG25" i="10" s="1"/>
  <c r="CS25" i="10"/>
  <c r="FE25" i="10" s="1"/>
  <c r="CQ25" i="10"/>
  <c r="FC25" i="10" s="1"/>
  <c r="CO25" i="10"/>
  <c r="FA25" i="10" s="1"/>
  <c r="CK25" i="10"/>
  <c r="EW25" i="10" s="1"/>
  <c r="CJ25" i="10"/>
  <c r="EV25" i="10" s="1"/>
  <c r="CI25" i="10"/>
  <c r="EU25" i="10" s="1"/>
  <c r="CE25" i="10"/>
  <c r="EQ25" i="10" s="1"/>
  <c r="CC25" i="10"/>
  <c r="EO25" i="10" s="1"/>
  <c r="CA25" i="10"/>
  <c r="EM25" i="10" s="1"/>
  <c r="BY25" i="10"/>
  <c r="BW25" i="10"/>
  <c r="DO25" i="10" s="1"/>
  <c r="DQ24" i="10"/>
  <c r="GC24" i="10" s="1"/>
  <c r="DO24" i="10"/>
  <c r="GA24" i="10" s="1"/>
  <c r="DM24" i="10"/>
  <c r="FY24" i="10" s="1"/>
  <c r="DK24" i="10"/>
  <c r="FW24" i="10" s="1"/>
  <c r="DI24" i="10"/>
  <c r="FU24" i="10" s="1"/>
  <c r="DG24" i="10"/>
  <c r="FS24" i="10" s="1"/>
  <c r="DE24" i="10"/>
  <c r="FQ24" i="10" s="1"/>
  <c r="DC24" i="10"/>
  <c r="FO24" i="10" s="1"/>
  <c r="DA24" i="10"/>
  <c r="FM24" i="10" s="1"/>
  <c r="CY24" i="10"/>
  <c r="FK24" i="10" s="1"/>
  <c r="CW24" i="10"/>
  <c r="FI24" i="10" s="1"/>
  <c r="CU24" i="10"/>
  <c r="FG24" i="10" s="1"/>
  <c r="CS24" i="10"/>
  <c r="FE24" i="10" s="1"/>
  <c r="CQ24" i="10"/>
  <c r="FC24" i="10" s="1"/>
  <c r="CO24" i="10"/>
  <c r="FA24" i="10" s="1"/>
  <c r="CK24" i="10"/>
  <c r="EW24" i="10" s="1"/>
  <c r="CJ24" i="10"/>
  <c r="EV24" i="10" s="1"/>
  <c r="CI24" i="10"/>
  <c r="EU24" i="10" s="1"/>
  <c r="CG24" i="10"/>
  <c r="ES24" i="10" s="1"/>
  <c r="CE24" i="10"/>
  <c r="EQ24" i="10" s="1"/>
  <c r="CC24" i="10"/>
  <c r="EO24" i="10" s="1"/>
  <c r="CA24" i="10"/>
  <c r="EM24" i="10" s="1"/>
  <c r="BY24" i="10"/>
  <c r="EN26" i="10"/>
  <c r="EP26" i="10"/>
  <c r="ER26" i="10"/>
  <c r="ET26" i="10"/>
  <c r="EX26" i="10"/>
  <c r="EY26" i="10"/>
  <c r="EZ26" i="10"/>
  <c r="FB26" i="10"/>
  <c r="FD26" i="10"/>
  <c r="FF26" i="10"/>
  <c r="FH26" i="10"/>
  <c r="FJ26" i="10"/>
  <c r="FL26" i="10"/>
  <c r="FN26" i="10"/>
  <c r="FP26" i="10"/>
  <c r="FR26" i="10"/>
  <c r="FT26" i="10"/>
  <c r="FV26" i="10"/>
  <c r="FX26" i="10"/>
  <c r="FZ26" i="10"/>
  <c r="GB26" i="10"/>
  <c r="GD26" i="10"/>
  <c r="EN25" i="10"/>
  <c r="EP25" i="10"/>
  <c r="ER25" i="10"/>
  <c r="ET25" i="10"/>
  <c r="EX25" i="10"/>
  <c r="EY25" i="10"/>
  <c r="EZ25" i="10"/>
  <c r="FB25" i="10"/>
  <c r="FD25" i="10"/>
  <c r="FF25" i="10"/>
  <c r="FH25" i="10"/>
  <c r="FJ25" i="10"/>
  <c r="FL25" i="10"/>
  <c r="FN25" i="10"/>
  <c r="FP25" i="10"/>
  <c r="FR25" i="10"/>
  <c r="FT25" i="10"/>
  <c r="FV25" i="10"/>
  <c r="FX25" i="10"/>
  <c r="FZ25" i="10"/>
  <c r="GB25" i="10"/>
  <c r="GD25" i="10"/>
  <c r="EN24" i="10"/>
  <c r="EP24" i="10"/>
  <c r="ER24" i="10"/>
  <c r="ET24" i="10"/>
  <c r="EX24" i="10"/>
  <c r="EY24" i="10"/>
  <c r="EZ24" i="10"/>
  <c r="FB24" i="10"/>
  <c r="FD24" i="10"/>
  <c r="FF24" i="10"/>
  <c r="FH24" i="10"/>
  <c r="FJ24" i="10"/>
  <c r="FL24" i="10"/>
  <c r="FN24" i="10"/>
  <c r="FP24" i="10"/>
  <c r="FR24" i="10"/>
  <c r="FT24" i="10"/>
  <c r="FV24" i="10"/>
  <c r="FX24" i="10"/>
  <c r="FZ24" i="10"/>
  <c r="GB24" i="10"/>
  <c r="GD24" i="10"/>
  <c r="BH24" i="10"/>
  <c r="BH25" i="10"/>
  <c r="BH26" i="10"/>
  <c r="BG24" i="10"/>
  <c r="BG25" i="10"/>
  <c r="BG26" i="10"/>
  <c r="DQ197" i="10"/>
  <c r="DM197" i="10"/>
  <c r="DK197" i="10"/>
  <c r="DI197" i="10"/>
  <c r="DG197" i="10"/>
  <c r="DE197" i="10"/>
  <c r="DC197" i="10"/>
  <c r="DA197" i="10"/>
  <c r="CY197" i="10"/>
  <c r="CW197" i="10"/>
  <c r="CU197" i="10"/>
  <c r="CS197" i="10"/>
  <c r="CQ197" i="10"/>
  <c r="CO197" i="10"/>
  <c r="CK197" i="10"/>
  <c r="CJ197" i="10"/>
  <c r="CI197" i="10"/>
  <c r="CE197" i="10"/>
  <c r="CC197" i="10"/>
  <c r="CA197" i="10"/>
  <c r="BY197" i="10"/>
  <c r="BW197" i="10"/>
  <c r="DO197" i="10" s="1"/>
  <c r="DQ138" i="10"/>
  <c r="DO138" i="10"/>
  <c r="DM138" i="10"/>
  <c r="DK138" i="10"/>
  <c r="DI138" i="10"/>
  <c r="DG138" i="10"/>
  <c r="DE138" i="10"/>
  <c r="DC138" i="10"/>
  <c r="DA138" i="10"/>
  <c r="CY138" i="10"/>
  <c r="CW138" i="10"/>
  <c r="CU138" i="10"/>
  <c r="CS138" i="10"/>
  <c r="CQ138" i="10"/>
  <c r="CO138" i="10"/>
  <c r="CK138" i="10"/>
  <c r="CI138" i="10"/>
  <c r="CG138" i="10"/>
  <c r="CE138" i="10"/>
  <c r="CC138" i="10"/>
  <c r="CA138" i="10"/>
  <c r="BY138" i="10"/>
  <c r="DQ221" i="10"/>
  <c r="GC221" i="10" s="1"/>
  <c r="DK221" i="10"/>
  <c r="FW221" i="10" s="1"/>
  <c r="DI221" i="10"/>
  <c r="FU221" i="10" s="1"/>
  <c r="DG221" i="10"/>
  <c r="FS221" i="10" s="1"/>
  <c r="DE221" i="10"/>
  <c r="FQ221" i="10" s="1"/>
  <c r="DC221" i="10"/>
  <c r="FO221" i="10" s="1"/>
  <c r="DA221" i="10"/>
  <c r="FM221" i="10" s="1"/>
  <c r="CY221" i="10"/>
  <c r="FK221" i="10" s="1"/>
  <c r="CW221" i="10"/>
  <c r="FI221" i="10" s="1"/>
  <c r="CU221" i="10"/>
  <c r="FG221" i="10" s="1"/>
  <c r="CS221" i="10"/>
  <c r="FE221" i="10" s="1"/>
  <c r="CQ221" i="10"/>
  <c r="FC221" i="10" s="1"/>
  <c r="CO221" i="10"/>
  <c r="FA221" i="10" s="1"/>
  <c r="CK221" i="10"/>
  <c r="EW221" i="10" s="1"/>
  <c r="CJ221" i="10"/>
  <c r="EV221" i="10" s="1"/>
  <c r="CI221" i="10"/>
  <c r="EU221" i="10" s="1"/>
  <c r="CE221" i="10"/>
  <c r="EQ221" i="10" s="1"/>
  <c r="CC221" i="10"/>
  <c r="EO221" i="10" s="1"/>
  <c r="CA221" i="10"/>
  <c r="EM221" i="10" s="1"/>
  <c r="BY221" i="10"/>
  <c r="BW221" i="10"/>
  <c r="DO221" i="10" s="1"/>
  <c r="DQ23" i="10"/>
  <c r="DO23" i="10"/>
  <c r="DM23" i="10"/>
  <c r="DK23" i="10"/>
  <c r="DI23" i="10"/>
  <c r="DG23" i="10"/>
  <c r="DE23" i="10"/>
  <c r="DC23" i="10"/>
  <c r="DA23" i="10"/>
  <c r="CY23" i="10"/>
  <c r="CW23" i="10"/>
  <c r="CU23" i="10"/>
  <c r="CS23" i="10"/>
  <c r="CQ23" i="10"/>
  <c r="CO23" i="10"/>
  <c r="CK23" i="10"/>
  <c r="CI23" i="10"/>
  <c r="CG23" i="10"/>
  <c r="CE23" i="10"/>
  <c r="CC23" i="10"/>
  <c r="CA23" i="10"/>
  <c r="BY23" i="10"/>
  <c r="DQ22" i="10"/>
  <c r="DO22" i="10"/>
  <c r="DM22" i="10"/>
  <c r="DK22" i="10"/>
  <c r="DI22" i="10"/>
  <c r="DG22" i="10"/>
  <c r="DE22" i="10"/>
  <c r="DC22" i="10"/>
  <c r="DA22" i="10"/>
  <c r="CY22" i="10"/>
  <c r="CW22" i="10"/>
  <c r="CU22" i="10"/>
  <c r="CS22" i="10"/>
  <c r="CQ22" i="10"/>
  <c r="CO22" i="10"/>
  <c r="CK22" i="10"/>
  <c r="CI22" i="10"/>
  <c r="CG22" i="10"/>
  <c r="CE22" i="10"/>
  <c r="CC22" i="10"/>
  <c r="CA22" i="10"/>
  <c r="BY22" i="10"/>
  <c r="GC90" i="10"/>
  <c r="GA90" i="10"/>
  <c r="FY90" i="10"/>
  <c r="FU90" i="10"/>
  <c r="FS90" i="10"/>
  <c r="FQ90" i="10"/>
  <c r="FO90" i="10"/>
  <c r="FM90" i="10"/>
  <c r="FK90" i="10"/>
  <c r="FI90" i="10"/>
  <c r="FG90" i="10"/>
  <c r="FE90" i="10"/>
  <c r="FC90" i="10"/>
  <c r="FA90" i="10"/>
  <c r="EW90" i="10"/>
  <c r="EV90" i="10"/>
  <c r="EU90" i="10"/>
  <c r="ES90" i="10"/>
  <c r="EQ90" i="10"/>
  <c r="EO90" i="10"/>
  <c r="EM90" i="10"/>
  <c r="FC89" i="10"/>
  <c r="GC89" i="10"/>
  <c r="GA89" i="10"/>
  <c r="FY89" i="10"/>
  <c r="FW89" i="10"/>
  <c r="FU89" i="10"/>
  <c r="FS89" i="10"/>
  <c r="FQ89" i="10"/>
  <c r="FO89" i="10"/>
  <c r="FM89" i="10"/>
  <c r="FK89" i="10"/>
  <c r="FI89" i="10"/>
  <c r="FG89" i="10"/>
  <c r="FE89" i="10"/>
  <c r="FA89" i="10"/>
  <c r="EW89" i="10"/>
  <c r="EU89" i="10"/>
  <c r="ES89" i="10"/>
  <c r="EQ89" i="10"/>
  <c r="EO89" i="10"/>
  <c r="EM89" i="10"/>
  <c r="EN92" i="10"/>
  <c r="EO92" i="10"/>
  <c r="EP92" i="10"/>
  <c r="EQ92" i="10"/>
  <c r="ER92" i="10"/>
  <c r="ES92" i="10"/>
  <c r="ET92" i="10"/>
  <c r="EU92" i="10"/>
  <c r="EV92" i="10"/>
  <c r="EW92" i="10"/>
  <c r="EX92" i="10"/>
  <c r="EY92" i="10"/>
  <c r="EZ92" i="10"/>
  <c r="FA92" i="10"/>
  <c r="FB92" i="10"/>
  <c r="FC92" i="10"/>
  <c r="FD92" i="10"/>
  <c r="FE92" i="10"/>
  <c r="FF92" i="10"/>
  <c r="FG92" i="10"/>
  <c r="FH92" i="10"/>
  <c r="FI92" i="10"/>
  <c r="FJ92" i="10"/>
  <c r="FK92" i="10"/>
  <c r="FL92" i="10"/>
  <c r="FM92" i="10"/>
  <c r="FN92" i="10"/>
  <c r="FO92" i="10"/>
  <c r="FP92" i="10"/>
  <c r="FQ92" i="10"/>
  <c r="FR92" i="10"/>
  <c r="FS92" i="10"/>
  <c r="FT92" i="10"/>
  <c r="FU92" i="10"/>
  <c r="FV92" i="10"/>
  <c r="FW92" i="10"/>
  <c r="FX92" i="10"/>
  <c r="FY92" i="10"/>
  <c r="FZ92" i="10"/>
  <c r="GA92" i="10"/>
  <c r="GB92" i="10"/>
  <c r="GC92" i="10"/>
  <c r="GD92" i="10"/>
  <c r="EN91" i="10"/>
  <c r="EP91" i="10"/>
  <c r="ER91" i="10"/>
  <c r="ET91" i="10"/>
  <c r="EX91" i="10"/>
  <c r="EY91" i="10"/>
  <c r="EZ91" i="10"/>
  <c r="FB91" i="10"/>
  <c r="FD91" i="10"/>
  <c r="FF91" i="10"/>
  <c r="FH91" i="10"/>
  <c r="FJ91" i="10"/>
  <c r="FL91" i="10"/>
  <c r="FN91" i="10"/>
  <c r="FP91" i="10"/>
  <c r="FR91" i="10"/>
  <c r="FT91" i="10"/>
  <c r="FV91" i="10"/>
  <c r="FX91" i="10"/>
  <c r="FZ91" i="10"/>
  <c r="GB91" i="10"/>
  <c r="GD91" i="10"/>
  <c r="EN90" i="10"/>
  <c r="EP90" i="10"/>
  <c r="ER90" i="10"/>
  <c r="ET90" i="10"/>
  <c r="EX90" i="10"/>
  <c r="EY90" i="10"/>
  <c r="EZ90" i="10"/>
  <c r="FB90" i="10"/>
  <c r="FD90" i="10"/>
  <c r="FF90" i="10"/>
  <c r="FH90" i="10"/>
  <c r="FJ90" i="10"/>
  <c r="FL90" i="10"/>
  <c r="FN90" i="10"/>
  <c r="FP90" i="10"/>
  <c r="FR90" i="10"/>
  <c r="FT90" i="10"/>
  <c r="FV90" i="10"/>
  <c r="FX90" i="10"/>
  <c r="FZ90" i="10"/>
  <c r="GB90" i="10"/>
  <c r="GD90" i="10"/>
  <c r="EN89" i="10"/>
  <c r="EP89" i="10"/>
  <c r="ER89" i="10"/>
  <c r="ET89" i="10"/>
  <c r="EV89" i="10"/>
  <c r="EX89" i="10"/>
  <c r="EY89" i="10"/>
  <c r="EZ89" i="10"/>
  <c r="FB89" i="10"/>
  <c r="FD89" i="10"/>
  <c r="FF89" i="10"/>
  <c r="FH89" i="10"/>
  <c r="FJ89" i="10"/>
  <c r="FL89" i="10"/>
  <c r="FN89" i="10"/>
  <c r="FP89" i="10"/>
  <c r="FR89" i="10"/>
  <c r="FT89" i="10"/>
  <c r="FV89" i="10"/>
  <c r="FX89" i="10"/>
  <c r="FZ89" i="10"/>
  <c r="GB89" i="10"/>
  <c r="GD89" i="10"/>
  <c r="EM92" i="10"/>
  <c r="DT92" i="10"/>
  <c r="DS92" i="10"/>
  <c r="BH89" i="10"/>
  <c r="BH90" i="10"/>
  <c r="BH91" i="10"/>
  <c r="BH92" i="10"/>
  <c r="BG89" i="10"/>
  <c r="BG90" i="10"/>
  <c r="BG91" i="10"/>
  <c r="BG92" i="10"/>
  <c r="DQ495" i="10"/>
  <c r="DO495" i="10"/>
  <c r="DM495" i="10"/>
  <c r="DK495" i="10"/>
  <c r="DI495" i="10"/>
  <c r="DG495" i="10"/>
  <c r="DE495" i="10"/>
  <c r="DC495" i="10"/>
  <c r="DA495" i="10"/>
  <c r="CY495" i="10"/>
  <c r="CW495" i="10"/>
  <c r="CU495" i="10"/>
  <c r="CS495" i="10"/>
  <c r="CQ495" i="10"/>
  <c r="CO495" i="10"/>
  <c r="CK495" i="10"/>
  <c r="CJ495" i="10"/>
  <c r="CI495" i="10"/>
  <c r="CG495" i="10"/>
  <c r="CE495" i="10"/>
  <c r="CC495" i="10"/>
  <c r="CA495" i="10"/>
  <c r="BY495" i="10"/>
  <c r="DQ494" i="10"/>
  <c r="DO494" i="10"/>
  <c r="DM494" i="10"/>
  <c r="DK494" i="10"/>
  <c r="DI494" i="10"/>
  <c r="DG494" i="10"/>
  <c r="DE494" i="10"/>
  <c r="DC494" i="10"/>
  <c r="DA494" i="10"/>
  <c r="CY494" i="10"/>
  <c r="CW494" i="10"/>
  <c r="CU494" i="10"/>
  <c r="CS494" i="10"/>
  <c r="CQ494" i="10"/>
  <c r="CO494" i="10"/>
  <c r="CK494" i="10"/>
  <c r="CI494" i="10"/>
  <c r="CG494" i="10"/>
  <c r="CE494" i="10"/>
  <c r="CC494" i="10"/>
  <c r="CA494" i="10"/>
  <c r="BY494" i="10"/>
  <c r="DQ479" i="10"/>
  <c r="DO479" i="10"/>
  <c r="DM479" i="10"/>
  <c r="DK479" i="10"/>
  <c r="DI479" i="10"/>
  <c r="DG479" i="10"/>
  <c r="DE479" i="10"/>
  <c r="DC479" i="10"/>
  <c r="DA479" i="10"/>
  <c r="CY479" i="10"/>
  <c r="CW479" i="10"/>
  <c r="CU479" i="10"/>
  <c r="CS479" i="10"/>
  <c r="CQ479" i="10"/>
  <c r="CO479" i="10"/>
  <c r="CK479" i="10"/>
  <c r="CI479" i="10"/>
  <c r="CG479" i="10"/>
  <c r="CE479" i="10"/>
  <c r="CC479" i="10"/>
  <c r="CA479" i="10"/>
  <c r="BY479" i="10"/>
  <c r="DQ478" i="10"/>
  <c r="DO478" i="10"/>
  <c r="DM478" i="10"/>
  <c r="DK478" i="10"/>
  <c r="DI478" i="10"/>
  <c r="DG478" i="10"/>
  <c r="DE478" i="10"/>
  <c r="DC478" i="10"/>
  <c r="DA478" i="10"/>
  <c r="CY478" i="10"/>
  <c r="CW478" i="10"/>
  <c r="CU478" i="10"/>
  <c r="CS478" i="10"/>
  <c r="CQ478" i="10"/>
  <c r="CO478" i="10"/>
  <c r="CK478" i="10"/>
  <c r="CI478" i="10"/>
  <c r="CG478" i="10"/>
  <c r="CE478" i="10"/>
  <c r="CC478" i="10"/>
  <c r="CA478" i="10"/>
  <c r="BY478" i="10"/>
  <c r="DQ468" i="10"/>
  <c r="DO468" i="10"/>
  <c r="DM468" i="10"/>
  <c r="DK468" i="10"/>
  <c r="DI468" i="10"/>
  <c r="DG468" i="10"/>
  <c r="DE468" i="10"/>
  <c r="DC468" i="10"/>
  <c r="DA468" i="10"/>
  <c r="CY468" i="10"/>
  <c r="CW468" i="10"/>
  <c r="CU468" i="10"/>
  <c r="CS468" i="10"/>
  <c r="CQ468" i="10"/>
  <c r="CO468" i="10"/>
  <c r="CK468" i="10"/>
  <c r="CI468" i="10"/>
  <c r="CG468" i="10"/>
  <c r="CE468" i="10"/>
  <c r="CC468" i="10"/>
  <c r="CA468" i="10"/>
  <c r="BY468" i="10"/>
  <c r="DQ467" i="10"/>
  <c r="DO467" i="10"/>
  <c r="DM467" i="10"/>
  <c r="DK467" i="10"/>
  <c r="DI467" i="10"/>
  <c r="DG467" i="10"/>
  <c r="DE467" i="10"/>
  <c r="DC467" i="10"/>
  <c r="DA467" i="10"/>
  <c r="CY467" i="10"/>
  <c r="CW467" i="10"/>
  <c r="CU467" i="10"/>
  <c r="CS467" i="10"/>
  <c r="CQ467" i="10"/>
  <c r="CO467" i="10"/>
  <c r="CK467" i="10"/>
  <c r="CI467" i="10"/>
  <c r="CG467" i="10"/>
  <c r="CE467" i="10"/>
  <c r="CC467" i="10"/>
  <c r="CA467" i="10"/>
  <c r="BY467" i="10"/>
  <c r="DQ446" i="10"/>
  <c r="DO446" i="10"/>
  <c r="DM446" i="10"/>
  <c r="DK446" i="10"/>
  <c r="DI446" i="10"/>
  <c r="DG446" i="10"/>
  <c r="DE446" i="10"/>
  <c r="DC446" i="10"/>
  <c r="DA446" i="10"/>
  <c r="CY446" i="10"/>
  <c r="CW446" i="10"/>
  <c r="CU446" i="10"/>
  <c r="CS446" i="10"/>
  <c r="CQ446" i="10"/>
  <c r="CO446" i="10"/>
  <c r="CK446" i="10"/>
  <c r="CI446" i="10"/>
  <c r="CG446" i="10"/>
  <c r="CE446" i="10"/>
  <c r="CC446" i="10"/>
  <c r="CA446" i="10"/>
  <c r="BY446" i="10"/>
  <c r="DQ445" i="10"/>
  <c r="DO445" i="10"/>
  <c r="DM445" i="10"/>
  <c r="DK445" i="10"/>
  <c r="DI445" i="10"/>
  <c r="DG445" i="10"/>
  <c r="DE445" i="10"/>
  <c r="DC445" i="10"/>
  <c r="DA445" i="10"/>
  <c r="CY445" i="10"/>
  <c r="CW445" i="10"/>
  <c r="CU445" i="10"/>
  <c r="CS445" i="10"/>
  <c r="CQ445" i="10"/>
  <c r="CO445" i="10"/>
  <c r="CK445" i="10"/>
  <c r="CJ445" i="10"/>
  <c r="CI445" i="10"/>
  <c r="CG445" i="10"/>
  <c r="CE445" i="10"/>
  <c r="CC445" i="10"/>
  <c r="CA445" i="10"/>
  <c r="BY445" i="10"/>
  <c r="DQ444" i="10"/>
  <c r="DO444" i="10"/>
  <c r="DM444" i="10"/>
  <c r="DK444" i="10"/>
  <c r="DI444" i="10"/>
  <c r="DG444" i="10"/>
  <c r="DE444" i="10"/>
  <c r="DC444" i="10"/>
  <c r="DA444" i="10"/>
  <c r="CY444" i="10"/>
  <c r="CW444" i="10"/>
  <c r="CU444" i="10"/>
  <c r="CS444" i="10"/>
  <c r="CQ444" i="10"/>
  <c r="CO444" i="10"/>
  <c r="CK444" i="10"/>
  <c r="CI444" i="10"/>
  <c r="CG444" i="10"/>
  <c r="CE444" i="10"/>
  <c r="CC444" i="10"/>
  <c r="CA444" i="10"/>
  <c r="BY444" i="10"/>
  <c r="DQ429" i="10"/>
  <c r="DO429" i="10"/>
  <c r="DM429" i="10"/>
  <c r="DK429" i="10"/>
  <c r="DI429" i="10"/>
  <c r="DG429" i="10"/>
  <c r="DE429" i="10"/>
  <c r="DC429" i="10"/>
  <c r="DA429" i="10"/>
  <c r="CY429" i="10"/>
  <c r="CW429" i="10"/>
  <c r="CU429" i="10"/>
  <c r="CS429" i="10"/>
  <c r="CQ429" i="10"/>
  <c r="CO429" i="10"/>
  <c r="CK429" i="10"/>
  <c r="CI429" i="10"/>
  <c r="CG429" i="10"/>
  <c r="CE429" i="10"/>
  <c r="CC429" i="10"/>
  <c r="CA429" i="10"/>
  <c r="BY429" i="10"/>
  <c r="DQ428" i="10"/>
  <c r="DO428" i="10"/>
  <c r="DM428" i="10"/>
  <c r="DK428" i="10"/>
  <c r="DI428" i="10"/>
  <c r="DG428" i="10"/>
  <c r="DE428" i="10"/>
  <c r="DC428" i="10"/>
  <c r="DA428" i="10"/>
  <c r="CY428" i="10"/>
  <c r="CW428" i="10"/>
  <c r="CU428" i="10"/>
  <c r="CS428" i="10"/>
  <c r="CQ428" i="10"/>
  <c r="CO428" i="10"/>
  <c r="CK428" i="10"/>
  <c r="CJ428" i="10"/>
  <c r="CI428" i="10"/>
  <c r="CG428" i="10"/>
  <c r="CE428" i="10"/>
  <c r="CC428" i="10"/>
  <c r="CA428" i="10"/>
  <c r="BY428" i="10"/>
  <c r="DQ415" i="10"/>
  <c r="DO415" i="10"/>
  <c r="DM415" i="10"/>
  <c r="DK415" i="10"/>
  <c r="DI415" i="10"/>
  <c r="DG415" i="10"/>
  <c r="DE415" i="10"/>
  <c r="DC415" i="10"/>
  <c r="DA415" i="10"/>
  <c r="CY415" i="10"/>
  <c r="CW415" i="10"/>
  <c r="CU415" i="10"/>
  <c r="CS415" i="10"/>
  <c r="CQ415" i="10"/>
  <c r="CO415" i="10"/>
  <c r="CK415" i="10"/>
  <c r="CI415" i="10"/>
  <c r="CG415" i="10"/>
  <c r="CE415" i="10"/>
  <c r="CC415" i="10"/>
  <c r="CA415" i="10"/>
  <c r="BY415" i="10"/>
  <c r="DQ403" i="10"/>
  <c r="DO403" i="10"/>
  <c r="DM403" i="10"/>
  <c r="DK403" i="10"/>
  <c r="DI403" i="10"/>
  <c r="DG403" i="10"/>
  <c r="DE403" i="10"/>
  <c r="DC403" i="10"/>
  <c r="DA403" i="10"/>
  <c r="CY403" i="10"/>
  <c r="CW403" i="10"/>
  <c r="CU403" i="10"/>
  <c r="CS403" i="10"/>
  <c r="CQ403" i="10"/>
  <c r="CO403" i="10"/>
  <c r="CK403" i="10"/>
  <c r="CI403" i="10"/>
  <c r="CG403" i="10"/>
  <c r="CE403" i="10"/>
  <c r="CC403" i="10"/>
  <c r="CA403" i="10"/>
  <c r="BY403" i="10"/>
  <c r="DQ387" i="10"/>
  <c r="DO387" i="10"/>
  <c r="DM387" i="10"/>
  <c r="DK387" i="10"/>
  <c r="DI387" i="10"/>
  <c r="DG387" i="10"/>
  <c r="DE387" i="10"/>
  <c r="DC387" i="10"/>
  <c r="DA387" i="10"/>
  <c r="CY387" i="10"/>
  <c r="CW387" i="10"/>
  <c r="CU387" i="10"/>
  <c r="CS387" i="10"/>
  <c r="CQ387" i="10"/>
  <c r="CO387" i="10"/>
  <c r="CK387" i="10"/>
  <c r="CI387" i="10"/>
  <c r="CG387" i="10"/>
  <c r="CE387" i="10"/>
  <c r="CC387" i="10"/>
  <c r="CA387" i="10"/>
  <c r="BY387" i="10"/>
  <c r="DQ386" i="10"/>
  <c r="DO386" i="10"/>
  <c r="DM386" i="10"/>
  <c r="DK386" i="10"/>
  <c r="DI386" i="10"/>
  <c r="DG386" i="10"/>
  <c r="DE386" i="10"/>
  <c r="DC386" i="10"/>
  <c r="DA386" i="10"/>
  <c r="CY386" i="10"/>
  <c r="CW386" i="10"/>
  <c r="CU386" i="10"/>
  <c r="CS386" i="10"/>
  <c r="CQ386" i="10"/>
  <c r="CO386" i="10"/>
  <c r="CK386" i="10"/>
  <c r="CJ386" i="10"/>
  <c r="CI386" i="10"/>
  <c r="CG386" i="10"/>
  <c r="CE386" i="10"/>
  <c r="CC386" i="10"/>
  <c r="CA386" i="10"/>
  <c r="BY386" i="10"/>
  <c r="DQ371" i="10"/>
  <c r="DO371" i="10"/>
  <c r="DM371" i="10"/>
  <c r="DK371" i="10"/>
  <c r="DI371" i="10"/>
  <c r="DG371" i="10"/>
  <c r="DE371" i="10"/>
  <c r="DC371" i="10"/>
  <c r="DA371" i="10"/>
  <c r="CY371" i="10"/>
  <c r="CW371" i="10"/>
  <c r="CU371" i="10"/>
  <c r="CS371" i="10"/>
  <c r="CQ371" i="10"/>
  <c r="CO371" i="10"/>
  <c r="CK371" i="10"/>
  <c r="CI371" i="10"/>
  <c r="CG371" i="10"/>
  <c r="CE371" i="10"/>
  <c r="CC371" i="10"/>
  <c r="CA371" i="10"/>
  <c r="BY371" i="10"/>
  <c r="DQ370" i="10"/>
  <c r="DO370" i="10"/>
  <c r="DM370" i="10"/>
  <c r="DK370" i="10"/>
  <c r="DI370" i="10"/>
  <c r="DG370" i="10"/>
  <c r="DE370" i="10"/>
  <c r="DC370" i="10"/>
  <c r="DA370" i="10"/>
  <c r="CY370" i="10"/>
  <c r="CW370" i="10"/>
  <c r="CU370" i="10"/>
  <c r="CS370" i="10"/>
  <c r="CQ370" i="10"/>
  <c r="CO370" i="10"/>
  <c r="CK370" i="10"/>
  <c r="CJ370" i="10"/>
  <c r="CI370" i="10"/>
  <c r="CG370" i="10"/>
  <c r="CE370" i="10"/>
  <c r="CC370" i="10"/>
  <c r="CA370" i="10"/>
  <c r="BY370" i="10"/>
  <c r="DQ352" i="10"/>
  <c r="DO352" i="10"/>
  <c r="DM352" i="10"/>
  <c r="DK352" i="10"/>
  <c r="DI352" i="10"/>
  <c r="DG352" i="10"/>
  <c r="DE352" i="10"/>
  <c r="DC352" i="10"/>
  <c r="DA352" i="10"/>
  <c r="CY352" i="10"/>
  <c r="CW352" i="10"/>
  <c r="CU352" i="10"/>
  <c r="CS352" i="10"/>
  <c r="CQ352" i="10"/>
  <c r="CO352" i="10"/>
  <c r="CK352" i="10"/>
  <c r="CI352" i="10"/>
  <c r="CG352" i="10"/>
  <c r="CE352" i="10"/>
  <c r="CC352" i="10"/>
  <c r="CA352" i="10"/>
  <c r="BY352" i="10"/>
  <c r="DQ335" i="10"/>
  <c r="DO335" i="10"/>
  <c r="DM335" i="10"/>
  <c r="DK335" i="10"/>
  <c r="DI335" i="10"/>
  <c r="DG335" i="10"/>
  <c r="DE335" i="10"/>
  <c r="DC335" i="10"/>
  <c r="DA335" i="10"/>
  <c r="CY335" i="10"/>
  <c r="CW335" i="10"/>
  <c r="CU335" i="10"/>
  <c r="CS335" i="10"/>
  <c r="CQ335" i="10"/>
  <c r="CO335" i="10"/>
  <c r="CK335" i="10"/>
  <c r="CI335" i="10"/>
  <c r="CG335" i="10"/>
  <c r="CE335" i="10"/>
  <c r="CC335" i="10"/>
  <c r="CA335" i="10"/>
  <c r="BY335" i="10"/>
  <c r="DQ318" i="10"/>
  <c r="DO318" i="10"/>
  <c r="DM318" i="10"/>
  <c r="DK318" i="10"/>
  <c r="DI318" i="10"/>
  <c r="DG318" i="10"/>
  <c r="DE318" i="10"/>
  <c r="DC318" i="10"/>
  <c r="DA318" i="10"/>
  <c r="CY318" i="10"/>
  <c r="CW318" i="10"/>
  <c r="CU318" i="10"/>
  <c r="CS318" i="10"/>
  <c r="CQ318" i="10"/>
  <c r="CO318" i="10"/>
  <c r="CK318" i="10"/>
  <c r="CI318" i="10"/>
  <c r="CG318" i="10"/>
  <c r="CE318" i="10"/>
  <c r="CC318" i="10"/>
  <c r="CA318" i="10"/>
  <c r="BY318" i="10"/>
  <c r="DQ317" i="10"/>
  <c r="DO317" i="10"/>
  <c r="DM317" i="10"/>
  <c r="DK317" i="10"/>
  <c r="DI317" i="10"/>
  <c r="DG317" i="10"/>
  <c r="DE317" i="10"/>
  <c r="DC317" i="10"/>
  <c r="DA317" i="10"/>
  <c r="CY317" i="10"/>
  <c r="CW317" i="10"/>
  <c r="CU317" i="10"/>
  <c r="CS317" i="10"/>
  <c r="CQ317" i="10"/>
  <c r="CO317" i="10"/>
  <c r="CK317" i="10"/>
  <c r="CJ317" i="10"/>
  <c r="CI317" i="10"/>
  <c r="CG317" i="10"/>
  <c r="CE317" i="10"/>
  <c r="CC317" i="10"/>
  <c r="CA317" i="10"/>
  <c r="BY317" i="10"/>
  <c r="GD302" i="10"/>
  <c r="GD301" i="10"/>
  <c r="GD300" i="10"/>
  <c r="GD299" i="10"/>
  <c r="BH299" i="10"/>
  <c r="BH300" i="10"/>
  <c r="BH301" i="10"/>
  <c r="BH302" i="10"/>
  <c r="BG299" i="10"/>
  <c r="BG300" i="10"/>
  <c r="BG301" i="10"/>
  <c r="BG302" i="10"/>
  <c r="DQ282" i="10"/>
  <c r="DO282" i="10"/>
  <c r="DM282" i="10"/>
  <c r="DK282" i="10"/>
  <c r="DI282" i="10"/>
  <c r="DG282" i="10"/>
  <c r="DE282" i="10"/>
  <c r="DC282" i="10"/>
  <c r="DA282" i="10"/>
  <c r="CY282" i="10"/>
  <c r="CW282" i="10"/>
  <c r="CU282" i="10"/>
  <c r="CS282" i="10"/>
  <c r="CQ282" i="10"/>
  <c r="CO282" i="10"/>
  <c r="CJ282" i="10"/>
  <c r="CI282" i="10"/>
  <c r="CG282" i="10"/>
  <c r="CE282" i="10"/>
  <c r="CC282" i="10"/>
  <c r="CA282" i="10"/>
  <c r="BY282" i="10"/>
  <c r="DQ281" i="10"/>
  <c r="DO281" i="10"/>
  <c r="DM281" i="10"/>
  <c r="DK281" i="10"/>
  <c r="DI281" i="10"/>
  <c r="DG281" i="10"/>
  <c r="DE281" i="10"/>
  <c r="DC281" i="10"/>
  <c r="DA281" i="10"/>
  <c r="CY281" i="10"/>
  <c r="CW281" i="10"/>
  <c r="CU281" i="10"/>
  <c r="CS281" i="10"/>
  <c r="CQ281" i="10"/>
  <c r="CO281" i="10"/>
  <c r="CI281" i="10"/>
  <c r="CG281" i="10"/>
  <c r="CE281" i="10"/>
  <c r="CC281" i="10"/>
  <c r="CA281" i="10"/>
  <c r="BY281" i="10"/>
  <c r="DQ270" i="10"/>
  <c r="DO270" i="10"/>
  <c r="DM270" i="10"/>
  <c r="DK270" i="10"/>
  <c r="DI270" i="10"/>
  <c r="DG270" i="10"/>
  <c r="DE270" i="10"/>
  <c r="DC270" i="10"/>
  <c r="DA270" i="10"/>
  <c r="CY270" i="10"/>
  <c r="CW270" i="10"/>
  <c r="CU270" i="10"/>
  <c r="CS270" i="10"/>
  <c r="CQ270" i="10"/>
  <c r="CO270" i="10"/>
  <c r="CK270" i="10"/>
  <c r="CI270" i="10"/>
  <c r="CG270" i="10"/>
  <c r="CE270" i="10"/>
  <c r="CC270" i="10"/>
  <c r="CA270" i="10"/>
  <c r="BY270" i="10"/>
  <c r="DQ257" i="10"/>
  <c r="DO257" i="10"/>
  <c r="DM257" i="10"/>
  <c r="DK257" i="10"/>
  <c r="DI257" i="10"/>
  <c r="DG257" i="10"/>
  <c r="DE257" i="10"/>
  <c r="DC257" i="10"/>
  <c r="DA257" i="10"/>
  <c r="CY257" i="10"/>
  <c r="CW257" i="10"/>
  <c r="CU257" i="10"/>
  <c r="CS257" i="10"/>
  <c r="CQ257" i="10"/>
  <c r="CO257" i="10"/>
  <c r="CK257" i="10"/>
  <c r="CI257" i="10"/>
  <c r="CG257" i="10"/>
  <c r="CE257" i="10"/>
  <c r="CC257" i="10"/>
  <c r="CA257" i="10"/>
  <c r="BY257" i="10"/>
  <c r="DQ245" i="10"/>
  <c r="DO245" i="10"/>
  <c r="DM245" i="10"/>
  <c r="DK245" i="10"/>
  <c r="DI245" i="10"/>
  <c r="DG245" i="10"/>
  <c r="DE245" i="10"/>
  <c r="DC245" i="10"/>
  <c r="DA245" i="10"/>
  <c r="CY245" i="10"/>
  <c r="CW245" i="10"/>
  <c r="CU245" i="10"/>
  <c r="CS245" i="10"/>
  <c r="CQ245" i="10"/>
  <c r="CO245" i="10"/>
  <c r="CK245" i="10"/>
  <c r="CI245" i="10"/>
  <c r="CG245" i="10"/>
  <c r="CE245" i="10"/>
  <c r="CC245" i="10"/>
  <c r="CA245" i="10"/>
  <c r="BY245" i="10"/>
  <c r="DQ244" i="10"/>
  <c r="DO244" i="10"/>
  <c r="DM244" i="10"/>
  <c r="DK244" i="10"/>
  <c r="DI244" i="10"/>
  <c r="DG244" i="10"/>
  <c r="DE244" i="10"/>
  <c r="DC244" i="10"/>
  <c r="DA244" i="10"/>
  <c r="CY244" i="10"/>
  <c r="CW244" i="10"/>
  <c r="CU244" i="10"/>
  <c r="CS244" i="10"/>
  <c r="CQ244" i="10"/>
  <c r="CO244" i="10"/>
  <c r="CK244" i="10"/>
  <c r="CI244" i="10"/>
  <c r="CG244" i="10"/>
  <c r="CE244" i="10"/>
  <c r="CC244" i="10"/>
  <c r="CA244" i="10"/>
  <c r="BY244" i="10"/>
  <c r="DQ233" i="10"/>
  <c r="DO233" i="10"/>
  <c r="DM233" i="10"/>
  <c r="DK233" i="10"/>
  <c r="DI233" i="10"/>
  <c r="DG233" i="10"/>
  <c r="DE233" i="10"/>
  <c r="DC233" i="10"/>
  <c r="DA233" i="10"/>
  <c r="CY233" i="10"/>
  <c r="CW233" i="10"/>
  <c r="CU233" i="10"/>
  <c r="CS233" i="10"/>
  <c r="CQ233" i="10"/>
  <c r="CO233" i="10"/>
  <c r="CK233" i="10"/>
  <c r="CI233" i="10"/>
  <c r="CG233" i="10"/>
  <c r="CE233" i="10"/>
  <c r="CC233" i="10"/>
  <c r="CA233" i="10"/>
  <c r="BY233" i="10"/>
  <c r="DQ232" i="10"/>
  <c r="DO232" i="10"/>
  <c r="DM232" i="10"/>
  <c r="DK232" i="10"/>
  <c r="DI232" i="10"/>
  <c r="DG232" i="10"/>
  <c r="DE232" i="10"/>
  <c r="DC232" i="10"/>
  <c r="DA232" i="10"/>
  <c r="CY232" i="10"/>
  <c r="CW232" i="10"/>
  <c r="CU232" i="10"/>
  <c r="CS232" i="10"/>
  <c r="CQ232" i="10"/>
  <c r="CO232" i="10"/>
  <c r="CK232" i="10"/>
  <c r="CI232" i="10"/>
  <c r="CG232" i="10"/>
  <c r="CE232" i="10"/>
  <c r="CC232" i="10"/>
  <c r="CA232" i="10"/>
  <c r="BY232" i="10"/>
  <c r="DQ220" i="10"/>
  <c r="GC220" i="10" s="1"/>
  <c r="DO220" i="10"/>
  <c r="GA220" i="10" s="1"/>
  <c r="DM220" i="10"/>
  <c r="FY220" i="10" s="1"/>
  <c r="DK220" i="10"/>
  <c r="FW220" i="10" s="1"/>
  <c r="DI220" i="10"/>
  <c r="FU220" i="10" s="1"/>
  <c r="DG220" i="10"/>
  <c r="FS220" i="10" s="1"/>
  <c r="DE220" i="10"/>
  <c r="FQ220" i="10" s="1"/>
  <c r="DC220" i="10"/>
  <c r="FO220" i="10" s="1"/>
  <c r="DA220" i="10"/>
  <c r="FM220" i="10" s="1"/>
  <c r="CY220" i="10"/>
  <c r="FK220" i="10" s="1"/>
  <c r="CW220" i="10"/>
  <c r="FI220" i="10" s="1"/>
  <c r="CU220" i="10"/>
  <c r="FG220" i="10" s="1"/>
  <c r="CS220" i="10"/>
  <c r="FE220" i="10" s="1"/>
  <c r="CQ220" i="10"/>
  <c r="FC220" i="10" s="1"/>
  <c r="CO220" i="10"/>
  <c r="FA220" i="10" s="1"/>
  <c r="CK220" i="10"/>
  <c r="EW220" i="10" s="1"/>
  <c r="CI220" i="10"/>
  <c r="EU220" i="10" s="1"/>
  <c r="CG220" i="10"/>
  <c r="ES220" i="10" s="1"/>
  <c r="CE220" i="10"/>
  <c r="EQ220" i="10" s="1"/>
  <c r="CC220" i="10"/>
  <c r="EO220" i="10" s="1"/>
  <c r="CA220" i="10"/>
  <c r="EM220" i="10" s="1"/>
  <c r="BY220" i="10"/>
  <c r="DQ219" i="10"/>
  <c r="GC219" i="10" s="1"/>
  <c r="DO219" i="10"/>
  <c r="GA219" i="10" s="1"/>
  <c r="DM219" i="10"/>
  <c r="FY219" i="10" s="1"/>
  <c r="DK219" i="10"/>
  <c r="FW219" i="10" s="1"/>
  <c r="DI219" i="10"/>
  <c r="FU219" i="10" s="1"/>
  <c r="DG219" i="10"/>
  <c r="FS219" i="10" s="1"/>
  <c r="DE219" i="10"/>
  <c r="FQ219" i="10" s="1"/>
  <c r="DC219" i="10"/>
  <c r="FO219" i="10" s="1"/>
  <c r="DA219" i="10"/>
  <c r="FM219" i="10" s="1"/>
  <c r="CY219" i="10"/>
  <c r="FK219" i="10" s="1"/>
  <c r="CW219" i="10"/>
  <c r="FI219" i="10" s="1"/>
  <c r="CU219" i="10"/>
  <c r="FG219" i="10" s="1"/>
  <c r="CS219" i="10"/>
  <c r="FE219" i="10" s="1"/>
  <c r="CQ219" i="10"/>
  <c r="FC219" i="10" s="1"/>
  <c r="CO219" i="10"/>
  <c r="FA219" i="10" s="1"/>
  <c r="CK219" i="10"/>
  <c r="EW219" i="10" s="1"/>
  <c r="CI219" i="10"/>
  <c r="EU219" i="10" s="1"/>
  <c r="CG219" i="10"/>
  <c r="CE219" i="10"/>
  <c r="EQ219" i="10" s="1"/>
  <c r="CC219" i="10"/>
  <c r="EO219" i="10" s="1"/>
  <c r="CA219" i="10"/>
  <c r="EM219" i="10" s="1"/>
  <c r="BY219" i="10"/>
  <c r="EN222" i="10"/>
  <c r="EO222" i="10"/>
  <c r="EP222" i="10"/>
  <c r="EQ222" i="10"/>
  <c r="ER222" i="10"/>
  <c r="ES222" i="10"/>
  <c r="ET222" i="10"/>
  <c r="EU222" i="10"/>
  <c r="EV222" i="10"/>
  <c r="EW222" i="10"/>
  <c r="EX222" i="10"/>
  <c r="EY222" i="10"/>
  <c r="EZ222" i="10"/>
  <c r="FA222" i="10"/>
  <c r="FB222" i="10"/>
  <c r="FC222" i="10"/>
  <c r="FD222" i="10"/>
  <c r="FE222" i="10"/>
  <c r="FF222" i="10"/>
  <c r="FG222" i="10"/>
  <c r="FH222" i="10"/>
  <c r="FI222" i="10"/>
  <c r="FJ222" i="10"/>
  <c r="FK222" i="10"/>
  <c r="FL222" i="10"/>
  <c r="FM222" i="10"/>
  <c r="FN222" i="10"/>
  <c r="FO222" i="10"/>
  <c r="FP222" i="10"/>
  <c r="FQ222" i="10"/>
  <c r="FR222" i="10"/>
  <c r="FS222" i="10"/>
  <c r="FT222" i="10"/>
  <c r="FU222" i="10"/>
  <c r="FV222" i="10"/>
  <c r="FW222" i="10"/>
  <c r="FX222" i="10"/>
  <c r="FY222" i="10"/>
  <c r="FZ222" i="10"/>
  <c r="GA222" i="10"/>
  <c r="GB222" i="10"/>
  <c r="GC222" i="10"/>
  <c r="GD222" i="10"/>
  <c r="EN221" i="10"/>
  <c r="EP221" i="10"/>
  <c r="ER221" i="10"/>
  <c r="ET221" i="10"/>
  <c r="EX221" i="10"/>
  <c r="EY221" i="10"/>
  <c r="EZ221" i="10"/>
  <c r="FB221" i="10"/>
  <c r="FD221" i="10"/>
  <c r="FF221" i="10"/>
  <c r="FH221" i="10"/>
  <c r="FJ221" i="10"/>
  <c r="FL221" i="10"/>
  <c r="FN221" i="10"/>
  <c r="FP221" i="10"/>
  <c r="FR221" i="10"/>
  <c r="FT221" i="10"/>
  <c r="FV221" i="10"/>
  <c r="FX221" i="10"/>
  <c r="FZ221" i="10"/>
  <c r="GB221" i="10"/>
  <c r="GD221" i="10"/>
  <c r="EN220" i="10"/>
  <c r="EP220" i="10"/>
  <c r="ER220" i="10"/>
  <c r="ET220" i="10"/>
  <c r="EV220" i="10"/>
  <c r="EX220" i="10"/>
  <c r="EY220" i="10"/>
  <c r="EZ220" i="10"/>
  <c r="FB220" i="10"/>
  <c r="FD220" i="10"/>
  <c r="FF220" i="10"/>
  <c r="FH220" i="10"/>
  <c r="FJ220" i="10"/>
  <c r="FL220" i="10"/>
  <c r="FN220" i="10"/>
  <c r="FP220" i="10"/>
  <c r="FR220" i="10"/>
  <c r="FT220" i="10"/>
  <c r="FV220" i="10"/>
  <c r="FX220" i="10"/>
  <c r="FZ220" i="10"/>
  <c r="GB220" i="10"/>
  <c r="GD220" i="10"/>
  <c r="EN219" i="10"/>
  <c r="EP219" i="10"/>
  <c r="ER219" i="10"/>
  <c r="ET219" i="10"/>
  <c r="EV219" i="10"/>
  <c r="EX219" i="10"/>
  <c r="EY219" i="10"/>
  <c r="EZ219" i="10"/>
  <c r="FB219" i="10"/>
  <c r="FD219" i="10"/>
  <c r="FF219" i="10"/>
  <c r="FH219" i="10"/>
  <c r="FJ219" i="10"/>
  <c r="FL219" i="10"/>
  <c r="FN219" i="10"/>
  <c r="FP219" i="10"/>
  <c r="FR219" i="10"/>
  <c r="FT219" i="10"/>
  <c r="FV219" i="10"/>
  <c r="FX219" i="10"/>
  <c r="FZ219" i="10"/>
  <c r="GB219" i="10"/>
  <c r="GD219" i="10"/>
  <c r="EM222" i="10"/>
  <c r="DT222" i="10"/>
  <c r="DS222" i="10"/>
  <c r="BH219" i="10"/>
  <c r="BH220" i="10"/>
  <c r="BH221" i="10"/>
  <c r="BH222" i="10"/>
  <c r="BG219" i="10"/>
  <c r="BG220" i="10"/>
  <c r="BG221" i="10"/>
  <c r="BG222" i="10"/>
  <c r="DQ196" i="10"/>
  <c r="DO196" i="10"/>
  <c r="DM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G196" i="10"/>
  <c r="CE196" i="10"/>
  <c r="CC196" i="10"/>
  <c r="CA196" i="10"/>
  <c r="BY196" i="10"/>
  <c r="BE199" i="10"/>
  <c r="BC199" i="10"/>
  <c r="BA199" i="10"/>
  <c r="AY199" i="10"/>
  <c r="AW199" i="10"/>
  <c r="AU199" i="10"/>
  <c r="AS199" i="10"/>
  <c r="AQ199" i="10"/>
  <c r="AO199" i="10"/>
  <c r="AM199" i="10"/>
  <c r="AK199" i="10"/>
  <c r="AI199" i="10"/>
  <c r="AG199" i="10"/>
  <c r="AE199" i="10"/>
  <c r="AC199" i="10"/>
  <c r="Y199" i="10"/>
  <c r="W199" i="10"/>
  <c r="U199" i="10"/>
  <c r="S199" i="10"/>
  <c r="Q199" i="10"/>
  <c r="O199" i="10"/>
  <c r="M199" i="10"/>
  <c r="DQ179" i="10"/>
  <c r="DO179" i="10"/>
  <c r="DM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G179" i="10"/>
  <c r="CE179" i="10"/>
  <c r="CC179" i="10"/>
  <c r="CA179" i="10"/>
  <c r="BY179" i="10"/>
  <c r="DQ137" i="10"/>
  <c r="DO137" i="10"/>
  <c r="DM137" i="10"/>
  <c r="DK137" i="10"/>
  <c r="DI137" i="10"/>
  <c r="DG137" i="10"/>
  <c r="DE137" i="10"/>
  <c r="DC137" i="10"/>
  <c r="DA137" i="10"/>
  <c r="CY137" i="10"/>
  <c r="CW137" i="10"/>
  <c r="CU137" i="10"/>
  <c r="CS137" i="10"/>
  <c r="CQ137" i="10"/>
  <c r="CO137" i="10"/>
  <c r="CK137" i="10"/>
  <c r="CI137" i="10"/>
  <c r="CG137" i="10"/>
  <c r="CE137" i="10"/>
  <c r="CC137" i="10"/>
  <c r="CA137" i="10"/>
  <c r="BY137" i="10"/>
  <c r="DQ136" i="10"/>
  <c r="DO136" i="10"/>
  <c r="DM136" i="10"/>
  <c r="DK136" i="10"/>
  <c r="DI136" i="10"/>
  <c r="DG136" i="10"/>
  <c r="DE136" i="10"/>
  <c r="DC136" i="10"/>
  <c r="DA136" i="10"/>
  <c r="CY136" i="10"/>
  <c r="CW136" i="10"/>
  <c r="CU136" i="10"/>
  <c r="CS136" i="10"/>
  <c r="CQ136" i="10"/>
  <c r="CO136" i="10"/>
  <c r="CK136" i="10"/>
  <c r="CI136" i="10"/>
  <c r="CG136" i="10"/>
  <c r="CE136" i="10"/>
  <c r="CC136" i="10"/>
  <c r="CA136" i="10"/>
  <c r="BY136" i="10"/>
  <c r="DQ123" i="10"/>
  <c r="DO123" i="10"/>
  <c r="DM123" i="10"/>
  <c r="DK123" i="10"/>
  <c r="DI123" i="10"/>
  <c r="DG123" i="10"/>
  <c r="DE123" i="10"/>
  <c r="DC123" i="10"/>
  <c r="DA123" i="10"/>
  <c r="CY123" i="10"/>
  <c r="CW123" i="10"/>
  <c r="CU123" i="10"/>
  <c r="CS123" i="10"/>
  <c r="CQ123" i="10"/>
  <c r="CO123" i="10"/>
  <c r="CK123" i="10"/>
  <c r="CI123" i="10"/>
  <c r="CG123" i="10"/>
  <c r="CE123" i="10"/>
  <c r="CC123" i="10"/>
  <c r="CA123" i="10"/>
  <c r="BY123" i="10"/>
  <c r="DQ55" i="10"/>
  <c r="DO55" i="10"/>
  <c r="DM55" i="10"/>
  <c r="DK55" i="10"/>
  <c r="DI55" i="10"/>
  <c r="DG55" i="10"/>
  <c r="DE55" i="10"/>
  <c r="DC55" i="10"/>
  <c r="DA55" i="10"/>
  <c r="CY55" i="10"/>
  <c r="CW55" i="10"/>
  <c r="CU55" i="10"/>
  <c r="CS55" i="10"/>
  <c r="CQ55" i="10"/>
  <c r="CO55" i="10"/>
  <c r="CK55" i="10"/>
  <c r="CJ55" i="10"/>
  <c r="CI55" i="10"/>
  <c r="CG55" i="10"/>
  <c r="CE55" i="10"/>
  <c r="CC55" i="10"/>
  <c r="CA55" i="10"/>
  <c r="BY55" i="10"/>
  <c r="DQ39" i="10"/>
  <c r="DO39" i="10"/>
  <c r="DM39" i="10"/>
  <c r="DK39" i="10"/>
  <c r="DI39" i="10"/>
  <c r="DG39" i="10"/>
  <c r="DE39" i="10"/>
  <c r="DC39" i="10"/>
  <c r="DA39" i="10"/>
  <c r="CY39" i="10"/>
  <c r="CW39" i="10"/>
  <c r="CU39" i="10"/>
  <c r="CS39" i="10"/>
  <c r="CQ39" i="10"/>
  <c r="CO39" i="10"/>
  <c r="CK39" i="10"/>
  <c r="CI39" i="10"/>
  <c r="CG39" i="10"/>
  <c r="CE39" i="10"/>
  <c r="CC39" i="10"/>
  <c r="CA39" i="10"/>
  <c r="BY39" i="10"/>
  <c r="DQ38" i="10"/>
  <c r="DO38" i="10"/>
  <c r="DM38" i="10"/>
  <c r="DK38" i="10"/>
  <c r="DI38" i="10"/>
  <c r="DG38" i="10"/>
  <c r="DE38" i="10"/>
  <c r="DC38" i="10"/>
  <c r="DA38" i="10"/>
  <c r="CY38" i="10"/>
  <c r="CW38" i="10"/>
  <c r="CU38" i="10"/>
  <c r="CS38" i="10"/>
  <c r="CQ38" i="10"/>
  <c r="CO38" i="10"/>
  <c r="CK38" i="10"/>
  <c r="CI38" i="10"/>
  <c r="CG38" i="10"/>
  <c r="CE38" i="10"/>
  <c r="CC38" i="10"/>
  <c r="CA38" i="10"/>
  <c r="BY38" i="10"/>
  <c r="DQ21" i="10"/>
  <c r="GC21" i="10" s="1"/>
  <c r="DO21" i="10"/>
  <c r="GA21" i="10" s="1"/>
  <c r="DM21" i="10"/>
  <c r="FY21" i="10" s="1"/>
  <c r="DK21" i="10"/>
  <c r="FW21" i="10" s="1"/>
  <c r="DI21" i="10"/>
  <c r="FU21" i="10" s="1"/>
  <c r="DG21" i="10"/>
  <c r="FS21" i="10" s="1"/>
  <c r="DE21" i="10"/>
  <c r="FQ21" i="10" s="1"/>
  <c r="DC21" i="10"/>
  <c r="FO21" i="10" s="1"/>
  <c r="DA21" i="10"/>
  <c r="FM21" i="10" s="1"/>
  <c r="CY21" i="10"/>
  <c r="FK21" i="10" s="1"/>
  <c r="CW21" i="10"/>
  <c r="FI21" i="10" s="1"/>
  <c r="CU21" i="10"/>
  <c r="FG21" i="10" s="1"/>
  <c r="CS21" i="10"/>
  <c r="FE21" i="10" s="1"/>
  <c r="CQ21" i="10"/>
  <c r="FC21" i="10" s="1"/>
  <c r="CO21" i="10"/>
  <c r="FA21" i="10" s="1"/>
  <c r="CK21" i="10"/>
  <c r="EW21" i="10" s="1"/>
  <c r="CI21" i="10"/>
  <c r="EU21" i="10" s="1"/>
  <c r="CG21" i="10"/>
  <c r="ES21" i="10" s="1"/>
  <c r="CE21" i="10"/>
  <c r="EQ21" i="10" s="1"/>
  <c r="CC21" i="10"/>
  <c r="EO21" i="10" s="1"/>
  <c r="CA21" i="10"/>
  <c r="EM21" i="10" s="1"/>
  <c r="BY21" i="10"/>
  <c r="DQ20" i="10"/>
  <c r="GC20" i="10" s="1"/>
  <c r="DO20" i="10"/>
  <c r="GA20" i="10" s="1"/>
  <c r="DM20" i="10"/>
  <c r="FY20" i="10" s="1"/>
  <c r="DK20" i="10"/>
  <c r="FW20" i="10" s="1"/>
  <c r="DI20" i="10"/>
  <c r="FU20" i="10" s="1"/>
  <c r="DG20" i="10"/>
  <c r="FS20" i="10" s="1"/>
  <c r="DE20" i="10"/>
  <c r="FQ20" i="10" s="1"/>
  <c r="DC20" i="10"/>
  <c r="FO20" i="10" s="1"/>
  <c r="DA20" i="10"/>
  <c r="FM20" i="10" s="1"/>
  <c r="CY20" i="10"/>
  <c r="FK20" i="10" s="1"/>
  <c r="CW20" i="10"/>
  <c r="FI20" i="10" s="1"/>
  <c r="CU20" i="10"/>
  <c r="FG20" i="10" s="1"/>
  <c r="CS20" i="10"/>
  <c r="FE20" i="10" s="1"/>
  <c r="CQ20" i="10"/>
  <c r="FC20" i="10" s="1"/>
  <c r="CO20" i="10"/>
  <c r="FA20" i="10" s="1"/>
  <c r="CK20" i="10"/>
  <c r="EW20" i="10" s="1"/>
  <c r="CI20" i="10"/>
  <c r="EU20" i="10" s="1"/>
  <c r="CG20" i="10"/>
  <c r="ES20" i="10" s="1"/>
  <c r="CE20" i="10"/>
  <c r="EQ20" i="10" s="1"/>
  <c r="CC20" i="10"/>
  <c r="EO20" i="10" s="1"/>
  <c r="CA20" i="10"/>
  <c r="EM20" i="10" s="1"/>
  <c r="BY20" i="10"/>
  <c r="EN21" i="10"/>
  <c r="EP21" i="10"/>
  <c r="ER21" i="10"/>
  <c r="ET21" i="10"/>
  <c r="EV21" i="10"/>
  <c r="EX21" i="10"/>
  <c r="EY21" i="10"/>
  <c r="EZ21" i="10"/>
  <c r="FB21" i="10"/>
  <c r="FD21" i="10"/>
  <c r="FF21" i="10"/>
  <c r="FH21" i="10"/>
  <c r="FJ21" i="10"/>
  <c r="FL21" i="10"/>
  <c r="FN21" i="10"/>
  <c r="FP21" i="10"/>
  <c r="FR21" i="10"/>
  <c r="FT21" i="10"/>
  <c r="FV21" i="10"/>
  <c r="FX21" i="10"/>
  <c r="FZ21" i="10"/>
  <c r="GB21" i="10"/>
  <c r="GD21" i="10"/>
  <c r="EN20" i="10"/>
  <c r="EP20" i="10"/>
  <c r="ER20" i="10"/>
  <c r="ET20" i="10"/>
  <c r="EV20" i="10"/>
  <c r="EX20" i="10"/>
  <c r="EY20" i="10"/>
  <c r="EZ20" i="10"/>
  <c r="FB20" i="10"/>
  <c r="FD20" i="10"/>
  <c r="FF20" i="10"/>
  <c r="FH20" i="10"/>
  <c r="FJ20" i="10"/>
  <c r="FL20" i="10"/>
  <c r="FN20" i="10"/>
  <c r="FP20" i="10"/>
  <c r="FR20" i="10"/>
  <c r="FT20" i="10"/>
  <c r="FV20" i="10"/>
  <c r="FX20" i="10"/>
  <c r="FZ20" i="10"/>
  <c r="GB20" i="10"/>
  <c r="GD20" i="10"/>
  <c r="BH20" i="10"/>
  <c r="BH21" i="10"/>
  <c r="BG20" i="10"/>
  <c r="BG21" i="10"/>
  <c r="BE215" i="10"/>
  <c r="BC215" i="10"/>
  <c r="BA215" i="10"/>
  <c r="AY215" i="10"/>
  <c r="AW215" i="10"/>
  <c r="AU215" i="10"/>
  <c r="AS215" i="10"/>
  <c r="AQ215" i="10"/>
  <c r="AO215" i="10"/>
  <c r="AM215" i="10"/>
  <c r="AK215" i="10"/>
  <c r="AI215" i="10"/>
  <c r="AG215" i="10"/>
  <c r="AE215" i="10"/>
  <c r="AC215" i="10"/>
  <c r="Y215" i="10"/>
  <c r="W215" i="10"/>
  <c r="U215" i="10"/>
  <c r="S215" i="10"/>
  <c r="Q215" i="10"/>
  <c r="O215" i="10"/>
  <c r="M215" i="10"/>
  <c r="BE182" i="10"/>
  <c r="BC182" i="10"/>
  <c r="BA182" i="10"/>
  <c r="AY182" i="10"/>
  <c r="AW182" i="10"/>
  <c r="AU182" i="10"/>
  <c r="AS182" i="10"/>
  <c r="AQ182" i="10"/>
  <c r="AO182" i="10"/>
  <c r="AM182" i="10"/>
  <c r="AK182" i="10"/>
  <c r="AI182" i="10"/>
  <c r="AG182" i="10"/>
  <c r="AE182" i="10"/>
  <c r="AC182" i="10"/>
  <c r="Y182" i="10"/>
  <c r="W182" i="10"/>
  <c r="U182" i="10"/>
  <c r="S182" i="10"/>
  <c r="Q182" i="10"/>
  <c r="O182" i="10"/>
  <c r="M182" i="10"/>
  <c r="BE141" i="10"/>
  <c r="BC141" i="10"/>
  <c r="BA141" i="10"/>
  <c r="AY141" i="10"/>
  <c r="AW141" i="10"/>
  <c r="AU141" i="10"/>
  <c r="AS141" i="10"/>
  <c r="AQ141" i="10"/>
  <c r="AO141" i="10"/>
  <c r="AM141" i="10"/>
  <c r="AK141" i="10"/>
  <c r="AI141" i="10"/>
  <c r="AG141" i="10"/>
  <c r="AE141" i="10"/>
  <c r="AC141" i="10"/>
  <c r="Y141" i="10"/>
  <c r="W141" i="10"/>
  <c r="U141" i="10"/>
  <c r="S141" i="10"/>
  <c r="Q141" i="10"/>
  <c r="O141" i="10"/>
  <c r="M141" i="10"/>
  <c r="BE120" i="10"/>
  <c r="BC120" i="10"/>
  <c r="BA120" i="10"/>
  <c r="AY120" i="10"/>
  <c r="AW120" i="10"/>
  <c r="AU120" i="10"/>
  <c r="AS120" i="10"/>
  <c r="AQ120" i="10"/>
  <c r="AO120" i="10"/>
  <c r="AM120" i="10"/>
  <c r="AK120" i="10"/>
  <c r="AI120" i="10"/>
  <c r="AG120" i="10"/>
  <c r="AE120" i="10"/>
  <c r="AC120" i="10"/>
  <c r="Y120" i="10"/>
  <c r="W120" i="10"/>
  <c r="U120" i="10"/>
  <c r="S120" i="10"/>
  <c r="Q120" i="10"/>
  <c r="O120" i="10"/>
  <c r="M120" i="10"/>
  <c r="BE18" i="10"/>
  <c r="BC18" i="10"/>
  <c r="BA18" i="10"/>
  <c r="AY18" i="10"/>
  <c r="AW18" i="10"/>
  <c r="AU18" i="10"/>
  <c r="AS18" i="10"/>
  <c r="AQ18" i="10"/>
  <c r="AO18" i="10"/>
  <c r="AM18" i="10"/>
  <c r="AK18" i="10"/>
  <c r="AI18" i="10"/>
  <c r="AG18" i="10"/>
  <c r="AE18" i="10"/>
  <c r="AC18" i="10"/>
  <c r="Y18" i="10"/>
  <c r="W18" i="10"/>
  <c r="U18" i="10"/>
  <c r="S18" i="10"/>
  <c r="Q18" i="10"/>
  <c r="O18" i="10"/>
  <c r="M18" i="10"/>
  <c r="BE466" i="10"/>
  <c r="BC466" i="10"/>
  <c r="BA466" i="10"/>
  <c r="AY466" i="10"/>
  <c r="AW466" i="10"/>
  <c r="AU466" i="10"/>
  <c r="AS466" i="10"/>
  <c r="AQ466" i="10"/>
  <c r="AO466" i="10"/>
  <c r="AM466" i="10"/>
  <c r="AK466" i="10"/>
  <c r="AI466" i="10"/>
  <c r="AG466" i="10"/>
  <c r="AE466" i="10"/>
  <c r="AC466" i="10"/>
  <c r="Y466" i="10"/>
  <c r="W466" i="10"/>
  <c r="U466" i="10"/>
  <c r="S466" i="10"/>
  <c r="Q466" i="10"/>
  <c r="O466" i="10"/>
  <c r="M466" i="10"/>
  <c r="BE214" i="10"/>
  <c r="BC214" i="10"/>
  <c r="BA214" i="10"/>
  <c r="AY214" i="10"/>
  <c r="AW214" i="10"/>
  <c r="AU214" i="10"/>
  <c r="AS214" i="10"/>
  <c r="AQ214" i="10"/>
  <c r="AO214" i="10"/>
  <c r="AM214" i="10"/>
  <c r="AK214" i="10"/>
  <c r="AI214" i="10"/>
  <c r="AG214" i="10"/>
  <c r="AE214" i="10"/>
  <c r="AC214" i="10"/>
  <c r="Y214" i="10"/>
  <c r="W214" i="10"/>
  <c r="U214" i="10"/>
  <c r="S214" i="10"/>
  <c r="Q214" i="10"/>
  <c r="O214" i="10"/>
  <c r="M214" i="10"/>
  <c r="BE140" i="10"/>
  <c r="BC140" i="10"/>
  <c r="BA140" i="10"/>
  <c r="AY140" i="10"/>
  <c r="AW140" i="10"/>
  <c r="AU140" i="10"/>
  <c r="AS140" i="10"/>
  <c r="AQ140" i="10"/>
  <c r="AO140" i="10"/>
  <c r="AM140" i="10"/>
  <c r="AK140" i="10"/>
  <c r="AI140" i="10"/>
  <c r="AG140" i="10"/>
  <c r="AE140" i="10"/>
  <c r="AC140" i="10"/>
  <c r="Y140" i="10"/>
  <c r="W140" i="10"/>
  <c r="U140" i="10"/>
  <c r="S140" i="10"/>
  <c r="Q140" i="10"/>
  <c r="O140" i="10"/>
  <c r="M140" i="10"/>
  <c r="BE232" i="10"/>
  <c r="BC232" i="10"/>
  <c r="BA232" i="10"/>
  <c r="AY232" i="10"/>
  <c r="AW232" i="10"/>
  <c r="AU232" i="10"/>
  <c r="AS232" i="10"/>
  <c r="AQ232" i="10"/>
  <c r="AO232" i="10"/>
  <c r="AM232" i="10"/>
  <c r="AK232" i="10"/>
  <c r="AI232" i="10"/>
  <c r="AG232" i="10"/>
  <c r="AE232" i="10"/>
  <c r="AC232" i="10"/>
  <c r="Y232" i="10"/>
  <c r="W232" i="10"/>
  <c r="U232" i="10"/>
  <c r="S232" i="10"/>
  <c r="Q232" i="10"/>
  <c r="O232" i="10"/>
  <c r="M232" i="10"/>
  <c r="BE481" i="10"/>
  <c r="BC481" i="10"/>
  <c r="BA481" i="10"/>
  <c r="AY481" i="10"/>
  <c r="AW481" i="10"/>
  <c r="AU481" i="10"/>
  <c r="AS481" i="10"/>
  <c r="AQ481" i="10"/>
  <c r="AO481" i="10"/>
  <c r="AM481" i="10"/>
  <c r="AK481" i="10"/>
  <c r="AI481" i="10"/>
  <c r="AG481" i="10"/>
  <c r="AE481" i="10"/>
  <c r="AC481" i="10"/>
  <c r="Y481" i="10"/>
  <c r="W481" i="10"/>
  <c r="U481" i="10"/>
  <c r="S481" i="10"/>
  <c r="Q481" i="10"/>
  <c r="O481" i="10"/>
  <c r="M481" i="10"/>
  <c r="BE480" i="10"/>
  <c r="BC480" i="10"/>
  <c r="BA480" i="10"/>
  <c r="AY480" i="10"/>
  <c r="AW480" i="10"/>
  <c r="AU480" i="10"/>
  <c r="AS480" i="10"/>
  <c r="AQ480" i="10"/>
  <c r="AO480" i="10"/>
  <c r="AM480" i="10"/>
  <c r="AK480" i="10"/>
  <c r="AI480" i="10"/>
  <c r="AG480" i="10"/>
  <c r="AE480" i="10"/>
  <c r="AC480" i="10"/>
  <c r="Y480" i="10"/>
  <c r="W480" i="10"/>
  <c r="U480" i="10"/>
  <c r="S480" i="10"/>
  <c r="Q480" i="10"/>
  <c r="O480" i="10"/>
  <c r="M480" i="10"/>
  <c r="BE447" i="10"/>
  <c r="BC447" i="10"/>
  <c r="BA447" i="10"/>
  <c r="AY447" i="10"/>
  <c r="AW447" i="10"/>
  <c r="AU447" i="10"/>
  <c r="AS447" i="10"/>
  <c r="AQ447" i="10"/>
  <c r="AO447" i="10"/>
  <c r="AM447" i="10"/>
  <c r="AK447" i="10"/>
  <c r="AI447" i="10"/>
  <c r="AG447" i="10"/>
  <c r="AE447" i="10"/>
  <c r="AC447" i="10"/>
  <c r="Y447" i="10"/>
  <c r="W447" i="10"/>
  <c r="U447" i="10"/>
  <c r="S447" i="10"/>
  <c r="Q447" i="10"/>
  <c r="O447" i="10"/>
  <c r="M447" i="10"/>
  <c r="BE417" i="10"/>
  <c r="BC417" i="10"/>
  <c r="BA417" i="10"/>
  <c r="AY417" i="10"/>
  <c r="AW417" i="10"/>
  <c r="AU417" i="10"/>
  <c r="AS417" i="10"/>
  <c r="AQ417" i="10"/>
  <c r="AO417" i="10"/>
  <c r="AM417" i="10"/>
  <c r="AK417" i="10"/>
  <c r="AI417" i="10"/>
  <c r="AG417" i="10"/>
  <c r="AE417" i="10"/>
  <c r="AC417" i="10"/>
  <c r="Y417" i="10"/>
  <c r="W417" i="10"/>
  <c r="U417" i="10"/>
  <c r="S417" i="10"/>
  <c r="Q417" i="10"/>
  <c r="O417" i="10"/>
  <c r="M417" i="10"/>
  <c r="BE387" i="10"/>
  <c r="BC387" i="10"/>
  <c r="BA387" i="10"/>
  <c r="AY387" i="10"/>
  <c r="AW387" i="10"/>
  <c r="AU387" i="10"/>
  <c r="AS387" i="10"/>
  <c r="AQ387" i="10"/>
  <c r="AO387" i="10"/>
  <c r="AM387" i="10"/>
  <c r="AK387" i="10"/>
  <c r="AI387" i="10"/>
  <c r="AG387" i="10"/>
  <c r="AE387" i="10"/>
  <c r="AC387" i="10"/>
  <c r="Y387" i="10"/>
  <c r="W387" i="10"/>
  <c r="U387" i="10"/>
  <c r="S387" i="10"/>
  <c r="Q387" i="10"/>
  <c r="O387" i="10"/>
  <c r="M387" i="10"/>
  <c r="BE369" i="10"/>
  <c r="BC369" i="10"/>
  <c r="BA369" i="10"/>
  <c r="AY369" i="10"/>
  <c r="AW369" i="10"/>
  <c r="AU369" i="10"/>
  <c r="AS369" i="10"/>
  <c r="AQ369" i="10"/>
  <c r="AO369" i="10"/>
  <c r="AM369" i="10"/>
  <c r="AK369" i="10"/>
  <c r="AI369" i="10"/>
  <c r="AG369" i="10"/>
  <c r="AE369" i="10"/>
  <c r="AC369" i="10"/>
  <c r="Y369" i="10"/>
  <c r="W369" i="10"/>
  <c r="U369" i="10"/>
  <c r="S369" i="10"/>
  <c r="Q369" i="10"/>
  <c r="O369" i="10"/>
  <c r="M369" i="10"/>
  <c r="BE337" i="10"/>
  <c r="BC337" i="10"/>
  <c r="BA337" i="10"/>
  <c r="AY337" i="10"/>
  <c r="AW337" i="10"/>
  <c r="AU337" i="10"/>
  <c r="AS337" i="10"/>
  <c r="AQ337" i="10"/>
  <c r="AO337" i="10"/>
  <c r="AM337" i="10"/>
  <c r="AK337" i="10"/>
  <c r="AI337" i="10"/>
  <c r="AG337" i="10"/>
  <c r="AE337" i="10"/>
  <c r="AC337" i="10"/>
  <c r="Y337" i="10"/>
  <c r="W337" i="10"/>
  <c r="U337" i="10"/>
  <c r="S337" i="10"/>
  <c r="Q337" i="10"/>
  <c r="O337" i="10"/>
  <c r="M337" i="10"/>
  <c r="BE322" i="10"/>
  <c r="BC322" i="10"/>
  <c r="BA322" i="10"/>
  <c r="AY322" i="10"/>
  <c r="AW322" i="10"/>
  <c r="AU322" i="10"/>
  <c r="AS322" i="10"/>
  <c r="AQ322" i="10"/>
  <c r="AO322" i="10"/>
  <c r="AM322" i="10"/>
  <c r="AK322" i="10"/>
  <c r="AI322" i="10"/>
  <c r="AG322" i="10"/>
  <c r="AE322" i="10"/>
  <c r="AC322" i="10"/>
  <c r="Y322" i="10"/>
  <c r="W322" i="10"/>
  <c r="U322" i="10"/>
  <c r="S322" i="10"/>
  <c r="Q322" i="10"/>
  <c r="O322" i="10"/>
  <c r="M322" i="10"/>
  <c r="BE297" i="10"/>
  <c r="BC297" i="10"/>
  <c r="BA297" i="10"/>
  <c r="FY297" i="10" s="1"/>
  <c r="AY297" i="10"/>
  <c r="AW297" i="10"/>
  <c r="AU297" i="10"/>
  <c r="AS297" i="10"/>
  <c r="AQ297" i="10"/>
  <c r="AO297" i="10"/>
  <c r="AM297" i="10"/>
  <c r="AK297" i="10"/>
  <c r="AI297" i="10"/>
  <c r="AG297" i="10"/>
  <c r="AE297" i="10"/>
  <c r="AC297" i="10"/>
  <c r="Y297" i="10"/>
  <c r="EW297" i="10" s="1"/>
  <c r="W297" i="10"/>
  <c r="U297" i="10"/>
  <c r="S297" i="10"/>
  <c r="Q297" i="10"/>
  <c r="O297" i="10"/>
  <c r="M297" i="10"/>
  <c r="BE271" i="10"/>
  <c r="BC271" i="10"/>
  <c r="BA271" i="10"/>
  <c r="AY271" i="10"/>
  <c r="AW271" i="10"/>
  <c r="AU271" i="10"/>
  <c r="AS271" i="10"/>
  <c r="AQ271" i="10"/>
  <c r="AO271" i="10"/>
  <c r="AM271" i="10"/>
  <c r="AK271" i="10"/>
  <c r="AI271" i="10"/>
  <c r="AG271" i="10"/>
  <c r="AE271" i="10"/>
  <c r="AC271" i="10"/>
  <c r="Y271" i="10"/>
  <c r="W271" i="10"/>
  <c r="U271" i="10"/>
  <c r="S271" i="10"/>
  <c r="Q271" i="10"/>
  <c r="O271" i="10"/>
  <c r="M271" i="10"/>
  <c r="BE260" i="10"/>
  <c r="BC260" i="10"/>
  <c r="BA260" i="10"/>
  <c r="AY260" i="10"/>
  <c r="AW260" i="10"/>
  <c r="AU260" i="10"/>
  <c r="AS260" i="10"/>
  <c r="AQ260" i="10"/>
  <c r="AO260" i="10"/>
  <c r="AM260" i="10"/>
  <c r="AK260" i="10"/>
  <c r="AI260" i="10"/>
  <c r="AG260" i="10"/>
  <c r="AE260" i="10"/>
  <c r="AC260" i="10"/>
  <c r="Y260" i="10"/>
  <c r="W260" i="10"/>
  <c r="U260" i="10"/>
  <c r="S260" i="10"/>
  <c r="Q260" i="10"/>
  <c r="O260" i="10"/>
  <c r="M260" i="10"/>
  <c r="BE244" i="10"/>
  <c r="BC244" i="10"/>
  <c r="BA244" i="10"/>
  <c r="AY244" i="10"/>
  <c r="AW244" i="10"/>
  <c r="AU244" i="10"/>
  <c r="AS244" i="10"/>
  <c r="AQ244" i="10"/>
  <c r="AO244" i="10"/>
  <c r="AM244" i="10"/>
  <c r="AK244" i="10"/>
  <c r="AI244" i="10"/>
  <c r="AG244" i="10"/>
  <c r="AE244" i="10"/>
  <c r="AC244" i="10"/>
  <c r="Y244" i="10"/>
  <c r="W244" i="10"/>
  <c r="U244" i="10"/>
  <c r="S244" i="10"/>
  <c r="Q244" i="10"/>
  <c r="O244" i="10"/>
  <c r="M244" i="10"/>
  <c r="BE231" i="10"/>
  <c r="BC231" i="10"/>
  <c r="BA231" i="10"/>
  <c r="AY231" i="10"/>
  <c r="AW231" i="10"/>
  <c r="AU231" i="10"/>
  <c r="AS231" i="10"/>
  <c r="AQ231" i="10"/>
  <c r="AO231" i="10"/>
  <c r="AM231" i="10"/>
  <c r="AK231" i="10"/>
  <c r="AI231" i="10"/>
  <c r="AG231" i="10"/>
  <c r="AE231" i="10"/>
  <c r="AC231" i="10"/>
  <c r="Y231" i="10"/>
  <c r="W231" i="10"/>
  <c r="U231" i="10"/>
  <c r="S231" i="10"/>
  <c r="Q231" i="10"/>
  <c r="O231" i="10"/>
  <c r="M231" i="10"/>
  <c r="BE39" i="10"/>
  <c r="BC39" i="10"/>
  <c r="BA39" i="10"/>
  <c r="AY39" i="10"/>
  <c r="AW39" i="10"/>
  <c r="AU39" i="10"/>
  <c r="AS39" i="10"/>
  <c r="AQ39" i="10"/>
  <c r="AO39" i="10"/>
  <c r="AM39" i="10"/>
  <c r="AK39" i="10"/>
  <c r="AI39" i="10"/>
  <c r="AG39" i="10"/>
  <c r="AE39" i="10"/>
  <c r="AC39" i="10"/>
  <c r="Y39" i="10"/>
  <c r="W39" i="10"/>
  <c r="U39" i="10"/>
  <c r="S39" i="10"/>
  <c r="Q39" i="10"/>
  <c r="O39" i="10"/>
  <c r="M39" i="10"/>
  <c r="BE430" i="10"/>
  <c r="BC430" i="10"/>
  <c r="BA430" i="10"/>
  <c r="AY430" i="10"/>
  <c r="AW430" i="10"/>
  <c r="AU430" i="10"/>
  <c r="AS430" i="10"/>
  <c r="AQ430" i="10"/>
  <c r="AO430" i="10"/>
  <c r="AM430" i="10"/>
  <c r="AK430" i="10"/>
  <c r="AI430" i="10"/>
  <c r="AG430" i="10"/>
  <c r="AE430" i="10"/>
  <c r="AC430" i="10"/>
  <c r="Y430" i="10"/>
  <c r="W430" i="10"/>
  <c r="U430" i="10"/>
  <c r="S430" i="10"/>
  <c r="Q430" i="10"/>
  <c r="O430" i="10"/>
  <c r="M430" i="10"/>
  <c r="BE354" i="10"/>
  <c r="GC354" i="10" s="1"/>
  <c r="BC354" i="10"/>
  <c r="GA354" i="10" s="1"/>
  <c r="BA354" i="10"/>
  <c r="FY354" i="10" s="1"/>
  <c r="AY354" i="10"/>
  <c r="FW354" i="10" s="1"/>
  <c r="AW354" i="10"/>
  <c r="FU354" i="10" s="1"/>
  <c r="AU354" i="10"/>
  <c r="FS354" i="10" s="1"/>
  <c r="AS354" i="10"/>
  <c r="FQ354" i="10" s="1"/>
  <c r="AQ354" i="10"/>
  <c r="FO354" i="10" s="1"/>
  <c r="AO354" i="10"/>
  <c r="FM354" i="10" s="1"/>
  <c r="AM354" i="10"/>
  <c r="FK354" i="10" s="1"/>
  <c r="AK354" i="10"/>
  <c r="FI354" i="10" s="1"/>
  <c r="AI354" i="10"/>
  <c r="FG354" i="10" s="1"/>
  <c r="AG354" i="10"/>
  <c r="FE354" i="10" s="1"/>
  <c r="AE354" i="10"/>
  <c r="FC354" i="10" s="1"/>
  <c r="AC354" i="10"/>
  <c r="FA354" i="10" s="1"/>
  <c r="Y354" i="10"/>
  <c r="EW354" i="10" s="1"/>
  <c r="W354" i="10"/>
  <c r="EU354" i="10" s="1"/>
  <c r="U354" i="10"/>
  <c r="ES354" i="10" s="1"/>
  <c r="S354" i="10"/>
  <c r="EQ354" i="10" s="1"/>
  <c r="Q354" i="10"/>
  <c r="EO354" i="10" s="1"/>
  <c r="O354" i="10"/>
  <c r="EM354" i="10" s="1"/>
  <c r="M354" i="10"/>
  <c r="BE38" i="10"/>
  <c r="BC38" i="10"/>
  <c r="BA38" i="10"/>
  <c r="AY38" i="10"/>
  <c r="AW38" i="10"/>
  <c r="AU38" i="10"/>
  <c r="AS38" i="10"/>
  <c r="AQ38" i="10"/>
  <c r="AO38" i="10"/>
  <c r="AM38" i="10"/>
  <c r="AK38" i="10"/>
  <c r="AI38" i="10"/>
  <c r="AG38" i="10"/>
  <c r="AE38" i="10"/>
  <c r="AC38" i="10"/>
  <c r="Y38" i="10"/>
  <c r="W38" i="10"/>
  <c r="U38" i="10"/>
  <c r="S38" i="10"/>
  <c r="Q38" i="10"/>
  <c r="O38" i="10"/>
  <c r="M38" i="10"/>
  <c r="BE499" i="10"/>
  <c r="BC499" i="10"/>
  <c r="BA499" i="10"/>
  <c r="AY499" i="10"/>
  <c r="AW499" i="10"/>
  <c r="AU499" i="10"/>
  <c r="AS499" i="10"/>
  <c r="AQ499" i="10"/>
  <c r="AO499" i="10"/>
  <c r="AM499" i="10"/>
  <c r="AK499" i="10"/>
  <c r="AI499" i="10"/>
  <c r="AG499" i="10"/>
  <c r="AE499" i="10"/>
  <c r="AC499" i="10"/>
  <c r="Y499" i="10"/>
  <c r="X499" i="10"/>
  <c r="W499" i="10"/>
  <c r="U499" i="10"/>
  <c r="S499" i="10"/>
  <c r="Q499" i="10"/>
  <c r="O499" i="10"/>
  <c r="M499" i="10"/>
  <c r="BE446" i="10"/>
  <c r="BC446" i="10"/>
  <c r="BA446" i="10"/>
  <c r="AY446" i="10"/>
  <c r="AW446" i="10"/>
  <c r="AU446" i="10"/>
  <c r="AS446" i="10"/>
  <c r="AQ446" i="10"/>
  <c r="AO446" i="10"/>
  <c r="AM446" i="10"/>
  <c r="AK446" i="10"/>
  <c r="AI446" i="10"/>
  <c r="AG446" i="10"/>
  <c r="AE446" i="10"/>
  <c r="AC446" i="10"/>
  <c r="Y446" i="10"/>
  <c r="X446" i="10"/>
  <c r="W446" i="10"/>
  <c r="U446" i="10"/>
  <c r="S446" i="10"/>
  <c r="Q446" i="10"/>
  <c r="O446" i="10"/>
  <c r="M446" i="10"/>
  <c r="BE429" i="10"/>
  <c r="BC429" i="10"/>
  <c r="BA429" i="10"/>
  <c r="AY429" i="10"/>
  <c r="AW429" i="10"/>
  <c r="AU429" i="10"/>
  <c r="AS429" i="10"/>
  <c r="AQ429" i="10"/>
  <c r="AO429" i="10"/>
  <c r="AM429" i="10"/>
  <c r="AK429" i="10"/>
  <c r="AI429" i="10"/>
  <c r="AG429" i="10"/>
  <c r="AE429" i="10"/>
  <c r="AC429" i="10"/>
  <c r="Y429" i="10"/>
  <c r="X429" i="10"/>
  <c r="W429" i="10"/>
  <c r="U429" i="10"/>
  <c r="S429" i="10"/>
  <c r="Q429" i="10"/>
  <c r="O429" i="10"/>
  <c r="M429" i="10"/>
  <c r="BE386" i="10"/>
  <c r="BC386" i="10"/>
  <c r="BA386" i="10"/>
  <c r="AY386" i="10"/>
  <c r="AW386" i="10"/>
  <c r="AU386" i="10"/>
  <c r="AS386" i="10"/>
  <c r="AQ386" i="10"/>
  <c r="AO386" i="10"/>
  <c r="AM386" i="10"/>
  <c r="AK386" i="10"/>
  <c r="AI386" i="10"/>
  <c r="AG386" i="10"/>
  <c r="AE386" i="10"/>
  <c r="AC386" i="10"/>
  <c r="Y386" i="10"/>
  <c r="X386" i="10"/>
  <c r="W386" i="10"/>
  <c r="U386" i="10"/>
  <c r="S386" i="10"/>
  <c r="Q386" i="10"/>
  <c r="O386" i="10"/>
  <c r="M386" i="10"/>
  <c r="BE368" i="10"/>
  <c r="BC368" i="10"/>
  <c r="BA368" i="10"/>
  <c r="AY368" i="10"/>
  <c r="AW368" i="10"/>
  <c r="AU368" i="10"/>
  <c r="AS368" i="10"/>
  <c r="AQ368" i="10"/>
  <c r="AO368" i="10"/>
  <c r="AM368" i="10"/>
  <c r="AK368" i="10"/>
  <c r="AI368" i="10"/>
  <c r="AG368" i="10"/>
  <c r="AE368" i="10"/>
  <c r="AC368" i="10"/>
  <c r="Y368" i="10"/>
  <c r="X368" i="10"/>
  <c r="W368" i="10"/>
  <c r="U368" i="10"/>
  <c r="S368" i="10"/>
  <c r="Q368" i="10"/>
  <c r="O368" i="10"/>
  <c r="M368" i="10"/>
  <c r="BE321" i="10"/>
  <c r="BC321" i="10"/>
  <c r="BA321" i="10"/>
  <c r="AY321" i="10"/>
  <c r="AW321" i="10"/>
  <c r="AU321" i="10"/>
  <c r="AS321" i="10"/>
  <c r="AQ321" i="10"/>
  <c r="AO321" i="10"/>
  <c r="AM321" i="10"/>
  <c r="AK321" i="10"/>
  <c r="AI321" i="10"/>
  <c r="AG321" i="10"/>
  <c r="AE321" i="10"/>
  <c r="AC321" i="10"/>
  <c r="Y321" i="10"/>
  <c r="X321" i="10"/>
  <c r="W321" i="10"/>
  <c r="U321" i="10"/>
  <c r="S321" i="10"/>
  <c r="Q321" i="10"/>
  <c r="O321" i="10"/>
  <c r="M321" i="10"/>
  <c r="BE296" i="10"/>
  <c r="BC296" i="10"/>
  <c r="BA296" i="10"/>
  <c r="AY296" i="10"/>
  <c r="AW296" i="10"/>
  <c r="AU296" i="10"/>
  <c r="AS296" i="10"/>
  <c r="AQ296" i="10"/>
  <c r="AO296" i="10"/>
  <c r="AM296" i="10"/>
  <c r="AK296" i="10"/>
  <c r="AI296" i="10"/>
  <c r="AG296" i="10"/>
  <c r="AE296" i="10"/>
  <c r="AC296" i="10"/>
  <c r="Y296" i="10"/>
  <c r="EW296" i="10" s="1"/>
  <c r="X296" i="10"/>
  <c r="W296" i="10"/>
  <c r="U296" i="10"/>
  <c r="S296" i="10"/>
  <c r="Q296" i="10"/>
  <c r="O296" i="10"/>
  <c r="M296" i="10"/>
  <c r="BE284" i="10"/>
  <c r="BC284" i="10"/>
  <c r="BA284" i="10"/>
  <c r="AY284" i="10"/>
  <c r="AW284" i="10"/>
  <c r="AU284" i="10"/>
  <c r="AS284" i="10"/>
  <c r="AQ284" i="10"/>
  <c r="AO284" i="10"/>
  <c r="AM284" i="10"/>
  <c r="AK284" i="10"/>
  <c r="AI284" i="10"/>
  <c r="AG284" i="10"/>
  <c r="AE284" i="10"/>
  <c r="AC284" i="10"/>
  <c r="Y284" i="10"/>
  <c r="X284" i="10"/>
  <c r="W284" i="10"/>
  <c r="U284" i="10"/>
  <c r="S284" i="10"/>
  <c r="Q284" i="10"/>
  <c r="O284" i="10"/>
  <c r="M284" i="10"/>
  <c r="BE55" i="10"/>
  <c r="BC55" i="10"/>
  <c r="BA55" i="10"/>
  <c r="AY55" i="10"/>
  <c r="AW55" i="10"/>
  <c r="AU55" i="10"/>
  <c r="AS55" i="10"/>
  <c r="AQ55" i="10"/>
  <c r="AO55" i="10"/>
  <c r="AM55" i="10"/>
  <c r="AK55" i="10"/>
  <c r="AI55" i="10"/>
  <c r="AG55" i="10"/>
  <c r="AE55" i="10"/>
  <c r="AC55" i="10"/>
  <c r="Y55" i="10"/>
  <c r="X55" i="10"/>
  <c r="W55" i="10"/>
  <c r="U55" i="10"/>
  <c r="S55" i="10"/>
  <c r="Q55" i="10"/>
  <c r="O55" i="10"/>
  <c r="M55" i="10"/>
  <c r="BE498" i="10"/>
  <c r="BC498" i="10"/>
  <c r="BA498" i="10"/>
  <c r="AY498" i="10"/>
  <c r="AW498" i="10"/>
  <c r="AU498" i="10"/>
  <c r="AS498" i="10"/>
  <c r="AQ498" i="10"/>
  <c r="AO498" i="10"/>
  <c r="AM498" i="10"/>
  <c r="AK498" i="10"/>
  <c r="AI498" i="10"/>
  <c r="AG498" i="10"/>
  <c r="AE498" i="10"/>
  <c r="AC498" i="10"/>
  <c r="Y498" i="10"/>
  <c r="W498" i="10"/>
  <c r="U498" i="10"/>
  <c r="S498" i="10"/>
  <c r="Q498" i="10"/>
  <c r="O498" i="10"/>
  <c r="M498" i="10"/>
  <c r="BE465" i="10"/>
  <c r="BC465" i="10"/>
  <c r="BA465" i="10"/>
  <c r="AY465" i="10"/>
  <c r="AW465" i="10"/>
  <c r="AU465" i="10"/>
  <c r="AS465" i="10"/>
  <c r="AQ465" i="10"/>
  <c r="AO465" i="10"/>
  <c r="AM465" i="10"/>
  <c r="AK465" i="10"/>
  <c r="AI465" i="10"/>
  <c r="AG465" i="10"/>
  <c r="AE465" i="10"/>
  <c r="AC465" i="10"/>
  <c r="Y465" i="10"/>
  <c r="W465" i="10"/>
  <c r="U465" i="10"/>
  <c r="S465" i="10"/>
  <c r="Q465" i="10"/>
  <c r="O465" i="10"/>
  <c r="M465" i="10"/>
  <c r="BE445" i="10"/>
  <c r="BC445" i="10"/>
  <c r="BA445" i="10"/>
  <c r="AY445" i="10"/>
  <c r="AW445" i="10"/>
  <c r="AU445" i="10"/>
  <c r="AS445" i="10"/>
  <c r="AQ445" i="10"/>
  <c r="AO445" i="10"/>
  <c r="AM445" i="10"/>
  <c r="AK445" i="10"/>
  <c r="AI445" i="10"/>
  <c r="AG445" i="10"/>
  <c r="AE445" i="10"/>
  <c r="AC445" i="10"/>
  <c r="Y445" i="10"/>
  <c r="W445" i="10"/>
  <c r="U445" i="10"/>
  <c r="S445" i="10"/>
  <c r="Q445" i="10"/>
  <c r="O445" i="10"/>
  <c r="M445" i="10"/>
  <c r="BE403" i="10"/>
  <c r="BC403" i="10"/>
  <c r="BA403" i="10"/>
  <c r="AY403" i="10"/>
  <c r="AW403" i="10"/>
  <c r="AU403" i="10"/>
  <c r="AS403" i="10"/>
  <c r="AQ403" i="10"/>
  <c r="AO403" i="10"/>
  <c r="AM403" i="10"/>
  <c r="AK403" i="10"/>
  <c r="AI403" i="10"/>
  <c r="AG403" i="10"/>
  <c r="AE403" i="10"/>
  <c r="AC403" i="10"/>
  <c r="Y403" i="10"/>
  <c r="W403" i="10"/>
  <c r="U403" i="10"/>
  <c r="S403" i="10"/>
  <c r="Q403" i="10"/>
  <c r="O403" i="10"/>
  <c r="M403" i="10"/>
  <c r="BE283" i="10"/>
  <c r="BC283" i="10"/>
  <c r="BA283" i="10"/>
  <c r="AY283" i="10"/>
  <c r="AW283" i="10"/>
  <c r="AU283" i="10"/>
  <c r="AS283" i="10"/>
  <c r="AQ283" i="10"/>
  <c r="AO283" i="10"/>
  <c r="AM283" i="10"/>
  <c r="AK283" i="10"/>
  <c r="AI283" i="10"/>
  <c r="AG283" i="10"/>
  <c r="AE283" i="10"/>
  <c r="AC283" i="10"/>
  <c r="Y283" i="10"/>
  <c r="W283" i="10"/>
  <c r="U283" i="10"/>
  <c r="S283" i="10"/>
  <c r="Q283" i="10"/>
  <c r="O283" i="10"/>
  <c r="M283" i="10"/>
  <c r="BE243" i="10"/>
  <c r="BC243" i="10"/>
  <c r="BA243" i="10"/>
  <c r="AY243" i="10"/>
  <c r="AW243" i="10"/>
  <c r="AU243" i="10"/>
  <c r="AS243" i="10"/>
  <c r="AQ243" i="10"/>
  <c r="AO243" i="10"/>
  <c r="AM243" i="10"/>
  <c r="AK243" i="10"/>
  <c r="AI243" i="10"/>
  <c r="AG243" i="10"/>
  <c r="AE243" i="10"/>
  <c r="AC243" i="10"/>
  <c r="Y243" i="10"/>
  <c r="W243" i="10"/>
  <c r="U243" i="10"/>
  <c r="S243" i="10"/>
  <c r="Q243" i="10"/>
  <c r="O243" i="10"/>
  <c r="M243" i="10"/>
  <c r="BE17" i="10"/>
  <c r="BC17" i="10"/>
  <c r="BA17" i="10"/>
  <c r="AY17" i="10"/>
  <c r="AW17" i="10"/>
  <c r="AU17" i="10"/>
  <c r="AS17" i="10"/>
  <c r="AQ17" i="10"/>
  <c r="AO17" i="10"/>
  <c r="AM17" i="10"/>
  <c r="AK17" i="10"/>
  <c r="AI17" i="10"/>
  <c r="AG17" i="10"/>
  <c r="AE17" i="10"/>
  <c r="AC17" i="10"/>
  <c r="Y17" i="10"/>
  <c r="W17" i="10"/>
  <c r="U17" i="10"/>
  <c r="S17" i="10"/>
  <c r="Q17" i="10"/>
  <c r="O17" i="10"/>
  <c r="M17" i="10"/>
  <c r="GE222" i="10" l="1"/>
  <c r="GE30" i="10"/>
  <c r="GE31" i="10"/>
  <c r="GE29" i="10"/>
  <c r="CG132" i="10"/>
  <c r="DM132" i="10"/>
  <c r="DO132" i="10"/>
  <c r="BA19" i="10"/>
  <c r="U19" i="10"/>
  <c r="CG180" i="10"/>
  <c r="DM180" i="10"/>
  <c r="DM147" i="10"/>
  <c r="CG147" i="10"/>
  <c r="DS299" i="10"/>
  <c r="GE299" i="10" s="1"/>
  <c r="DT352" i="10"/>
  <c r="DS352" i="10"/>
  <c r="CG481" i="10"/>
  <c r="DS300" i="10"/>
  <c r="GE300" i="10" s="1"/>
  <c r="DT299" i="10"/>
  <c r="GF299" i="10" s="1"/>
  <c r="CG389" i="10"/>
  <c r="DM389" i="10"/>
  <c r="DO389" i="10"/>
  <c r="DT300" i="10"/>
  <c r="GF300" i="10" s="1"/>
  <c r="CG334" i="10"/>
  <c r="DO448" i="10"/>
  <c r="CG448" i="10"/>
  <c r="DM448" i="10"/>
  <c r="CG416" i="10"/>
  <c r="DM416" i="10"/>
  <c r="DO416" i="10"/>
  <c r="GE92" i="10"/>
  <c r="GF30" i="10"/>
  <c r="GF29" i="10"/>
  <c r="GF31" i="10"/>
  <c r="CJ124" i="10"/>
  <c r="DS28" i="10"/>
  <c r="GE28" i="10" s="1"/>
  <c r="DT28" i="10"/>
  <c r="GF28" i="10" s="1"/>
  <c r="GF173" i="10"/>
  <c r="DO124" i="10"/>
  <c r="FY170" i="10"/>
  <c r="GE173" i="10"/>
  <c r="CG124" i="10"/>
  <c r="DS26" i="10"/>
  <c r="GE26" i="10" s="1"/>
  <c r="FI26" i="10"/>
  <c r="DT26" i="10"/>
  <c r="GF26" i="10" s="1"/>
  <c r="FY91" i="10"/>
  <c r="GA169" i="10"/>
  <c r="EO169" i="10"/>
  <c r="ES169" i="10"/>
  <c r="GF92" i="10"/>
  <c r="DT90" i="10"/>
  <c r="GF90" i="10" s="1"/>
  <c r="DS90" i="10"/>
  <c r="GE90" i="10" s="1"/>
  <c r="DT220" i="10"/>
  <c r="GF220" i="10" s="1"/>
  <c r="GA25" i="10"/>
  <c r="DT24" i="10"/>
  <c r="GF24" i="10" s="1"/>
  <c r="CG25" i="10"/>
  <c r="DM25" i="10"/>
  <c r="FY25" i="10" s="1"/>
  <c r="DS24" i="10"/>
  <c r="GE24" i="10" s="1"/>
  <c r="CG197" i="10"/>
  <c r="GA221" i="10"/>
  <c r="CG221" i="10"/>
  <c r="DM221" i="10"/>
  <c r="FY221" i="10" s="1"/>
  <c r="FQ168" i="10"/>
  <c r="FW90" i="10"/>
  <c r="DS89" i="10"/>
  <c r="GE89" i="10" s="1"/>
  <c r="DT89" i="10"/>
  <c r="GF89" i="10" s="1"/>
  <c r="GF222" i="10"/>
  <c r="DT20" i="10"/>
  <c r="GF20" i="10" s="1"/>
  <c r="DT219" i="10"/>
  <c r="GF219" i="10" s="1"/>
  <c r="ES219" i="10"/>
  <c r="DS220" i="10"/>
  <c r="GE220" i="10" s="1"/>
  <c r="DS219" i="10"/>
  <c r="GE219" i="10" s="1"/>
  <c r="DS21" i="10"/>
  <c r="GE21" i="10" s="1"/>
  <c r="DS20" i="10"/>
  <c r="GE20" i="10" s="1"/>
  <c r="DT21" i="10"/>
  <c r="GF21" i="10" s="1"/>
  <c r="DS302" i="10" l="1"/>
  <c r="GE302" i="10" s="1"/>
  <c r="DT301" i="10"/>
  <c r="GF301" i="10" s="1"/>
  <c r="DS301" i="10"/>
  <c r="GE301" i="10" s="1"/>
  <c r="DT302" i="10"/>
  <c r="GF302" i="10" s="1"/>
  <c r="DS169" i="10"/>
  <c r="GE169" i="10" s="1"/>
  <c r="GA170" i="10"/>
  <c r="DS170" i="10"/>
  <c r="GE170" i="10" s="1"/>
  <c r="ES170" i="10"/>
  <c r="DT170" i="10"/>
  <c r="GF170" i="10" s="1"/>
  <c r="DS91" i="10"/>
  <c r="GE91" i="10" s="1"/>
  <c r="GA91" i="10"/>
  <c r="ES91" i="10"/>
  <c r="DT91" i="10"/>
  <c r="GF91" i="10" s="1"/>
  <c r="DT169" i="10"/>
  <c r="GF169" i="10" s="1"/>
  <c r="ES25" i="10"/>
  <c r="DT25" i="10"/>
  <c r="GF25" i="10" s="1"/>
  <c r="DS25" i="10"/>
  <c r="GE25" i="10" s="1"/>
  <c r="ES221" i="10"/>
  <c r="DT221" i="10"/>
  <c r="GF221" i="10" s="1"/>
  <c r="DS221" i="10"/>
  <c r="GE221" i="10" s="1"/>
  <c r="DR262" i="10" l="1"/>
  <c r="DR261" i="10" s="1"/>
  <c r="DR260" i="10" s="1"/>
  <c r="DR259" i="10" s="1"/>
  <c r="DR258" i="10" s="1"/>
  <c r="DR257" i="10" s="1"/>
  <c r="DR256" i="10" s="1"/>
  <c r="DR255" i="10" s="1"/>
  <c r="DR254" i="10" s="1"/>
  <c r="DR253" i="10" s="1"/>
  <c r="DR252" i="10" s="1"/>
  <c r="DR251" i="10" s="1"/>
  <c r="EM337" i="10"/>
  <c r="EM338" i="10"/>
  <c r="EM339" i="10"/>
  <c r="EM340" i="10"/>
  <c r="EM341" i="10"/>
  <c r="EM342" i="10"/>
  <c r="EM343" i="10"/>
  <c r="EM344" i="10"/>
  <c r="EM345" i="10"/>
  <c r="DQ348" i="10" l="1"/>
  <c r="GC348" i="10" s="1"/>
  <c r="DK348" i="10"/>
  <c r="FW348" i="10" s="1"/>
  <c r="DI348" i="10"/>
  <c r="FU348" i="10" s="1"/>
  <c r="DG348" i="10"/>
  <c r="FS348" i="10" s="1"/>
  <c r="DE348" i="10"/>
  <c r="FQ348" i="10" s="1"/>
  <c r="DC348" i="10"/>
  <c r="FO348" i="10" s="1"/>
  <c r="DA348" i="10"/>
  <c r="FM348" i="10" s="1"/>
  <c r="CY348" i="10"/>
  <c r="FK348" i="10" s="1"/>
  <c r="CW348" i="10"/>
  <c r="FI348" i="10" s="1"/>
  <c r="CU348" i="10"/>
  <c r="FG348" i="10" s="1"/>
  <c r="CS348" i="10"/>
  <c r="FE348" i="10" s="1"/>
  <c r="CQ348" i="10"/>
  <c r="FC348" i="10" s="1"/>
  <c r="CO348" i="10"/>
  <c r="FA348" i="10" s="1"/>
  <c r="CK348" i="10"/>
  <c r="EW348" i="10" s="1"/>
  <c r="CI348" i="10"/>
  <c r="CE348" i="10"/>
  <c r="CC348" i="10"/>
  <c r="CA348" i="10"/>
  <c r="BY348" i="10"/>
  <c r="BW348" i="10"/>
  <c r="DO348" i="10" s="1"/>
  <c r="GA348" i="10" s="1"/>
  <c r="DQ347" i="10"/>
  <c r="GC347" i="10" s="1"/>
  <c r="DK347" i="10"/>
  <c r="FW347" i="10" s="1"/>
  <c r="DI347" i="10"/>
  <c r="FU347" i="10" s="1"/>
  <c r="DG347" i="10"/>
  <c r="FS347" i="10" s="1"/>
  <c r="DE347" i="10"/>
  <c r="FQ347" i="10" s="1"/>
  <c r="DC347" i="10"/>
  <c r="FO347" i="10" s="1"/>
  <c r="DA347" i="10"/>
  <c r="FM347" i="10" s="1"/>
  <c r="CY347" i="10"/>
  <c r="FK347" i="10" s="1"/>
  <c r="CW347" i="10"/>
  <c r="FI347" i="10" s="1"/>
  <c r="CU347" i="10"/>
  <c r="FG347" i="10" s="1"/>
  <c r="CS347" i="10"/>
  <c r="FE347" i="10" s="1"/>
  <c r="CQ347" i="10"/>
  <c r="FC347" i="10" s="1"/>
  <c r="CO347" i="10"/>
  <c r="FA347" i="10" s="1"/>
  <c r="CK347" i="10"/>
  <c r="EW347" i="10" s="1"/>
  <c r="CI347" i="10"/>
  <c r="CE347" i="10"/>
  <c r="CC347" i="10"/>
  <c r="CA347" i="10"/>
  <c r="BY347" i="10"/>
  <c r="BW347" i="10"/>
  <c r="DO347" i="10" s="1"/>
  <c r="GA347" i="10" s="1"/>
  <c r="DQ195" i="10"/>
  <c r="DO195" i="10"/>
  <c r="DM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G195" i="10"/>
  <c r="CE195" i="10"/>
  <c r="CC195" i="10"/>
  <c r="CA195" i="10"/>
  <c r="BY195" i="10"/>
  <c r="FQ167" i="10"/>
  <c r="DQ135" i="10"/>
  <c r="DO135" i="10"/>
  <c r="DM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K135" i="10"/>
  <c r="CI135" i="10"/>
  <c r="CG135" i="10"/>
  <c r="CE135" i="10"/>
  <c r="CC135" i="10"/>
  <c r="CA135" i="10"/>
  <c r="BY135" i="10"/>
  <c r="DO122" i="10"/>
  <c r="DM122" i="10"/>
  <c r="DK122" i="10"/>
  <c r="DI122" i="10"/>
  <c r="DG122" i="10"/>
  <c r="DE122" i="10"/>
  <c r="DC122" i="10"/>
  <c r="DA122" i="10"/>
  <c r="CY122" i="10"/>
  <c r="CW122" i="10"/>
  <c r="CU122" i="10"/>
  <c r="CS122" i="10"/>
  <c r="CQ122" i="10"/>
  <c r="CO122" i="10"/>
  <c r="CK122" i="10"/>
  <c r="CI122" i="10"/>
  <c r="CG122" i="10"/>
  <c r="CE122" i="10"/>
  <c r="CC122" i="10"/>
  <c r="CA122" i="10"/>
  <c r="BY122" i="10"/>
  <c r="DQ19" i="10"/>
  <c r="DO19" i="10"/>
  <c r="DM19" i="10"/>
  <c r="DK19" i="10"/>
  <c r="DI19" i="10"/>
  <c r="DG19" i="10"/>
  <c r="DE19" i="10"/>
  <c r="DC19" i="10"/>
  <c r="DA19" i="10"/>
  <c r="CY19" i="10"/>
  <c r="CW19" i="10"/>
  <c r="CU19" i="10"/>
  <c r="CS19" i="10"/>
  <c r="CQ19" i="10"/>
  <c r="CO19" i="10"/>
  <c r="CK19" i="10"/>
  <c r="CI19" i="10"/>
  <c r="CG19" i="10"/>
  <c r="CE19" i="10"/>
  <c r="CC19" i="10"/>
  <c r="CA19" i="10"/>
  <c r="BY19" i="10"/>
  <c r="K457" i="10"/>
  <c r="L457" i="10"/>
  <c r="EJ457" i="10" s="1"/>
  <c r="M457" i="10"/>
  <c r="EK457" i="10" s="1"/>
  <c r="O457" i="10"/>
  <c r="BG457" i="10" s="1"/>
  <c r="GA457" i="10"/>
  <c r="EL457" i="10"/>
  <c r="EN457" i="10"/>
  <c r="EO457" i="10"/>
  <c r="EP457" i="10"/>
  <c r="EQ457" i="10"/>
  <c r="ER457" i="10"/>
  <c r="ES457" i="10"/>
  <c r="ET457" i="10"/>
  <c r="EU457" i="10"/>
  <c r="EV457" i="10"/>
  <c r="EW457" i="10"/>
  <c r="EX457" i="10"/>
  <c r="EY457" i="10"/>
  <c r="EZ457" i="10"/>
  <c r="FA457" i="10"/>
  <c r="FB457" i="10"/>
  <c r="FC457" i="10"/>
  <c r="FD457" i="10"/>
  <c r="FE457" i="10"/>
  <c r="FF457" i="10"/>
  <c r="FG457" i="10"/>
  <c r="FH457" i="10"/>
  <c r="FI457" i="10"/>
  <c r="FJ457" i="10"/>
  <c r="FK457" i="10"/>
  <c r="FL457" i="10"/>
  <c r="FM457" i="10"/>
  <c r="FN457" i="10"/>
  <c r="FO457" i="10"/>
  <c r="FP457" i="10"/>
  <c r="FQ457" i="10"/>
  <c r="FS457" i="10"/>
  <c r="FT457" i="10"/>
  <c r="FU457" i="10"/>
  <c r="FV457" i="10"/>
  <c r="FW457" i="10"/>
  <c r="FX457" i="10"/>
  <c r="FY457" i="10"/>
  <c r="FZ457" i="10"/>
  <c r="GB457" i="10"/>
  <c r="GC457" i="10"/>
  <c r="GD457" i="10"/>
  <c r="DQ297" i="10"/>
  <c r="GC297" i="10" s="1"/>
  <c r="DG297" i="10"/>
  <c r="FS297" i="10" s="1"/>
  <c r="DC297" i="10"/>
  <c r="FO297" i="10" s="1"/>
  <c r="DA297" i="10"/>
  <c r="FM297" i="10" s="1"/>
  <c r="CY297" i="10"/>
  <c r="FK297" i="10" s="1"/>
  <c r="CW297" i="10"/>
  <c r="FI297" i="10" s="1"/>
  <c r="CU297" i="10"/>
  <c r="FG297" i="10" s="1"/>
  <c r="CS297" i="10"/>
  <c r="FE297" i="10" s="1"/>
  <c r="CQ297" i="10"/>
  <c r="FC297" i="10" s="1"/>
  <c r="CO297" i="10"/>
  <c r="FA297" i="10" s="1"/>
  <c r="CM297" i="10"/>
  <c r="EY297" i="10" s="1"/>
  <c r="CI297" i="10"/>
  <c r="EU297" i="10" s="1"/>
  <c r="CE297" i="10"/>
  <c r="EQ297" i="10" s="1"/>
  <c r="CC297" i="10"/>
  <c r="EO297" i="10" s="1"/>
  <c r="CA297" i="10"/>
  <c r="EM297" i="10" s="1"/>
  <c r="BY297" i="10"/>
  <c r="BW297" i="10"/>
  <c r="DO297" i="10" s="1"/>
  <c r="GA297" i="10" s="1"/>
  <c r="DQ296" i="10"/>
  <c r="GC296" i="10" s="1"/>
  <c r="DG296" i="10"/>
  <c r="FS296" i="10" s="1"/>
  <c r="DC296" i="10"/>
  <c r="FO296" i="10" s="1"/>
  <c r="DA296" i="10"/>
  <c r="FM296" i="10" s="1"/>
  <c r="CY296" i="10"/>
  <c r="FK296" i="10" s="1"/>
  <c r="CW296" i="10"/>
  <c r="FI296" i="10" s="1"/>
  <c r="CU296" i="10"/>
  <c r="FG296" i="10" s="1"/>
  <c r="CS296" i="10"/>
  <c r="FE296" i="10" s="1"/>
  <c r="CQ296" i="10"/>
  <c r="FC296" i="10" s="1"/>
  <c r="CO296" i="10"/>
  <c r="FA296" i="10" s="1"/>
  <c r="CM296" i="10"/>
  <c r="EY296" i="10" s="1"/>
  <c r="CJ296" i="10"/>
  <c r="EV296" i="10" s="1"/>
  <c r="CI296" i="10"/>
  <c r="EU296" i="10" s="1"/>
  <c r="CE296" i="10"/>
  <c r="EQ296" i="10" s="1"/>
  <c r="CC296" i="10"/>
  <c r="EO296" i="10" s="1"/>
  <c r="CA296" i="10"/>
  <c r="EM296" i="10" s="1"/>
  <c r="BY296" i="10"/>
  <c r="BW296" i="10"/>
  <c r="DO296" i="10" s="1"/>
  <c r="GA296" i="10" s="1"/>
  <c r="DQ295" i="10"/>
  <c r="DG295" i="10"/>
  <c r="DC295" i="10"/>
  <c r="DA295" i="10"/>
  <c r="CY295" i="10"/>
  <c r="CW295" i="10"/>
  <c r="CU295" i="10"/>
  <c r="CS295" i="10"/>
  <c r="CQ295" i="10"/>
  <c r="CO295" i="10"/>
  <c r="CM295" i="10"/>
  <c r="EY295" i="10" s="1"/>
  <c r="CJ295" i="10"/>
  <c r="CI295" i="10"/>
  <c r="CE295" i="10"/>
  <c r="CC295" i="10"/>
  <c r="CA295" i="10"/>
  <c r="BY295" i="10"/>
  <c r="BW295" i="10"/>
  <c r="DO295" i="10" s="1"/>
  <c r="DQ294" i="10"/>
  <c r="DG294" i="10"/>
  <c r="DC294" i="10"/>
  <c r="DA294" i="10"/>
  <c r="CY294" i="10"/>
  <c r="CW294" i="10"/>
  <c r="CU294" i="10"/>
  <c r="CS294" i="10"/>
  <c r="CQ294" i="10"/>
  <c r="CO294" i="10"/>
  <c r="CM294" i="10"/>
  <c r="EY294" i="10" s="1"/>
  <c r="CJ294" i="10"/>
  <c r="CI294" i="10"/>
  <c r="CE294" i="10"/>
  <c r="CC294" i="10"/>
  <c r="CA294" i="10"/>
  <c r="BY294" i="10"/>
  <c r="BW294" i="10"/>
  <c r="DO294" i="10" s="1"/>
  <c r="DQ293" i="10"/>
  <c r="DG293" i="10"/>
  <c r="DE293" i="10"/>
  <c r="DC293" i="10"/>
  <c r="DA293" i="10"/>
  <c r="CY293" i="10"/>
  <c r="CW293" i="10"/>
  <c r="CU293" i="10"/>
  <c r="CS293" i="10"/>
  <c r="CQ293" i="10"/>
  <c r="CO293" i="10"/>
  <c r="CM293" i="10"/>
  <c r="CI293" i="10"/>
  <c r="CE293" i="10"/>
  <c r="CC293" i="10"/>
  <c r="CA293" i="10"/>
  <c r="BY293" i="10"/>
  <c r="BW293" i="10"/>
  <c r="DO293" i="10" s="1"/>
  <c r="CB262" i="10"/>
  <c r="CD262" i="10"/>
  <c r="CF262" i="10"/>
  <c r="CH262" i="10"/>
  <c r="CL262" i="10"/>
  <c r="CM262" i="10"/>
  <c r="CN262" i="10"/>
  <c r="CP262" i="10"/>
  <c r="CR262" i="10"/>
  <c r="CT262" i="10"/>
  <c r="CV262" i="10"/>
  <c r="CX262" i="10"/>
  <c r="CZ262" i="10"/>
  <c r="DB262" i="10"/>
  <c r="DD262" i="10"/>
  <c r="DF262" i="10"/>
  <c r="DH262" i="10"/>
  <c r="DJ262" i="10"/>
  <c r="BZ262" i="10"/>
  <c r="EM457" i="10" l="1"/>
  <c r="DT457" i="10"/>
  <c r="BH457" i="10"/>
  <c r="CG348" i="10"/>
  <c r="CJ348" i="10"/>
  <c r="EV348" i="10" s="1"/>
  <c r="DM348" i="10"/>
  <c r="FY348" i="10" s="1"/>
  <c r="CG347" i="10"/>
  <c r="CJ347" i="10"/>
  <c r="EV347" i="10" s="1"/>
  <c r="DM347" i="10"/>
  <c r="FY347" i="10" s="1"/>
  <c r="DS457" i="10"/>
  <c r="GE457" i="10" s="1"/>
  <c r="CG293" i="10"/>
  <c r="CJ293" i="10"/>
  <c r="EV293" i="10" s="1"/>
  <c r="DI293" i="10"/>
  <c r="DM293" i="10"/>
  <c r="CG294" i="10"/>
  <c r="DE294" i="10"/>
  <c r="DI294" i="10"/>
  <c r="DM294" i="10"/>
  <c r="CG295" i="10"/>
  <c r="DE295" i="10"/>
  <c r="DI295" i="10"/>
  <c r="DM295" i="10"/>
  <c r="CG296" i="10"/>
  <c r="ES296" i="10" s="1"/>
  <c r="DE296" i="10"/>
  <c r="FQ296" i="10" s="1"/>
  <c r="DI296" i="10"/>
  <c r="FU296" i="10" s="1"/>
  <c r="DM296" i="10"/>
  <c r="FY296" i="10" s="1"/>
  <c r="CG297" i="10"/>
  <c r="ES297" i="10" s="1"/>
  <c r="DK297" i="10"/>
  <c r="FW297" i="10" s="1"/>
  <c r="DK293" i="10"/>
  <c r="DK294" i="10"/>
  <c r="DK295" i="10"/>
  <c r="DK296" i="10"/>
  <c r="FW296" i="10" s="1"/>
  <c r="DE297" i="10"/>
  <c r="FQ297" i="10" s="1"/>
  <c r="DI297" i="10"/>
  <c r="FU297" i="10" s="1"/>
  <c r="DS298" i="10" l="1"/>
  <c r="DT296" i="10"/>
  <c r="DT293" i="10"/>
  <c r="DT297" i="10"/>
  <c r="DT348" i="10"/>
  <c r="DS293" i="10"/>
  <c r="DS348" i="10"/>
  <c r="DT295" i="10"/>
  <c r="DT294" i="10"/>
  <c r="DS295" i="10"/>
  <c r="DT347" i="10"/>
  <c r="DS296" i="10"/>
  <c r="DS294" i="10"/>
  <c r="DS297" i="10"/>
  <c r="DS347" i="10"/>
  <c r="DT298" i="10"/>
  <c r="GF457" i="10"/>
  <c r="DK121" i="10" l="1"/>
  <c r="DI121" i="10"/>
  <c r="DG121" i="10"/>
  <c r="DE121" i="10"/>
  <c r="DC121" i="10"/>
  <c r="DA121" i="10"/>
  <c r="CY121" i="10"/>
  <c r="CW121" i="10"/>
  <c r="CU121" i="10"/>
  <c r="CS121" i="10"/>
  <c r="CQ121" i="10"/>
  <c r="CO121" i="10"/>
  <c r="CI121" i="10"/>
  <c r="CE121" i="10"/>
  <c r="CC121" i="10"/>
  <c r="CA121" i="10"/>
  <c r="BY121" i="10"/>
  <c r="BW121" i="10"/>
  <c r="CJ121" i="10" s="1"/>
  <c r="DQ18" i="10"/>
  <c r="DK18" i="10"/>
  <c r="DI18" i="10"/>
  <c r="DG18" i="10"/>
  <c r="DE18" i="10"/>
  <c r="DC18" i="10"/>
  <c r="DA18" i="10"/>
  <c r="CY18" i="10"/>
  <c r="CW18" i="10"/>
  <c r="CU18" i="10"/>
  <c r="CS18" i="10"/>
  <c r="CQ18" i="10"/>
  <c r="CO18" i="10"/>
  <c r="CK18" i="10"/>
  <c r="CI18" i="10"/>
  <c r="CE18" i="10"/>
  <c r="CC18" i="10"/>
  <c r="CA18" i="10"/>
  <c r="BY18" i="10"/>
  <c r="BW18" i="10"/>
  <c r="DO18" i="10" s="1"/>
  <c r="DQ146" i="10"/>
  <c r="DO146" i="10"/>
  <c r="DM146" i="10"/>
  <c r="DK146" i="10"/>
  <c r="DI146" i="10"/>
  <c r="DG146" i="10"/>
  <c r="DE146" i="10"/>
  <c r="DC146" i="10"/>
  <c r="DA146" i="10"/>
  <c r="CW146" i="10"/>
  <c r="CU146" i="10"/>
  <c r="CS146" i="10"/>
  <c r="CQ146" i="10"/>
  <c r="CO146" i="10"/>
  <c r="CI146" i="10"/>
  <c r="CG146" i="10"/>
  <c r="CE146" i="10"/>
  <c r="CC146" i="10"/>
  <c r="CA146" i="10"/>
  <c r="BY146" i="10"/>
  <c r="DQ120" i="10"/>
  <c r="DO120" i="10"/>
  <c r="DM120" i="10"/>
  <c r="DK120" i="10"/>
  <c r="DI120" i="10"/>
  <c r="DG120" i="10"/>
  <c r="DE120" i="10"/>
  <c r="DC120" i="10"/>
  <c r="DA120" i="10"/>
  <c r="CY120" i="10"/>
  <c r="CW120" i="10"/>
  <c r="CU120" i="10"/>
  <c r="CS120" i="10"/>
  <c r="CQ120" i="10"/>
  <c r="CO120" i="10"/>
  <c r="CK120" i="10"/>
  <c r="CI120" i="10"/>
  <c r="CG120" i="10"/>
  <c r="CE120" i="10"/>
  <c r="CC120" i="10"/>
  <c r="CA120" i="10"/>
  <c r="BY120" i="10"/>
  <c r="DQ17" i="10"/>
  <c r="DO17" i="10"/>
  <c r="DM17" i="10"/>
  <c r="DK17" i="10"/>
  <c r="DI17" i="10"/>
  <c r="DG17" i="10"/>
  <c r="DE17" i="10"/>
  <c r="DC17" i="10"/>
  <c r="DA17" i="10"/>
  <c r="CW17" i="10"/>
  <c r="CU17" i="10"/>
  <c r="CS17" i="10"/>
  <c r="CQ17" i="10"/>
  <c r="CO17" i="10"/>
  <c r="CK17" i="10"/>
  <c r="CI17" i="10"/>
  <c r="CG17" i="10"/>
  <c r="CE17" i="10"/>
  <c r="CC17" i="10"/>
  <c r="CA17" i="10"/>
  <c r="BY17" i="10"/>
  <c r="DQ177" i="10"/>
  <c r="DO177" i="10"/>
  <c r="DM177" i="10"/>
  <c r="DK177" i="10"/>
  <c r="DI177" i="10"/>
  <c r="DG177" i="10"/>
  <c r="DC177" i="10"/>
  <c r="DA177" i="10"/>
  <c r="CY177" i="10"/>
  <c r="CW177" i="10"/>
  <c r="CU177" i="10"/>
  <c r="CS177" i="10"/>
  <c r="CQ177" i="10"/>
  <c r="CO177" i="10"/>
  <c r="CI177" i="10"/>
  <c r="CG177" i="10"/>
  <c r="CE177" i="10"/>
  <c r="CC177" i="10"/>
  <c r="CA177" i="10"/>
  <c r="BY177" i="10"/>
  <c r="DQ119" i="10"/>
  <c r="DO119" i="10"/>
  <c r="DM119" i="10"/>
  <c r="DK119" i="10"/>
  <c r="DI119" i="10"/>
  <c r="DG119" i="10"/>
  <c r="DC119" i="10"/>
  <c r="DA119" i="10"/>
  <c r="CW119" i="10"/>
  <c r="CU119" i="10"/>
  <c r="CS119" i="10"/>
  <c r="CQ119" i="10"/>
  <c r="CO119" i="10"/>
  <c r="CI119" i="10"/>
  <c r="CG119" i="10"/>
  <c r="CE119" i="10"/>
  <c r="CC119" i="10"/>
  <c r="CA119" i="10"/>
  <c r="BY119" i="10"/>
  <c r="DQ118" i="10"/>
  <c r="DO118" i="10"/>
  <c r="DM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J118" i="10"/>
  <c r="CI118" i="10"/>
  <c r="CG118" i="10"/>
  <c r="CE118" i="10"/>
  <c r="CC118" i="10"/>
  <c r="CA118" i="10"/>
  <c r="BY118" i="10"/>
  <c r="DQ117" i="10"/>
  <c r="DO117" i="10"/>
  <c r="DM117" i="10"/>
  <c r="DK117" i="10"/>
  <c r="DI117" i="10"/>
  <c r="DG117" i="10"/>
  <c r="DE117" i="10"/>
  <c r="DC117" i="10"/>
  <c r="DA117" i="10"/>
  <c r="CW117" i="10"/>
  <c r="CU117" i="10"/>
  <c r="CS117" i="10"/>
  <c r="CQ117" i="10"/>
  <c r="CO117" i="10"/>
  <c r="CI117" i="10"/>
  <c r="CG117" i="10"/>
  <c r="CE117" i="10"/>
  <c r="CC117" i="10"/>
  <c r="CA117" i="10"/>
  <c r="BY117" i="10"/>
  <c r="DQ145" i="10"/>
  <c r="DO145" i="10"/>
  <c r="DM145" i="10"/>
  <c r="DK145" i="10"/>
  <c r="DI145" i="10"/>
  <c r="DG145" i="10"/>
  <c r="DE145" i="10"/>
  <c r="DC145" i="10"/>
  <c r="DA145" i="10"/>
  <c r="CW145" i="10"/>
  <c r="CU145" i="10"/>
  <c r="CS145" i="10"/>
  <c r="CQ145" i="10"/>
  <c r="CO145" i="10"/>
  <c r="CI145" i="10"/>
  <c r="CG145" i="10"/>
  <c r="CE145" i="10"/>
  <c r="CC145" i="10"/>
  <c r="CA145" i="10"/>
  <c r="BY145" i="10"/>
  <c r="DQ176" i="10"/>
  <c r="DO176" i="10"/>
  <c r="DM176" i="10"/>
  <c r="DK176" i="10"/>
  <c r="DI176" i="10"/>
  <c r="DG176" i="10"/>
  <c r="DE176" i="10"/>
  <c r="DC176" i="10"/>
  <c r="DA176" i="10"/>
  <c r="CW176" i="10"/>
  <c r="CU176" i="10"/>
  <c r="CS176" i="10"/>
  <c r="CQ176" i="10"/>
  <c r="CO176" i="10"/>
  <c r="CI176" i="10"/>
  <c r="CG176" i="10"/>
  <c r="CE176" i="10"/>
  <c r="CC176" i="10"/>
  <c r="CA176" i="10"/>
  <c r="BY176" i="10"/>
  <c r="DQ116" i="10"/>
  <c r="DO116" i="10"/>
  <c r="DM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K116" i="10"/>
  <c r="CJ116" i="10"/>
  <c r="CI116" i="10"/>
  <c r="CG116" i="10"/>
  <c r="CE116" i="10"/>
  <c r="CC116" i="10"/>
  <c r="CA116" i="10"/>
  <c r="BY116" i="10"/>
  <c r="DQ466" i="10"/>
  <c r="DO466" i="10"/>
  <c r="DM466" i="10"/>
  <c r="DK466" i="10"/>
  <c r="DI466" i="10"/>
  <c r="DG466" i="10"/>
  <c r="DE466" i="10"/>
  <c r="DC466" i="10"/>
  <c r="DA466" i="10"/>
  <c r="CY466" i="10"/>
  <c r="CW466" i="10"/>
  <c r="CU466" i="10"/>
  <c r="CS466" i="10"/>
  <c r="CQ466" i="10"/>
  <c r="CO466" i="10"/>
  <c r="CK466" i="10"/>
  <c r="CI466" i="10"/>
  <c r="CG466" i="10"/>
  <c r="CE466" i="10"/>
  <c r="CC466" i="10"/>
  <c r="CA466" i="10"/>
  <c r="BY466" i="10"/>
  <c r="DQ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I16" i="10"/>
  <c r="CE16" i="10"/>
  <c r="CC16" i="10"/>
  <c r="CA16" i="10"/>
  <c r="BY16" i="10"/>
  <c r="BW16" i="10"/>
  <c r="DO16" i="10" s="1"/>
  <c r="DQ218" i="10"/>
  <c r="DK218" i="10"/>
  <c r="DI218" i="10"/>
  <c r="DG218" i="10"/>
  <c r="DE218" i="10"/>
  <c r="DC218" i="10"/>
  <c r="DA218" i="10"/>
  <c r="CY218" i="10"/>
  <c r="CW218" i="10"/>
  <c r="CU218" i="10"/>
  <c r="CS218" i="10"/>
  <c r="CQ218" i="10"/>
  <c r="CO218" i="10"/>
  <c r="CK218" i="10"/>
  <c r="CI218" i="10"/>
  <c r="CE218" i="10"/>
  <c r="CC218" i="10"/>
  <c r="CA218" i="10"/>
  <c r="BY218" i="10"/>
  <c r="BW218" i="10"/>
  <c r="DO218" i="10" s="1"/>
  <c r="DQ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CO217" i="10"/>
  <c r="CK217" i="10"/>
  <c r="CI217" i="10"/>
  <c r="CE217" i="10"/>
  <c r="CC217" i="10"/>
  <c r="CA217" i="10"/>
  <c r="BY217" i="10"/>
  <c r="BW217" i="10"/>
  <c r="DO217" i="10" s="1"/>
  <c r="CG121" i="10" l="1"/>
  <c r="DM18" i="10"/>
  <c r="CG18" i="10"/>
  <c r="CG217" i="10"/>
  <c r="CJ217" i="10"/>
  <c r="CG16" i="10"/>
  <c r="CJ16" i="10"/>
  <c r="DM16" i="10"/>
  <c r="CG218" i="10"/>
  <c r="CJ218" i="10"/>
  <c r="DM218" i="10"/>
  <c r="DM217" i="10"/>
  <c r="DT18" i="10" l="1"/>
  <c r="DS18" i="10"/>
  <c r="DQ216" i="10"/>
  <c r="DK216" i="10"/>
  <c r="DI216" i="10"/>
  <c r="DG216" i="10"/>
  <c r="DE216" i="10"/>
  <c r="DC216" i="10"/>
  <c r="DA216" i="10"/>
  <c r="CY216" i="10"/>
  <c r="CW216" i="10"/>
  <c r="CU216" i="10"/>
  <c r="CS216" i="10"/>
  <c r="CQ216" i="10"/>
  <c r="CO216" i="10"/>
  <c r="CK216" i="10"/>
  <c r="CI216" i="10"/>
  <c r="CE216" i="10"/>
  <c r="CC216" i="10"/>
  <c r="CA216" i="10"/>
  <c r="BY216" i="10"/>
  <c r="BW216" i="10"/>
  <c r="DO216" i="10" s="1"/>
  <c r="DQ463" i="10"/>
  <c r="DK463" i="10"/>
  <c r="DI463" i="10"/>
  <c r="DG463" i="10"/>
  <c r="DE463" i="10"/>
  <c r="DC463" i="10"/>
  <c r="DA463" i="10"/>
  <c r="CY463" i="10"/>
  <c r="CW463" i="10"/>
  <c r="CU463" i="10"/>
  <c r="CS463" i="10"/>
  <c r="CQ463" i="10"/>
  <c r="CO463" i="10"/>
  <c r="CI463" i="10"/>
  <c r="CE463" i="10"/>
  <c r="CC463" i="10"/>
  <c r="CA463" i="10"/>
  <c r="BY463" i="10"/>
  <c r="BW463" i="10"/>
  <c r="DO463" i="10" s="1"/>
  <c r="DQ14" i="10"/>
  <c r="DK14" i="10"/>
  <c r="DI14" i="10"/>
  <c r="DG14" i="10"/>
  <c r="DC14" i="10"/>
  <c r="DA14" i="10"/>
  <c r="CW14" i="10"/>
  <c r="CU14" i="10"/>
  <c r="CS14" i="10"/>
  <c r="CQ14" i="10"/>
  <c r="CO14" i="10"/>
  <c r="CI14" i="10"/>
  <c r="CE14" i="10"/>
  <c r="CC14" i="10"/>
  <c r="CA14" i="10"/>
  <c r="BY14" i="10"/>
  <c r="BW14" i="10"/>
  <c r="DO14" i="10" s="1"/>
  <c r="DQ215" i="10"/>
  <c r="DK215" i="10"/>
  <c r="DI215" i="10"/>
  <c r="DG215" i="10"/>
  <c r="DE215" i="10"/>
  <c r="DC215" i="10"/>
  <c r="DA215" i="10"/>
  <c r="CY215" i="10"/>
  <c r="CW215" i="10"/>
  <c r="CU215" i="10"/>
  <c r="CS215" i="10"/>
  <c r="CQ215" i="10"/>
  <c r="CO215" i="10"/>
  <c r="CK215" i="10"/>
  <c r="CI215" i="10"/>
  <c r="CE215" i="10"/>
  <c r="CC215" i="10"/>
  <c r="CA215" i="10"/>
  <c r="BY215" i="10"/>
  <c r="BW215" i="10"/>
  <c r="DO215" i="10" s="1"/>
  <c r="DQ214" i="10"/>
  <c r="DK214" i="10"/>
  <c r="DI214" i="10"/>
  <c r="DG214" i="10"/>
  <c r="DE214" i="10"/>
  <c r="DC214" i="10"/>
  <c r="DA214" i="10"/>
  <c r="CY214" i="10"/>
  <c r="CW214" i="10"/>
  <c r="CU214" i="10"/>
  <c r="CS214" i="10"/>
  <c r="CQ214" i="10"/>
  <c r="CO214" i="10"/>
  <c r="CK214" i="10"/>
  <c r="CI214" i="10"/>
  <c r="CE214" i="10"/>
  <c r="CC214" i="10"/>
  <c r="CA214" i="10"/>
  <c r="BY214" i="10"/>
  <c r="BW214" i="10"/>
  <c r="DO214" i="10" s="1"/>
  <c r="DQ213" i="10"/>
  <c r="DK213" i="10"/>
  <c r="DI213" i="10"/>
  <c r="DG213" i="10"/>
  <c r="DE213" i="10"/>
  <c r="DC213" i="10"/>
  <c r="DA213" i="10"/>
  <c r="CY213" i="10"/>
  <c r="CW213" i="10"/>
  <c r="CU213" i="10"/>
  <c r="CS213" i="10"/>
  <c r="CQ213" i="10"/>
  <c r="CO213" i="10"/>
  <c r="CK213" i="10"/>
  <c r="CI213" i="10"/>
  <c r="CE213" i="10"/>
  <c r="CC213" i="10"/>
  <c r="CA213" i="10"/>
  <c r="BY213" i="10"/>
  <c r="BW213" i="10"/>
  <c r="DO213" i="10" s="1"/>
  <c r="FQ162" i="10"/>
  <c r="DQ462" i="10"/>
  <c r="DK462" i="10"/>
  <c r="DI462" i="10"/>
  <c r="DE462" i="10"/>
  <c r="DA462" i="10"/>
  <c r="CK462" i="10"/>
  <c r="CI462" i="10"/>
  <c r="CE462" i="10"/>
  <c r="CC462" i="10"/>
  <c r="CA462" i="10"/>
  <c r="BY462" i="10"/>
  <c r="BW462" i="10"/>
  <c r="DO462" i="10" s="1"/>
  <c r="DG462" i="10"/>
  <c r="DQ212" i="10"/>
  <c r="DK212" i="10"/>
  <c r="DI212" i="10"/>
  <c r="DA212" i="10"/>
  <c r="CI212" i="10"/>
  <c r="CE212" i="10"/>
  <c r="CC212" i="10"/>
  <c r="CA212" i="10"/>
  <c r="BY212" i="10"/>
  <c r="BW212" i="10"/>
  <c r="DO212" i="10" s="1"/>
  <c r="BT212" i="10"/>
  <c r="DG212" i="10" s="1"/>
  <c r="DQ211" i="10"/>
  <c r="DK211" i="10"/>
  <c r="DI211" i="10"/>
  <c r="DG211" i="10"/>
  <c r="DE211" i="10"/>
  <c r="DC211" i="10"/>
  <c r="DA211" i="10"/>
  <c r="CY211" i="10"/>
  <c r="CW211" i="10"/>
  <c r="CU211" i="10"/>
  <c r="CS211" i="10"/>
  <c r="CQ211" i="10"/>
  <c r="CO211" i="10"/>
  <c r="CK211" i="10"/>
  <c r="CI211" i="10"/>
  <c r="CE211" i="10"/>
  <c r="CC211" i="10"/>
  <c r="CA211" i="10"/>
  <c r="BY211" i="10"/>
  <c r="BW211" i="10"/>
  <c r="DO211" i="10" s="1"/>
  <c r="DQ210" i="10"/>
  <c r="DK210" i="10"/>
  <c r="DI210" i="10"/>
  <c r="DG210" i="10"/>
  <c r="DE210" i="10"/>
  <c r="DC210" i="10"/>
  <c r="DA210" i="10"/>
  <c r="CY210" i="10"/>
  <c r="CW210" i="10"/>
  <c r="CU210" i="10"/>
  <c r="CS210" i="10"/>
  <c r="CQ210" i="10"/>
  <c r="CO210" i="10"/>
  <c r="CK210" i="10"/>
  <c r="CI210" i="10"/>
  <c r="CE210" i="10"/>
  <c r="CC210" i="10"/>
  <c r="CA210" i="10"/>
  <c r="BY210" i="10"/>
  <c r="BW210" i="10"/>
  <c r="DO210" i="10" s="1"/>
  <c r="DQ461" i="10"/>
  <c r="DK461" i="10"/>
  <c r="DI461" i="10"/>
  <c r="DG461" i="10"/>
  <c r="DE461" i="10"/>
  <c r="DC461" i="10"/>
  <c r="DA461" i="10"/>
  <c r="CY461" i="10"/>
  <c r="CW461" i="10"/>
  <c r="CU461" i="10"/>
  <c r="CS461" i="10"/>
  <c r="CQ461" i="10"/>
  <c r="CO461" i="10"/>
  <c r="CK461" i="10"/>
  <c r="CI461" i="10"/>
  <c r="CE461" i="10"/>
  <c r="CC461" i="10"/>
  <c r="CA461" i="10"/>
  <c r="BY461" i="10"/>
  <c r="BW461" i="10"/>
  <c r="DO461" i="10" s="1"/>
  <c r="DQ209" i="10"/>
  <c r="DK209" i="10"/>
  <c r="DI209" i="10"/>
  <c r="DG209" i="10"/>
  <c r="DE209" i="10"/>
  <c r="DC209" i="10"/>
  <c r="DA209" i="10"/>
  <c r="CY209" i="10"/>
  <c r="CW209" i="10"/>
  <c r="CU209" i="10"/>
  <c r="CS209" i="10"/>
  <c r="CQ209" i="10"/>
  <c r="CO209" i="10"/>
  <c r="CK209" i="10"/>
  <c r="CI209" i="10"/>
  <c r="CE209" i="10"/>
  <c r="CC209" i="10"/>
  <c r="CA209" i="10"/>
  <c r="BY209" i="10"/>
  <c r="BW209" i="10"/>
  <c r="DO209" i="10" s="1"/>
  <c r="DQ460" i="10"/>
  <c r="DK460" i="10"/>
  <c r="DI460" i="10"/>
  <c r="DG460" i="10"/>
  <c r="DE460" i="10"/>
  <c r="DC460" i="10"/>
  <c r="DA460" i="10"/>
  <c r="CY460" i="10"/>
  <c r="CW460" i="10"/>
  <c r="CU460" i="10"/>
  <c r="CS460" i="10"/>
  <c r="CQ460" i="10"/>
  <c r="CO460" i="10"/>
  <c r="CK460" i="10"/>
  <c r="CI460" i="10"/>
  <c r="CE460" i="10"/>
  <c r="CC460" i="10"/>
  <c r="CA460" i="10"/>
  <c r="BY460" i="10"/>
  <c r="BW460" i="10"/>
  <c r="DO460" i="10" s="1"/>
  <c r="DQ208" i="10"/>
  <c r="DK208" i="10"/>
  <c r="DI208" i="10"/>
  <c r="DG208" i="10"/>
  <c r="DE208" i="10"/>
  <c r="DC208" i="10"/>
  <c r="DA208" i="10"/>
  <c r="CY208" i="10"/>
  <c r="CW208" i="10"/>
  <c r="CU208" i="10"/>
  <c r="CS208" i="10"/>
  <c r="CQ208" i="10"/>
  <c r="CO208" i="10"/>
  <c r="CI208" i="10"/>
  <c r="CE208" i="10"/>
  <c r="CC208" i="10"/>
  <c r="CA208" i="10"/>
  <c r="BY208" i="10"/>
  <c r="BW208" i="10"/>
  <c r="DO208" i="10" s="1"/>
  <c r="DQ459" i="10"/>
  <c r="DK459" i="10"/>
  <c r="DI459" i="10"/>
  <c r="DG459" i="10"/>
  <c r="DE459" i="10"/>
  <c r="DC459" i="10"/>
  <c r="DA459" i="10"/>
  <c r="CY459" i="10"/>
  <c r="CW459" i="10"/>
  <c r="CU459" i="10"/>
  <c r="CS459" i="10"/>
  <c r="CQ459" i="10"/>
  <c r="CO459" i="10"/>
  <c r="CK459" i="10"/>
  <c r="CI459" i="10"/>
  <c r="CE459" i="10"/>
  <c r="CC459" i="10"/>
  <c r="CA459" i="10"/>
  <c r="BY459" i="10"/>
  <c r="BW459" i="10"/>
  <c r="DO459" i="10" s="1"/>
  <c r="DQ207" i="10"/>
  <c r="DK207" i="10"/>
  <c r="DI207" i="10"/>
  <c r="DG207" i="10"/>
  <c r="DE207" i="10"/>
  <c r="DC207" i="10"/>
  <c r="DA207" i="10"/>
  <c r="CY207" i="10"/>
  <c r="CW207" i="10"/>
  <c r="CU207" i="10"/>
  <c r="CS207" i="10"/>
  <c r="CQ207" i="10"/>
  <c r="CO207" i="10"/>
  <c r="CK207" i="10"/>
  <c r="CI207" i="10"/>
  <c r="CE207" i="10"/>
  <c r="CC207" i="10"/>
  <c r="CA207" i="10"/>
  <c r="BY207" i="10"/>
  <c r="BW207" i="10"/>
  <c r="DO207" i="10" s="1"/>
  <c r="CG216" i="10" l="1"/>
  <c r="CJ216" i="10"/>
  <c r="DM216" i="10"/>
  <c r="CG463" i="10"/>
  <c r="CJ463" i="10"/>
  <c r="DM463" i="10"/>
  <c r="CG14" i="10"/>
  <c r="CJ14" i="10"/>
  <c r="DM14" i="10"/>
  <c r="CG215" i="10"/>
  <c r="CJ215" i="10"/>
  <c r="DM215" i="10"/>
  <c r="CG214" i="10"/>
  <c r="CJ214" i="10"/>
  <c r="DM214" i="10"/>
  <c r="DM213" i="10"/>
  <c r="CG213" i="10"/>
  <c r="CG462" i="10"/>
  <c r="CJ462" i="10"/>
  <c r="CO462" i="10"/>
  <c r="CS462" i="10"/>
  <c r="CW462" i="10"/>
  <c r="DM462" i="10"/>
  <c r="CQ462" i="10"/>
  <c r="CU462" i="10"/>
  <c r="CY462" i="10"/>
  <c r="DC462" i="10"/>
  <c r="CG212" i="10"/>
  <c r="CJ212" i="10"/>
  <c r="CO212" i="10"/>
  <c r="CS212" i="10"/>
  <c r="CW212" i="10"/>
  <c r="DM212" i="10"/>
  <c r="CQ212" i="10"/>
  <c r="CU212" i="10"/>
  <c r="DC212" i="10"/>
  <c r="CG211" i="10"/>
  <c r="CJ211" i="10"/>
  <c r="DM211" i="10"/>
  <c r="CG210" i="10"/>
  <c r="CJ210" i="10"/>
  <c r="DM210" i="10"/>
  <c r="CG461" i="10"/>
  <c r="CJ461" i="10"/>
  <c r="DM461" i="10"/>
  <c r="CG209" i="10"/>
  <c r="CJ209" i="10"/>
  <c r="DM209" i="10"/>
  <c r="DM460" i="10"/>
  <c r="CG460" i="10"/>
  <c r="DM208" i="10"/>
  <c r="CG208" i="10"/>
  <c r="DM459" i="10"/>
  <c r="CG459" i="10"/>
  <c r="DM207" i="10"/>
  <c r="CG207" i="10"/>
  <c r="DT460" i="10" l="1"/>
  <c r="DT208" i="10"/>
  <c r="DQ206" i="10" l="1"/>
  <c r="DK206" i="10"/>
  <c r="DI206" i="10"/>
  <c r="DG206" i="10"/>
  <c r="DE206" i="10"/>
  <c r="DC206" i="10"/>
  <c r="DA206" i="10"/>
  <c r="CY206" i="10"/>
  <c r="CW206" i="10"/>
  <c r="CU206" i="10"/>
  <c r="CS206" i="10"/>
  <c r="CQ206" i="10"/>
  <c r="CO206" i="10"/>
  <c r="CK206" i="10"/>
  <c r="CI206" i="10"/>
  <c r="CE206" i="10"/>
  <c r="CC206" i="10"/>
  <c r="CA206" i="10"/>
  <c r="BY206" i="10"/>
  <c r="BW206" i="10"/>
  <c r="DM206" i="10" s="1"/>
  <c r="DQ292" i="10"/>
  <c r="DK292" i="10"/>
  <c r="DI292" i="10"/>
  <c r="DG292" i="10"/>
  <c r="DE292" i="10"/>
  <c r="DC292" i="10"/>
  <c r="DA292" i="10"/>
  <c r="CY292" i="10"/>
  <c r="CW292" i="10"/>
  <c r="CU292" i="10"/>
  <c r="CS292" i="10"/>
  <c r="CQ292" i="10"/>
  <c r="CO292" i="10"/>
  <c r="CK292" i="10"/>
  <c r="EW292" i="10" s="1"/>
  <c r="CI292" i="10"/>
  <c r="CE292" i="10"/>
  <c r="CC292" i="10"/>
  <c r="CA292" i="10"/>
  <c r="BY292" i="10"/>
  <c r="BW292" i="10"/>
  <c r="DM292" i="10" s="1"/>
  <c r="DQ291" i="10"/>
  <c r="DK291" i="10"/>
  <c r="DI291" i="10"/>
  <c r="DG291" i="10"/>
  <c r="DE291" i="10"/>
  <c r="DC291" i="10"/>
  <c r="DA291" i="10"/>
  <c r="CY291" i="10"/>
  <c r="CW291" i="10"/>
  <c r="CU291" i="10"/>
  <c r="CS291" i="10"/>
  <c r="CQ291" i="10"/>
  <c r="CO291" i="10"/>
  <c r="CK291" i="10"/>
  <c r="EW291" i="10" s="1"/>
  <c r="CI291" i="10"/>
  <c r="CE291" i="10"/>
  <c r="CC291" i="10"/>
  <c r="CA291" i="10"/>
  <c r="BY291" i="10"/>
  <c r="BW291" i="10"/>
  <c r="DM291" i="10" s="1"/>
  <c r="DQ351" i="10"/>
  <c r="DK351" i="10"/>
  <c r="DI351" i="10"/>
  <c r="DG351" i="10"/>
  <c r="DE351" i="10"/>
  <c r="DC351" i="10"/>
  <c r="DA351" i="10"/>
  <c r="CY351" i="10"/>
  <c r="CW351" i="10"/>
  <c r="CU351" i="10"/>
  <c r="CS351" i="10"/>
  <c r="CQ351" i="10"/>
  <c r="CO351" i="10"/>
  <c r="CK351" i="10"/>
  <c r="CI351" i="10"/>
  <c r="CE351" i="10"/>
  <c r="CC351" i="10"/>
  <c r="CA351" i="10"/>
  <c r="BY351" i="10"/>
  <c r="BW351" i="10"/>
  <c r="DM351" i="10" s="1"/>
  <c r="DQ443" i="10"/>
  <c r="DK443" i="10"/>
  <c r="DI443" i="10"/>
  <c r="DG443" i="10"/>
  <c r="DE443" i="10"/>
  <c r="DC443" i="10"/>
  <c r="DA443" i="10"/>
  <c r="CY443" i="10"/>
  <c r="CW443" i="10"/>
  <c r="CU443" i="10"/>
  <c r="CS443" i="10"/>
  <c r="CQ443" i="10"/>
  <c r="CO443" i="10"/>
  <c r="CK443" i="10"/>
  <c r="CI443" i="10"/>
  <c r="CE443" i="10"/>
  <c r="CC443" i="10"/>
  <c r="CA443" i="10"/>
  <c r="BY443" i="10"/>
  <c r="BW443" i="10"/>
  <c r="DM443" i="10" s="1"/>
  <c r="DQ426" i="10"/>
  <c r="DK426" i="10"/>
  <c r="DI426" i="10"/>
  <c r="DG426" i="10"/>
  <c r="DE426" i="10"/>
  <c r="DC426" i="10"/>
  <c r="DA426" i="10"/>
  <c r="CY426" i="10"/>
  <c r="CW426" i="10"/>
  <c r="CU426" i="10"/>
  <c r="CS426" i="10"/>
  <c r="CQ426" i="10"/>
  <c r="CO426" i="10"/>
  <c r="CI426" i="10"/>
  <c r="CE426" i="10"/>
  <c r="CC426" i="10"/>
  <c r="CA426" i="10"/>
  <c r="BY426" i="10"/>
  <c r="BW426" i="10"/>
  <c r="DM426" i="10" s="1"/>
  <c r="DQ350" i="10"/>
  <c r="DK350" i="10"/>
  <c r="DI350" i="10"/>
  <c r="DG350" i="10"/>
  <c r="DE350" i="10"/>
  <c r="DC350" i="10"/>
  <c r="DA350" i="10"/>
  <c r="CY350" i="10"/>
  <c r="CW350" i="10"/>
  <c r="CU350" i="10"/>
  <c r="CS350" i="10"/>
  <c r="CQ350" i="10"/>
  <c r="CO350" i="10"/>
  <c r="CK350" i="10"/>
  <c r="CI350" i="10"/>
  <c r="CE350" i="10"/>
  <c r="CC350" i="10"/>
  <c r="CA350" i="10"/>
  <c r="BY350" i="10"/>
  <c r="BW350" i="10"/>
  <c r="DM350" i="10" s="1"/>
  <c r="DQ442" i="10"/>
  <c r="DK442" i="10"/>
  <c r="DI442" i="10"/>
  <c r="DG442" i="10"/>
  <c r="DE442" i="10"/>
  <c r="DC442" i="10"/>
  <c r="DA442" i="10"/>
  <c r="CY442" i="10"/>
  <c r="CW442" i="10"/>
  <c r="CU442" i="10"/>
  <c r="CS442" i="10"/>
  <c r="CQ442" i="10"/>
  <c r="CO442" i="10"/>
  <c r="CK442" i="10"/>
  <c r="CI442" i="10"/>
  <c r="CE442" i="10"/>
  <c r="CC442" i="10"/>
  <c r="CA442" i="10"/>
  <c r="BY442" i="10"/>
  <c r="BW442" i="10"/>
  <c r="DO442" i="10" s="1"/>
  <c r="DQ441" i="10"/>
  <c r="DK441" i="10"/>
  <c r="DI441" i="10"/>
  <c r="DG441" i="10"/>
  <c r="DE441" i="10"/>
  <c r="DC441" i="10"/>
  <c r="DA441" i="10"/>
  <c r="CY441" i="10"/>
  <c r="CW441" i="10"/>
  <c r="CU441" i="10"/>
  <c r="CS441" i="10"/>
  <c r="CQ441" i="10"/>
  <c r="CO441" i="10"/>
  <c r="CK441" i="10"/>
  <c r="CI441" i="10"/>
  <c r="CE441" i="10"/>
  <c r="CC441" i="10"/>
  <c r="CA441" i="10"/>
  <c r="BY441" i="10"/>
  <c r="BW441" i="10"/>
  <c r="DO441" i="10" s="1"/>
  <c r="DK369" i="10"/>
  <c r="DI369" i="10"/>
  <c r="DG369" i="10"/>
  <c r="DE369" i="10"/>
  <c r="DC369" i="10"/>
  <c r="DA369" i="10"/>
  <c r="CY369" i="10"/>
  <c r="CW369" i="10"/>
  <c r="CU369" i="10"/>
  <c r="CS369" i="10"/>
  <c r="CQ369" i="10"/>
  <c r="CO369" i="10"/>
  <c r="CK369" i="10"/>
  <c r="CI369" i="10"/>
  <c r="CE369" i="10"/>
  <c r="CC369" i="10"/>
  <c r="CA369" i="10"/>
  <c r="BY369" i="10"/>
  <c r="BW369" i="10"/>
  <c r="CJ369" i="10" s="1"/>
  <c r="DK243" i="10"/>
  <c r="DI243" i="10"/>
  <c r="DG243" i="10"/>
  <c r="DE243" i="10"/>
  <c r="DC243" i="10"/>
  <c r="DA243" i="10"/>
  <c r="CY243" i="10"/>
  <c r="CW243" i="10"/>
  <c r="CU243" i="10"/>
  <c r="CS243" i="10"/>
  <c r="CQ243" i="10"/>
  <c r="CO243" i="10"/>
  <c r="CK243" i="10"/>
  <c r="CI243" i="10"/>
  <c r="CE243" i="10"/>
  <c r="CC243" i="10"/>
  <c r="CA243" i="10"/>
  <c r="BY243" i="10"/>
  <c r="BW243" i="10"/>
  <c r="CJ243" i="10" s="1"/>
  <c r="DQ280" i="10"/>
  <c r="DK280" i="10"/>
  <c r="DI280" i="10"/>
  <c r="DG280" i="10"/>
  <c r="DE280" i="10"/>
  <c r="DC280" i="10"/>
  <c r="DA280" i="10"/>
  <c r="CY280" i="10"/>
  <c r="CW280" i="10"/>
  <c r="CU280" i="10"/>
  <c r="CS280" i="10"/>
  <c r="CQ280" i="10"/>
  <c r="CO280" i="10"/>
  <c r="CI280" i="10"/>
  <c r="CE280" i="10"/>
  <c r="CC280" i="10"/>
  <c r="CA280" i="10"/>
  <c r="BY280" i="10"/>
  <c r="BW280" i="10"/>
  <c r="DM280" i="10" s="1"/>
  <c r="DI493" i="10"/>
  <c r="DE493" i="10"/>
  <c r="DA493" i="10"/>
  <c r="CK493" i="10"/>
  <c r="CI493" i="10"/>
  <c r="CE493" i="10"/>
  <c r="CC493" i="10"/>
  <c r="CA493" i="10"/>
  <c r="BY493" i="10"/>
  <c r="BW493" i="10"/>
  <c r="CJ493" i="10" s="1"/>
  <c r="DK493" i="10"/>
  <c r="DQ385" i="10"/>
  <c r="DI385" i="10"/>
  <c r="DE385" i="10"/>
  <c r="DA385" i="10"/>
  <c r="CK385" i="10"/>
  <c r="CI385" i="10"/>
  <c r="CE385" i="10"/>
  <c r="CC385" i="10"/>
  <c r="CA385" i="10"/>
  <c r="BY385" i="10"/>
  <c r="BW385" i="10"/>
  <c r="DO385" i="10" s="1"/>
  <c r="DK385" i="10"/>
  <c r="DQ384" i="10"/>
  <c r="DK384" i="10"/>
  <c r="DE384" i="10"/>
  <c r="DA384" i="10"/>
  <c r="CK384" i="10"/>
  <c r="CI384" i="10"/>
  <c r="CE384" i="10"/>
  <c r="CC384" i="10"/>
  <c r="CA384" i="10"/>
  <c r="BY384" i="10"/>
  <c r="BW384" i="10"/>
  <c r="DM384" i="10" s="1"/>
  <c r="DI384" i="10"/>
  <c r="DK425" i="10"/>
  <c r="DI425" i="10"/>
  <c r="DG425" i="10"/>
  <c r="DE425" i="10"/>
  <c r="DC425" i="10"/>
  <c r="DA425" i="10"/>
  <c r="CY425" i="10"/>
  <c r="CW425" i="10"/>
  <c r="CU425" i="10"/>
  <c r="CS425" i="10"/>
  <c r="CQ425" i="10"/>
  <c r="CO425" i="10"/>
  <c r="CK425" i="10"/>
  <c r="CI425" i="10"/>
  <c r="CE425" i="10"/>
  <c r="CC425" i="10"/>
  <c r="CA425" i="10"/>
  <c r="BY425" i="10"/>
  <c r="BW425" i="10"/>
  <c r="CJ425" i="10" s="1"/>
  <c r="DK368" i="10"/>
  <c r="DI368" i="10"/>
  <c r="DG368" i="10"/>
  <c r="DE368" i="10"/>
  <c r="DC368" i="10"/>
  <c r="DA368" i="10"/>
  <c r="CY368" i="10"/>
  <c r="CW368" i="10"/>
  <c r="CU368" i="10"/>
  <c r="CS368" i="10"/>
  <c r="CQ368" i="10"/>
  <c r="CO368" i="10"/>
  <c r="CK368" i="10"/>
  <c r="CI368" i="10"/>
  <c r="CE368" i="10"/>
  <c r="CC368" i="10"/>
  <c r="CA368" i="10"/>
  <c r="BY368" i="10"/>
  <c r="BW368" i="10"/>
  <c r="CJ368" i="10" s="1"/>
  <c r="DQ54" i="10"/>
  <c r="DK54" i="10"/>
  <c r="DI54" i="10"/>
  <c r="DG54" i="10"/>
  <c r="DE54" i="10"/>
  <c r="DC54" i="10"/>
  <c r="DA54" i="10"/>
  <c r="CY54" i="10"/>
  <c r="CW54" i="10"/>
  <c r="CU54" i="10"/>
  <c r="CS54" i="10"/>
  <c r="CQ54" i="10"/>
  <c r="CO54" i="10"/>
  <c r="CK54" i="10"/>
  <c r="CI54" i="10"/>
  <c r="CE54" i="10"/>
  <c r="CC54" i="10"/>
  <c r="CA54" i="10"/>
  <c r="BY54" i="10"/>
  <c r="BW54" i="10"/>
  <c r="DM54" i="10" s="1"/>
  <c r="DQ279" i="10"/>
  <c r="DK279" i="10"/>
  <c r="DI279" i="10"/>
  <c r="DG279" i="10"/>
  <c r="DE279" i="10"/>
  <c r="DC279" i="10"/>
  <c r="DA279" i="10"/>
  <c r="CY279" i="10"/>
  <c r="CW279" i="10"/>
  <c r="CU279" i="10"/>
  <c r="CS279" i="10"/>
  <c r="CQ279" i="10"/>
  <c r="CO279" i="10"/>
  <c r="CI279" i="10"/>
  <c r="CE279" i="10"/>
  <c r="CC279" i="10"/>
  <c r="CA279" i="10"/>
  <c r="BY279" i="10"/>
  <c r="BW279" i="10"/>
  <c r="DO279" i="10" s="1"/>
  <c r="DQ242" i="10"/>
  <c r="DK242" i="10"/>
  <c r="DI242" i="10"/>
  <c r="DG242" i="10"/>
  <c r="DE242" i="10"/>
  <c r="DC242" i="10"/>
  <c r="DA242" i="10"/>
  <c r="CY242" i="10"/>
  <c r="CW242" i="10"/>
  <c r="CU242" i="10"/>
  <c r="CS242" i="10"/>
  <c r="CQ242" i="10"/>
  <c r="CO242" i="10"/>
  <c r="CK242" i="10"/>
  <c r="CI242" i="10"/>
  <c r="CE242" i="10"/>
  <c r="CC242" i="10"/>
  <c r="CA242" i="10"/>
  <c r="BY242" i="10"/>
  <c r="BW242" i="10"/>
  <c r="DO242" i="10" s="1"/>
  <c r="DQ367" i="10"/>
  <c r="DK367" i="10"/>
  <c r="DI367" i="10"/>
  <c r="DG367" i="10"/>
  <c r="DE367" i="10"/>
  <c r="DC367" i="10"/>
  <c r="DA367" i="10"/>
  <c r="CY367" i="10"/>
  <c r="CW367" i="10"/>
  <c r="CU367" i="10"/>
  <c r="CS367" i="10"/>
  <c r="CQ367" i="10"/>
  <c r="CO367" i="10"/>
  <c r="CK367" i="10"/>
  <c r="CI367" i="10"/>
  <c r="CE367" i="10"/>
  <c r="CC367" i="10"/>
  <c r="CA367" i="10"/>
  <c r="BY367" i="10"/>
  <c r="BW367" i="10"/>
  <c r="DO367" i="10" s="1"/>
  <c r="DQ278" i="10"/>
  <c r="DK278" i="10"/>
  <c r="DI278" i="10"/>
  <c r="DG278" i="10"/>
  <c r="DE278" i="10"/>
  <c r="DC278" i="10"/>
  <c r="DA278" i="10"/>
  <c r="CY278" i="10"/>
  <c r="CW278" i="10"/>
  <c r="CU278" i="10"/>
  <c r="CS278" i="10"/>
  <c r="CQ278" i="10"/>
  <c r="CO278" i="10"/>
  <c r="CI278" i="10"/>
  <c r="CE278" i="10"/>
  <c r="CC278" i="10"/>
  <c r="CA278" i="10"/>
  <c r="BY278" i="10"/>
  <c r="BW278" i="10"/>
  <c r="DO278" i="10" s="1"/>
  <c r="DQ53" i="10"/>
  <c r="DK53" i="10"/>
  <c r="DI53" i="10"/>
  <c r="DG53" i="10"/>
  <c r="DE53" i="10"/>
  <c r="DC53" i="10"/>
  <c r="DA53" i="10"/>
  <c r="CY53" i="10"/>
  <c r="CW53" i="10"/>
  <c r="CU53" i="10"/>
  <c r="CS53" i="10"/>
  <c r="CQ53" i="10"/>
  <c r="CO53" i="10"/>
  <c r="CK53" i="10"/>
  <c r="CI53" i="10"/>
  <c r="CE53" i="10"/>
  <c r="CC53" i="10"/>
  <c r="CA53" i="10"/>
  <c r="BY53" i="10"/>
  <c r="BW53" i="10"/>
  <c r="DO53" i="10" s="1"/>
  <c r="DS403" i="10"/>
  <c r="DS404" i="10"/>
  <c r="DS405" i="10"/>
  <c r="DS406" i="10"/>
  <c r="DS407" i="10"/>
  <c r="DS408" i="10"/>
  <c r="DS409" i="10"/>
  <c r="DQ402" i="10"/>
  <c r="DK402" i="10"/>
  <c r="DI402" i="10"/>
  <c r="DG402" i="10"/>
  <c r="DE402" i="10"/>
  <c r="DC402" i="10"/>
  <c r="DA402" i="10"/>
  <c r="CY402" i="10"/>
  <c r="CW402" i="10"/>
  <c r="CU402" i="10"/>
  <c r="CS402" i="10"/>
  <c r="CQ402" i="10"/>
  <c r="CO402" i="10"/>
  <c r="CK402" i="10"/>
  <c r="CI402" i="10"/>
  <c r="CE402" i="10"/>
  <c r="CC402" i="10"/>
  <c r="CA402" i="10"/>
  <c r="BY402" i="10"/>
  <c r="BW402" i="10"/>
  <c r="DM402" i="10" s="1"/>
  <c r="DO206" i="10" l="1"/>
  <c r="CG206" i="10"/>
  <c r="CJ206" i="10"/>
  <c r="DO292" i="10"/>
  <c r="CG292" i="10"/>
  <c r="CJ292" i="10"/>
  <c r="EV292" i="10" s="1"/>
  <c r="DO291" i="10"/>
  <c r="CG291" i="10"/>
  <c r="CJ291" i="10"/>
  <c r="DO351" i="10"/>
  <c r="CG351" i="10"/>
  <c r="CJ351" i="10"/>
  <c r="DO443" i="10"/>
  <c r="CG443" i="10"/>
  <c r="CJ443" i="10"/>
  <c r="DO426" i="10"/>
  <c r="CG426" i="10"/>
  <c r="CJ426" i="10"/>
  <c r="DO350" i="10"/>
  <c r="CG350" i="10"/>
  <c r="CJ350" i="10"/>
  <c r="CG442" i="10"/>
  <c r="CJ442" i="10"/>
  <c r="DM442" i="10"/>
  <c r="CG441" i="10"/>
  <c r="CJ441" i="10"/>
  <c r="DM441" i="10"/>
  <c r="CG369" i="10"/>
  <c r="CG243" i="10"/>
  <c r="DO280" i="10"/>
  <c r="CG280" i="10"/>
  <c r="CJ280" i="10"/>
  <c r="CG425" i="10"/>
  <c r="CG493" i="10"/>
  <c r="CO493" i="10"/>
  <c r="CS493" i="10"/>
  <c r="CW493" i="10"/>
  <c r="CQ493" i="10"/>
  <c r="CU493" i="10"/>
  <c r="CY493" i="10"/>
  <c r="DC493" i="10"/>
  <c r="DG493" i="10"/>
  <c r="DM385" i="10"/>
  <c r="CG385" i="10"/>
  <c r="CJ385" i="10"/>
  <c r="CO385" i="10"/>
  <c r="CS385" i="10"/>
  <c r="CW385" i="10"/>
  <c r="CQ385" i="10"/>
  <c r="CU385" i="10"/>
  <c r="CY385" i="10"/>
  <c r="DC385" i="10"/>
  <c r="DG385" i="10"/>
  <c r="CQ384" i="10"/>
  <c r="CU384" i="10"/>
  <c r="CY384" i="10"/>
  <c r="DC384" i="10"/>
  <c r="DG384" i="10"/>
  <c r="DO384" i="10"/>
  <c r="CG384" i="10"/>
  <c r="CJ384" i="10"/>
  <c r="CO384" i="10"/>
  <c r="CS384" i="10"/>
  <c r="CW384" i="10"/>
  <c r="CG368" i="10"/>
  <c r="DS290" i="10"/>
  <c r="DO54" i="10"/>
  <c r="CG54" i="10"/>
  <c r="CJ54" i="10"/>
  <c r="CG279" i="10"/>
  <c r="CJ279" i="10"/>
  <c r="DM279" i="10"/>
  <c r="CG53" i="10"/>
  <c r="CJ53" i="10"/>
  <c r="DM53" i="10"/>
  <c r="CG242" i="10"/>
  <c r="CJ242" i="10"/>
  <c r="DM242" i="10"/>
  <c r="CG367" i="10"/>
  <c r="CJ367" i="10"/>
  <c r="DM367" i="10"/>
  <c r="CG278" i="10"/>
  <c r="CJ278" i="10"/>
  <c r="DM278" i="10"/>
  <c r="DO402" i="10"/>
  <c r="CG402" i="10"/>
  <c r="CJ402" i="10"/>
  <c r="DS351" i="10" l="1"/>
  <c r="DT292" i="10"/>
  <c r="DT350" i="10"/>
  <c r="DT291" i="10"/>
  <c r="DS350" i="10"/>
  <c r="DS291" i="10"/>
  <c r="DT289" i="10"/>
  <c r="DS292" i="10"/>
  <c r="DT351" i="10"/>
  <c r="DT290" i="10"/>
  <c r="DS289" i="10"/>
  <c r="DS458" i="10"/>
  <c r="DT367" i="10"/>
  <c r="DT242" i="10"/>
  <c r="DS53" i="10"/>
  <c r="DS242" i="10"/>
  <c r="DT53" i="10"/>
  <c r="DR238" i="10"/>
  <c r="DS278" i="10"/>
  <c r="DT402" i="10"/>
  <c r="DT383" i="10"/>
  <c r="DS402" i="10"/>
  <c r="DS367" i="10"/>
  <c r="DT278" i="10"/>
  <c r="DS383" i="10"/>
  <c r="DO275" i="10" l="1"/>
  <c r="DK382" i="10"/>
  <c r="DI382" i="10"/>
  <c r="DG382" i="10"/>
  <c r="DE382" i="10"/>
  <c r="DC382" i="10"/>
  <c r="DA382" i="10"/>
  <c r="CY382" i="10"/>
  <c r="CW382" i="10"/>
  <c r="CU382" i="10"/>
  <c r="CS382" i="10"/>
  <c r="CQ382" i="10"/>
  <c r="CO382" i="10"/>
  <c r="CK382" i="10"/>
  <c r="BW382" i="10"/>
  <c r="CI382" i="10"/>
  <c r="CE382" i="10"/>
  <c r="CC382" i="10"/>
  <c r="CA382" i="10"/>
  <c r="BY382" i="10"/>
  <c r="DQ52" i="10"/>
  <c r="DQ48" i="10" s="1"/>
  <c r="BW52" i="10"/>
  <c r="DK52" i="10"/>
  <c r="DI52" i="10"/>
  <c r="DG52" i="10"/>
  <c r="DE52" i="10"/>
  <c r="DC52" i="10"/>
  <c r="DA52" i="10"/>
  <c r="CY52" i="10"/>
  <c r="CW52" i="10"/>
  <c r="CU52" i="10"/>
  <c r="CS52" i="10"/>
  <c r="CQ52" i="10"/>
  <c r="CO52" i="10"/>
  <c r="CK52" i="10"/>
  <c r="EW52" i="10" s="1"/>
  <c r="CI52" i="10"/>
  <c r="CE52" i="10"/>
  <c r="CC52" i="10"/>
  <c r="CA52" i="10"/>
  <c r="BY52" i="10"/>
  <c r="DQ423" i="10"/>
  <c r="GC423" i="10" s="1"/>
  <c r="BW423" i="10"/>
  <c r="DO423" i="10" s="1"/>
  <c r="GA423" i="10" s="1"/>
  <c r="DK423" i="10"/>
  <c r="FW423" i="10" s="1"/>
  <c r="DI423" i="10"/>
  <c r="FU423" i="10" s="1"/>
  <c r="DG423" i="10"/>
  <c r="FS423" i="10" s="1"/>
  <c r="DE423" i="10"/>
  <c r="FQ423" i="10" s="1"/>
  <c r="DC423" i="10"/>
  <c r="DC422" i="10" s="1"/>
  <c r="DA423" i="10"/>
  <c r="DA422" i="10" s="1"/>
  <c r="CY423" i="10"/>
  <c r="FK423" i="10" s="1"/>
  <c r="CW423" i="10"/>
  <c r="FI423" i="10" s="1"/>
  <c r="CU423" i="10"/>
  <c r="CU422" i="10" s="1"/>
  <c r="CS423" i="10"/>
  <c r="CS422" i="10" s="1"/>
  <c r="CQ423" i="10"/>
  <c r="FC423" i="10" s="1"/>
  <c r="CO423" i="10"/>
  <c r="FA423" i="10" s="1"/>
  <c r="EW423" i="10"/>
  <c r="CI423" i="10"/>
  <c r="CI422" i="10" s="1"/>
  <c r="CE423" i="10"/>
  <c r="CE422" i="10" s="1"/>
  <c r="CC423" i="10"/>
  <c r="CC422" i="10" s="1"/>
  <c r="CA423" i="10"/>
  <c r="CA422" i="10" s="1"/>
  <c r="BY423" i="10"/>
  <c r="DQ241" i="10"/>
  <c r="DQ238" i="10" s="1"/>
  <c r="BW241" i="10"/>
  <c r="DK241" i="10"/>
  <c r="DI241" i="10"/>
  <c r="DG241" i="10"/>
  <c r="DE241" i="10"/>
  <c r="DC241" i="10"/>
  <c r="DA241" i="10"/>
  <c r="CY241" i="10"/>
  <c r="CW241" i="10"/>
  <c r="CU241" i="10"/>
  <c r="CS241" i="10"/>
  <c r="CQ241" i="10"/>
  <c r="CO241" i="10"/>
  <c r="CK241" i="10"/>
  <c r="CI241" i="10"/>
  <c r="CE241" i="10"/>
  <c r="CC241" i="10"/>
  <c r="CA241" i="10"/>
  <c r="BY241" i="10"/>
  <c r="DK240" i="10"/>
  <c r="DI240" i="10"/>
  <c r="DG240" i="10"/>
  <c r="DE240" i="10"/>
  <c r="DC240" i="10"/>
  <c r="DA240" i="10"/>
  <c r="CY240" i="10"/>
  <c r="CW240" i="10"/>
  <c r="CU240" i="10"/>
  <c r="CS240" i="10"/>
  <c r="CQ240" i="10"/>
  <c r="CO240" i="10"/>
  <c r="CK240" i="10"/>
  <c r="BW240" i="10"/>
  <c r="CJ240" i="10" s="1"/>
  <c r="CI240" i="10"/>
  <c r="CE240" i="10"/>
  <c r="CC240" i="10"/>
  <c r="CA240" i="10"/>
  <c r="BY240" i="10"/>
  <c r="DK401" i="10"/>
  <c r="DI401" i="10"/>
  <c r="DG401" i="10"/>
  <c r="DE401" i="10"/>
  <c r="DC401" i="10"/>
  <c r="DA401" i="10"/>
  <c r="CY401" i="10"/>
  <c r="CW401" i="10"/>
  <c r="CU401" i="10"/>
  <c r="CS401" i="10"/>
  <c r="CQ401" i="10"/>
  <c r="CO401" i="10"/>
  <c r="CK401" i="10"/>
  <c r="BW401" i="10"/>
  <c r="CJ401" i="10" s="1"/>
  <c r="CI401" i="10"/>
  <c r="CE401" i="10"/>
  <c r="CC401" i="10"/>
  <c r="CA401" i="10"/>
  <c r="BY401" i="10"/>
  <c r="DK400" i="10"/>
  <c r="DI400" i="10"/>
  <c r="DG400" i="10"/>
  <c r="DE400" i="10"/>
  <c r="DC400" i="10"/>
  <c r="DA400" i="10"/>
  <c r="CY400" i="10"/>
  <c r="CW400" i="10"/>
  <c r="CU400" i="10"/>
  <c r="CS400" i="10"/>
  <c r="CQ400" i="10"/>
  <c r="CO400" i="10"/>
  <c r="CK400" i="10"/>
  <c r="BW400" i="10"/>
  <c r="CI400" i="10"/>
  <c r="CE400" i="10"/>
  <c r="CC400" i="10"/>
  <c r="CA400" i="10"/>
  <c r="BY400" i="10"/>
  <c r="DK51" i="10"/>
  <c r="DI51" i="10"/>
  <c r="DG51" i="10"/>
  <c r="DE51" i="10"/>
  <c r="DC51" i="10"/>
  <c r="DA51" i="10"/>
  <c r="CY51" i="10"/>
  <c r="CW51" i="10"/>
  <c r="CU51" i="10"/>
  <c r="CS51" i="10"/>
  <c r="CQ51" i="10"/>
  <c r="CO51" i="10"/>
  <c r="CK51" i="10"/>
  <c r="EW51" i="10" s="1"/>
  <c r="BW51" i="10"/>
  <c r="CJ51" i="10" s="1"/>
  <c r="CI51" i="10"/>
  <c r="CE51" i="10"/>
  <c r="CC51" i="10"/>
  <c r="CA51" i="10"/>
  <c r="BY51" i="10"/>
  <c r="DQ381" i="10"/>
  <c r="DQ380" i="10" s="1"/>
  <c r="BW381" i="10"/>
  <c r="DK381" i="10"/>
  <c r="DI381" i="10"/>
  <c r="DG381" i="10"/>
  <c r="DE381" i="10"/>
  <c r="DC381" i="10"/>
  <c r="DA381" i="10"/>
  <c r="CY381" i="10"/>
  <c r="CW381" i="10"/>
  <c r="CU381" i="10"/>
  <c r="CS381" i="10"/>
  <c r="CQ381" i="10"/>
  <c r="CO381" i="10"/>
  <c r="CK381" i="10"/>
  <c r="CI381" i="10"/>
  <c r="CE381" i="10"/>
  <c r="CC381" i="10"/>
  <c r="CA381" i="10"/>
  <c r="BY381" i="10"/>
  <c r="DQ194" i="10"/>
  <c r="GC194" i="10" s="1"/>
  <c r="BW194" i="10"/>
  <c r="DK194" i="10"/>
  <c r="FW194" i="10" s="1"/>
  <c r="DI194" i="10"/>
  <c r="FU194" i="10" s="1"/>
  <c r="DG194" i="10"/>
  <c r="FS194" i="10" s="1"/>
  <c r="DE194" i="10"/>
  <c r="FQ194" i="10" s="1"/>
  <c r="DC194" i="10"/>
  <c r="FO194" i="10" s="1"/>
  <c r="DA194" i="10"/>
  <c r="FM194" i="10" s="1"/>
  <c r="CY194" i="10"/>
  <c r="FK194" i="10" s="1"/>
  <c r="CW194" i="10"/>
  <c r="FI194" i="10" s="1"/>
  <c r="CU194" i="10"/>
  <c r="FG194" i="10" s="1"/>
  <c r="CS194" i="10"/>
  <c r="FE194" i="10" s="1"/>
  <c r="CQ194" i="10"/>
  <c r="FC194" i="10" s="1"/>
  <c r="CO194" i="10"/>
  <c r="FA194" i="10" s="1"/>
  <c r="CI194" i="10"/>
  <c r="EU194" i="10" s="1"/>
  <c r="CE194" i="10"/>
  <c r="EQ194" i="10" s="1"/>
  <c r="CC194" i="10"/>
  <c r="EO194" i="10" s="1"/>
  <c r="CA194" i="10"/>
  <c r="BY194" i="10"/>
  <c r="DQ193" i="10"/>
  <c r="GC193" i="10" s="1"/>
  <c r="BW193" i="10"/>
  <c r="DK193" i="10"/>
  <c r="FW193" i="10" s="1"/>
  <c r="DI193" i="10"/>
  <c r="FU193" i="10" s="1"/>
  <c r="DG193" i="10"/>
  <c r="FS193" i="10" s="1"/>
  <c r="DE193" i="10"/>
  <c r="FQ193" i="10" s="1"/>
  <c r="DC193" i="10"/>
  <c r="FO193" i="10" s="1"/>
  <c r="DA193" i="10"/>
  <c r="FM193" i="10" s="1"/>
  <c r="CY193" i="10"/>
  <c r="FK193" i="10" s="1"/>
  <c r="CW193" i="10"/>
  <c r="FI193" i="10" s="1"/>
  <c r="CU193" i="10"/>
  <c r="FG193" i="10" s="1"/>
  <c r="CS193" i="10"/>
  <c r="FE193" i="10" s="1"/>
  <c r="CQ193" i="10"/>
  <c r="FC193" i="10" s="1"/>
  <c r="CO193" i="10"/>
  <c r="FA193" i="10" s="1"/>
  <c r="CI193" i="10"/>
  <c r="EU193" i="10" s="1"/>
  <c r="CE193" i="10"/>
  <c r="EQ193" i="10" s="1"/>
  <c r="CC193" i="10"/>
  <c r="EO193" i="10" s="1"/>
  <c r="CA193" i="10"/>
  <c r="BY193" i="10"/>
  <c r="DK192" i="10"/>
  <c r="FW192" i="10" s="1"/>
  <c r="DI192" i="10"/>
  <c r="FU192" i="10" s="1"/>
  <c r="DG192" i="10"/>
  <c r="FS192" i="10" s="1"/>
  <c r="DE192" i="10"/>
  <c r="FQ192" i="10" s="1"/>
  <c r="DC192" i="10"/>
  <c r="FO192" i="10" s="1"/>
  <c r="DA192" i="10"/>
  <c r="FM192" i="10" s="1"/>
  <c r="CY192" i="10"/>
  <c r="FK192" i="10" s="1"/>
  <c r="CW192" i="10"/>
  <c r="FI192" i="10" s="1"/>
  <c r="CU192" i="10"/>
  <c r="FG192" i="10" s="1"/>
  <c r="CS192" i="10"/>
  <c r="FE192" i="10" s="1"/>
  <c r="CQ192" i="10"/>
  <c r="FC192" i="10" s="1"/>
  <c r="CO192" i="10"/>
  <c r="CI192" i="10"/>
  <c r="EU192" i="10" s="1"/>
  <c r="BW192" i="10"/>
  <c r="CG192" i="10" s="1"/>
  <c r="ES192" i="10" s="1"/>
  <c r="CE192" i="10"/>
  <c r="EQ192" i="10" s="1"/>
  <c r="CC192" i="10"/>
  <c r="EO192" i="10" s="1"/>
  <c r="CA192" i="10"/>
  <c r="BY192" i="10"/>
  <c r="DK50" i="10"/>
  <c r="DI50" i="10"/>
  <c r="DG50" i="10"/>
  <c r="DE50" i="10"/>
  <c r="DC50" i="10"/>
  <c r="DA50" i="10"/>
  <c r="CY50" i="10"/>
  <c r="CW50" i="10"/>
  <c r="CU50" i="10"/>
  <c r="CS50" i="10"/>
  <c r="CQ50" i="10"/>
  <c r="CO50" i="10"/>
  <c r="CK50" i="10"/>
  <c r="BW50" i="10"/>
  <c r="CI50" i="10"/>
  <c r="CE50" i="10"/>
  <c r="CC50" i="10"/>
  <c r="CA50" i="10"/>
  <c r="BY50" i="10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K239" i="10"/>
  <c r="BW239" i="10"/>
  <c r="CI239" i="10"/>
  <c r="CE239" i="10"/>
  <c r="CC239" i="10"/>
  <c r="CA239" i="10"/>
  <c r="BY239" i="10"/>
  <c r="DK276" i="10"/>
  <c r="DI276" i="10"/>
  <c r="DG276" i="10"/>
  <c r="DE276" i="10"/>
  <c r="DC276" i="10"/>
  <c r="DA276" i="10"/>
  <c r="CY276" i="10"/>
  <c r="CW276" i="10"/>
  <c r="CU276" i="10"/>
  <c r="CS276" i="10"/>
  <c r="CQ276" i="10"/>
  <c r="CO276" i="10"/>
  <c r="BW276" i="10"/>
  <c r="CJ276" i="10" s="1"/>
  <c r="CI276" i="10"/>
  <c r="CE276" i="10"/>
  <c r="CC276" i="10"/>
  <c r="CA276" i="10"/>
  <c r="BY276" i="10"/>
  <c r="DK399" i="10"/>
  <c r="DI399" i="10"/>
  <c r="DG399" i="10"/>
  <c r="DE399" i="10"/>
  <c r="DC399" i="10"/>
  <c r="DA399" i="10"/>
  <c r="CY399" i="10"/>
  <c r="CW399" i="10"/>
  <c r="CU399" i="10"/>
  <c r="CS399" i="10"/>
  <c r="CQ399" i="10"/>
  <c r="CO399" i="10"/>
  <c r="CK399" i="10"/>
  <c r="BW399" i="10"/>
  <c r="CI399" i="10"/>
  <c r="CE399" i="10"/>
  <c r="CC399" i="10"/>
  <c r="CA399" i="10"/>
  <c r="BY399" i="10"/>
  <c r="DK365" i="10"/>
  <c r="DI365" i="10"/>
  <c r="DG365" i="10"/>
  <c r="DE365" i="10"/>
  <c r="DC365" i="10"/>
  <c r="DA365" i="10"/>
  <c r="CY365" i="10"/>
  <c r="CW365" i="10"/>
  <c r="CU365" i="10"/>
  <c r="CS365" i="10"/>
  <c r="CQ365" i="10"/>
  <c r="CO365" i="10"/>
  <c r="CK365" i="10"/>
  <c r="BW365" i="10"/>
  <c r="CI365" i="10"/>
  <c r="CE365" i="10"/>
  <c r="CC365" i="10"/>
  <c r="CA365" i="10"/>
  <c r="BY365" i="10"/>
  <c r="DQ364" i="10"/>
  <c r="DQ363" i="10" s="1"/>
  <c r="BW364" i="10"/>
  <c r="DO364" i="10" s="1"/>
  <c r="DO363" i="10" s="1"/>
  <c r="DK364" i="10"/>
  <c r="DI364" i="10"/>
  <c r="DG364" i="10"/>
  <c r="DE364" i="10"/>
  <c r="DC364" i="10"/>
  <c r="DA364" i="10"/>
  <c r="CY364" i="10"/>
  <c r="CW364" i="10"/>
  <c r="CU364" i="10"/>
  <c r="CS364" i="10"/>
  <c r="CQ364" i="10"/>
  <c r="CO364" i="10"/>
  <c r="CI364" i="10"/>
  <c r="CE364" i="10"/>
  <c r="CC364" i="10"/>
  <c r="CA364" i="10"/>
  <c r="BY364" i="10"/>
  <c r="DK49" i="10"/>
  <c r="FW49" i="10" s="1"/>
  <c r="DI49" i="10"/>
  <c r="FU49" i="10" s="1"/>
  <c r="DG49" i="10"/>
  <c r="DE49" i="10"/>
  <c r="FQ49" i="10" s="1"/>
  <c r="DC49" i="10"/>
  <c r="FO49" i="10" s="1"/>
  <c r="DA49" i="10"/>
  <c r="FM49" i="10" s="1"/>
  <c r="CY49" i="10"/>
  <c r="FK49" i="10" s="1"/>
  <c r="CW49" i="10"/>
  <c r="FI49" i="10" s="1"/>
  <c r="CU49" i="10"/>
  <c r="FG49" i="10" s="1"/>
  <c r="CS49" i="10"/>
  <c r="FE49" i="10" s="1"/>
  <c r="CQ49" i="10"/>
  <c r="FC49" i="10" s="1"/>
  <c r="CO49" i="10"/>
  <c r="FA49" i="10" s="1"/>
  <c r="CI49" i="10"/>
  <c r="EU49" i="10" s="1"/>
  <c r="BW49" i="10"/>
  <c r="CG49" i="10" s="1"/>
  <c r="CE49" i="10"/>
  <c r="EQ49" i="10" s="1"/>
  <c r="CC49" i="10"/>
  <c r="EO49" i="10" s="1"/>
  <c r="CA49" i="10"/>
  <c r="BY49" i="10"/>
  <c r="DQ191" i="10"/>
  <c r="GC191" i="10" s="1"/>
  <c r="BW191" i="10"/>
  <c r="DK191" i="10"/>
  <c r="FW191" i="10" s="1"/>
  <c r="DI191" i="10"/>
  <c r="FU191" i="10" s="1"/>
  <c r="DG191" i="10"/>
  <c r="FS191" i="10" s="1"/>
  <c r="DE191" i="10"/>
  <c r="FQ191" i="10" s="1"/>
  <c r="DC191" i="10"/>
  <c r="FO191" i="10" s="1"/>
  <c r="DA191" i="10"/>
  <c r="FM191" i="10" s="1"/>
  <c r="CY191" i="10"/>
  <c r="FK191" i="10" s="1"/>
  <c r="CW191" i="10"/>
  <c r="FI191" i="10" s="1"/>
  <c r="CU191" i="10"/>
  <c r="FG191" i="10" s="1"/>
  <c r="CS191" i="10"/>
  <c r="CQ191" i="10"/>
  <c r="FC191" i="10" s="1"/>
  <c r="CO191" i="10"/>
  <c r="FA191" i="10" s="1"/>
  <c r="CI191" i="10"/>
  <c r="EU191" i="10" s="1"/>
  <c r="CE191" i="10"/>
  <c r="EQ191" i="10" s="1"/>
  <c r="CC191" i="10"/>
  <c r="EO191" i="10" s="1"/>
  <c r="CA191" i="10"/>
  <c r="BY191" i="10"/>
  <c r="DQ492" i="10"/>
  <c r="BW492" i="10"/>
  <c r="DK492" i="10"/>
  <c r="DI492" i="10"/>
  <c r="DG492" i="10"/>
  <c r="DE492" i="10"/>
  <c r="DC492" i="10"/>
  <c r="DA492" i="10"/>
  <c r="CY492" i="10"/>
  <c r="CW492" i="10"/>
  <c r="CU492" i="10"/>
  <c r="CS492" i="10"/>
  <c r="CQ492" i="10"/>
  <c r="CO492" i="10"/>
  <c r="CK492" i="10"/>
  <c r="CI492" i="10"/>
  <c r="CE492" i="10"/>
  <c r="CC492" i="10"/>
  <c r="CA492" i="10"/>
  <c r="BY492" i="10"/>
  <c r="GC491" i="10"/>
  <c r="GA491" i="10"/>
  <c r="FY491" i="10"/>
  <c r="FW491" i="10"/>
  <c r="FU491" i="10"/>
  <c r="FS491" i="10"/>
  <c r="FQ491" i="10"/>
  <c r="FO491" i="10"/>
  <c r="FK491" i="10"/>
  <c r="FI491" i="10"/>
  <c r="FG491" i="10"/>
  <c r="FC491" i="10"/>
  <c r="FA491" i="10"/>
  <c r="EW491" i="10"/>
  <c r="DQ256" i="10"/>
  <c r="GC256" i="10" s="1"/>
  <c r="BW256" i="10"/>
  <c r="DK256" i="10"/>
  <c r="FW256" i="10" s="1"/>
  <c r="DI256" i="10"/>
  <c r="FU256" i="10" s="1"/>
  <c r="DG256" i="10"/>
  <c r="FS256" i="10" s="1"/>
  <c r="DE256" i="10"/>
  <c r="FQ256" i="10" s="1"/>
  <c r="DC256" i="10"/>
  <c r="FO256" i="10" s="1"/>
  <c r="DA256" i="10"/>
  <c r="FM256" i="10" s="1"/>
  <c r="CY256" i="10"/>
  <c r="FK256" i="10" s="1"/>
  <c r="CW256" i="10"/>
  <c r="FI256" i="10" s="1"/>
  <c r="CU256" i="10"/>
  <c r="FG256" i="10" s="1"/>
  <c r="CS256" i="10"/>
  <c r="FE256" i="10" s="1"/>
  <c r="CQ256" i="10"/>
  <c r="FC256" i="10" s="1"/>
  <c r="CO256" i="10"/>
  <c r="FA256" i="10" s="1"/>
  <c r="CK256" i="10"/>
  <c r="EW256" i="10" s="1"/>
  <c r="CI256" i="10"/>
  <c r="CE256" i="10"/>
  <c r="CC256" i="10"/>
  <c r="CA256" i="10"/>
  <c r="BY256" i="10"/>
  <c r="DQ269" i="10"/>
  <c r="BW269" i="10"/>
  <c r="DK269" i="10"/>
  <c r="DI269" i="10"/>
  <c r="DG269" i="10"/>
  <c r="DE269" i="10"/>
  <c r="DC269" i="10"/>
  <c r="DA269" i="10"/>
  <c r="CY269" i="10"/>
  <c r="CW269" i="10"/>
  <c r="CU269" i="10"/>
  <c r="CS269" i="10"/>
  <c r="CQ269" i="10"/>
  <c r="CO269" i="10"/>
  <c r="CK269" i="10"/>
  <c r="CI269" i="10"/>
  <c r="CE269" i="10"/>
  <c r="CC269" i="10"/>
  <c r="CA269" i="10"/>
  <c r="BY269" i="10"/>
  <c r="DK333" i="10"/>
  <c r="DI333" i="10"/>
  <c r="BT333" i="10"/>
  <c r="DE333" i="10"/>
  <c r="DA333" i="10"/>
  <c r="CK333" i="10"/>
  <c r="BW333" i="10"/>
  <c r="CI333" i="10"/>
  <c r="CE333" i="10"/>
  <c r="CC333" i="10"/>
  <c r="CA333" i="10"/>
  <c r="BY333" i="10"/>
  <c r="DQ62" i="10"/>
  <c r="DO62" i="10"/>
  <c r="DQ134" i="10"/>
  <c r="BW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CC134" i="10"/>
  <c r="CA134" i="10"/>
  <c r="BY134" i="10"/>
  <c r="DQ36" i="10"/>
  <c r="BW36" i="10"/>
  <c r="DK36" i="10"/>
  <c r="DI36" i="10"/>
  <c r="DG36" i="10"/>
  <c r="DE36" i="10"/>
  <c r="DC36" i="10"/>
  <c r="DA36" i="10"/>
  <c r="CY36" i="10"/>
  <c r="CW36" i="10"/>
  <c r="CU36" i="10"/>
  <c r="CS36" i="10"/>
  <c r="CQ36" i="10"/>
  <c r="CO36" i="10"/>
  <c r="CK36" i="10"/>
  <c r="CI36" i="10"/>
  <c r="CE36" i="10"/>
  <c r="CC36" i="10"/>
  <c r="CA36" i="10"/>
  <c r="BY36" i="10"/>
  <c r="DK231" i="10"/>
  <c r="FW231" i="10" s="1"/>
  <c r="BT231" i="10"/>
  <c r="DE231" i="10"/>
  <c r="FQ231" i="10" s="1"/>
  <c r="DA231" i="10"/>
  <c r="FM231" i="10" s="1"/>
  <c r="CK231" i="10"/>
  <c r="EW231" i="10" s="1"/>
  <c r="BW231" i="10"/>
  <c r="CI231" i="10"/>
  <c r="EU231" i="10" s="1"/>
  <c r="CE231" i="10"/>
  <c r="EQ231" i="10" s="1"/>
  <c r="CC231" i="10"/>
  <c r="EO231" i="10" s="1"/>
  <c r="CA231" i="10"/>
  <c r="EM231" i="10" s="1"/>
  <c r="BY231" i="10"/>
  <c r="EK231" i="10" s="1"/>
  <c r="DQ414" i="10"/>
  <c r="GC414" i="10" s="1"/>
  <c r="BW414" i="10"/>
  <c r="DM414" i="10" s="1"/>
  <c r="FY414" i="10" s="1"/>
  <c r="DK414" i="10"/>
  <c r="FW414" i="10" s="1"/>
  <c r="BT414" i="10"/>
  <c r="DE414" i="10"/>
  <c r="FQ414" i="10" s="1"/>
  <c r="DA414" i="10"/>
  <c r="FM414" i="10" s="1"/>
  <c r="CK414" i="10"/>
  <c r="EW414" i="10" s="1"/>
  <c r="CI414" i="10"/>
  <c r="CE414" i="10"/>
  <c r="CC414" i="10"/>
  <c r="CA414" i="10"/>
  <c r="BY414" i="10"/>
  <c r="DQ35" i="10"/>
  <c r="BW35" i="10"/>
  <c r="DM35" i="10" s="1"/>
  <c r="DK35" i="10"/>
  <c r="BT35" i="10"/>
  <c r="CU35" i="10" s="1"/>
  <c r="DE35" i="10"/>
  <c r="DA35" i="10"/>
  <c r="CK35" i="10"/>
  <c r="CI35" i="10"/>
  <c r="CE35" i="10"/>
  <c r="CC35" i="10"/>
  <c r="CA35" i="10"/>
  <c r="BY35" i="10"/>
  <c r="EW132" i="10"/>
  <c r="DQ477" i="10"/>
  <c r="GC477" i="10" s="1"/>
  <c r="DO477" i="10"/>
  <c r="DM477" i="10"/>
  <c r="FY477" i="10" s="1"/>
  <c r="DK477" i="10"/>
  <c r="FW477" i="10" s="1"/>
  <c r="DI477" i="10"/>
  <c r="FU477" i="10" s="1"/>
  <c r="DG477" i="10"/>
  <c r="FS477" i="10" s="1"/>
  <c r="DE477" i="10"/>
  <c r="FQ477" i="10" s="1"/>
  <c r="DC477" i="10"/>
  <c r="FO477" i="10" s="1"/>
  <c r="DA477" i="10"/>
  <c r="FM477" i="10" s="1"/>
  <c r="CY477" i="10"/>
  <c r="FK477" i="10" s="1"/>
  <c r="CW477" i="10"/>
  <c r="FI477" i="10" s="1"/>
  <c r="CU477" i="10"/>
  <c r="FG477" i="10" s="1"/>
  <c r="CS477" i="10"/>
  <c r="FE477" i="10" s="1"/>
  <c r="CQ477" i="10"/>
  <c r="FC477" i="10" s="1"/>
  <c r="CO477" i="10"/>
  <c r="FA477" i="10" s="1"/>
  <c r="CK477" i="10"/>
  <c r="EW477" i="10" s="1"/>
  <c r="CJ477" i="10"/>
  <c r="EV477" i="10" s="1"/>
  <c r="CI477" i="10"/>
  <c r="CG477" i="10"/>
  <c r="CE477" i="10"/>
  <c r="CC477" i="10"/>
  <c r="CA477" i="10"/>
  <c r="BY477" i="10"/>
  <c r="DQ268" i="10"/>
  <c r="GC268" i="10" s="1"/>
  <c r="DO268" i="10"/>
  <c r="GA268" i="10" s="1"/>
  <c r="DM268" i="10"/>
  <c r="FY268" i="10" s="1"/>
  <c r="DK268" i="10"/>
  <c r="FW268" i="10" s="1"/>
  <c r="DI268" i="10"/>
  <c r="FU268" i="10" s="1"/>
  <c r="DG268" i="10"/>
  <c r="FS268" i="10" s="1"/>
  <c r="DC268" i="10"/>
  <c r="FO268" i="10" s="1"/>
  <c r="DA268" i="10"/>
  <c r="FM268" i="10" s="1"/>
  <c r="CY268" i="10"/>
  <c r="FK268" i="10" s="1"/>
  <c r="CW268" i="10"/>
  <c r="FI268" i="10" s="1"/>
  <c r="CU268" i="10"/>
  <c r="FG268" i="10" s="1"/>
  <c r="CS268" i="10"/>
  <c r="FE268" i="10" s="1"/>
  <c r="CQ268" i="10"/>
  <c r="FC268" i="10" s="1"/>
  <c r="CO268" i="10"/>
  <c r="FA268" i="10" s="1"/>
  <c r="CJ268" i="10"/>
  <c r="EV268" i="10" s="1"/>
  <c r="CI268" i="10"/>
  <c r="CG268" i="10"/>
  <c r="CE268" i="10"/>
  <c r="CC268" i="10"/>
  <c r="CA268" i="10"/>
  <c r="BY268" i="10"/>
  <c r="DQ267" i="10"/>
  <c r="GC267" i="10" s="1"/>
  <c r="DO267" i="10"/>
  <c r="GA267" i="10" s="1"/>
  <c r="DM267" i="10"/>
  <c r="FY267" i="10" s="1"/>
  <c r="DK267" i="10"/>
  <c r="FW267" i="10" s="1"/>
  <c r="DI267" i="10"/>
  <c r="FU267" i="10" s="1"/>
  <c r="DG267" i="10"/>
  <c r="FS267" i="10" s="1"/>
  <c r="DE267" i="10"/>
  <c r="FQ267" i="10" s="1"/>
  <c r="DC267" i="10"/>
  <c r="FO267" i="10" s="1"/>
  <c r="DA267" i="10"/>
  <c r="FM267" i="10" s="1"/>
  <c r="CY267" i="10"/>
  <c r="FK267" i="10" s="1"/>
  <c r="CW267" i="10"/>
  <c r="FI267" i="10" s="1"/>
  <c r="CU267" i="10"/>
  <c r="FG267" i="10" s="1"/>
  <c r="CS267" i="10"/>
  <c r="FE267" i="10" s="1"/>
  <c r="CQ267" i="10"/>
  <c r="FC267" i="10" s="1"/>
  <c r="CO267" i="10"/>
  <c r="FA267" i="10" s="1"/>
  <c r="CK267" i="10"/>
  <c r="EW267" i="10" s="1"/>
  <c r="CJ267" i="10"/>
  <c r="EV267" i="10" s="1"/>
  <c r="CI267" i="10"/>
  <c r="CG267" i="10"/>
  <c r="CE267" i="10"/>
  <c r="CC267" i="10"/>
  <c r="CA267" i="10"/>
  <c r="BY267" i="10"/>
  <c r="DQ230" i="10"/>
  <c r="DO230" i="10"/>
  <c r="DM230" i="10"/>
  <c r="DK230" i="10"/>
  <c r="DI230" i="10"/>
  <c r="DG230" i="10"/>
  <c r="DE230" i="10"/>
  <c r="DC230" i="10"/>
  <c r="DA230" i="10"/>
  <c r="CY230" i="10"/>
  <c r="CW230" i="10"/>
  <c r="CU230" i="10"/>
  <c r="CS230" i="10"/>
  <c r="CQ230" i="10"/>
  <c r="CO230" i="10"/>
  <c r="CK230" i="10"/>
  <c r="CJ230" i="10"/>
  <c r="CI230" i="10"/>
  <c r="CG230" i="10"/>
  <c r="CE230" i="10"/>
  <c r="CC230" i="10"/>
  <c r="CA230" i="10"/>
  <c r="BY230" i="10"/>
  <c r="DQ476" i="10"/>
  <c r="DO476" i="10"/>
  <c r="DM476" i="10"/>
  <c r="DK476" i="10"/>
  <c r="DI476" i="10"/>
  <c r="DG476" i="10"/>
  <c r="DE476" i="10"/>
  <c r="DC476" i="10"/>
  <c r="DA476" i="10"/>
  <c r="CY476" i="10"/>
  <c r="CW476" i="10"/>
  <c r="CU476" i="10"/>
  <c r="CS476" i="10"/>
  <c r="CQ476" i="10"/>
  <c r="CO476" i="10"/>
  <c r="CK476" i="10"/>
  <c r="CJ476" i="10"/>
  <c r="CI476" i="10"/>
  <c r="CG476" i="10"/>
  <c r="CE476" i="10"/>
  <c r="CC476" i="10"/>
  <c r="CA476" i="10"/>
  <c r="BY476" i="10"/>
  <c r="DQ255" i="10"/>
  <c r="GC255" i="10" s="1"/>
  <c r="DO255" i="10"/>
  <c r="GA255" i="10" s="1"/>
  <c r="DM255" i="10"/>
  <c r="FY255" i="10" s="1"/>
  <c r="DK255" i="10"/>
  <c r="FW255" i="10" s="1"/>
  <c r="DI255" i="10"/>
  <c r="FU255" i="10" s="1"/>
  <c r="DG255" i="10"/>
  <c r="FS255" i="10" s="1"/>
  <c r="DE255" i="10"/>
  <c r="FQ255" i="10" s="1"/>
  <c r="DC255" i="10"/>
  <c r="FO255" i="10" s="1"/>
  <c r="DA255" i="10"/>
  <c r="FM255" i="10" s="1"/>
  <c r="CY255" i="10"/>
  <c r="FK255" i="10" s="1"/>
  <c r="CW255" i="10"/>
  <c r="FI255" i="10" s="1"/>
  <c r="CU255" i="10"/>
  <c r="FG255" i="10" s="1"/>
  <c r="CS255" i="10"/>
  <c r="FE255" i="10" s="1"/>
  <c r="CQ255" i="10"/>
  <c r="FC255" i="10" s="1"/>
  <c r="CO255" i="10"/>
  <c r="FA255" i="10" s="1"/>
  <c r="CI255" i="10"/>
  <c r="EU255" i="10" s="1"/>
  <c r="CG255" i="10"/>
  <c r="ES255" i="10" s="1"/>
  <c r="CE255" i="10"/>
  <c r="EQ255" i="10" s="1"/>
  <c r="CC255" i="10"/>
  <c r="EO255" i="10" s="1"/>
  <c r="CA255" i="10"/>
  <c r="BY255" i="10"/>
  <c r="DQ254" i="10"/>
  <c r="DO254" i="10"/>
  <c r="DM254" i="10"/>
  <c r="DK254" i="10"/>
  <c r="DI254" i="10"/>
  <c r="DG254" i="10"/>
  <c r="DE254" i="10"/>
  <c r="DC254" i="10"/>
  <c r="DA254" i="10"/>
  <c r="CY254" i="10"/>
  <c r="CW254" i="10"/>
  <c r="CU254" i="10"/>
  <c r="CS254" i="10"/>
  <c r="CQ254" i="10"/>
  <c r="CO254" i="10"/>
  <c r="CK254" i="10"/>
  <c r="CJ254" i="10"/>
  <c r="CI254" i="10"/>
  <c r="CG254" i="10"/>
  <c r="CE254" i="10"/>
  <c r="CC254" i="10"/>
  <c r="CA254" i="10"/>
  <c r="BY254" i="10"/>
  <c r="DQ316" i="10"/>
  <c r="DO316" i="10"/>
  <c r="DM316" i="10"/>
  <c r="DK316" i="10"/>
  <c r="DI316" i="10"/>
  <c r="DG316" i="10"/>
  <c r="DE316" i="10"/>
  <c r="DC316" i="10"/>
  <c r="DA316" i="10"/>
  <c r="CY316" i="10"/>
  <c r="CW316" i="10"/>
  <c r="CU316" i="10"/>
  <c r="CS316" i="10"/>
  <c r="CQ316" i="10"/>
  <c r="CO316" i="10"/>
  <c r="CK316" i="10"/>
  <c r="CJ316" i="10"/>
  <c r="CI316" i="10"/>
  <c r="CG316" i="10"/>
  <c r="CE316" i="10"/>
  <c r="CC316" i="10"/>
  <c r="CA316" i="10"/>
  <c r="BY316" i="10"/>
  <c r="DQ413" i="10"/>
  <c r="DO413" i="10"/>
  <c r="DM413" i="10"/>
  <c r="BT413" i="10"/>
  <c r="DE413" i="10" s="1"/>
  <c r="DA413" i="10"/>
  <c r="CW413" i="10"/>
  <c r="CO413" i="10"/>
  <c r="CI413" i="10"/>
  <c r="CG413" i="10"/>
  <c r="CE413" i="10"/>
  <c r="CC413" i="10"/>
  <c r="CA413" i="10"/>
  <c r="BY413" i="10"/>
  <c r="DQ475" i="10"/>
  <c r="DO475" i="10"/>
  <c r="DM475" i="10"/>
  <c r="DK475" i="10"/>
  <c r="DI475" i="10"/>
  <c r="DG475" i="10"/>
  <c r="DE475" i="10"/>
  <c r="DC475" i="10"/>
  <c r="DA475" i="10"/>
  <c r="CY475" i="10"/>
  <c r="CW475" i="10"/>
  <c r="CU475" i="10"/>
  <c r="CS475" i="10"/>
  <c r="CQ475" i="10"/>
  <c r="CO475" i="10"/>
  <c r="CK475" i="10"/>
  <c r="CJ475" i="10"/>
  <c r="CI475" i="10"/>
  <c r="CG475" i="10"/>
  <c r="CE475" i="10"/>
  <c r="CC475" i="10"/>
  <c r="CA475" i="10"/>
  <c r="BY475" i="10"/>
  <c r="DQ229" i="10"/>
  <c r="DO229" i="10"/>
  <c r="DM229" i="10"/>
  <c r="BT229" i="10"/>
  <c r="DK229" i="10" s="1"/>
  <c r="DE229" i="10"/>
  <c r="DC229" i="10"/>
  <c r="DA229" i="10"/>
  <c r="CY229" i="10"/>
  <c r="CW229" i="10"/>
  <c r="CU229" i="10"/>
  <c r="CS229" i="10"/>
  <c r="CQ229" i="10"/>
  <c r="CO229" i="10"/>
  <c r="CI229" i="10"/>
  <c r="CG229" i="10"/>
  <c r="CC229" i="10"/>
  <c r="CA229" i="10"/>
  <c r="BY229" i="10"/>
  <c r="DQ253" i="10"/>
  <c r="DO253" i="10"/>
  <c r="DM253" i="10"/>
  <c r="DK253" i="10"/>
  <c r="DI253" i="10"/>
  <c r="DG253" i="10"/>
  <c r="DE253" i="10"/>
  <c r="DC253" i="10"/>
  <c r="DA253" i="10"/>
  <c r="CY253" i="10"/>
  <c r="CW253" i="10"/>
  <c r="CU253" i="10"/>
  <c r="CS253" i="10"/>
  <c r="CQ253" i="10"/>
  <c r="CO253" i="10"/>
  <c r="CK253" i="10"/>
  <c r="CJ253" i="10"/>
  <c r="CI253" i="10"/>
  <c r="CG253" i="10"/>
  <c r="CE253" i="10"/>
  <c r="CC253" i="10"/>
  <c r="CA253" i="10"/>
  <c r="BY253" i="10"/>
  <c r="EW131" i="10"/>
  <c r="FW228" i="10"/>
  <c r="FU228" i="10"/>
  <c r="FS228" i="10"/>
  <c r="FQ228" i="10"/>
  <c r="FO228" i="10"/>
  <c r="FM228" i="10"/>
  <c r="FK228" i="10"/>
  <c r="FI228" i="10"/>
  <c r="FG228" i="10"/>
  <c r="FE228" i="10"/>
  <c r="FC228" i="10"/>
  <c r="FA228" i="10"/>
  <c r="EW228" i="10"/>
  <c r="EU228" i="10"/>
  <c r="EQ228" i="10"/>
  <c r="EO228" i="10"/>
  <c r="DK439" i="10"/>
  <c r="DI439" i="10"/>
  <c r="DG439" i="10"/>
  <c r="DC439" i="10"/>
  <c r="DA439" i="10"/>
  <c r="CY439" i="10"/>
  <c r="CW439" i="10"/>
  <c r="CU439" i="10"/>
  <c r="CS439" i="10"/>
  <c r="CQ439" i="10"/>
  <c r="CK439" i="10"/>
  <c r="CI439" i="10"/>
  <c r="CC439" i="10"/>
  <c r="CA439" i="10"/>
  <c r="DK252" i="10"/>
  <c r="DI252" i="10"/>
  <c r="DG252" i="10"/>
  <c r="DE252" i="10"/>
  <c r="DC252" i="10"/>
  <c r="DA252" i="10"/>
  <c r="CY252" i="10"/>
  <c r="CW252" i="10"/>
  <c r="CU252" i="10"/>
  <c r="CS252" i="10"/>
  <c r="CQ252" i="10"/>
  <c r="CO252" i="10"/>
  <c r="CK252" i="10"/>
  <c r="BW252" i="10"/>
  <c r="CI252" i="10"/>
  <c r="CE252" i="10"/>
  <c r="CC252" i="10"/>
  <c r="CA252" i="10"/>
  <c r="BY252" i="10"/>
  <c r="DK266" i="10"/>
  <c r="DI266" i="10"/>
  <c r="DG266" i="10"/>
  <c r="DE266" i="10"/>
  <c r="DC266" i="10"/>
  <c r="DA266" i="10"/>
  <c r="CY266" i="10"/>
  <c r="CW266" i="10"/>
  <c r="CU266" i="10"/>
  <c r="CS266" i="10"/>
  <c r="CQ266" i="10"/>
  <c r="CO266" i="10"/>
  <c r="CK266" i="10"/>
  <c r="BW266" i="10"/>
  <c r="CI266" i="10"/>
  <c r="CE266" i="10"/>
  <c r="CC266" i="10"/>
  <c r="CA266" i="10"/>
  <c r="BY266" i="10"/>
  <c r="DK227" i="10"/>
  <c r="DI227" i="10"/>
  <c r="DG227" i="10"/>
  <c r="DE227" i="10"/>
  <c r="DC227" i="10"/>
  <c r="DA227" i="10"/>
  <c r="CY227" i="10"/>
  <c r="CW227" i="10"/>
  <c r="CU227" i="10"/>
  <c r="CS227" i="10"/>
  <c r="CQ227" i="10"/>
  <c r="CO227" i="10"/>
  <c r="CK227" i="10"/>
  <c r="BW227" i="10"/>
  <c r="CI227" i="10"/>
  <c r="CE227" i="10"/>
  <c r="CC227" i="10"/>
  <c r="CA227" i="10"/>
  <c r="BY227" i="10"/>
  <c r="DK251" i="10"/>
  <c r="DI251" i="10"/>
  <c r="DG251" i="10"/>
  <c r="DE251" i="10"/>
  <c r="DC251" i="10"/>
  <c r="DA251" i="10"/>
  <c r="CY251" i="10"/>
  <c r="CW251" i="10"/>
  <c r="CU251" i="10"/>
  <c r="CS251" i="10"/>
  <c r="CQ251" i="10"/>
  <c r="CO251" i="10"/>
  <c r="CK251" i="10"/>
  <c r="BW251" i="10"/>
  <c r="CI251" i="10"/>
  <c r="CE251" i="10"/>
  <c r="CC251" i="10"/>
  <c r="CA251" i="10"/>
  <c r="BY251" i="10"/>
  <c r="CS474" i="10"/>
  <c r="CS411" i="10"/>
  <c r="CS265" i="10"/>
  <c r="CS226" i="10"/>
  <c r="DK474" i="10"/>
  <c r="DI474" i="10"/>
  <c r="DG474" i="10"/>
  <c r="DE474" i="10"/>
  <c r="DC474" i="10"/>
  <c r="DA474" i="10"/>
  <c r="CY474" i="10"/>
  <c r="CW474" i="10"/>
  <c r="CU474" i="10"/>
  <c r="CQ474" i="10"/>
  <c r="CO474" i="10"/>
  <c r="CK474" i="10"/>
  <c r="BW474" i="10"/>
  <c r="CI474" i="10"/>
  <c r="CE474" i="10"/>
  <c r="CC474" i="10"/>
  <c r="CA474" i="10"/>
  <c r="BY474" i="10"/>
  <c r="DK226" i="10"/>
  <c r="DI226" i="10"/>
  <c r="DG226" i="10"/>
  <c r="DE226" i="10"/>
  <c r="DC226" i="10"/>
  <c r="DA226" i="10"/>
  <c r="CY226" i="10"/>
  <c r="CW226" i="10"/>
  <c r="CU226" i="10"/>
  <c r="CQ226" i="10"/>
  <c r="CO226" i="10"/>
  <c r="CK226" i="10"/>
  <c r="BW226" i="10"/>
  <c r="CI226" i="10"/>
  <c r="CE226" i="10"/>
  <c r="CC226" i="10"/>
  <c r="CA226" i="10"/>
  <c r="BY226" i="10"/>
  <c r="DK411" i="10"/>
  <c r="DI411" i="10"/>
  <c r="DG411" i="10"/>
  <c r="DE411" i="10"/>
  <c r="DC411" i="10"/>
  <c r="DA411" i="10"/>
  <c r="CY411" i="10"/>
  <c r="CW411" i="10"/>
  <c r="CU411" i="10"/>
  <c r="CQ411" i="10"/>
  <c r="CO411" i="10"/>
  <c r="CK411" i="10"/>
  <c r="BW411" i="10"/>
  <c r="CI411" i="10"/>
  <c r="CE411" i="10"/>
  <c r="CC411" i="10"/>
  <c r="CA411" i="10"/>
  <c r="BY411" i="10"/>
  <c r="DQ265" i="10"/>
  <c r="BW265" i="10"/>
  <c r="DK265" i="10"/>
  <c r="DI265" i="10"/>
  <c r="DG265" i="10"/>
  <c r="DE265" i="10"/>
  <c r="DC265" i="10"/>
  <c r="DA265" i="10"/>
  <c r="CY265" i="10"/>
  <c r="CW265" i="10"/>
  <c r="CU265" i="10"/>
  <c r="CQ265" i="10"/>
  <c r="CO265" i="10"/>
  <c r="CK265" i="10"/>
  <c r="CI265" i="10"/>
  <c r="CE265" i="10"/>
  <c r="CC265" i="10"/>
  <c r="CA265" i="10"/>
  <c r="BY265" i="10"/>
  <c r="FT525" i="10"/>
  <c r="FT526" i="10"/>
  <c r="FT527" i="10"/>
  <c r="FT528" i="10"/>
  <c r="FT529" i="10"/>
  <c r="FT530" i="10"/>
  <c r="FT531" i="10"/>
  <c r="FT532" i="10"/>
  <c r="FT533" i="10"/>
  <c r="FT534" i="10"/>
  <c r="FT535" i="10"/>
  <c r="FT536" i="10"/>
  <c r="FT537" i="10"/>
  <c r="FT538" i="10"/>
  <c r="FT539" i="10"/>
  <c r="FT540" i="10"/>
  <c r="FT411" i="10"/>
  <c r="FT412" i="10"/>
  <c r="FT413" i="10"/>
  <c r="FT414" i="10"/>
  <c r="FT415" i="10"/>
  <c r="FT416" i="10"/>
  <c r="FT417" i="10"/>
  <c r="FT418" i="10"/>
  <c r="FT419" i="10"/>
  <c r="FT420" i="10"/>
  <c r="FT421" i="10"/>
  <c r="FT398" i="10"/>
  <c r="FT399" i="10"/>
  <c r="FT400" i="10"/>
  <c r="FT401" i="10"/>
  <c r="FT402" i="10"/>
  <c r="FT403" i="10"/>
  <c r="FT404" i="10"/>
  <c r="FT405" i="10"/>
  <c r="FT406" i="10"/>
  <c r="FT407" i="10"/>
  <c r="FT408" i="10"/>
  <c r="FT409" i="10"/>
  <c r="FT263" i="10"/>
  <c r="FT264" i="10"/>
  <c r="FT265" i="10"/>
  <c r="FT266" i="10"/>
  <c r="FT267" i="10"/>
  <c r="FT268" i="10"/>
  <c r="FT269" i="10"/>
  <c r="FT270" i="10"/>
  <c r="FT271" i="10"/>
  <c r="FT272" i="10"/>
  <c r="FT273" i="10"/>
  <c r="FT274" i="10"/>
  <c r="FT251" i="10"/>
  <c r="FT252" i="10"/>
  <c r="FT253" i="10"/>
  <c r="FT254" i="10"/>
  <c r="FT255" i="10"/>
  <c r="FT256" i="10"/>
  <c r="FT257" i="10"/>
  <c r="FT258" i="10"/>
  <c r="FT259" i="10"/>
  <c r="FT260" i="10"/>
  <c r="FT261" i="10"/>
  <c r="FT239" i="10"/>
  <c r="FT240" i="10"/>
  <c r="FT241" i="10"/>
  <c r="FT242" i="10"/>
  <c r="FT243" i="10"/>
  <c r="FT244" i="10"/>
  <c r="FT245" i="10"/>
  <c r="FT246" i="10"/>
  <c r="FT247" i="10"/>
  <c r="FT248" i="10"/>
  <c r="FT249" i="10"/>
  <c r="FT226" i="10"/>
  <c r="FT227" i="10"/>
  <c r="FT228" i="10"/>
  <c r="FT229" i="10"/>
  <c r="FT230" i="10"/>
  <c r="FT231" i="10"/>
  <c r="FT232" i="10"/>
  <c r="FT233" i="10"/>
  <c r="FT234" i="10"/>
  <c r="FT235" i="10"/>
  <c r="FT236" i="10"/>
  <c r="FT237" i="10"/>
  <c r="FT206" i="10"/>
  <c r="FT207" i="10"/>
  <c r="FT208" i="10"/>
  <c r="FT209" i="10"/>
  <c r="FT210" i="10"/>
  <c r="FT211" i="10"/>
  <c r="FT212" i="10"/>
  <c r="FT213" i="10"/>
  <c r="FT214" i="10"/>
  <c r="FT215" i="10"/>
  <c r="FT216" i="10"/>
  <c r="FT217" i="10"/>
  <c r="FT218" i="10"/>
  <c r="FT223" i="10"/>
  <c r="FT224" i="10"/>
  <c r="FT191" i="10"/>
  <c r="FT192" i="10"/>
  <c r="FT193" i="10"/>
  <c r="FT194" i="10"/>
  <c r="FT195" i="10"/>
  <c r="FT196" i="10"/>
  <c r="FT197" i="10"/>
  <c r="FT198" i="10"/>
  <c r="FT199" i="10"/>
  <c r="FT200" i="10"/>
  <c r="FT201" i="10"/>
  <c r="FT202" i="10"/>
  <c r="FT203" i="10"/>
  <c r="FT204" i="10"/>
  <c r="FT176" i="10"/>
  <c r="FT177" i="10"/>
  <c r="FT178" i="10"/>
  <c r="FT179" i="10"/>
  <c r="FT180" i="10"/>
  <c r="FT181" i="10"/>
  <c r="FT182" i="10"/>
  <c r="FT183" i="10"/>
  <c r="FT184" i="10"/>
  <c r="FT185" i="10"/>
  <c r="FT186" i="10"/>
  <c r="FT187" i="10"/>
  <c r="FT188" i="10"/>
  <c r="FT189" i="10"/>
  <c r="FT159" i="10"/>
  <c r="FT160" i="10"/>
  <c r="FT161" i="10"/>
  <c r="FT162" i="10"/>
  <c r="FT163" i="10"/>
  <c r="FT164" i="10"/>
  <c r="FT165" i="10"/>
  <c r="FT166" i="10"/>
  <c r="FT167" i="10"/>
  <c r="FT168" i="10"/>
  <c r="FT174" i="10"/>
  <c r="FT145" i="10"/>
  <c r="FT146" i="10"/>
  <c r="FT147" i="10"/>
  <c r="FT148" i="10"/>
  <c r="FT149" i="10"/>
  <c r="FT150" i="10"/>
  <c r="FT151" i="10"/>
  <c r="FT152" i="10"/>
  <c r="FT153" i="10"/>
  <c r="FT154" i="10"/>
  <c r="FT155" i="10"/>
  <c r="FT156" i="10"/>
  <c r="FT157" i="10"/>
  <c r="FT131" i="10"/>
  <c r="FT132" i="10"/>
  <c r="FT133" i="10"/>
  <c r="FT134" i="10"/>
  <c r="FT135" i="10"/>
  <c r="FT136" i="10"/>
  <c r="FT137" i="10"/>
  <c r="FT138" i="10"/>
  <c r="FT139" i="10"/>
  <c r="FT140" i="10"/>
  <c r="FT141" i="10"/>
  <c r="FT142" i="10"/>
  <c r="FT143" i="10"/>
  <c r="FT116" i="10"/>
  <c r="FT117" i="10"/>
  <c r="FT118" i="10"/>
  <c r="FT119" i="10"/>
  <c r="FT120" i="10"/>
  <c r="FT121" i="10"/>
  <c r="FT122" i="10"/>
  <c r="FT123" i="10"/>
  <c r="FT124" i="10"/>
  <c r="FT125" i="10"/>
  <c r="FT126" i="10"/>
  <c r="FT127" i="10"/>
  <c r="FT128" i="10"/>
  <c r="FT129" i="10"/>
  <c r="FT95" i="10"/>
  <c r="FT96" i="10"/>
  <c r="FT97" i="10"/>
  <c r="FT98" i="10"/>
  <c r="FT99" i="10"/>
  <c r="FT100" i="10"/>
  <c r="FT101" i="10"/>
  <c r="FT102" i="10"/>
  <c r="FT103" i="10"/>
  <c r="FT104" i="10"/>
  <c r="FT112" i="10"/>
  <c r="FT113" i="10"/>
  <c r="FT114" i="10"/>
  <c r="FT77" i="10"/>
  <c r="FT78" i="10"/>
  <c r="FT79" i="10"/>
  <c r="FT80" i="10"/>
  <c r="FT81" i="10"/>
  <c r="FT82" i="10"/>
  <c r="FT83" i="10"/>
  <c r="FT84" i="10"/>
  <c r="FT85" i="10"/>
  <c r="FT86" i="10"/>
  <c r="FT87" i="10"/>
  <c r="FT88" i="10"/>
  <c r="FT93" i="10"/>
  <c r="FT63" i="10"/>
  <c r="FT64" i="10"/>
  <c r="FT65" i="10"/>
  <c r="FT66" i="10"/>
  <c r="FT67" i="10"/>
  <c r="FT68" i="10"/>
  <c r="FT69" i="10"/>
  <c r="FT70" i="10"/>
  <c r="FT71" i="10"/>
  <c r="FT72" i="10"/>
  <c r="FT73" i="10"/>
  <c r="FT74" i="10"/>
  <c r="FT75" i="10"/>
  <c r="FT49" i="10"/>
  <c r="FT50" i="10"/>
  <c r="FT51" i="10"/>
  <c r="FT52" i="10"/>
  <c r="FT53" i="10"/>
  <c r="FT54" i="10"/>
  <c r="FT55" i="10"/>
  <c r="FT56" i="10"/>
  <c r="FT57" i="10"/>
  <c r="FT58" i="10"/>
  <c r="FT59" i="10"/>
  <c r="FT60" i="10"/>
  <c r="FT61" i="10"/>
  <c r="FT34" i="10"/>
  <c r="FT35" i="10"/>
  <c r="FT36" i="10"/>
  <c r="FT37" i="10"/>
  <c r="FT38" i="10"/>
  <c r="FT39" i="10"/>
  <c r="FT40" i="10"/>
  <c r="FT41" i="10"/>
  <c r="FT42" i="10"/>
  <c r="FT43" i="10"/>
  <c r="FT44" i="10"/>
  <c r="FT45" i="10"/>
  <c r="FT46" i="10"/>
  <c r="FT47" i="10"/>
  <c r="FT10" i="10"/>
  <c r="FT11" i="10"/>
  <c r="FT12" i="10"/>
  <c r="FT13" i="10"/>
  <c r="FT14" i="10"/>
  <c r="FT15" i="10"/>
  <c r="FT16" i="10"/>
  <c r="FT17" i="10"/>
  <c r="FT18" i="10"/>
  <c r="FT19" i="10"/>
  <c r="FT22" i="10"/>
  <c r="FT23" i="10"/>
  <c r="FT27" i="10"/>
  <c r="FT32" i="10"/>
  <c r="FT423" i="10"/>
  <c r="FT424" i="10"/>
  <c r="FT425" i="10"/>
  <c r="FT426" i="10"/>
  <c r="FT427" i="10"/>
  <c r="FT428" i="10"/>
  <c r="FT429" i="10"/>
  <c r="FT430" i="10"/>
  <c r="FT431" i="10"/>
  <c r="FT432" i="10"/>
  <c r="FT433" i="10"/>
  <c r="FT434" i="10"/>
  <c r="FT435" i="10"/>
  <c r="FT436" i="10"/>
  <c r="FT437" i="10"/>
  <c r="FT438" i="10"/>
  <c r="FT440" i="10"/>
  <c r="FT441" i="10"/>
  <c r="FT442" i="10"/>
  <c r="FT443" i="10"/>
  <c r="FT444" i="10"/>
  <c r="FT445" i="10"/>
  <c r="FT446" i="10"/>
  <c r="FT447" i="10"/>
  <c r="FT448" i="10"/>
  <c r="FT449" i="10"/>
  <c r="FT450" i="10"/>
  <c r="FT451" i="10"/>
  <c r="FT452" i="10"/>
  <c r="FT453" i="10"/>
  <c r="FT454" i="10"/>
  <c r="FT455" i="10"/>
  <c r="FT458" i="10"/>
  <c r="FT459" i="10"/>
  <c r="FT460" i="10"/>
  <c r="FT461" i="10"/>
  <c r="FT462" i="10"/>
  <c r="FT463" i="10"/>
  <c r="FT464" i="10"/>
  <c r="FT465" i="10"/>
  <c r="FT466" i="10"/>
  <c r="FT467" i="10"/>
  <c r="FT468" i="10"/>
  <c r="FT469" i="10"/>
  <c r="FT470" i="10"/>
  <c r="FT471" i="10"/>
  <c r="FT472" i="10"/>
  <c r="FT508" i="10"/>
  <c r="FT509" i="10"/>
  <c r="FT510" i="10"/>
  <c r="FT511" i="10"/>
  <c r="FT512" i="10"/>
  <c r="FT513" i="10"/>
  <c r="FT514" i="10"/>
  <c r="FT515" i="10"/>
  <c r="FT516" i="10"/>
  <c r="FT517" i="10"/>
  <c r="FT518" i="10"/>
  <c r="FT519" i="10"/>
  <c r="FT520" i="10"/>
  <c r="FT521" i="10"/>
  <c r="FT522" i="10"/>
  <c r="FT523" i="10"/>
  <c r="FT276" i="10"/>
  <c r="FT277" i="10"/>
  <c r="FT278" i="10"/>
  <c r="FT279" i="10"/>
  <c r="FT280" i="10"/>
  <c r="FT281" i="10"/>
  <c r="FT282" i="10"/>
  <c r="FT283" i="10"/>
  <c r="FT284" i="10"/>
  <c r="FT285" i="10"/>
  <c r="FT286" i="10"/>
  <c r="FT287" i="10"/>
  <c r="FT311" i="10"/>
  <c r="FT313" i="10"/>
  <c r="FT314" i="10"/>
  <c r="FT315" i="10"/>
  <c r="FT316" i="10"/>
  <c r="FT317" i="10"/>
  <c r="FT318" i="10"/>
  <c r="FT319" i="10"/>
  <c r="FT320" i="10"/>
  <c r="FT321" i="10"/>
  <c r="FT322" i="10"/>
  <c r="FT323" i="10"/>
  <c r="FT324" i="10"/>
  <c r="FT325" i="10"/>
  <c r="FT326" i="10"/>
  <c r="FT327" i="10"/>
  <c r="FT328" i="10"/>
  <c r="FT330" i="10"/>
  <c r="FT331" i="10"/>
  <c r="FT332" i="10"/>
  <c r="FT333" i="10"/>
  <c r="FT334" i="10"/>
  <c r="FT335" i="10"/>
  <c r="FT336" i="10"/>
  <c r="FT337" i="10"/>
  <c r="FT338" i="10"/>
  <c r="FT339" i="10"/>
  <c r="FT340" i="10"/>
  <c r="FT341" i="10"/>
  <c r="FT342" i="10"/>
  <c r="FT343" i="10"/>
  <c r="FT344" i="10"/>
  <c r="FT345" i="10"/>
  <c r="FT360" i="10"/>
  <c r="FT361" i="10"/>
  <c r="FT362" i="10"/>
  <c r="FT364" i="10"/>
  <c r="FT365" i="10"/>
  <c r="FT366" i="10"/>
  <c r="FT367" i="10"/>
  <c r="FT368" i="10"/>
  <c r="FT369" i="10"/>
  <c r="FT370" i="10"/>
  <c r="FT371" i="10"/>
  <c r="FT372" i="10"/>
  <c r="FT373" i="10"/>
  <c r="FT374" i="10"/>
  <c r="FT375" i="10"/>
  <c r="FT376" i="10"/>
  <c r="FT377" i="10"/>
  <c r="FT378" i="10"/>
  <c r="FT379" i="10"/>
  <c r="FT381" i="10"/>
  <c r="FT382" i="10"/>
  <c r="FT383" i="10"/>
  <c r="FT384" i="10"/>
  <c r="FT385" i="10"/>
  <c r="FT386" i="10"/>
  <c r="FT387" i="10"/>
  <c r="FT388" i="10"/>
  <c r="FT389" i="10"/>
  <c r="FT390" i="10"/>
  <c r="FT391" i="10"/>
  <c r="FT392" i="10"/>
  <c r="FT393" i="10"/>
  <c r="FT394" i="10"/>
  <c r="FT395" i="10"/>
  <c r="FT396" i="10"/>
  <c r="FU525" i="10"/>
  <c r="FU526" i="10"/>
  <c r="FU527" i="10"/>
  <c r="FU528" i="10"/>
  <c r="FU529" i="10"/>
  <c r="FU530" i="10"/>
  <c r="FU531" i="10"/>
  <c r="FU532" i="10"/>
  <c r="FU533" i="10"/>
  <c r="FU534" i="10"/>
  <c r="FU535" i="10"/>
  <c r="FU536" i="10"/>
  <c r="FU537" i="10"/>
  <c r="FU538" i="10"/>
  <c r="FU539" i="10"/>
  <c r="FU540" i="10"/>
  <c r="AW411" i="10"/>
  <c r="AW412" i="10"/>
  <c r="AW413" i="10"/>
  <c r="AW415" i="10"/>
  <c r="FU415" i="10" s="1"/>
  <c r="AW416" i="10"/>
  <c r="FU416" i="10" s="1"/>
  <c r="FU417" i="10"/>
  <c r="FU418" i="10"/>
  <c r="FU419" i="10"/>
  <c r="FU420" i="10"/>
  <c r="FU421" i="10"/>
  <c r="AW398" i="10"/>
  <c r="AW399" i="10"/>
  <c r="AW400" i="10"/>
  <c r="AW401" i="10"/>
  <c r="AW402" i="10"/>
  <c r="FU402" i="10" s="1"/>
  <c r="FU403" i="10"/>
  <c r="FU404" i="10"/>
  <c r="FU405" i="10"/>
  <c r="FU406" i="10"/>
  <c r="FU407" i="10"/>
  <c r="FU408" i="10"/>
  <c r="FU409" i="10"/>
  <c r="AW263" i="10"/>
  <c r="DI263" i="10"/>
  <c r="AW264" i="10"/>
  <c r="DI264" i="10"/>
  <c r="AW265" i="10"/>
  <c r="AW266" i="10"/>
  <c r="AW269" i="10"/>
  <c r="AW270" i="10"/>
  <c r="FU270" i="10" s="1"/>
  <c r="FU271" i="10"/>
  <c r="FU272" i="10"/>
  <c r="FU273" i="10"/>
  <c r="FU274" i="10"/>
  <c r="AW251" i="10"/>
  <c r="AW252" i="10"/>
  <c r="AW253" i="10"/>
  <c r="AW254" i="10"/>
  <c r="AW257" i="10"/>
  <c r="FU257" i="10" s="1"/>
  <c r="AW258" i="10"/>
  <c r="FU258" i="10" s="1"/>
  <c r="AW259" i="10"/>
  <c r="FU259" i="10" s="1"/>
  <c r="FU260" i="10"/>
  <c r="FU261" i="10"/>
  <c r="AW239" i="10"/>
  <c r="AW240" i="10"/>
  <c r="AW241" i="10"/>
  <c r="AW242" i="10"/>
  <c r="FU242" i="10" s="1"/>
  <c r="FU243" i="10"/>
  <c r="FU244" i="10"/>
  <c r="FU245" i="10"/>
  <c r="FU246" i="10"/>
  <c r="FU247" i="10"/>
  <c r="FU248" i="10"/>
  <c r="FU249" i="10"/>
  <c r="AW226" i="10"/>
  <c r="AW227" i="10"/>
  <c r="AW229" i="10"/>
  <c r="AW230" i="10"/>
  <c r="FU232" i="10"/>
  <c r="FU233" i="10"/>
  <c r="FU234" i="10"/>
  <c r="FU235" i="10"/>
  <c r="FU236" i="10"/>
  <c r="FU237" i="10"/>
  <c r="AW206" i="10"/>
  <c r="FU206" i="10" s="1"/>
  <c r="FU207" i="10"/>
  <c r="FU208" i="10"/>
  <c r="AW209" i="10"/>
  <c r="FU209" i="10" s="1"/>
  <c r="AW210" i="10"/>
  <c r="FU210" i="10" s="1"/>
  <c r="AW211" i="10"/>
  <c r="FU211" i="10" s="1"/>
  <c r="AW212" i="10"/>
  <c r="FU212" i="10" s="1"/>
  <c r="AW213" i="10"/>
  <c r="FU213" i="10" s="1"/>
  <c r="FU214" i="10"/>
  <c r="FU215" i="10"/>
  <c r="FU216" i="10"/>
  <c r="FU217" i="10"/>
  <c r="FU218" i="10"/>
  <c r="FU223" i="10"/>
  <c r="FU224" i="10"/>
  <c r="FU195" i="10"/>
  <c r="AW196" i="10"/>
  <c r="FU196" i="10" s="1"/>
  <c r="AW197" i="10"/>
  <c r="FU197" i="10" s="1"/>
  <c r="FU198" i="10"/>
  <c r="FU199" i="10"/>
  <c r="FU200" i="10"/>
  <c r="FU201" i="10"/>
  <c r="FU202" i="10"/>
  <c r="FU203" i="10"/>
  <c r="FU204" i="10"/>
  <c r="FU176" i="10"/>
  <c r="AW177" i="10"/>
  <c r="FU177" i="10" s="1"/>
  <c r="FU178" i="10"/>
  <c r="AW179" i="10"/>
  <c r="FU179" i="10" s="1"/>
  <c r="AW180" i="10"/>
  <c r="FU180" i="10" s="1"/>
  <c r="AW181" i="10"/>
  <c r="FU181" i="10" s="1"/>
  <c r="FU182" i="10"/>
  <c r="FU183" i="10"/>
  <c r="FU184" i="10"/>
  <c r="FU185" i="10"/>
  <c r="FU186" i="10"/>
  <c r="FU187" i="10"/>
  <c r="FU188" i="10"/>
  <c r="FU189" i="10"/>
  <c r="FU159" i="10"/>
  <c r="FU160" i="10"/>
  <c r="FU161" i="10"/>
  <c r="FU162" i="10"/>
  <c r="AW163" i="10"/>
  <c r="FU163" i="10" s="1"/>
  <c r="AW164" i="10"/>
  <c r="FU164" i="10" s="1"/>
  <c r="AW165" i="10"/>
  <c r="FU165" i="10" s="1"/>
  <c r="AW166" i="10"/>
  <c r="FU166" i="10" s="1"/>
  <c r="FU167" i="10"/>
  <c r="FU168" i="10"/>
  <c r="FU174" i="10"/>
  <c r="FU145" i="10"/>
  <c r="AW146" i="10"/>
  <c r="FU146" i="10" s="1"/>
  <c r="AW147" i="10"/>
  <c r="FU147" i="10" s="1"/>
  <c r="FU148" i="10"/>
  <c r="AW149" i="10"/>
  <c r="FU149" i="10" s="1"/>
  <c r="FU150" i="10"/>
  <c r="FU151" i="10"/>
  <c r="FU152" i="10"/>
  <c r="FU153" i="10"/>
  <c r="FU154" i="10"/>
  <c r="FU155" i="10"/>
  <c r="FU156" i="10"/>
  <c r="FU157" i="10"/>
  <c r="AW131" i="10"/>
  <c r="AW133" i="10"/>
  <c r="AW134" i="10"/>
  <c r="AW135" i="10"/>
  <c r="FU135" i="10" s="1"/>
  <c r="AW136" i="10"/>
  <c r="FU136" i="10" s="1"/>
  <c r="FU137" i="10"/>
  <c r="FU138" i="10"/>
  <c r="AW139" i="10"/>
  <c r="FU139" i="10" s="1"/>
  <c r="FU140" i="10"/>
  <c r="FU141" i="10"/>
  <c r="FU142" i="10"/>
  <c r="FU143" i="10"/>
  <c r="FU116" i="10"/>
  <c r="AW117" i="10"/>
  <c r="FU117" i="10" s="1"/>
  <c r="AW118" i="10"/>
  <c r="FU118" i="10" s="1"/>
  <c r="AW119" i="10"/>
  <c r="FU119" i="10" s="1"/>
  <c r="FU120" i="10"/>
  <c r="FU121" i="10"/>
  <c r="FU122" i="10"/>
  <c r="FU123" i="10"/>
  <c r="FU124" i="10"/>
  <c r="FU125" i="10"/>
  <c r="FU126" i="10"/>
  <c r="FU127" i="10"/>
  <c r="FU128" i="10"/>
  <c r="FU129" i="10"/>
  <c r="FU95" i="10"/>
  <c r="FU96" i="10"/>
  <c r="FU97" i="10"/>
  <c r="FU98" i="10"/>
  <c r="FU99" i="10"/>
  <c r="FU100" i="10"/>
  <c r="FU101" i="10"/>
  <c r="FU102" i="10"/>
  <c r="FU103" i="10"/>
  <c r="FU104" i="10"/>
  <c r="FU112" i="10"/>
  <c r="FU113" i="10"/>
  <c r="FU114" i="10"/>
  <c r="FU77" i="10"/>
  <c r="FU78" i="10"/>
  <c r="FU79" i="10"/>
  <c r="FU80" i="10"/>
  <c r="FU81" i="10"/>
  <c r="FU82" i="10"/>
  <c r="FU83" i="10"/>
  <c r="FU84" i="10"/>
  <c r="FU85" i="10"/>
  <c r="FU86" i="10"/>
  <c r="FU87" i="10"/>
  <c r="FU88" i="10"/>
  <c r="FU93" i="10"/>
  <c r="FU65" i="10"/>
  <c r="FU66" i="10"/>
  <c r="FU67" i="10"/>
  <c r="FU68" i="10"/>
  <c r="FU69" i="10"/>
  <c r="FU70" i="10"/>
  <c r="FU71" i="10"/>
  <c r="FU72" i="10"/>
  <c r="FU73" i="10"/>
  <c r="FU74" i="10"/>
  <c r="FU75" i="10"/>
  <c r="AW50" i="10"/>
  <c r="K51" i="10"/>
  <c r="U51" i="10" s="1"/>
  <c r="K52" i="10"/>
  <c r="U52" i="10" s="1"/>
  <c r="AW53" i="10"/>
  <c r="FU53" i="10" s="1"/>
  <c r="AW54" i="10"/>
  <c r="FU54" i="10" s="1"/>
  <c r="FU55" i="10"/>
  <c r="FU56" i="10"/>
  <c r="FU57" i="10"/>
  <c r="FU58" i="10"/>
  <c r="FU59" i="10"/>
  <c r="FU60" i="10"/>
  <c r="FU61" i="10"/>
  <c r="AW34" i="10"/>
  <c r="AW35" i="10"/>
  <c r="AW36" i="10"/>
  <c r="AW37" i="10"/>
  <c r="FU38" i="10"/>
  <c r="FU39" i="10"/>
  <c r="FU40" i="10"/>
  <c r="FU41" i="10"/>
  <c r="FU42" i="10"/>
  <c r="FU43" i="10"/>
  <c r="FU44" i="10"/>
  <c r="FU45" i="10"/>
  <c r="FU46" i="10"/>
  <c r="FU47" i="10"/>
  <c r="AW11" i="10"/>
  <c r="AW12" i="10"/>
  <c r="FU12" i="10" s="1"/>
  <c r="AW13" i="10"/>
  <c r="FU13" i="10" s="1"/>
  <c r="AW14" i="10"/>
  <c r="FU14" i="10" s="1"/>
  <c r="AW15" i="10"/>
  <c r="FU15" i="10" s="1"/>
  <c r="AW16" i="10"/>
  <c r="FU16" i="10" s="1"/>
  <c r="FU17" i="10"/>
  <c r="FU18" i="10"/>
  <c r="FU19" i="10"/>
  <c r="FU22" i="10"/>
  <c r="FU23" i="10"/>
  <c r="FU27" i="10"/>
  <c r="FU32" i="10"/>
  <c r="AW424" i="10"/>
  <c r="FU424" i="10" s="1"/>
  <c r="AW425" i="10"/>
  <c r="FU425" i="10" s="1"/>
  <c r="AW426" i="10"/>
  <c r="FU426" i="10" s="1"/>
  <c r="AW427" i="10"/>
  <c r="FU427" i="10" s="1"/>
  <c r="AW428" i="10"/>
  <c r="FU428" i="10" s="1"/>
  <c r="FU429" i="10"/>
  <c r="FU430" i="10"/>
  <c r="FU431" i="10"/>
  <c r="FU432" i="10"/>
  <c r="FU433" i="10"/>
  <c r="FU434" i="10"/>
  <c r="FU435" i="10"/>
  <c r="FU436" i="10"/>
  <c r="FU437" i="10"/>
  <c r="FU438" i="10"/>
  <c r="AW440" i="10"/>
  <c r="AW441" i="10"/>
  <c r="FU441" i="10" s="1"/>
  <c r="AW442" i="10"/>
  <c r="FU442" i="10" s="1"/>
  <c r="AW443" i="10"/>
  <c r="FU443" i="10" s="1"/>
  <c r="AW444" i="10"/>
  <c r="FU444" i="10" s="1"/>
  <c r="FU445" i="10"/>
  <c r="FU446" i="10"/>
  <c r="FU447" i="10"/>
  <c r="FU448" i="10"/>
  <c r="FU449" i="10"/>
  <c r="FU450" i="10"/>
  <c r="FU451" i="10"/>
  <c r="FU452" i="10"/>
  <c r="FU453" i="10"/>
  <c r="FU454" i="10"/>
  <c r="FU455" i="10"/>
  <c r="AW458" i="10"/>
  <c r="FU458" i="10" s="1"/>
  <c r="AW459" i="10"/>
  <c r="FU459" i="10" s="1"/>
  <c r="AW460" i="10"/>
  <c r="FU460" i="10" s="1"/>
  <c r="AW461" i="10"/>
  <c r="FU461" i="10" s="1"/>
  <c r="AW462" i="10"/>
  <c r="FU462" i="10" s="1"/>
  <c r="AW463" i="10"/>
  <c r="FU463" i="10" s="1"/>
  <c r="FU464" i="10"/>
  <c r="FU465" i="10"/>
  <c r="FU466" i="10"/>
  <c r="FU467" i="10"/>
  <c r="FU468" i="10"/>
  <c r="FU469" i="10"/>
  <c r="FU470" i="10"/>
  <c r="FU471" i="10"/>
  <c r="FU472" i="10"/>
  <c r="FU508" i="10"/>
  <c r="FU509" i="10"/>
  <c r="FU510" i="10"/>
  <c r="FU511" i="10"/>
  <c r="FU512" i="10"/>
  <c r="FU513" i="10"/>
  <c r="FU514" i="10"/>
  <c r="FU515" i="10"/>
  <c r="FU516" i="10"/>
  <c r="FU517" i="10"/>
  <c r="FU518" i="10"/>
  <c r="FU519" i="10"/>
  <c r="FU520" i="10"/>
  <c r="FU521" i="10"/>
  <c r="FU522" i="10"/>
  <c r="FU523" i="10"/>
  <c r="AW276" i="10"/>
  <c r="AW277" i="10"/>
  <c r="AW278" i="10"/>
  <c r="FU278" i="10" s="1"/>
  <c r="AW279" i="10"/>
  <c r="FU279" i="10" s="1"/>
  <c r="AW280" i="10"/>
  <c r="FU280" i="10" s="1"/>
  <c r="FU281" i="10"/>
  <c r="AW282" i="10"/>
  <c r="FU282" i="10" s="1"/>
  <c r="FU283" i="10"/>
  <c r="FU284" i="10"/>
  <c r="FU285" i="10"/>
  <c r="FU286" i="10"/>
  <c r="FU287" i="10"/>
  <c r="AW290" i="10"/>
  <c r="FU290" i="10" s="1"/>
  <c r="K290" i="10"/>
  <c r="AY291" i="10" s="1"/>
  <c r="FW291" i="10" s="1"/>
  <c r="K292" i="10"/>
  <c r="AS292" i="10" s="1"/>
  <c r="FQ292" i="10" s="1"/>
  <c r="K293" i="10"/>
  <c r="AY293" i="10" s="1"/>
  <c r="FW293" i="10" s="1"/>
  <c r="AW294" i="10"/>
  <c r="FU294" i="10" s="1"/>
  <c r="AW295" i="10"/>
  <c r="FU295" i="10" s="1"/>
  <c r="FU311" i="10"/>
  <c r="AW313" i="10"/>
  <c r="DI313" i="10"/>
  <c r="AW314" i="10"/>
  <c r="DI314" i="10"/>
  <c r="AW315" i="10"/>
  <c r="AW316" i="10"/>
  <c r="AW317" i="10"/>
  <c r="FU317" i="10" s="1"/>
  <c r="AW318" i="10"/>
  <c r="FU318" i="10" s="1"/>
  <c r="AW319" i="10"/>
  <c r="FU319" i="10" s="1"/>
  <c r="AW320" i="10"/>
  <c r="FU320" i="10" s="1"/>
  <c r="FU321" i="10"/>
  <c r="FU322" i="10"/>
  <c r="FU323" i="10"/>
  <c r="FU324" i="10"/>
  <c r="FU325" i="10"/>
  <c r="FU326" i="10"/>
  <c r="FU327" i="10"/>
  <c r="FU328" i="10"/>
  <c r="AW330" i="10"/>
  <c r="DI330" i="10"/>
  <c r="AW331" i="10"/>
  <c r="DI331" i="10"/>
  <c r="AW332" i="10"/>
  <c r="DI332" i="10"/>
  <c r="AW333" i="10"/>
  <c r="FU334" i="10"/>
  <c r="AW335" i="10"/>
  <c r="FU335" i="10" s="1"/>
  <c r="AW336" i="10"/>
  <c r="FU336" i="10" s="1"/>
  <c r="FU337" i="10"/>
  <c r="FU338" i="10"/>
  <c r="FU339" i="10"/>
  <c r="FU340" i="10"/>
  <c r="FU341" i="10"/>
  <c r="FU342" i="10"/>
  <c r="FU343" i="10"/>
  <c r="FU344" i="10"/>
  <c r="FU345" i="10"/>
  <c r="AW349" i="10"/>
  <c r="FU349" i="10" s="1"/>
  <c r="AW350" i="10"/>
  <c r="FU350" i="10" s="1"/>
  <c r="AW351" i="10"/>
  <c r="FU351" i="10" s="1"/>
  <c r="AW352" i="10"/>
  <c r="FU352" i="10" s="1"/>
  <c r="AW353" i="10"/>
  <c r="FU353" i="10" s="1"/>
  <c r="FU360" i="10"/>
  <c r="FU361" i="10"/>
  <c r="FU362" i="10"/>
  <c r="AW364" i="10"/>
  <c r="AW365" i="10"/>
  <c r="AW366" i="10"/>
  <c r="AW367" i="10"/>
  <c r="FU367" i="10" s="1"/>
  <c r="FU368" i="10"/>
  <c r="FU369" i="10"/>
  <c r="FU370" i="10"/>
  <c r="FU371" i="10"/>
  <c r="FU372" i="10"/>
  <c r="FU373" i="10"/>
  <c r="FU374" i="10"/>
  <c r="FU375" i="10"/>
  <c r="FU376" i="10"/>
  <c r="FU377" i="10"/>
  <c r="FU378" i="10"/>
  <c r="FU379" i="10"/>
  <c r="AW381" i="10"/>
  <c r="AW382" i="10"/>
  <c r="AW383" i="10"/>
  <c r="FU383" i="10" s="1"/>
  <c r="AW384" i="10"/>
  <c r="FU384" i="10" s="1"/>
  <c r="AW385" i="10"/>
  <c r="FU385" i="10" s="1"/>
  <c r="FU386" i="10"/>
  <c r="FU387" i="10"/>
  <c r="FU388" i="10"/>
  <c r="FU389" i="10"/>
  <c r="FU390" i="10"/>
  <c r="FU391" i="10"/>
  <c r="FU392" i="10"/>
  <c r="FU393" i="10"/>
  <c r="FU394" i="10"/>
  <c r="FU395" i="10"/>
  <c r="FU396" i="10"/>
  <c r="FV525" i="10"/>
  <c r="FV526" i="10"/>
  <c r="FV527" i="10"/>
  <c r="FV528" i="10"/>
  <c r="FV529" i="10"/>
  <c r="FV530" i="10"/>
  <c r="FV531" i="10"/>
  <c r="FV532" i="10"/>
  <c r="FV533" i="10"/>
  <c r="FV534" i="10"/>
  <c r="FV535" i="10"/>
  <c r="FV536" i="10"/>
  <c r="FV537" i="10"/>
  <c r="FV538" i="10"/>
  <c r="FV539" i="10"/>
  <c r="FV540" i="10"/>
  <c r="FV411" i="10"/>
  <c r="FV412" i="10"/>
  <c r="FV413" i="10"/>
  <c r="FV414" i="10"/>
  <c r="FV415" i="10"/>
  <c r="FV416" i="10"/>
  <c r="FV417" i="10"/>
  <c r="FV418" i="10"/>
  <c r="FV419" i="10"/>
  <c r="FV420" i="10"/>
  <c r="FV421" i="10"/>
  <c r="FV398" i="10"/>
  <c r="FV399" i="10"/>
  <c r="FV400" i="10"/>
  <c r="FV401" i="10"/>
  <c r="FV402" i="10"/>
  <c r="FV403" i="10"/>
  <c r="FV404" i="10"/>
  <c r="FV405" i="10"/>
  <c r="FV406" i="10"/>
  <c r="FV407" i="10"/>
  <c r="FV408" i="10"/>
  <c r="FV409" i="10"/>
  <c r="FV263" i="10"/>
  <c r="FV264" i="10"/>
  <c r="FV265" i="10"/>
  <c r="FV266" i="10"/>
  <c r="FV267" i="10"/>
  <c r="FV268" i="10"/>
  <c r="FV269" i="10"/>
  <c r="FV270" i="10"/>
  <c r="FV271" i="10"/>
  <c r="FV272" i="10"/>
  <c r="FV273" i="10"/>
  <c r="FV274" i="10"/>
  <c r="FV251" i="10"/>
  <c r="FV252" i="10"/>
  <c r="FV253" i="10"/>
  <c r="FV254" i="10"/>
  <c r="FV255" i="10"/>
  <c r="FV256" i="10"/>
  <c r="FV257" i="10"/>
  <c r="FV258" i="10"/>
  <c r="FV259" i="10"/>
  <c r="FV260" i="10"/>
  <c r="FV261" i="10"/>
  <c r="FV239" i="10"/>
  <c r="FV240" i="10"/>
  <c r="FV241" i="10"/>
  <c r="FV242" i="10"/>
  <c r="FV243" i="10"/>
  <c r="FV244" i="10"/>
  <c r="FV245" i="10"/>
  <c r="FV246" i="10"/>
  <c r="FV247" i="10"/>
  <c r="FV248" i="10"/>
  <c r="FV249" i="10"/>
  <c r="FV226" i="10"/>
  <c r="FV227" i="10"/>
  <c r="FV228" i="10"/>
  <c r="FV229" i="10"/>
  <c r="FV230" i="10"/>
  <c r="FV231" i="10"/>
  <c r="FV232" i="10"/>
  <c r="FV233" i="10"/>
  <c r="FV234" i="10"/>
  <c r="FV235" i="10"/>
  <c r="FV236" i="10"/>
  <c r="FV237" i="10"/>
  <c r="FV206" i="10"/>
  <c r="FV207" i="10"/>
  <c r="FV208" i="10"/>
  <c r="FV209" i="10"/>
  <c r="FV210" i="10"/>
  <c r="FV211" i="10"/>
  <c r="FV212" i="10"/>
  <c r="FV213" i="10"/>
  <c r="FV214" i="10"/>
  <c r="FV215" i="10"/>
  <c r="FV216" i="10"/>
  <c r="FV217" i="10"/>
  <c r="FV218" i="10"/>
  <c r="FV223" i="10"/>
  <c r="FV224" i="10"/>
  <c r="FV191" i="10"/>
  <c r="FV192" i="10"/>
  <c r="FV193" i="10"/>
  <c r="FV194" i="10"/>
  <c r="FV195" i="10"/>
  <c r="FV196" i="10"/>
  <c r="FV197" i="10"/>
  <c r="FV198" i="10"/>
  <c r="FV199" i="10"/>
  <c r="FV200" i="10"/>
  <c r="FV201" i="10"/>
  <c r="FV202" i="10"/>
  <c r="FV203" i="10"/>
  <c r="FV204" i="10"/>
  <c r="FV176" i="10"/>
  <c r="FV177" i="10"/>
  <c r="FV178" i="10"/>
  <c r="FV179" i="10"/>
  <c r="FV180" i="10"/>
  <c r="FV181" i="10"/>
  <c r="FV182" i="10"/>
  <c r="FV183" i="10"/>
  <c r="FV184" i="10"/>
  <c r="FV185" i="10"/>
  <c r="FV186" i="10"/>
  <c r="FV187" i="10"/>
  <c r="FV188" i="10"/>
  <c r="FV189" i="10"/>
  <c r="FV159" i="10"/>
  <c r="FV160" i="10"/>
  <c r="FV161" i="10"/>
  <c r="FV162" i="10"/>
  <c r="FV163" i="10"/>
  <c r="FV164" i="10"/>
  <c r="FV165" i="10"/>
  <c r="FV166" i="10"/>
  <c r="FV167" i="10"/>
  <c r="FV168" i="10"/>
  <c r="FV174" i="10"/>
  <c r="FV145" i="10"/>
  <c r="FV146" i="10"/>
  <c r="FV147" i="10"/>
  <c r="FV148" i="10"/>
  <c r="FV149" i="10"/>
  <c r="FV150" i="10"/>
  <c r="FV151" i="10"/>
  <c r="FV152" i="10"/>
  <c r="FV153" i="10"/>
  <c r="FV154" i="10"/>
  <c r="FV155" i="10"/>
  <c r="FV156" i="10"/>
  <c r="FV157" i="10"/>
  <c r="FV131" i="10"/>
  <c r="FV132" i="10"/>
  <c r="FV133" i="10"/>
  <c r="FV134" i="10"/>
  <c r="FV135" i="10"/>
  <c r="FV136" i="10"/>
  <c r="FV137" i="10"/>
  <c r="FV138" i="10"/>
  <c r="FV139" i="10"/>
  <c r="FV140" i="10"/>
  <c r="FV141" i="10"/>
  <c r="FV142" i="10"/>
  <c r="FV143" i="10"/>
  <c r="FV116" i="10"/>
  <c r="FV117" i="10"/>
  <c r="FV118" i="10"/>
  <c r="FV119" i="10"/>
  <c r="FV120" i="10"/>
  <c r="FV121" i="10"/>
  <c r="FV122" i="10"/>
  <c r="FV123" i="10"/>
  <c r="FV124" i="10"/>
  <c r="FV125" i="10"/>
  <c r="FV126" i="10"/>
  <c r="FV127" i="10"/>
  <c r="FV128" i="10"/>
  <c r="FV129" i="10"/>
  <c r="FV95" i="10"/>
  <c r="FV96" i="10"/>
  <c r="FV97" i="10"/>
  <c r="FV98" i="10"/>
  <c r="FV99" i="10"/>
  <c r="FV100" i="10"/>
  <c r="FV101" i="10"/>
  <c r="FV102" i="10"/>
  <c r="FV103" i="10"/>
  <c r="FV104" i="10"/>
  <c r="FV112" i="10"/>
  <c r="FV113" i="10"/>
  <c r="FV114" i="10"/>
  <c r="FV77" i="10"/>
  <c r="FV78" i="10"/>
  <c r="FV79" i="10"/>
  <c r="FV80" i="10"/>
  <c r="FV81" i="10"/>
  <c r="FV82" i="10"/>
  <c r="FV83" i="10"/>
  <c r="FV84" i="10"/>
  <c r="FV85" i="10"/>
  <c r="FV86" i="10"/>
  <c r="FV87" i="10"/>
  <c r="FV88" i="10"/>
  <c r="FV93" i="10"/>
  <c r="FV63" i="10"/>
  <c r="FV64" i="10"/>
  <c r="FV65" i="10"/>
  <c r="FV66" i="10"/>
  <c r="FV67" i="10"/>
  <c r="FV68" i="10"/>
  <c r="FV69" i="10"/>
  <c r="FV70" i="10"/>
  <c r="FV71" i="10"/>
  <c r="FV72" i="10"/>
  <c r="FV73" i="10"/>
  <c r="FV74" i="10"/>
  <c r="FV75" i="10"/>
  <c r="FV49" i="10"/>
  <c r="FV50" i="10"/>
  <c r="FV51" i="10"/>
  <c r="FV52" i="10"/>
  <c r="FV53" i="10"/>
  <c r="FV54" i="10"/>
  <c r="FV55" i="10"/>
  <c r="FV56" i="10"/>
  <c r="FV57" i="10"/>
  <c r="FV58" i="10"/>
  <c r="FV59" i="10"/>
  <c r="FV60" i="10"/>
  <c r="FV61" i="10"/>
  <c r="FV34" i="10"/>
  <c r="FV35" i="10"/>
  <c r="FV36" i="10"/>
  <c r="FV37" i="10"/>
  <c r="FV38" i="10"/>
  <c r="FV39" i="10"/>
  <c r="FV40" i="10"/>
  <c r="FV41" i="10"/>
  <c r="FV42" i="10"/>
  <c r="FV43" i="10"/>
  <c r="FV44" i="10"/>
  <c r="FV45" i="10"/>
  <c r="FV46" i="10"/>
  <c r="FV47" i="10"/>
  <c r="FV10" i="10"/>
  <c r="FV11" i="10"/>
  <c r="FV12" i="10"/>
  <c r="FV13" i="10"/>
  <c r="FV14" i="10"/>
  <c r="FV15" i="10"/>
  <c r="FV16" i="10"/>
  <c r="FV17" i="10"/>
  <c r="FV18" i="10"/>
  <c r="FV19" i="10"/>
  <c r="FV22" i="10"/>
  <c r="FV23" i="10"/>
  <c r="FV27" i="10"/>
  <c r="FV32" i="10"/>
  <c r="FV423" i="10"/>
  <c r="FV424" i="10"/>
  <c r="FV425" i="10"/>
  <c r="FV426" i="10"/>
  <c r="FV427" i="10"/>
  <c r="FV428" i="10"/>
  <c r="FV429" i="10"/>
  <c r="FV430" i="10"/>
  <c r="FV431" i="10"/>
  <c r="FV432" i="10"/>
  <c r="FV433" i="10"/>
  <c r="FV434" i="10"/>
  <c r="FV435" i="10"/>
  <c r="FV436" i="10"/>
  <c r="FV437" i="10"/>
  <c r="FV438" i="10"/>
  <c r="FV440" i="10"/>
  <c r="FV441" i="10"/>
  <c r="FV442" i="10"/>
  <c r="FV443" i="10"/>
  <c r="FV444" i="10"/>
  <c r="FV445" i="10"/>
  <c r="FV446" i="10"/>
  <c r="FV447" i="10"/>
  <c r="FV448" i="10"/>
  <c r="FV449" i="10"/>
  <c r="FV450" i="10"/>
  <c r="FV451" i="10"/>
  <c r="FV452" i="10"/>
  <c r="FV453" i="10"/>
  <c r="FV454" i="10"/>
  <c r="FV455" i="10"/>
  <c r="FV458" i="10"/>
  <c r="FV459" i="10"/>
  <c r="FV460" i="10"/>
  <c r="FV461" i="10"/>
  <c r="FV462" i="10"/>
  <c r="FV463" i="10"/>
  <c r="FV464" i="10"/>
  <c r="FV465" i="10"/>
  <c r="FV466" i="10"/>
  <c r="FV467" i="10"/>
  <c r="FV468" i="10"/>
  <c r="FV469" i="10"/>
  <c r="FV470" i="10"/>
  <c r="FV471" i="10"/>
  <c r="FV472" i="10"/>
  <c r="FV508" i="10"/>
  <c r="FV509" i="10"/>
  <c r="FV510" i="10"/>
  <c r="FV511" i="10"/>
  <c r="FV512" i="10"/>
  <c r="FV513" i="10"/>
  <c r="FV514" i="10"/>
  <c r="FV515" i="10"/>
  <c r="FV516" i="10"/>
  <c r="FV517" i="10"/>
  <c r="FV518" i="10"/>
  <c r="FV519" i="10"/>
  <c r="FV520" i="10"/>
  <c r="FV521" i="10"/>
  <c r="FV522" i="10"/>
  <c r="FV523" i="10"/>
  <c r="FV276" i="10"/>
  <c r="FV277" i="10"/>
  <c r="FV278" i="10"/>
  <c r="FV279" i="10"/>
  <c r="FV280" i="10"/>
  <c r="FV281" i="10"/>
  <c r="FV282" i="10"/>
  <c r="FV283" i="10"/>
  <c r="FV284" i="10"/>
  <c r="FV285" i="10"/>
  <c r="FV286" i="10"/>
  <c r="FV287" i="10"/>
  <c r="FV311" i="10"/>
  <c r="FV313" i="10"/>
  <c r="FV314" i="10"/>
  <c r="FV315" i="10"/>
  <c r="FV316" i="10"/>
  <c r="FV317" i="10"/>
  <c r="FV318" i="10"/>
  <c r="FV319" i="10"/>
  <c r="FV320" i="10"/>
  <c r="FV321" i="10"/>
  <c r="FV322" i="10"/>
  <c r="FV323" i="10"/>
  <c r="FV324" i="10"/>
  <c r="FV325" i="10"/>
  <c r="FV326" i="10"/>
  <c r="FV327" i="10"/>
  <c r="FV328" i="10"/>
  <c r="FV330" i="10"/>
  <c r="FV331" i="10"/>
  <c r="FV332" i="10"/>
  <c r="FV333" i="10"/>
  <c r="FV334" i="10"/>
  <c r="FV335" i="10"/>
  <c r="FV336" i="10"/>
  <c r="FV337" i="10"/>
  <c r="FV338" i="10"/>
  <c r="FV339" i="10"/>
  <c r="FV340" i="10"/>
  <c r="FV341" i="10"/>
  <c r="FV342" i="10"/>
  <c r="FV343" i="10"/>
  <c r="FV344" i="10"/>
  <c r="FV345" i="10"/>
  <c r="FV360" i="10"/>
  <c r="FV361" i="10"/>
  <c r="FV362" i="10"/>
  <c r="FV364" i="10"/>
  <c r="FV365" i="10"/>
  <c r="FV366" i="10"/>
  <c r="FV367" i="10"/>
  <c r="FV368" i="10"/>
  <c r="FV369" i="10"/>
  <c r="FV370" i="10"/>
  <c r="FV371" i="10"/>
  <c r="FV372" i="10"/>
  <c r="FV373" i="10"/>
  <c r="FV374" i="10"/>
  <c r="FV375" i="10"/>
  <c r="FV376" i="10"/>
  <c r="FV377" i="10"/>
  <c r="FV378" i="10"/>
  <c r="FV379" i="10"/>
  <c r="FV381" i="10"/>
  <c r="FV382" i="10"/>
  <c r="FV383" i="10"/>
  <c r="FV384" i="10"/>
  <c r="FV385" i="10"/>
  <c r="FV386" i="10"/>
  <c r="FV387" i="10"/>
  <c r="FV388" i="10"/>
  <c r="FV389" i="10"/>
  <c r="FV390" i="10"/>
  <c r="FV391" i="10"/>
  <c r="FV392" i="10"/>
  <c r="FV393" i="10"/>
  <c r="FV394" i="10"/>
  <c r="FV395" i="10"/>
  <c r="FV396" i="10"/>
  <c r="FW525" i="10"/>
  <c r="FW526" i="10"/>
  <c r="FW527" i="10"/>
  <c r="FW528" i="10"/>
  <c r="FW529" i="10"/>
  <c r="FW530" i="10"/>
  <c r="FW531" i="10"/>
  <c r="FW532" i="10"/>
  <c r="FW533" i="10"/>
  <c r="FW534" i="10"/>
  <c r="FW535" i="10"/>
  <c r="FW536" i="10"/>
  <c r="FW537" i="10"/>
  <c r="FW538" i="10"/>
  <c r="FW539" i="10"/>
  <c r="FW540" i="10"/>
  <c r="AY411" i="10"/>
  <c r="AY412" i="10"/>
  <c r="AY413" i="10"/>
  <c r="AY415" i="10"/>
  <c r="FW415" i="10" s="1"/>
  <c r="AY416" i="10"/>
  <c r="FW416" i="10" s="1"/>
  <c r="FW417" i="10"/>
  <c r="FW418" i="10"/>
  <c r="FW419" i="10"/>
  <c r="FW420" i="10"/>
  <c r="FW421" i="10"/>
  <c r="AY398" i="10"/>
  <c r="AY399" i="10"/>
  <c r="AY400" i="10"/>
  <c r="AY401" i="10"/>
  <c r="AY402" i="10"/>
  <c r="FW402" i="10" s="1"/>
  <c r="FW403" i="10"/>
  <c r="FW404" i="10"/>
  <c r="FW405" i="10"/>
  <c r="FW406" i="10"/>
  <c r="FW407" i="10"/>
  <c r="FW408" i="10"/>
  <c r="FW409" i="10"/>
  <c r="AY263" i="10"/>
  <c r="DK263" i="10"/>
  <c r="AY264" i="10"/>
  <c r="DK264" i="10"/>
  <c r="AY265" i="10"/>
  <c r="AY266" i="10"/>
  <c r="AY269" i="10"/>
  <c r="AY270" i="10"/>
  <c r="FW270" i="10" s="1"/>
  <c r="FW271" i="10"/>
  <c r="FW272" i="10"/>
  <c r="FW273" i="10"/>
  <c r="FW274" i="10"/>
  <c r="AY251" i="10"/>
  <c r="AY252" i="10"/>
  <c r="AY253" i="10"/>
  <c r="AY254" i="10"/>
  <c r="AY257" i="10"/>
  <c r="FW257" i="10" s="1"/>
  <c r="AY258" i="10"/>
  <c r="FW258" i="10" s="1"/>
  <c r="AY259" i="10"/>
  <c r="FW259" i="10" s="1"/>
  <c r="FW260" i="10"/>
  <c r="FW261" i="10"/>
  <c r="AY239" i="10"/>
  <c r="AY240" i="10"/>
  <c r="AY241" i="10"/>
  <c r="AY242" i="10"/>
  <c r="FW242" i="10" s="1"/>
  <c r="FW243" i="10"/>
  <c r="FW244" i="10"/>
  <c r="FW245" i="10"/>
  <c r="FW246" i="10"/>
  <c r="FW247" i="10"/>
  <c r="FW248" i="10"/>
  <c r="FW249" i="10"/>
  <c r="AY226" i="10"/>
  <c r="AY227" i="10"/>
  <c r="AY229" i="10"/>
  <c r="AY230" i="10"/>
  <c r="FW232" i="10"/>
  <c r="FW233" i="10"/>
  <c r="FW234" i="10"/>
  <c r="FW235" i="10"/>
  <c r="FW236" i="10"/>
  <c r="FW237" i="10"/>
  <c r="AY206" i="10"/>
  <c r="FW206" i="10" s="1"/>
  <c r="FW207" i="10"/>
  <c r="FW208" i="10"/>
  <c r="AY209" i="10"/>
  <c r="FW209" i="10" s="1"/>
  <c r="AY210" i="10"/>
  <c r="FW210" i="10" s="1"/>
  <c r="AY211" i="10"/>
  <c r="FW211" i="10" s="1"/>
  <c r="AY212" i="10"/>
  <c r="FW212" i="10" s="1"/>
  <c r="AY213" i="10"/>
  <c r="FW213" i="10" s="1"/>
  <c r="FW214" i="10"/>
  <c r="FW215" i="10"/>
  <c r="FW216" i="10"/>
  <c r="FW217" i="10"/>
  <c r="FW218" i="10"/>
  <c r="FW223" i="10"/>
  <c r="FW224" i="10"/>
  <c r="FW195" i="10"/>
  <c r="AY196" i="10"/>
  <c r="FW196" i="10" s="1"/>
  <c r="AY197" i="10"/>
  <c r="FW197" i="10" s="1"/>
  <c r="FW198" i="10"/>
  <c r="FW199" i="10"/>
  <c r="FW200" i="10"/>
  <c r="FW201" i="10"/>
  <c r="FW202" i="10"/>
  <c r="FW203" i="10"/>
  <c r="FW204" i="10"/>
  <c r="FW176" i="10"/>
  <c r="AY177" i="10"/>
  <c r="FW177" i="10" s="1"/>
  <c r="FW178" i="10"/>
  <c r="AY179" i="10"/>
  <c r="FW179" i="10" s="1"/>
  <c r="AY180" i="10"/>
  <c r="FW180" i="10" s="1"/>
  <c r="AY181" i="10"/>
  <c r="FW181" i="10" s="1"/>
  <c r="FW182" i="10"/>
  <c r="FW183" i="10"/>
  <c r="FW184" i="10"/>
  <c r="FW185" i="10"/>
  <c r="FW186" i="10"/>
  <c r="FW187" i="10"/>
  <c r="FW188" i="10"/>
  <c r="FW189" i="10"/>
  <c r="FW159" i="10"/>
  <c r="FW160" i="10"/>
  <c r="FW161" i="10"/>
  <c r="FW162" i="10"/>
  <c r="AY163" i="10"/>
  <c r="FW163" i="10" s="1"/>
  <c r="AY164" i="10"/>
  <c r="FW164" i="10" s="1"/>
  <c r="AY165" i="10"/>
  <c r="FW165" i="10" s="1"/>
  <c r="AY166" i="10"/>
  <c r="FW166" i="10" s="1"/>
  <c r="FW167" i="10"/>
  <c r="FW168" i="10"/>
  <c r="FW174" i="10"/>
  <c r="FW145" i="10"/>
  <c r="AY146" i="10"/>
  <c r="FW146" i="10" s="1"/>
  <c r="AY147" i="10"/>
  <c r="FW147" i="10" s="1"/>
  <c r="FW148" i="10"/>
  <c r="AY149" i="10"/>
  <c r="FW149" i="10" s="1"/>
  <c r="FW150" i="10"/>
  <c r="FW151" i="10"/>
  <c r="FW152" i="10"/>
  <c r="FW153" i="10"/>
  <c r="FW154" i="10"/>
  <c r="FW155" i="10"/>
  <c r="FW156" i="10"/>
  <c r="FW157" i="10"/>
  <c r="AY131" i="10"/>
  <c r="AY133" i="10"/>
  <c r="AY134" i="10"/>
  <c r="AY135" i="10"/>
  <c r="FW135" i="10" s="1"/>
  <c r="AY136" i="10"/>
  <c r="FW136" i="10" s="1"/>
  <c r="FW137" i="10"/>
  <c r="FW138" i="10"/>
  <c r="AY139" i="10"/>
  <c r="FW139" i="10" s="1"/>
  <c r="FW140" i="10"/>
  <c r="FW141" i="10"/>
  <c r="FW142" i="10"/>
  <c r="FW143" i="10"/>
  <c r="FW116" i="10"/>
  <c r="AY117" i="10"/>
  <c r="FW117" i="10" s="1"/>
  <c r="AY118" i="10"/>
  <c r="FW118" i="10" s="1"/>
  <c r="AY119" i="10"/>
  <c r="FW119" i="10" s="1"/>
  <c r="FW120" i="10"/>
  <c r="FW121" i="10"/>
  <c r="FW122" i="10"/>
  <c r="FW123" i="10"/>
  <c r="FW124" i="10"/>
  <c r="FW125" i="10"/>
  <c r="FW126" i="10"/>
  <c r="FW127" i="10"/>
  <c r="FW128" i="10"/>
  <c r="FW129" i="10"/>
  <c r="FW95" i="10"/>
  <c r="FW96" i="10"/>
  <c r="FW97" i="10"/>
  <c r="FW98" i="10"/>
  <c r="FW99" i="10"/>
  <c r="FW100" i="10"/>
  <c r="FW101" i="10"/>
  <c r="FW102" i="10"/>
  <c r="FW103" i="10"/>
  <c r="FW104" i="10"/>
  <c r="FW112" i="10"/>
  <c r="FW113" i="10"/>
  <c r="FW114" i="10"/>
  <c r="FW77" i="10"/>
  <c r="FW78" i="10"/>
  <c r="FW79" i="10"/>
  <c r="FW80" i="10"/>
  <c r="FW81" i="10"/>
  <c r="FW82" i="10"/>
  <c r="FW83" i="10"/>
  <c r="FW84" i="10"/>
  <c r="FW85" i="10"/>
  <c r="FW86" i="10"/>
  <c r="FW87" i="10"/>
  <c r="FW88" i="10"/>
  <c r="FW93" i="10"/>
  <c r="FW65" i="10"/>
  <c r="FW66" i="10"/>
  <c r="FW67" i="10"/>
  <c r="FW68" i="10"/>
  <c r="FW69" i="10"/>
  <c r="FW70" i="10"/>
  <c r="FW71" i="10"/>
  <c r="FW72" i="10"/>
  <c r="FW73" i="10"/>
  <c r="FW74" i="10"/>
  <c r="FW75" i="10"/>
  <c r="AY50" i="10"/>
  <c r="AY53" i="10"/>
  <c r="FW53" i="10" s="1"/>
  <c r="AY54" i="10"/>
  <c r="FW54" i="10" s="1"/>
  <c r="FW55" i="10"/>
  <c r="FW56" i="10"/>
  <c r="FW57" i="10"/>
  <c r="FW58" i="10"/>
  <c r="FW59" i="10"/>
  <c r="FW60" i="10"/>
  <c r="FW61" i="10"/>
  <c r="AY34" i="10"/>
  <c r="AY35" i="10"/>
  <c r="AY36" i="10"/>
  <c r="AY37" i="10"/>
  <c r="FW38" i="10"/>
  <c r="FW39" i="10"/>
  <c r="FW40" i="10"/>
  <c r="FW41" i="10"/>
  <c r="FW42" i="10"/>
  <c r="FW43" i="10"/>
  <c r="FW44" i="10"/>
  <c r="FW45" i="10"/>
  <c r="FW46" i="10"/>
  <c r="FW47" i="10"/>
  <c r="AY11" i="10"/>
  <c r="AY12" i="10"/>
  <c r="FW12" i="10" s="1"/>
  <c r="AY13" i="10"/>
  <c r="FW13" i="10" s="1"/>
  <c r="AY14" i="10"/>
  <c r="FW14" i="10" s="1"/>
  <c r="AY15" i="10"/>
  <c r="FW15" i="10" s="1"/>
  <c r="AY16" i="10"/>
  <c r="FW16" i="10" s="1"/>
  <c r="FW17" i="10"/>
  <c r="FW18" i="10"/>
  <c r="FW19" i="10"/>
  <c r="FW22" i="10"/>
  <c r="FW23" i="10"/>
  <c r="FW27" i="10"/>
  <c r="FW32" i="10"/>
  <c r="AY424" i="10"/>
  <c r="FW424" i="10" s="1"/>
  <c r="AY425" i="10"/>
  <c r="FW425" i="10" s="1"/>
  <c r="AY426" i="10"/>
  <c r="FW426" i="10" s="1"/>
  <c r="AY427" i="10"/>
  <c r="FW427" i="10" s="1"/>
  <c r="AY428" i="10"/>
  <c r="FW428" i="10" s="1"/>
  <c r="FW429" i="10"/>
  <c r="FW430" i="10"/>
  <c r="FW431" i="10"/>
  <c r="FW432" i="10"/>
  <c r="FW433" i="10"/>
  <c r="FW434" i="10"/>
  <c r="FW435" i="10"/>
  <c r="FW436" i="10"/>
  <c r="FW437" i="10"/>
  <c r="FW438" i="10"/>
  <c r="AY440" i="10"/>
  <c r="AY441" i="10"/>
  <c r="FW441" i="10" s="1"/>
  <c r="AY442" i="10"/>
  <c r="FW442" i="10" s="1"/>
  <c r="AY443" i="10"/>
  <c r="FW443" i="10" s="1"/>
  <c r="AY444" i="10"/>
  <c r="FW444" i="10" s="1"/>
  <c r="FW445" i="10"/>
  <c r="FW446" i="10"/>
  <c r="FW447" i="10"/>
  <c r="FW448" i="10"/>
  <c r="FW449" i="10"/>
  <c r="FW450" i="10"/>
  <c r="FW451" i="10"/>
  <c r="FW452" i="10"/>
  <c r="FW453" i="10"/>
  <c r="FW454" i="10"/>
  <c r="FW455" i="10"/>
  <c r="AY458" i="10"/>
  <c r="FW458" i="10" s="1"/>
  <c r="AY459" i="10"/>
  <c r="FW459" i="10" s="1"/>
  <c r="AY460" i="10"/>
  <c r="FW460" i="10" s="1"/>
  <c r="AY461" i="10"/>
  <c r="FW461" i="10" s="1"/>
  <c r="AY462" i="10"/>
  <c r="FW462" i="10" s="1"/>
  <c r="AY463" i="10"/>
  <c r="FW463" i="10" s="1"/>
  <c r="FW464" i="10"/>
  <c r="FW465" i="10"/>
  <c r="FW466" i="10"/>
  <c r="FW467" i="10"/>
  <c r="FW468" i="10"/>
  <c r="FW469" i="10"/>
  <c r="FW470" i="10"/>
  <c r="FW471" i="10"/>
  <c r="FW472" i="10"/>
  <c r="FW508" i="10"/>
  <c r="FW509" i="10"/>
  <c r="FW510" i="10"/>
  <c r="FW511" i="10"/>
  <c r="FW512" i="10"/>
  <c r="FW513" i="10"/>
  <c r="FW514" i="10"/>
  <c r="FW515" i="10"/>
  <c r="FW516" i="10"/>
  <c r="FW517" i="10"/>
  <c r="FW518" i="10"/>
  <c r="FW519" i="10"/>
  <c r="FW520" i="10"/>
  <c r="FW521" i="10"/>
  <c r="FW522" i="10"/>
  <c r="FW523" i="10"/>
  <c r="AY276" i="10"/>
  <c r="AY277" i="10"/>
  <c r="AY278" i="10"/>
  <c r="FW278" i="10" s="1"/>
  <c r="AY279" i="10"/>
  <c r="FW279" i="10" s="1"/>
  <c r="AY280" i="10"/>
  <c r="FW280" i="10" s="1"/>
  <c r="FW281" i="10"/>
  <c r="AY282" i="10"/>
  <c r="FW282" i="10" s="1"/>
  <c r="FW283" i="10"/>
  <c r="FW284" i="10"/>
  <c r="FW285" i="10"/>
  <c r="FW286" i="10"/>
  <c r="FW287" i="10"/>
  <c r="AY290" i="10"/>
  <c r="FW290" i="10" s="1"/>
  <c r="AY294" i="10"/>
  <c r="FW294" i="10" s="1"/>
  <c r="AY295" i="10"/>
  <c r="FW295" i="10" s="1"/>
  <c r="FW311" i="10"/>
  <c r="AY313" i="10"/>
  <c r="DK313" i="10"/>
  <c r="AY314" i="10"/>
  <c r="DK314" i="10"/>
  <c r="AY315" i="10"/>
  <c r="AY316" i="10"/>
  <c r="AY317" i="10"/>
  <c r="FW317" i="10" s="1"/>
  <c r="AY318" i="10"/>
  <c r="FW318" i="10" s="1"/>
  <c r="AY319" i="10"/>
  <c r="FW319" i="10" s="1"/>
  <c r="AY320" i="10"/>
  <c r="FW320" i="10" s="1"/>
  <c r="FW321" i="10"/>
  <c r="FW322" i="10"/>
  <c r="FW323" i="10"/>
  <c r="FW324" i="10"/>
  <c r="FW325" i="10"/>
  <c r="FW326" i="10"/>
  <c r="FW327" i="10"/>
  <c r="FW328" i="10"/>
  <c r="AY330" i="10"/>
  <c r="DK330" i="10"/>
  <c r="AY331" i="10"/>
  <c r="DK331" i="10"/>
  <c r="AY332" i="10"/>
  <c r="DK332" i="10"/>
  <c r="AY333" i="10"/>
  <c r="FW334" i="10"/>
  <c r="AY335" i="10"/>
  <c r="FW335" i="10" s="1"/>
  <c r="AY336" i="10"/>
  <c r="FW336" i="10" s="1"/>
  <c r="FW337" i="10"/>
  <c r="FW338" i="10"/>
  <c r="FW339" i="10"/>
  <c r="FW340" i="10"/>
  <c r="FW341" i="10"/>
  <c r="FW342" i="10"/>
  <c r="FW343" i="10"/>
  <c r="FW344" i="10"/>
  <c r="FW345" i="10"/>
  <c r="AY349" i="10"/>
  <c r="FW349" i="10" s="1"/>
  <c r="AY350" i="10"/>
  <c r="FW350" i="10" s="1"/>
  <c r="AY351" i="10"/>
  <c r="FW351" i="10" s="1"/>
  <c r="AY352" i="10"/>
  <c r="FW352" i="10" s="1"/>
  <c r="AY353" i="10"/>
  <c r="FW353" i="10" s="1"/>
  <c r="AY364" i="10"/>
  <c r="AY365" i="10"/>
  <c r="AY366" i="10"/>
  <c r="AY367" i="10"/>
  <c r="FW367" i="10" s="1"/>
  <c r="FW368" i="10"/>
  <c r="FW369" i="10"/>
  <c r="FW370" i="10"/>
  <c r="FW371" i="10"/>
  <c r="FW372" i="10"/>
  <c r="FW373" i="10"/>
  <c r="FW374" i="10"/>
  <c r="FW375" i="10"/>
  <c r="FW376" i="10"/>
  <c r="FW377" i="10"/>
  <c r="FW378" i="10"/>
  <c r="FW379" i="10"/>
  <c r="AY381" i="10"/>
  <c r="AY382" i="10"/>
  <c r="AY383" i="10"/>
  <c r="FW383" i="10" s="1"/>
  <c r="AY384" i="10"/>
  <c r="FW384" i="10" s="1"/>
  <c r="AY385" i="10"/>
  <c r="FW385" i="10" s="1"/>
  <c r="FW386" i="10"/>
  <c r="FW387" i="10"/>
  <c r="FW388" i="10"/>
  <c r="FW389" i="10"/>
  <c r="FW390" i="10"/>
  <c r="FW391" i="10"/>
  <c r="FW392" i="10"/>
  <c r="FW393" i="10"/>
  <c r="FW394" i="10"/>
  <c r="FW395" i="10"/>
  <c r="FW396" i="10"/>
  <c r="FX525" i="10"/>
  <c r="FX526" i="10"/>
  <c r="FX527" i="10"/>
  <c r="FX528" i="10"/>
  <c r="FX529" i="10"/>
  <c r="FX530" i="10"/>
  <c r="FX531" i="10"/>
  <c r="FX532" i="10"/>
  <c r="FX533" i="10"/>
  <c r="FX534" i="10"/>
  <c r="FX535" i="10"/>
  <c r="FX536" i="10"/>
  <c r="FX537" i="10"/>
  <c r="FX538" i="10"/>
  <c r="FX539" i="10"/>
  <c r="FX540" i="10"/>
  <c r="FX411" i="10"/>
  <c r="FX412" i="10"/>
  <c r="FX413" i="10"/>
  <c r="FX414" i="10"/>
  <c r="FX415" i="10"/>
  <c r="FX416" i="10"/>
  <c r="FX417" i="10"/>
  <c r="FX418" i="10"/>
  <c r="FX419" i="10"/>
  <c r="FX420" i="10"/>
  <c r="FX421" i="10"/>
  <c r="FX398" i="10"/>
  <c r="FX399" i="10"/>
  <c r="FX400" i="10"/>
  <c r="FX401" i="10"/>
  <c r="FX402" i="10"/>
  <c r="FX403" i="10"/>
  <c r="FX404" i="10"/>
  <c r="FX405" i="10"/>
  <c r="FX406" i="10"/>
  <c r="FX407" i="10"/>
  <c r="FX408" i="10"/>
  <c r="FX409" i="10"/>
  <c r="FX263" i="10"/>
  <c r="FX264" i="10"/>
  <c r="FX265" i="10"/>
  <c r="FX266" i="10"/>
  <c r="FX267" i="10"/>
  <c r="FX268" i="10"/>
  <c r="FX269" i="10"/>
  <c r="FX270" i="10"/>
  <c r="FX271" i="10"/>
  <c r="FX272" i="10"/>
  <c r="FX273" i="10"/>
  <c r="FX274" i="10"/>
  <c r="FX251" i="10"/>
  <c r="FX252" i="10"/>
  <c r="FX253" i="10"/>
  <c r="FX254" i="10"/>
  <c r="FX255" i="10"/>
  <c r="FX256" i="10"/>
  <c r="FX257" i="10"/>
  <c r="FX258" i="10"/>
  <c r="FX259" i="10"/>
  <c r="FX260" i="10"/>
  <c r="FX261" i="10"/>
  <c r="FX239" i="10"/>
  <c r="FX240" i="10"/>
  <c r="FX241" i="10"/>
  <c r="FX242" i="10"/>
  <c r="FX243" i="10"/>
  <c r="FX244" i="10"/>
  <c r="FX245" i="10"/>
  <c r="FX246" i="10"/>
  <c r="FX247" i="10"/>
  <c r="FX248" i="10"/>
  <c r="FX249" i="10"/>
  <c r="FX226" i="10"/>
  <c r="FX227" i="10"/>
  <c r="FX228" i="10"/>
  <c r="FX229" i="10"/>
  <c r="FX230" i="10"/>
  <c r="FX231" i="10"/>
  <c r="FX232" i="10"/>
  <c r="FX233" i="10"/>
  <c r="FX234" i="10"/>
  <c r="FX235" i="10"/>
  <c r="FX236" i="10"/>
  <c r="FX237" i="10"/>
  <c r="FX206" i="10"/>
  <c r="FX207" i="10"/>
  <c r="FX208" i="10"/>
  <c r="FX209" i="10"/>
  <c r="FX210" i="10"/>
  <c r="FX211" i="10"/>
  <c r="FX212" i="10"/>
  <c r="FX213" i="10"/>
  <c r="FX214" i="10"/>
  <c r="FX215" i="10"/>
  <c r="FX216" i="10"/>
  <c r="FX217" i="10"/>
  <c r="FX218" i="10"/>
  <c r="FX223" i="10"/>
  <c r="FX224" i="10"/>
  <c r="FX191" i="10"/>
  <c r="FX192" i="10"/>
  <c r="FX193" i="10"/>
  <c r="FX194" i="10"/>
  <c r="FX195" i="10"/>
  <c r="FX196" i="10"/>
  <c r="FX197" i="10"/>
  <c r="FX198" i="10"/>
  <c r="FX199" i="10"/>
  <c r="FX200" i="10"/>
  <c r="FX201" i="10"/>
  <c r="FX202" i="10"/>
  <c r="FX203" i="10"/>
  <c r="FX204" i="10"/>
  <c r="FX176" i="10"/>
  <c r="FX177" i="10"/>
  <c r="FX178" i="10"/>
  <c r="FX179" i="10"/>
  <c r="FX180" i="10"/>
  <c r="FX181" i="10"/>
  <c r="FX182" i="10"/>
  <c r="FX183" i="10"/>
  <c r="FX184" i="10"/>
  <c r="FX185" i="10"/>
  <c r="FX186" i="10"/>
  <c r="FX187" i="10"/>
  <c r="FX188" i="10"/>
  <c r="FX189" i="10"/>
  <c r="FX159" i="10"/>
  <c r="FX160" i="10"/>
  <c r="FX161" i="10"/>
  <c r="FX162" i="10"/>
  <c r="FX163" i="10"/>
  <c r="FX164" i="10"/>
  <c r="FX165" i="10"/>
  <c r="FX166" i="10"/>
  <c r="FX167" i="10"/>
  <c r="FX168" i="10"/>
  <c r="FX174" i="10"/>
  <c r="FX145" i="10"/>
  <c r="FX146" i="10"/>
  <c r="FX147" i="10"/>
  <c r="FX148" i="10"/>
  <c r="FX149" i="10"/>
  <c r="FX150" i="10"/>
  <c r="FX151" i="10"/>
  <c r="FX152" i="10"/>
  <c r="FX153" i="10"/>
  <c r="FX154" i="10"/>
  <c r="FX155" i="10"/>
  <c r="FX156" i="10"/>
  <c r="FX157" i="10"/>
  <c r="FX131" i="10"/>
  <c r="FX132" i="10"/>
  <c r="FX133" i="10"/>
  <c r="FX134" i="10"/>
  <c r="FX135" i="10"/>
  <c r="FX136" i="10"/>
  <c r="FX137" i="10"/>
  <c r="FX138" i="10"/>
  <c r="FX139" i="10"/>
  <c r="FX140" i="10"/>
  <c r="FX141" i="10"/>
  <c r="FX142" i="10"/>
  <c r="FX143" i="10"/>
  <c r="FX116" i="10"/>
  <c r="FX117" i="10"/>
  <c r="FX118" i="10"/>
  <c r="FX119" i="10"/>
  <c r="FX120" i="10"/>
  <c r="FX121" i="10"/>
  <c r="FX122" i="10"/>
  <c r="FX123" i="10"/>
  <c r="FX124" i="10"/>
  <c r="FX125" i="10"/>
  <c r="FX126" i="10"/>
  <c r="FX127" i="10"/>
  <c r="FX128" i="10"/>
  <c r="FX129" i="10"/>
  <c r="FX95" i="10"/>
  <c r="FX96" i="10"/>
  <c r="FX97" i="10"/>
  <c r="FX98" i="10"/>
  <c r="FX99" i="10"/>
  <c r="FX100" i="10"/>
  <c r="FX101" i="10"/>
  <c r="FX102" i="10"/>
  <c r="FX103" i="10"/>
  <c r="FX104" i="10"/>
  <c r="FX112" i="10"/>
  <c r="FX113" i="10"/>
  <c r="FX114" i="10"/>
  <c r="FX77" i="10"/>
  <c r="FX78" i="10"/>
  <c r="FX79" i="10"/>
  <c r="FX80" i="10"/>
  <c r="FX81" i="10"/>
  <c r="FX82" i="10"/>
  <c r="FX83" i="10"/>
  <c r="FX84" i="10"/>
  <c r="FX85" i="10"/>
  <c r="FX86" i="10"/>
  <c r="FX87" i="10"/>
  <c r="FX88" i="10"/>
  <c r="FX93" i="10"/>
  <c r="FX63" i="10"/>
  <c r="FX64" i="10"/>
  <c r="FX65" i="10"/>
  <c r="FX66" i="10"/>
  <c r="FX67" i="10"/>
  <c r="FX68" i="10"/>
  <c r="FX69" i="10"/>
  <c r="FX70" i="10"/>
  <c r="FX71" i="10"/>
  <c r="FX72" i="10"/>
  <c r="FX73" i="10"/>
  <c r="FX74" i="10"/>
  <c r="FX75" i="10"/>
  <c r="FX49" i="10"/>
  <c r="FX50" i="10"/>
  <c r="FX51" i="10"/>
  <c r="FX52" i="10"/>
  <c r="FX53" i="10"/>
  <c r="FX54" i="10"/>
  <c r="FX55" i="10"/>
  <c r="FX56" i="10"/>
  <c r="FX57" i="10"/>
  <c r="FX58" i="10"/>
  <c r="FX59" i="10"/>
  <c r="FX60" i="10"/>
  <c r="FX61" i="10"/>
  <c r="FX34" i="10"/>
  <c r="FX35" i="10"/>
  <c r="FX36" i="10"/>
  <c r="FX37" i="10"/>
  <c r="FX38" i="10"/>
  <c r="FX39" i="10"/>
  <c r="FX40" i="10"/>
  <c r="FX41" i="10"/>
  <c r="FX42" i="10"/>
  <c r="FX43" i="10"/>
  <c r="FX44" i="10"/>
  <c r="FX45" i="10"/>
  <c r="FX46" i="10"/>
  <c r="FX47" i="10"/>
  <c r="FX10" i="10"/>
  <c r="FX11" i="10"/>
  <c r="FX12" i="10"/>
  <c r="FX13" i="10"/>
  <c r="FX14" i="10"/>
  <c r="FX15" i="10"/>
  <c r="FX16" i="10"/>
  <c r="FX17" i="10"/>
  <c r="FX18" i="10"/>
  <c r="FX19" i="10"/>
  <c r="FX22" i="10"/>
  <c r="FX23" i="10"/>
  <c r="FX27" i="10"/>
  <c r="FX32" i="10"/>
  <c r="FX423" i="10"/>
  <c r="FX424" i="10"/>
  <c r="FX425" i="10"/>
  <c r="FX426" i="10"/>
  <c r="FX427" i="10"/>
  <c r="FX428" i="10"/>
  <c r="FX429" i="10"/>
  <c r="FX430" i="10"/>
  <c r="FX431" i="10"/>
  <c r="FX432" i="10"/>
  <c r="FX433" i="10"/>
  <c r="FX434" i="10"/>
  <c r="FX435" i="10"/>
  <c r="FX436" i="10"/>
  <c r="FX437" i="10"/>
  <c r="FX438" i="10"/>
  <c r="FX440" i="10"/>
  <c r="FX441" i="10"/>
  <c r="FX442" i="10"/>
  <c r="FX443" i="10"/>
  <c r="FX444" i="10"/>
  <c r="FX445" i="10"/>
  <c r="FX446" i="10"/>
  <c r="FX447" i="10"/>
  <c r="FX448" i="10"/>
  <c r="FX449" i="10"/>
  <c r="FX450" i="10"/>
  <c r="FX451" i="10"/>
  <c r="FX452" i="10"/>
  <c r="FX453" i="10"/>
  <c r="FX454" i="10"/>
  <c r="FX455" i="10"/>
  <c r="FX458" i="10"/>
  <c r="FX459" i="10"/>
  <c r="FX460" i="10"/>
  <c r="FX461" i="10"/>
  <c r="FX462" i="10"/>
  <c r="FX463" i="10"/>
  <c r="FX464" i="10"/>
  <c r="FX465" i="10"/>
  <c r="FX466" i="10"/>
  <c r="FX467" i="10"/>
  <c r="FX468" i="10"/>
  <c r="FX469" i="10"/>
  <c r="FX470" i="10"/>
  <c r="FX471" i="10"/>
  <c r="FX472" i="10"/>
  <c r="FX508" i="10"/>
  <c r="FX509" i="10"/>
  <c r="FX510" i="10"/>
  <c r="FX511" i="10"/>
  <c r="FX512" i="10"/>
  <c r="FX513" i="10"/>
  <c r="FX514" i="10"/>
  <c r="FX515" i="10"/>
  <c r="FX516" i="10"/>
  <c r="FX517" i="10"/>
  <c r="FX518" i="10"/>
  <c r="FX519" i="10"/>
  <c r="FX520" i="10"/>
  <c r="FX521" i="10"/>
  <c r="FX522" i="10"/>
  <c r="FX523" i="10"/>
  <c r="FX276" i="10"/>
  <c r="FX277" i="10"/>
  <c r="FX278" i="10"/>
  <c r="FX279" i="10"/>
  <c r="FX280" i="10"/>
  <c r="FX281" i="10"/>
  <c r="FX282" i="10"/>
  <c r="FX283" i="10"/>
  <c r="FX284" i="10"/>
  <c r="FX285" i="10"/>
  <c r="FX286" i="10"/>
  <c r="FX287" i="10"/>
  <c r="FX311" i="10"/>
  <c r="FX313" i="10"/>
  <c r="FX314" i="10"/>
  <c r="FX315" i="10"/>
  <c r="FX316" i="10"/>
  <c r="FX317" i="10"/>
  <c r="FX318" i="10"/>
  <c r="FX319" i="10"/>
  <c r="FX320" i="10"/>
  <c r="FX321" i="10"/>
  <c r="FX322" i="10"/>
  <c r="FX323" i="10"/>
  <c r="FX324" i="10"/>
  <c r="FX325" i="10"/>
  <c r="FX326" i="10"/>
  <c r="FX327" i="10"/>
  <c r="FX328" i="10"/>
  <c r="FX330" i="10"/>
  <c r="FX331" i="10"/>
  <c r="FX332" i="10"/>
  <c r="FX333" i="10"/>
  <c r="FX334" i="10"/>
  <c r="FX335" i="10"/>
  <c r="FX336" i="10"/>
  <c r="FX337" i="10"/>
  <c r="FX338" i="10"/>
  <c r="FX339" i="10"/>
  <c r="FX340" i="10"/>
  <c r="FX341" i="10"/>
  <c r="FX342" i="10"/>
  <c r="FX343" i="10"/>
  <c r="FX344" i="10"/>
  <c r="FX345" i="10"/>
  <c r="FX360" i="10"/>
  <c r="FX361" i="10"/>
  <c r="FX362" i="10"/>
  <c r="FX364" i="10"/>
  <c r="FX365" i="10"/>
  <c r="FX366" i="10"/>
  <c r="FX367" i="10"/>
  <c r="FX368" i="10"/>
  <c r="FX369" i="10"/>
  <c r="FX370" i="10"/>
  <c r="FX371" i="10"/>
  <c r="FX372" i="10"/>
  <c r="FX373" i="10"/>
  <c r="FX374" i="10"/>
  <c r="FX375" i="10"/>
  <c r="FX376" i="10"/>
  <c r="FX377" i="10"/>
  <c r="FX378" i="10"/>
  <c r="FX379" i="10"/>
  <c r="FX381" i="10"/>
  <c r="FX382" i="10"/>
  <c r="FX383" i="10"/>
  <c r="FX384" i="10"/>
  <c r="FX385" i="10"/>
  <c r="FX386" i="10"/>
  <c r="FX387" i="10"/>
  <c r="FX388" i="10"/>
  <c r="FX389" i="10"/>
  <c r="FX390" i="10"/>
  <c r="FX391" i="10"/>
  <c r="FX392" i="10"/>
  <c r="FX393" i="10"/>
  <c r="FX394" i="10"/>
  <c r="FX395" i="10"/>
  <c r="FX396" i="10"/>
  <c r="FY525" i="10"/>
  <c r="FY526" i="10"/>
  <c r="FY527" i="10"/>
  <c r="FY528" i="10"/>
  <c r="FY529" i="10"/>
  <c r="FY530" i="10"/>
  <c r="FY531" i="10"/>
  <c r="FY532" i="10"/>
  <c r="FY533" i="10"/>
  <c r="FY534" i="10"/>
  <c r="FY535" i="10"/>
  <c r="FY536" i="10"/>
  <c r="FY537" i="10"/>
  <c r="FY538" i="10"/>
  <c r="FY539" i="10"/>
  <c r="FY540" i="10"/>
  <c r="K411" i="10"/>
  <c r="U411" i="10" s="1"/>
  <c r="K412" i="10"/>
  <c r="U412" i="10" s="1"/>
  <c r="K413" i="10"/>
  <c r="U413" i="10" s="1"/>
  <c r="K415" i="10"/>
  <c r="K416" i="10"/>
  <c r="FY417" i="10"/>
  <c r="FY418" i="10"/>
  <c r="FY419" i="10"/>
  <c r="FY420" i="10"/>
  <c r="FY421" i="10"/>
  <c r="K398" i="10"/>
  <c r="BA398" i="10" s="1"/>
  <c r="FY398" i="10" s="1"/>
  <c r="K399" i="10"/>
  <c r="K400" i="10"/>
  <c r="X400" i="10" s="1"/>
  <c r="K401" i="10"/>
  <c r="BC401" i="10" s="1"/>
  <c r="GA401" i="10" s="1"/>
  <c r="K402" i="10"/>
  <c r="FY403" i="10"/>
  <c r="FY404" i="10"/>
  <c r="FY405" i="10"/>
  <c r="FY406" i="10"/>
  <c r="FY407" i="10"/>
  <c r="FY408" i="10"/>
  <c r="FY409" i="10"/>
  <c r="K263" i="10"/>
  <c r="BA263" i="10" s="1"/>
  <c r="BW263" i="10"/>
  <c r="CG263" i="10" s="1"/>
  <c r="K264" i="10"/>
  <c r="X264" i="10" s="1"/>
  <c r="K265" i="10"/>
  <c r="U265" i="10" s="1"/>
  <c r="K266" i="10"/>
  <c r="U266" i="10" s="1"/>
  <c r="K269" i="10"/>
  <c r="U269" i="10" s="1"/>
  <c r="K270" i="10"/>
  <c r="U270" i="10" s="1"/>
  <c r="ES270" i="10" s="1"/>
  <c r="FY271" i="10"/>
  <c r="FY272" i="10"/>
  <c r="FY273" i="10"/>
  <c r="FY274" i="10"/>
  <c r="K251" i="10"/>
  <c r="U251" i="10" s="1"/>
  <c r="K252" i="10"/>
  <c r="U252" i="10" s="1"/>
  <c r="BA253" i="10"/>
  <c r="BA254" i="10"/>
  <c r="BA257" i="10"/>
  <c r="FY257" i="10" s="1"/>
  <c r="K258" i="10"/>
  <c r="BA258" i="10" s="1"/>
  <c r="FY258" i="10" s="1"/>
  <c r="K259" i="10"/>
  <c r="U259" i="10" s="1"/>
  <c r="ES259" i="10" s="1"/>
  <c r="FY260" i="10"/>
  <c r="FY261" i="10"/>
  <c r="K239" i="10"/>
  <c r="U239" i="10" s="1"/>
  <c r="K240" i="10"/>
  <c r="X240" i="10" s="1"/>
  <c r="K241" i="10"/>
  <c r="U241" i="10" s="1"/>
  <c r="K242" i="10"/>
  <c r="FY243" i="10"/>
  <c r="FY244" i="10"/>
  <c r="FY245" i="10"/>
  <c r="FY246" i="10"/>
  <c r="FY247" i="10"/>
  <c r="FY248" i="10"/>
  <c r="FY249" i="10"/>
  <c r="K226" i="10"/>
  <c r="U226" i="10" s="1"/>
  <c r="K227" i="10"/>
  <c r="U227" i="10" s="1"/>
  <c r="FY228" i="10"/>
  <c r="BA229" i="10"/>
  <c r="K230" i="10"/>
  <c r="U230" i="10" s="1"/>
  <c r="FY231" i="10"/>
  <c r="FY232" i="10"/>
  <c r="FY233" i="10"/>
  <c r="FY234" i="10"/>
  <c r="FY235" i="10"/>
  <c r="FY236" i="10"/>
  <c r="FY237" i="10"/>
  <c r="K206" i="10"/>
  <c r="EV207" i="10"/>
  <c r="FY208" i="10"/>
  <c r="K209" i="10"/>
  <c r="BA209" i="10" s="1"/>
  <c r="FY209" i="10" s="1"/>
  <c r="K210" i="10"/>
  <c r="U210" i="10" s="1"/>
  <c r="ES210" i="10" s="1"/>
  <c r="K211" i="10"/>
  <c r="BA211" i="10" s="1"/>
  <c r="FY211" i="10" s="1"/>
  <c r="BA212" i="10"/>
  <c r="FY212" i="10" s="1"/>
  <c r="BA213" i="10"/>
  <c r="FY213" i="10" s="1"/>
  <c r="FY214" i="10"/>
  <c r="FY215" i="10"/>
  <c r="FY216" i="10"/>
  <c r="FY217" i="10"/>
  <c r="FY218" i="10"/>
  <c r="FY223" i="10"/>
  <c r="FY224" i="10"/>
  <c r="FY192" i="10"/>
  <c r="FY195" i="10"/>
  <c r="K196" i="10"/>
  <c r="BA196" i="10" s="1"/>
  <c r="FY196" i="10" s="1"/>
  <c r="BA197" i="10"/>
  <c r="FY197" i="10" s="1"/>
  <c r="FY198" i="10"/>
  <c r="FY199" i="10"/>
  <c r="FY200" i="10"/>
  <c r="FY201" i="10"/>
  <c r="FY202" i="10"/>
  <c r="FY203" i="10"/>
  <c r="FY204" i="10"/>
  <c r="FY176" i="10"/>
  <c r="K177" i="10"/>
  <c r="BA177" i="10" s="1"/>
  <c r="FY177" i="10" s="1"/>
  <c r="FY178" i="10"/>
  <c r="BA179" i="10"/>
  <c r="FY179" i="10" s="1"/>
  <c r="BA180" i="10"/>
  <c r="FY180" i="10" s="1"/>
  <c r="K181" i="10"/>
  <c r="BA181" i="10" s="1"/>
  <c r="FY181" i="10" s="1"/>
  <c r="FY182" i="10"/>
  <c r="FY183" i="10"/>
  <c r="FY184" i="10"/>
  <c r="FY185" i="10"/>
  <c r="FY186" i="10"/>
  <c r="FY187" i="10"/>
  <c r="FY188" i="10"/>
  <c r="FY189" i="10"/>
  <c r="ES159" i="10"/>
  <c r="ES161" i="10"/>
  <c r="FY162" i="10"/>
  <c r="BA163" i="10"/>
  <c r="FY163" i="10" s="1"/>
  <c r="BA164" i="10"/>
  <c r="FY164" i="10" s="1"/>
  <c r="BA165" i="10"/>
  <c r="FY165" i="10" s="1"/>
  <c r="BA166" i="10"/>
  <c r="FY166" i="10" s="1"/>
  <c r="FY167" i="10"/>
  <c r="FY168" i="10"/>
  <c r="FY174" i="10"/>
  <c r="FY145" i="10"/>
  <c r="K146" i="10"/>
  <c r="U146" i="10" s="1"/>
  <c r="ES146" i="10" s="1"/>
  <c r="BA147" i="10"/>
  <c r="FY147" i="10" s="1"/>
  <c r="FY148" i="10"/>
  <c r="K149" i="10"/>
  <c r="BA149" i="10" s="1"/>
  <c r="FY149" i="10" s="1"/>
  <c r="FY150" i="10"/>
  <c r="FY151" i="10"/>
  <c r="FY152" i="10"/>
  <c r="FY153" i="10"/>
  <c r="FY154" i="10"/>
  <c r="FY155" i="10"/>
  <c r="FY156" i="10"/>
  <c r="FY157" i="10"/>
  <c r="K131" i="10"/>
  <c r="BA131" i="10" s="1"/>
  <c r="K133" i="10"/>
  <c r="BA134" i="10"/>
  <c r="BA135" i="10"/>
  <c r="FY135" i="10" s="1"/>
  <c r="BA136" i="10"/>
  <c r="FY136" i="10" s="1"/>
  <c r="FY137" i="10"/>
  <c r="EV138" i="10"/>
  <c r="K139" i="10"/>
  <c r="BA139" i="10" s="1"/>
  <c r="FY139" i="10" s="1"/>
  <c r="FY140" i="10"/>
  <c r="FY141" i="10"/>
  <c r="FY142" i="10"/>
  <c r="FY143" i="10"/>
  <c r="FY116" i="10"/>
  <c r="BA117" i="10"/>
  <c r="FY117" i="10" s="1"/>
  <c r="BA118" i="10"/>
  <c r="FY118" i="10" s="1"/>
  <c r="K119" i="10"/>
  <c r="U119" i="10" s="1"/>
  <c r="ES119" i="10" s="1"/>
  <c r="FY120" i="10"/>
  <c r="FY121" i="10"/>
  <c r="FY122" i="10"/>
  <c r="FY123" i="10"/>
  <c r="FY124" i="10"/>
  <c r="FY125" i="10"/>
  <c r="FY126" i="10"/>
  <c r="FY127" i="10"/>
  <c r="FY128" i="10"/>
  <c r="FY129" i="10"/>
  <c r="FY95" i="10"/>
  <c r="FY96" i="10"/>
  <c r="FY97" i="10"/>
  <c r="FY98" i="10"/>
  <c r="FY99" i="10"/>
  <c r="FY100" i="10"/>
  <c r="FY101" i="10"/>
  <c r="FY102" i="10"/>
  <c r="FY103" i="10"/>
  <c r="FY104" i="10"/>
  <c r="FY112" i="10"/>
  <c r="FY113" i="10"/>
  <c r="FY114" i="10"/>
  <c r="FY77" i="10"/>
  <c r="ES78" i="10"/>
  <c r="FY79" i="10"/>
  <c r="FY82" i="10"/>
  <c r="FY83" i="10"/>
  <c r="FY84" i="10"/>
  <c r="FY85" i="10"/>
  <c r="FY86" i="10"/>
  <c r="FY87" i="10"/>
  <c r="FY88" i="10"/>
  <c r="FY93" i="10"/>
  <c r="FY63" i="10"/>
  <c r="FY65" i="10"/>
  <c r="FY66" i="10"/>
  <c r="FY69" i="10"/>
  <c r="FY70" i="10"/>
  <c r="FY71" i="10"/>
  <c r="FY72" i="10"/>
  <c r="FY73" i="10"/>
  <c r="FY74" i="10"/>
  <c r="FY75" i="10"/>
  <c r="FY49" i="10"/>
  <c r="K50" i="10"/>
  <c r="U50" i="10" s="1"/>
  <c r="BA51" i="10"/>
  <c r="FY51" i="10" s="1"/>
  <c r="BA52" i="10"/>
  <c r="K53" i="10"/>
  <c r="K54" i="10"/>
  <c r="BA54" i="10" s="1"/>
  <c r="FY54" i="10" s="1"/>
  <c r="FY55" i="10"/>
  <c r="FY56" i="10"/>
  <c r="FY57" i="10"/>
  <c r="FY58" i="10"/>
  <c r="FY59" i="10"/>
  <c r="FY60" i="10"/>
  <c r="FY61" i="10"/>
  <c r="K34" i="10"/>
  <c r="BA34" i="10" s="1"/>
  <c r="K35" i="10"/>
  <c r="BA35" i="10" s="1"/>
  <c r="K36" i="10"/>
  <c r="U36" i="10" s="1"/>
  <c r="K37" i="10"/>
  <c r="BA37" i="10" s="1"/>
  <c r="FY38" i="10"/>
  <c r="FY39" i="10"/>
  <c r="FY40" i="10"/>
  <c r="FY41" i="10"/>
  <c r="FY42" i="10"/>
  <c r="FY43" i="10"/>
  <c r="FY44" i="10"/>
  <c r="FY45" i="10"/>
  <c r="FY46" i="10"/>
  <c r="FY47" i="10"/>
  <c r="K10" i="10"/>
  <c r="K11" i="10"/>
  <c r="K12" i="10"/>
  <c r="BA12" i="10" s="1"/>
  <c r="FY12" i="10" s="1"/>
  <c r="BA13" i="10"/>
  <c r="FY13" i="10" s="1"/>
  <c r="BA14" i="10"/>
  <c r="FY14" i="10" s="1"/>
  <c r="K15" i="10"/>
  <c r="X15" i="10" s="1"/>
  <c r="EV15" i="10" s="1"/>
  <c r="BA16" i="10"/>
  <c r="FY16" i="10" s="1"/>
  <c r="FY17" i="10"/>
  <c r="FY18" i="10"/>
  <c r="FY19" i="10"/>
  <c r="FY22" i="10"/>
  <c r="FY23" i="10"/>
  <c r="FY27" i="10"/>
  <c r="FY32" i="10"/>
  <c r="K424" i="10"/>
  <c r="U424" i="10" s="1"/>
  <c r="ES424" i="10" s="1"/>
  <c r="K425" i="10"/>
  <c r="U425" i="10" s="1"/>
  <c r="ES425" i="10" s="1"/>
  <c r="K426" i="10"/>
  <c r="K427" i="10"/>
  <c r="U427" i="10" s="1"/>
  <c r="ES427" i="10" s="1"/>
  <c r="K428" i="10"/>
  <c r="FY429" i="10"/>
  <c r="FY430" i="10"/>
  <c r="FY431" i="10"/>
  <c r="FY432" i="10"/>
  <c r="FY433" i="10"/>
  <c r="FY434" i="10"/>
  <c r="FY435" i="10"/>
  <c r="FY436" i="10"/>
  <c r="FY437" i="10"/>
  <c r="FY438" i="10"/>
  <c r="K440" i="10"/>
  <c r="U440" i="10" s="1"/>
  <c r="K441" i="10"/>
  <c r="K442" i="10"/>
  <c r="X442" i="10" s="1"/>
  <c r="EV442" i="10" s="1"/>
  <c r="K443" i="10"/>
  <c r="K444" i="10"/>
  <c r="U444" i="10" s="1"/>
  <c r="ES444" i="10" s="1"/>
  <c r="FY445" i="10"/>
  <c r="FY446" i="10"/>
  <c r="FY447" i="10"/>
  <c r="FY448" i="10"/>
  <c r="FY449" i="10"/>
  <c r="FY450" i="10"/>
  <c r="FY451" i="10"/>
  <c r="FY452" i="10"/>
  <c r="FY453" i="10"/>
  <c r="FY454" i="10"/>
  <c r="FY455" i="10"/>
  <c r="K458" i="10"/>
  <c r="U458" i="10" s="1"/>
  <c r="ES458" i="10" s="1"/>
  <c r="K459" i="10"/>
  <c r="U459" i="10" s="1"/>
  <c r="ES459" i="10" s="1"/>
  <c r="K460" i="10"/>
  <c r="BA460" i="10" s="1"/>
  <c r="FY460" i="10" s="1"/>
  <c r="K461" i="10"/>
  <c r="U461" i="10" s="1"/>
  <c r="ES461" i="10" s="1"/>
  <c r="K462" i="10"/>
  <c r="U462" i="10" s="1"/>
  <c r="ES462" i="10" s="1"/>
  <c r="K463" i="10"/>
  <c r="U463" i="10" s="1"/>
  <c r="ES463" i="10" s="1"/>
  <c r="FY465" i="10"/>
  <c r="FY466" i="10"/>
  <c r="FY467" i="10"/>
  <c r="FY468" i="10"/>
  <c r="FY469" i="10"/>
  <c r="FY470" i="10"/>
  <c r="FY471" i="10"/>
  <c r="FY472" i="10"/>
  <c r="FY508" i="10"/>
  <c r="FY509" i="10"/>
  <c r="FY510" i="10"/>
  <c r="FY511" i="10"/>
  <c r="FY512" i="10"/>
  <c r="FY513" i="10"/>
  <c r="FY514" i="10"/>
  <c r="FY515" i="10"/>
  <c r="FY516" i="10"/>
  <c r="FY517" i="10"/>
  <c r="FY518" i="10"/>
  <c r="FY519" i="10"/>
  <c r="FY520" i="10"/>
  <c r="FY521" i="10"/>
  <c r="FY522" i="10"/>
  <c r="FY523" i="10"/>
  <c r="K276" i="10"/>
  <c r="U276" i="10" s="1"/>
  <c r="K277" i="10"/>
  <c r="K278" i="10"/>
  <c r="X278" i="10" s="1"/>
  <c r="EV278" i="10" s="1"/>
  <c r="K279" i="10"/>
  <c r="K280" i="10"/>
  <c r="BA280" i="10" s="1"/>
  <c r="FY280" i="10" s="1"/>
  <c r="ES281" i="10"/>
  <c r="K282" i="10"/>
  <c r="U282" i="10" s="1"/>
  <c r="ES282" i="10" s="1"/>
  <c r="FY283" i="10"/>
  <c r="FY284" i="10"/>
  <c r="FY285" i="10"/>
  <c r="FY286" i="10"/>
  <c r="FY287" i="10"/>
  <c r="BA292" i="10"/>
  <c r="FY292" i="10" s="1"/>
  <c r="BA293" i="10"/>
  <c r="FY293" i="10" s="1"/>
  <c r="K294" i="10"/>
  <c r="U294" i="10" s="1"/>
  <c r="ES294" i="10" s="1"/>
  <c r="K295" i="10"/>
  <c r="FY311" i="10"/>
  <c r="K313" i="10"/>
  <c r="U313" i="10" s="1"/>
  <c r="BW313" i="10"/>
  <c r="DM313" i="10" s="1"/>
  <c r="K314" i="10"/>
  <c r="BA314" i="10" s="1"/>
  <c r="FY314" i="10" s="1"/>
  <c r="K315" i="10"/>
  <c r="BA315" i="10" s="1"/>
  <c r="FY315" i="10" s="1"/>
  <c r="K316" i="10"/>
  <c r="K317" i="10"/>
  <c r="BA317" i="10" s="1"/>
  <c r="FY317" i="10" s="1"/>
  <c r="K318" i="10"/>
  <c r="K319" i="10"/>
  <c r="K320" i="10"/>
  <c r="FY321" i="10"/>
  <c r="FY322" i="10"/>
  <c r="FY323" i="10"/>
  <c r="FY324" i="10"/>
  <c r="FY325" i="10"/>
  <c r="FY326" i="10"/>
  <c r="FY327" i="10"/>
  <c r="FY328" i="10"/>
  <c r="K330" i="10"/>
  <c r="BA330" i="10" s="1"/>
  <c r="BW330" i="10"/>
  <c r="K331" i="10"/>
  <c r="BC331" i="10" s="1"/>
  <c r="GA331" i="10" s="1"/>
  <c r="K332" i="10"/>
  <c r="K333" i="10"/>
  <c r="BA333" i="10" s="1"/>
  <c r="FY333" i="10" s="1"/>
  <c r="K335" i="10"/>
  <c r="BC335" i="10" s="1"/>
  <c r="GA335" i="10" s="1"/>
  <c r="K336" i="10"/>
  <c r="X336" i="10" s="1"/>
  <c r="EV336" i="10" s="1"/>
  <c r="FY337" i="10"/>
  <c r="FY338" i="10"/>
  <c r="FY339" i="10"/>
  <c r="FY340" i="10"/>
  <c r="FY341" i="10"/>
  <c r="FY342" i="10"/>
  <c r="FY343" i="10"/>
  <c r="FY344" i="10"/>
  <c r="FY345" i="10"/>
  <c r="K349" i="10"/>
  <c r="BA349" i="10" s="1"/>
  <c r="FY349" i="10" s="1"/>
  <c r="K350" i="10"/>
  <c r="BA350" i="10" s="1"/>
  <c r="FY350" i="10" s="1"/>
  <c r="K351" i="10"/>
  <c r="K352" i="10"/>
  <c r="BA352" i="10" s="1"/>
  <c r="FY352" i="10" s="1"/>
  <c r="K353" i="10"/>
  <c r="FY360" i="10"/>
  <c r="FY361" i="10"/>
  <c r="FY362" i="10"/>
  <c r="K364" i="10"/>
  <c r="BA364" i="10" s="1"/>
  <c r="K365" i="10"/>
  <c r="BA365" i="10" s="1"/>
  <c r="FY365" i="10" s="1"/>
  <c r="K366" i="10"/>
  <c r="K367" i="10"/>
  <c r="BA367" i="10" s="1"/>
  <c r="FY367" i="10" s="1"/>
  <c r="FY368" i="10"/>
  <c r="FY369" i="10"/>
  <c r="FY370" i="10"/>
  <c r="FY371" i="10"/>
  <c r="FY372" i="10"/>
  <c r="FY373" i="10"/>
  <c r="FY374" i="10"/>
  <c r="FY375" i="10"/>
  <c r="FY376" i="10"/>
  <c r="FY377" i="10"/>
  <c r="FY378" i="10"/>
  <c r="FY379" i="10"/>
  <c r="K381" i="10"/>
  <c r="K382" i="10"/>
  <c r="BA382" i="10" s="1"/>
  <c r="K383" i="10"/>
  <c r="BA383" i="10" s="1"/>
  <c r="FY383" i="10" s="1"/>
  <c r="K384" i="10"/>
  <c r="BA384" i="10" s="1"/>
  <c r="K385" i="10"/>
  <c r="U385" i="10" s="1"/>
  <c r="ES385" i="10" s="1"/>
  <c r="FY386" i="10"/>
  <c r="FY387" i="10"/>
  <c r="FY388" i="10"/>
  <c r="FY389" i="10"/>
  <c r="FY390" i="10"/>
  <c r="FY391" i="10"/>
  <c r="FY392" i="10"/>
  <c r="FY393" i="10"/>
  <c r="FY394" i="10"/>
  <c r="FY395" i="10"/>
  <c r="FY396" i="10"/>
  <c r="FZ525" i="10"/>
  <c r="FZ526" i="10"/>
  <c r="FZ527" i="10"/>
  <c r="FZ528" i="10"/>
  <c r="FZ529" i="10"/>
  <c r="FZ530" i="10"/>
  <c r="FZ531" i="10"/>
  <c r="FZ532" i="10"/>
  <c r="FZ533" i="10"/>
  <c r="FZ534" i="10"/>
  <c r="FZ535" i="10"/>
  <c r="FZ536" i="10"/>
  <c r="FZ537" i="10"/>
  <c r="FZ538" i="10"/>
  <c r="FZ539" i="10"/>
  <c r="FZ540" i="10"/>
  <c r="FZ411" i="10"/>
  <c r="FZ412" i="10"/>
  <c r="FZ413" i="10"/>
  <c r="FZ414" i="10"/>
  <c r="FZ415" i="10"/>
  <c r="FZ416" i="10"/>
  <c r="FZ417" i="10"/>
  <c r="FZ418" i="10"/>
  <c r="FZ419" i="10"/>
  <c r="FZ420" i="10"/>
  <c r="FZ421" i="10"/>
  <c r="FZ398" i="10"/>
  <c r="FZ399" i="10"/>
  <c r="FZ400" i="10"/>
  <c r="FZ401" i="10"/>
  <c r="FZ402" i="10"/>
  <c r="FZ403" i="10"/>
  <c r="FZ404" i="10"/>
  <c r="FZ405" i="10"/>
  <c r="FZ406" i="10"/>
  <c r="FZ407" i="10"/>
  <c r="FZ408" i="10"/>
  <c r="FZ409" i="10"/>
  <c r="FZ263" i="10"/>
  <c r="FZ264" i="10"/>
  <c r="FZ265" i="10"/>
  <c r="FZ266" i="10"/>
  <c r="FZ267" i="10"/>
  <c r="FZ268" i="10"/>
  <c r="FZ269" i="10"/>
  <c r="FZ270" i="10"/>
  <c r="FZ271" i="10"/>
  <c r="FZ272" i="10"/>
  <c r="FZ273" i="10"/>
  <c r="FZ274" i="10"/>
  <c r="FZ251" i="10"/>
  <c r="FZ252" i="10"/>
  <c r="FZ253" i="10"/>
  <c r="FZ254" i="10"/>
  <c r="FZ255" i="10"/>
  <c r="FZ256" i="10"/>
  <c r="FZ257" i="10"/>
  <c r="FZ258" i="10"/>
  <c r="FZ259" i="10"/>
  <c r="FZ260" i="10"/>
  <c r="FZ261" i="10"/>
  <c r="FZ239" i="10"/>
  <c r="FZ240" i="10"/>
  <c r="FZ241" i="10"/>
  <c r="FZ242" i="10"/>
  <c r="FZ243" i="10"/>
  <c r="FZ244" i="10"/>
  <c r="FZ245" i="10"/>
  <c r="FZ246" i="10"/>
  <c r="FZ247" i="10"/>
  <c r="FZ248" i="10"/>
  <c r="FZ249" i="10"/>
  <c r="FZ226" i="10"/>
  <c r="FZ227" i="10"/>
  <c r="FZ228" i="10"/>
  <c r="FZ229" i="10"/>
  <c r="FZ230" i="10"/>
  <c r="FZ231" i="10"/>
  <c r="FZ232" i="10"/>
  <c r="FZ233" i="10"/>
  <c r="FZ234" i="10"/>
  <c r="FZ235" i="10"/>
  <c r="FZ236" i="10"/>
  <c r="FZ237" i="10"/>
  <c r="FZ206" i="10"/>
  <c r="FZ207" i="10"/>
  <c r="FZ208" i="10"/>
  <c r="FZ209" i="10"/>
  <c r="FZ210" i="10"/>
  <c r="FZ211" i="10"/>
  <c r="FZ212" i="10"/>
  <c r="FZ213" i="10"/>
  <c r="FZ214" i="10"/>
  <c r="FZ215" i="10"/>
  <c r="FZ216" i="10"/>
  <c r="FZ217" i="10"/>
  <c r="FZ218" i="10"/>
  <c r="FZ223" i="10"/>
  <c r="FZ224" i="10"/>
  <c r="FZ191" i="10"/>
  <c r="FZ192" i="10"/>
  <c r="FZ193" i="10"/>
  <c r="FZ194" i="10"/>
  <c r="FZ195" i="10"/>
  <c r="FZ196" i="10"/>
  <c r="FZ197" i="10"/>
  <c r="FZ198" i="10"/>
  <c r="FZ199" i="10"/>
  <c r="FZ200" i="10"/>
  <c r="FZ201" i="10"/>
  <c r="FZ202" i="10"/>
  <c r="FZ203" i="10"/>
  <c r="FZ204" i="10"/>
  <c r="FZ176" i="10"/>
  <c r="FZ177" i="10"/>
  <c r="FZ178" i="10"/>
  <c r="FZ179" i="10"/>
  <c r="FZ180" i="10"/>
  <c r="FZ181" i="10"/>
  <c r="FZ182" i="10"/>
  <c r="FZ183" i="10"/>
  <c r="FZ184" i="10"/>
  <c r="FZ185" i="10"/>
  <c r="FZ186" i="10"/>
  <c r="FZ187" i="10"/>
  <c r="FZ188" i="10"/>
  <c r="FZ189" i="10"/>
  <c r="FZ159" i="10"/>
  <c r="FZ160" i="10"/>
  <c r="FZ161" i="10"/>
  <c r="FZ162" i="10"/>
  <c r="FZ163" i="10"/>
  <c r="FZ164" i="10"/>
  <c r="FZ165" i="10"/>
  <c r="FZ166" i="10"/>
  <c r="FZ167" i="10"/>
  <c r="FZ168" i="10"/>
  <c r="FZ174" i="10"/>
  <c r="FZ145" i="10"/>
  <c r="FZ146" i="10"/>
  <c r="FZ147" i="10"/>
  <c r="FZ148" i="10"/>
  <c r="FZ149" i="10"/>
  <c r="FZ150" i="10"/>
  <c r="FZ151" i="10"/>
  <c r="FZ152" i="10"/>
  <c r="FZ153" i="10"/>
  <c r="FZ154" i="10"/>
  <c r="FZ155" i="10"/>
  <c r="FZ156" i="10"/>
  <c r="FZ157" i="10"/>
  <c r="FZ131" i="10"/>
  <c r="FZ132" i="10"/>
  <c r="FZ133" i="10"/>
  <c r="FZ134" i="10"/>
  <c r="FZ135" i="10"/>
  <c r="FZ136" i="10"/>
  <c r="FZ137" i="10"/>
  <c r="FZ138" i="10"/>
  <c r="FZ139" i="10"/>
  <c r="FZ140" i="10"/>
  <c r="FZ141" i="10"/>
  <c r="FZ142" i="10"/>
  <c r="FZ143" i="10"/>
  <c r="FZ116" i="10"/>
  <c r="FZ117" i="10"/>
  <c r="FZ118" i="10"/>
  <c r="FZ119" i="10"/>
  <c r="FZ120" i="10"/>
  <c r="FZ121" i="10"/>
  <c r="FZ122" i="10"/>
  <c r="FZ123" i="10"/>
  <c r="FZ124" i="10"/>
  <c r="FZ125" i="10"/>
  <c r="FZ126" i="10"/>
  <c r="FZ127" i="10"/>
  <c r="FZ128" i="10"/>
  <c r="FZ129" i="10"/>
  <c r="FZ95" i="10"/>
  <c r="FZ96" i="10"/>
  <c r="FZ97" i="10"/>
  <c r="FZ98" i="10"/>
  <c r="FZ99" i="10"/>
  <c r="FZ100" i="10"/>
  <c r="FZ101" i="10"/>
  <c r="FZ102" i="10"/>
  <c r="FZ103" i="10"/>
  <c r="FZ104" i="10"/>
  <c r="FZ112" i="10"/>
  <c r="FZ113" i="10"/>
  <c r="FZ114" i="10"/>
  <c r="FZ77" i="10"/>
  <c r="FZ78" i="10"/>
  <c r="FZ79" i="10"/>
  <c r="FZ80" i="10"/>
  <c r="FZ81" i="10"/>
  <c r="FZ82" i="10"/>
  <c r="FZ83" i="10"/>
  <c r="FZ84" i="10"/>
  <c r="FZ85" i="10"/>
  <c r="FZ86" i="10"/>
  <c r="FZ87" i="10"/>
  <c r="FZ88" i="10"/>
  <c r="FZ93" i="10"/>
  <c r="FZ63" i="10"/>
  <c r="FZ64" i="10"/>
  <c r="FZ65" i="10"/>
  <c r="FZ66" i="10"/>
  <c r="FZ67" i="10"/>
  <c r="FZ68" i="10"/>
  <c r="FZ69" i="10"/>
  <c r="FZ70" i="10"/>
  <c r="FZ71" i="10"/>
  <c r="FZ72" i="10"/>
  <c r="FZ73" i="10"/>
  <c r="FZ74" i="10"/>
  <c r="FZ75" i="10"/>
  <c r="FZ49" i="10"/>
  <c r="FZ50" i="10"/>
  <c r="FZ51" i="10"/>
  <c r="FZ52" i="10"/>
  <c r="FZ53" i="10"/>
  <c r="FZ54" i="10"/>
  <c r="FZ55" i="10"/>
  <c r="FZ56" i="10"/>
  <c r="FZ57" i="10"/>
  <c r="FZ58" i="10"/>
  <c r="FZ59" i="10"/>
  <c r="FZ60" i="10"/>
  <c r="FZ61" i="10"/>
  <c r="FZ34" i="10"/>
  <c r="FZ35" i="10"/>
  <c r="FZ36" i="10"/>
  <c r="FZ37" i="10"/>
  <c r="FZ38" i="10"/>
  <c r="FZ39" i="10"/>
  <c r="FZ40" i="10"/>
  <c r="FZ41" i="10"/>
  <c r="FZ42" i="10"/>
  <c r="FZ43" i="10"/>
  <c r="FZ44" i="10"/>
  <c r="FZ45" i="10"/>
  <c r="FZ46" i="10"/>
  <c r="FZ47" i="10"/>
  <c r="FZ10" i="10"/>
  <c r="FZ11" i="10"/>
  <c r="FZ12" i="10"/>
  <c r="FZ13" i="10"/>
  <c r="FZ14" i="10"/>
  <c r="FZ15" i="10"/>
  <c r="FZ16" i="10"/>
  <c r="FZ17" i="10"/>
  <c r="FZ18" i="10"/>
  <c r="FZ19" i="10"/>
  <c r="FZ22" i="10"/>
  <c r="FZ23" i="10"/>
  <c r="FZ27" i="10"/>
  <c r="FZ32" i="10"/>
  <c r="FZ423" i="10"/>
  <c r="FZ424" i="10"/>
  <c r="FZ425" i="10"/>
  <c r="FZ426" i="10"/>
  <c r="FZ427" i="10"/>
  <c r="FZ428" i="10"/>
  <c r="FZ429" i="10"/>
  <c r="FZ430" i="10"/>
  <c r="FZ431" i="10"/>
  <c r="FZ432" i="10"/>
  <c r="FZ433" i="10"/>
  <c r="FZ434" i="10"/>
  <c r="FZ435" i="10"/>
  <c r="FZ436" i="10"/>
  <c r="FZ437" i="10"/>
  <c r="FZ438" i="10"/>
  <c r="FZ440" i="10"/>
  <c r="FZ441" i="10"/>
  <c r="FZ442" i="10"/>
  <c r="FZ443" i="10"/>
  <c r="FZ444" i="10"/>
  <c r="FZ445" i="10"/>
  <c r="FZ446" i="10"/>
  <c r="FZ447" i="10"/>
  <c r="FZ448" i="10"/>
  <c r="FZ449" i="10"/>
  <c r="FZ450" i="10"/>
  <c r="FZ451" i="10"/>
  <c r="FZ452" i="10"/>
  <c r="FZ453" i="10"/>
  <c r="FZ454" i="10"/>
  <c r="FZ455" i="10"/>
  <c r="FZ458" i="10"/>
  <c r="FZ459" i="10"/>
  <c r="FZ460" i="10"/>
  <c r="FZ461" i="10"/>
  <c r="FZ462" i="10"/>
  <c r="FZ463" i="10"/>
  <c r="FZ464" i="10"/>
  <c r="FZ465" i="10"/>
  <c r="FZ466" i="10"/>
  <c r="FZ467" i="10"/>
  <c r="FZ468" i="10"/>
  <c r="FZ469" i="10"/>
  <c r="FZ470" i="10"/>
  <c r="FZ471" i="10"/>
  <c r="FZ472" i="10"/>
  <c r="FZ508" i="10"/>
  <c r="FZ509" i="10"/>
  <c r="FZ510" i="10"/>
  <c r="FZ511" i="10"/>
  <c r="FZ512" i="10"/>
  <c r="FZ513" i="10"/>
  <c r="FZ514" i="10"/>
  <c r="FZ515" i="10"/>
  <c r="FZ516" i="10"/>
  <c r="FZ517" i="10"/>
  <c r="FZ518" i="10"/>
  <c r="FZ519" i="10"/>
  <c r="FZ520" i="10"/>
  <c r="FZ521" i="10"/>
  <c r="FZ522" i="10"/>
  <c r="FZ523" i="10"/>
  <c r="FZ276" i="10"/>
  <c r="FZ277" i="10"/>
  <c r="FZ278" i="10"/>
  <c r="FZ279" i="10"/>
  <c r="FZ280" i="10"/>
  <c r="FZ281" i="10"/>
  <c r="FZ282" i="10"/>
  <c r="FZ283" i="10"/>
  <c r="FZ284" i="10"/>
  <c r="FZ285" i="10"/>
  <c r="FZ286" i="10"/>
  <c r="FZ287" i="10"/>
  <c r="FZ311" i="10"/>
  <c r="FZ313" i="10"/>
  <c r="FZ314" i="10"/>
  <c r="FZ315" i="10"/>
  <c r="FZ316" i="10"/>
  <c r="FZ317" i="10"/>
  <c r="FZ318" i="10"/>
  <c r="FZ319" i="10"/>
  <c r="FZ320" i="10"/>
  <c r="FZ321" i="10"/>
  <c r="FZ322" i="10"/>
  <c r="FZ323" i="10"/>
  <c r="FZ324" i="10"/>
  <c r="FZ325" i="10"/>
  <c r="FZ326" i="10"/>
  <c r="FZ327" i="10"/>
  <c r="FZ328" i="10"/>
  <c r="FZ330" i="10"/>
  <c r="FZ331" i="10"/>
  <c r="FZ332" i="10"/>
  <c r="FZ333" i="10"/>
  <c r="FZ334" i="10"/>
  <c r="FZ335" i="10"/>
  <c r="FZ336" i="10"/>
  <c r="FZ337" i="10"/>
  <c r="FZ338" i="10"/>
  <c r="FZ339" i="10"/>
  <c r="FZ340" i="10"/>
  <c r="FZ341" i="10"/>
  <c r="FZ342" i="10"/>
  <c r="FZ343" i="10"/>
  <c r="FZ344" i="10"/>
  <c r="FZ345" i="10"/>
  <c r="FZ360" i="10"/>
  <c r="FZ361" i="10"/>
  <c r="FZ362" i="10"/>
  <c r="FZ364" i="10"/>
  <c r="FZ365" i="10"/>
  <c r="FZ366" i="10"/>
  <c r="FZ367" i="10"/>
  <c r="FZ368" i="10"/>
  <c r="FZ369" i="10"/>
  <c r="FZ370" i="10"/>
  <c r="FZ371" i="10"/>
  <c r="FZ372" i="10"/>
  <c r="FZ373" i="10"/>
  <c r="FZ374" i="10"/>
  <c r="FZ375" i="10"/>
  <c r="FZ376" i="10"/>
  <c r="FZ377" i="10"/>
  <c r="FZ378" i="10"/>
  <c r="FZ379" i="10"/>
  <c r="FZ381" i="10"/>
  <c r="FZ382" i="10"/>
  <c r="FZ383" i="10"/>
  <c r="FZ384" i="10"/>
  <c r="FZ385" i="10"/>
  <c r="FZ386" i="10"/>
  <c r="FZ387" i="10"/>
  <c r="FZ388" i="10"/>
  <c r="FZ389" i="10"/>
  <c r="FZ390" i="10"/>
  <c r="FZ391" i="10"/>
  <c r="FZ392" i="10"/>
  <c r="FZ393" i="10"/>
  <c r="FZ394" i="10"/>
  <c r="FZ395" i="10"/>
  <c r="FZ396" i="10"/>
  <c r="GA525" i="10"/>
  <c r="GA526" i="10"/>
  <c r="GA527" i="10"/>
  <c r="GA528" i="10"/>
  <c r="GA529" i="10"/>
  <c r="GA530" i="10"/>
  <c r="GA531" i="10"/>
  <c r="GA532" i="10"/>
  <c r="GA533" i="10"/>
  <c r="GA534" i="10"/>
  <c r="GA535" i="10"/>
  <c r="GA536" i="10"/>
  <c r="GA537" i="10"/>
  <c r="GA538" i="10"/>
  <c r="GA539" i="10"/>
  <c r="GA540" i="10"/>
  <c r="GA417" i="10"/>
  <c r="GA418" i="10"/>
  <c r="GA419" i="10"/>
  <c r="GA420" i="10"/>
  <c r="GA421" i="10"/>
  <c r="GA403" i="10"/>
  <c r="GA404" i="10"/>
  <c r="GA405" i="10"/>
  <c r="GA406" i="10"/>
  <c r="GA407" i="10"/>
  <c r="GA408" i="10"/>
  <c r="GA409" i="10"/>
  <c r="GA271" i="10"/>
  <c r="GA272" i="10"/>
  <c r="GA273" i="10"/>
  <c r="GA274" i="10"/>
  <c r="BC253" i="10"/>
  <c r="BC254" i="10"/>
  <c r="BC257" i="10"/>
  <c r="GA257" i="10" s="1"/>
  <c r="GA260" i="10"/>
  <c r="GA261" i="10"/>
  <c r="GA243" i="10"/>
  <c r="GA244" i="10"/>
  <c r="GA245" i="10"/>
  <c r="GA246" i="10"/>
  <c r="GA247" i="10"/>
  <c r="GA248" i="10"/>
  <c r="GA249" i="10"/>
  <c r="GA228" i="10"/>
  <c r="BC229" i="10"/>
  <c r="GA231" i="10"/>
  <c r="GA232" i="10"/>
  <c r="GA233" i="10"/>
  <c r="GA234" i="10"/>
  <c r="GA235" i="10"/>
  <c r="GA236" i="10"/>
  <c r="GA237" i="10"/>
  <c r="GA208" i="10"/>
  <c r="BC212" i="10"/>
  <c r="GA212" i="10" s="1"/>
  <c r="K213" i="10"/>
  <c r="BC213" i="10" s="1"/>
  <c r="GA213" i="10" s="1"/>
  <c r="GA214" i="10"/>
  <c r="GA215" i="10"/>
  <c r="GA216" i="10"/>
  <c r="GA217" i="10"/>
  <c r="GA218" i="10"/>
  <c r="GA223" i="10"/>
  <c r="GA224" i="10"/>
  <c r="GA192" i="10"/>
  <c r="GA195" i="10"/>
  <c r="BC197" i="10"/>
  <c r="GA197" i="10" s="1"/>
  <c r="GA199" i="10"/>
  <c r="GA200" i="10"/>
  <c r="GA201" i="10"/>
  <c r="GA202" i="10"/>
  <c r="GA203" i="10"/>
  <c r="GA204" i="10"/>
  <c r="GA176" i="10"/>
  <c r="GA178" i="10"/>
  <c r="BC179" i="10"/>
  <c r="GA179" i="10" s="1"/>
  <c r="BC180" i="10"/>
  <c r="GA180" i="10" s="1"/>
  <c r="GA182" i="10"/>
  <c r="GA183" i="10"/>
  <c r="GA184" i="10"/>
  <c r="GA185" i="10"/>
  <c r="GA186" i="10"/>
  <c r="GA187" i="10"/>
  <c r="GA188" i="10"/>
  <c r="GA189" i="10"/>
  <c r="GA162" i="10"/>
  <c r="BC163" i="10"/>
  <c r="GA163" i="10" s="1"/>
  <c r="BC164" i="10"/>
  <c r="GA164" i="10" s="1"/>
  <c r="BC165" i="10"/>
  <c r="GA165" i="10" s="1"/>
  <c r="BC166" i="10"/>
  <c r="GA166" i="10" s="1"/>
  <c r="GA167" i="10"/>
  <c r="GA168" i="10"/>
  <c r="GA174" i="10"/>
  <c r="GA145" i="10"/>
  <c r="BC147" i="10"/>
  <c r="GA147" i="10" s="1"/>
  <c r="GA148" i="10"/>
  <c r="GA150" i="10"/>
  <c r="GA151" i="10"/>
  <c r="GA152" i="10"/>
  <c r="GA153" i="10"/>
  <c r="GA154" i="10"/>
  <c r="GA155" i="10"/>
  <c r="GA156" i="10"/>
  <c r="GA157" i="10"/>
  <c r="BC134" i="10"/>
  <c r="BC135" i="10"/>
  <c r="GA135" i="10" s="1"/>
  <c r="BC136" i="10"/>
  <c r="GA136" i="10" s="1"/>
  <c r="GA137" i="10"/>
  <c r="GA140" i="10"/>
  <c r="GA141" i="10"/>
  <c r="GA142" i="10"/>
  <c r="GA143" i="10"/>
  <c r="GA116" i="10"/>
  <c r="BC117" i="10"/>
  <c r="GA117" i="10" s="1"/>
  <c r="BC118" i="10"/>
  <c r="GA118" i="10" s="1"/>
  <c r="GA120" i="10"/>
  <c r="GA121" i="10"/>
  <c r="GA122" i="10"/>
  <c r="GA123" i="10"/>
  <c r="GA124" i="10"/>
  <c r="GA125" i="10"/>
  <c r="GA126" i="10"/>
  <c r="GA127" i="10"/>
  <c r="GA128" i="10"/>
  <c r="GA129" i="10"/>
  <c r="GA95" i="10"/>
  <c r="GA96" i="10"/>
  <c r="GA97" i="10"/>
  <c r="GA99" i="10"/>
  <c r="GA100" i="10"/>
  <c r="GA101" i="10"/>
  <c r="GA102" i="10"/>
  <c r="GA103" i="10"/>
  <c r="GA104" i="10"/>
  <c r="GA112" i="10"/>
  <c r="GA113" i="10"/>
  <c r="GA114" i="10"/>
  <c r="GA82" i="10"/>
  <c r="GA83" i="10"/>
  <c r="GA84" i="10"/>
  <c r="GA85" i="10"/>
  <c r="GA86" i="10"/>
  <c r="GA87" i="10"/>
  <c r="GA88" i="10"/>
  <c r="GA93" i="10"/>
  <c r="GA65" i="10"/>
  <c r="GA66" i="10"/>
  <c r="GA69" i="10"/>
  <c r="GA70" i="10"/>
  <c r="GA71" i="10"/>
  <c r="GA72" i="10"/>
  <c r="GA73" i="10"/>
  <c r="GA74" i="10"/>
  <c r="GA75" i="10"/>
  <c r="GA49" i="10"/>
  <c r="GA55" i="10"/>
  <c r="GA56" i="10"/>
  <c r="GA57" i="10"/>
  <c r="GA58" i="10"/>
  <c r="GA59" i="10"/>
  <c r="GA60" i="10"/>
  <c r="GA61" i="10"/>
  <c r="GA38" i="10"/>
  <c r="GA39" i="10"/>
  <c r="GA40" i="10"/>
  <c r="GA41" i="10"/>
  <c r="GA42" i="10"/>
  <c r="GA43" i="10"/>
  <c r="GA44" i="10"/>
  <c r="GA45" i="10"/>
  <c r="GA46" i="10"/>
  <c r="GA47" i="10"/>
  <c r="GA13" i="10"/>
  <c r="BC14" i="10"/>
  <c r="GA14" i="10" s="1"/>
  <c r="BC16" i="10"/>
  <c r="GA16" i="10" s="1"/>
  <c r="GA17" i="10"/>
  <c r="GA18" i="10"/>
  <c r="GA19" i="10"/>
  <c r="GA22" i="10"/>
  <c r="GA23" i="10"/>
  <c r="GA27" i="10"/>
  <c r="GA32" i="10"/>
  <c r="GA429" i="10"/>
  <c r="GA430" i="10"/>
  <c r="GA431" i="10"/>
  <c r="GA432" i="10"/>
  <c r="GA433" i="10"/>
  <c r="GA434" i="10"/>
  <c r="GA435" i="10"/>
  <c r="GA436" i="10"/>
  <c r="GA437" i="10"/>
  <c r="GA438" i="10"/>
  <c r="GA445" i="10"/>
  <c r="GA446" i="10"/>
  <c r="GA447" i="10"/>
  <c r="GA448" i="10"/>
  <c r="GA449" i="10"/>
  <c r="GA450" i="10"/>
  <c r="GA451" i="10"/>
  <c r="GA452" i="10"/>
  <c r="GA453" i="10"/>
  <c r="GA454" i="10"/>
  <c r="GA455" i="10"/>
  <c r="GA465" i="10"/>
  <c r="GA466" i="10"/>
  <c r="GA467" i="10"/>
  <c r="GA468" i="10"/>
  <c r="GA469" i="10"/>
  <c r="GA470" i="10"/>
  <c r="GA471" i="10"/>
  <c r="GA472" i="10"/>
  <c r="GA508" i="10"/>
  <c r="GA509" i="10"/>
  <c r="GA510" i="10"/>
  <c r="GA511" i="10"/>
  <c r="GA512" i="10"/>
  <c r="GA513" i="10"/>
  <c r="GA514" i="10"/>
  <c r="GA515" i="10"/>
  <c r="GA516" i="10"/>
  <c r="GA517" i="10"/>
  <c r="GA518" i="10"/>
  <c r="GA519" i="10"/>
  <c r="GA520" i="10"/>
  <c r="GA521" i="10"/>
  <c r="GA522" i="10"/>
  <c r="GA523" i="10"/>
  <c r="GA283" i="10"/>
  <c r="GA284" i="10"/>
  <c r="GA285" i="10"/>
  <c r="GA286" i="10"/>
  <c r="GA287" i="10"/>
  <c r="GA311" i="10"/>
  <c r="GA321" i="10"/>
  <c r="GA322" i="10"/>
  <c r="GA323" i="10"/>
  <c r="GA324" i="10"/>
  <c r="GA325" i="10"/>
  <c r="GA326" i="10"/>
  <c r="GA327" i="10"/>
  <c r="GA328" i="10"/>
  <c r="GA337" i="10"/>
  <c r="GA338" i="10"/>
  <c r="GA339" i="10"/>
  <c r="GA340" i="10"/>
  <c r="GA341" i="10"/>
  <c r="GA342" i="10"/>
  <c r="GA343" i="10"/>
  <c r="GA344" i="10"/>
  <c r="GA345" i="10"/>
  <c r="GA360" i="10"/>
  <c r="GA361" i="10"/>
  <c r="GA362" i="10"/>
  <c r="GA368" i="10"/>
  <c r="GA369" i="10"/>
  <c r="GA370" i="10"/>
  <c r="GA371" i="10"/>
  <c r="GA372" i="10"/>
  <c r="GA373" i="10"/>
  <c r="GA374" i="10"/>
  <c r="GA375" i="10"/>
  <c r="GA376" i="10"/>
  <c r="GA377" i="10"/>
  <c r="GA378" i="10"/>
  <c r="GA379" i="10"/>
  <c r="GA386" i="10"/>
  <c r="GA387" i="10"/>
  <c r="GA388" i="10"/>
  <c r="GA389" i="10"/>
  <c r="GA390" i="10"/>
  <c r="GA391" i="10"/>
  <c r="GA392" i="10"/>
  <c r="GA393" i="10"/>
  <c r="GA394" i="10"/>
  <c r="GA395" i="10"/>
  <c r="GA396" i="10"/>
  <c r="GB525" i="10"/>
  <c r="GB526" i="10"/>
  <c r="GB527" i="10"/>
  <c r="GB528" i="10"/>
  <c r="GB529" i="10"/>
  <c r="GB530" i="10"/>
  <c r="GB531" i="10"/>
  <c r="GB532" i="10"/>
  <c r="GB533" i="10"/>
  <c r="GB534" i="10"/>
  <c r="GB535" i="10"/>
  <c r="GB536" i="10"/>
  <c r="GB537" i="10"/>
  <c r="GB538" i="10"/>
  <c r="GB539" i="10"/>
  <c r="GB540" i="10"/>
  <c r="GB411" i="10"/>
  <c r="GB412" i="10"/>
  <c r="GB413" i="10"/>
  <c r="GB414" i="10"/>
  <c r="GB415" i="10"/>
  <c r="GB416" i="10"/>
  <c r="GB417" i="10"/>
  <c r="GB418" i="10"/>
  <c r="GB419" i="10"/>
  <c r="GB420" i="10"/>
  <c r="GB421" i="10"/>
  <c r="GB398" i="10"/>
  <c r="GB399" i="10"/>
  <c r="GB400" i="10"/>
  <c r="GB401" i="10"/>
  <c r="GB402" i="10"/>
  <c r="GB403" i="10"/>
  <c r="GB404" i="10"/>
  <c r="GB405" i="10"/>
  <c r="GB406" i="10"/>
  <c r="GB407" i="10"/>
  <c r="GB408" i="10"/>
  <c r="GB409" i="10"/>
  <c r="GB263" i="10"/>
  <c r="GB264" i="10"/>
  <c r="GB265" i="10"/>
  <c r="GB266" i="10"/>
  <c r="GB267" i="10"/>
  <c r="GB268" i="10"/>
  <c r="GB269" i="10"/>
  <c r="GB270" i="10"/>
  <c r="GB271" i="10"/>
  <c r="GB272" i="10"/>
  <c r="GB273" i="10"/>
  <c r="GB274" i="10"/>
  <c r="GB251" i="10"/>
  <c r="GB252" i="10"/>
  <c r="GB253" i="10"/>
  <c r="GB254" i="10"/>
  <c r="GB255" i="10"/>
  <c r="GB256" i="10"/>
  <c r="GB257" i="10"/>
  <c r="GB258" i="10"/>
  <c r="GB259" i="10"/>
  <c r="GB260" i="10"/>
  <c r="GB261" i="10"/>
  <c r="GB239" i="10"/>
  <c r="GB240" i="10"/>
  <c r="GB241" i="10"/>
  <c r="GB242" i="10"/>
  <c r="GB243" i="10"/>
  <c r="GB244" i="10"/>
  <c r="GB245" i="10"/>
  <c r="GB246" i="10"/>
  <c r="GB247" i="10"/>
  <c r="GB248" i="10"/>
  <c r="GB249" i="10"/>
  <c r="GB226" i="10"/>
  <c r="GB227" i="10"/>
  <c r="GB228" i="10"/>
  <c r="GB229" i="10"/>
  <c r="GB230" i="10"/>
  <c r="GB231" i="10"/>
  <c r="GB232" i="10"/>
  <c r="GB233" i="10"/>
  <c r="GB234" i="10"/>
  <c r="GB235" i="10"/>
  <c r="GB236" i="10"/>
  <c r="GB237" i="10"/>
  <c r="GB206" i="10"/>
  <c r="GB207" i="10"/>
  <c r="GB208" i="10"/>
  <c r="GB209" i="10"/>
  <c r="GB210" i="10"/>
  <c r="GB211" i="10"/>
  <c r="GB212" i="10"/>
  <c r="GB213" i="10"/>
  <c r="GB214" i="10"/>
  <c r="GB215" i="10"/>
  <c r="GB216" i="10"/>
  <c r="GB217" i="10"/>
  <c r="GB218" i="10"/>
  <c r="GB223" i="10"/>
  <c r="GB224" i="10"/>
  <c r="GB191" i="10"/>
  <c r="GB192" i="10"/>
  <c r="GB193" i="10"/>
  <c r="GB194" i="10"/>
  <c r="GB195" i="10"/>
  <c r="GB196" i="10"/>
  <c r="GB197" i="10"/>
  <c r="GB198" i="10"/>
  <c r="GB199" i="10"/>
  <c r="GB200" i="10"/>
  <c r="GB201" i="10"/>
  <c r="GB202" i="10"/>
  <c r="GB203" i="10"/>
  <c r="GB204" i="10"/>
  <c r="GB176" i="10"/>
  <c r="GB177" i="10"/>
  <c r="GB178" i="10"/>
  <c r="GB179" i="10"/>
  <c r="GB180" i="10"/>
  <c r="GB181" i="10"/>
  <c r="GB182" i="10"/>
  <c r="GB183" i="10"/>
  <c r="GB184" i="10"/>
  <c r="GB185" i="10"/>
  <c r="GB186" i="10"/>
  <c r="GB187" i="10"/>
  <c r="GB188" i="10"/>
  <c r="GB189" i="10"/>
  <c r="GB159" i="10"/>
  <c r="GB160" i="10"/>
  <c r="GB161" i="10"/>
  <c r="GB162" i="10"/>
  <c r="GB163" i="10"/>
  <c r="GB164" i="10"/>
  <c r="GB165" i="10"/>
  <c r="GB166" i="10"/>
  <c r="GB167" i="10"/>
  <c r="GB168" i="10"/>
  <c r="GB174" i="10"/>
  <c r="GB145" i="10"/>
  <c r="GB146" i="10"/>
  <c r="GB147" i="10"/>
  <c r="GB148" i="10"/>
  <c r="GB149" i="10"/>
  <c r="GB150" i="10"/>
  <c r="GB151" i="10"/>
  <c r="GB152" i="10"/>
  <c r="GB153" i="10"/>
  <c r="GB154" i="10"/>
  <c r="GB155" i="10"/>
  <c r="GB156" i="10"/>
  <c r="GB157" i="10"/>
  <c r="GB131" i="10"/>
  <c r="GB132" i="10"/>
  <c r="GB133" i="10"/>
  <c r="GB134" i="10"/>
  <c r="GB135" i="10"/>
  <c r="GB136" i="10"/>
  <c r="GB137" i="10"/>
  <c r="GB138" i="10"/>
  <c r="GB139" i="10"/>
  <c r="GB140" i="10"/>
  <c r="GB141" i="10"/>
  <c r="GB142" i="10"/>
  <c r="GB143" i="10"/>
  <c r="GB116" i="10"/>
  <c r="GB117" i="10"/>
  <c r="GB118" i="10"/>
  <c r="GB119" i="10"/>
  <c r="GB120" i="10"/>
  <c r="GB121" i="10"/>
  <c r="GB122" i="10"/>
  <c r="GB123" i="10"/>
  <c r="GB124" i="10"/>
  <c r="GB125" i="10"/>
  <c r="GB126" i="10"/>
  <c r="GB127" i="10"/>
  <c r="GB128" i="10"/>
  <c r="GB129" i="10"/>
  <c r="GB95" i="10"/>
  <c r="GB96" i="10"/>
  <c r="GB97" i="10"/>
  <c r="GB98" i="10"/>
  <c r="GB99" i="10"/>
  <c r="GB100" i="10"/>
  <c r="GB101" i="10"/>
  <c r="GB102" i="10"/>
  <c r="GB103" i="10"/>
  <c r="GB104" i="10"/>
  <c r="GB112" i="10"/>
  <c r="GB113" i="10"/>
  <c r="GB114" i="10"/>
  <c r="GB77" i="10"/>
  <c r="GB78" i="10"/>
  <c r="GB79" i="10"/>
  <c r="GB80" i="10"/>
  <c r="GB81" i="10"/>
  <c r="GB82" i="10"/>
  <c r="GB83" i="10"/>
  <c r="GB84" i="10"/>
  <c r="GB85" i="10"/>
  <c r="GB86" i="10"/>
  <c r="GB87" i="10"/>
  <c r="GB88" i="10"/>
  <c r="GB93" i="10"/>
  <c r="GB63" i="10"/>
  <c r="GB64" i="10"/>
  <c r="GB65" i="10"/>
  <c r="GB66" i="10"/>
  <c r="GB67" i="10"/>
  <c r="GB68" i="10"/>
  <c r="GB69" i="10"/>
  <c r="GB70" i="10"/>
  <c r="GB71" i="10"/>
  <c r="GB72" i="10"/>
  <c r="GB73" i="10"/>
  <c r="GB74" i="10"/>
  <c r="GB75" i="10"/>
  <c r="GB49" i="10"/>
  <c r="GB50" i="10"/>
  <c r="GB51" i="10"/>
  <c r="GB52" i="10"/>
  <c r="GB53" i="10"/>
  <c r="GB54" i="10"/>
  <c r="GB55" i="10"/>
  <c r="GB56" i="10"/>
  <c r="GB57" i="10"/>
  <c r="GB58" i="10"/>
  <c r="GB59" i="10"/>
  <c r="GB60" i="10"/>
  <c r="GB61" i="10"/>
  <c r="GB34" i="10"/>
  <c r="GB35" i="10"/>
  <c r="GB36" i="10"/>
  <c r="GB37" i="10"/>
  <c r="GB38" i="10"/>
  <c r="GB39" i="10"/>
  <c r="GB40" i="10"/>
  <c r="GB41" i="10"/>
  <c r="GB42" i="10"/>
  <c r="GB43" i="10"/>
  <c r="GB44" i="10"/>
  <c r="GB45" i="10"/>
  <c r="GB46" i="10"/>
  <c r="GB47" i="10"/>
  <c r="GB10" i="10"/>
  <c r="GB11" i="10"/>
  <c r="GB12" i="10"/>
  <c r="GB13" i="10"/>
  <c r="GB14" i="10"/>
  <c r="GB15" i="10"/>
  <c r="GB16" i="10"/>
  <c r="GB17" i="10"/>
  <c r="GB18" i="10"/>
  <c r="GB19" i="10"/>
  <c r="GB22" i="10"/>
  <c r="GB23" i="10"/>
  <c r="GB27" i="10"/>
  <c r="GB32" i="10"/>
  <c r="GB423" i="10"/>
  <c r="GB424" i="10"/>
  <c r="GB425" i="10"/>
  <c r="GB426" i="10"/>
  <c r="GB427" i="10"/>
  <c r="GB428" i="10"/>
  <c r="GB429" i="10"/>
  <c r="GB430" i="10"/>
  <c r="GB431" i="10"/>
  <c r="GB432" i="10"/>
  <c r="GB433" i="10"/>
  <c r="GB434" i="10"/>
  <c r="GB435" i="10"/>
  <c r="GB436" i="10"/>
  <c r="GB437" i="10"/>
  <c r="GB438" i="10"/>
  <c r="GB440" i="10"/>
  <c r="GB441" i="10"/>
  <c r="GB442" i="10"/>
  <c r="GB443" i="10"/>
  <c r="GB444" i="10"/>
  <c r="GB445" i="10"/>
  <c r="GB446" i="10"/>
  <c r="GB447" i="10"/>
  <c r="GB448" i="10"/>
  <c r="GB449" i="10"/>
  <c r="GB450" i="10"/>
  <c r="GB451" i="10"/>
  <c r="GB452" i="10"/>
  <c r="GB453" i="10"/>
  <c r="GB454" i="10"/>
  <c r="GB455" i="10"/>
  <c r="GB458" i="10"/>
  <c r="GB459" i="10"/>
  <c r="GB460" i="10"/>
  <c r="GB461" i="10"/>
  <c r="GB462" i="10"/>
  <c r="GB463" i="10"/>
  <c r="GB464" i="10"/>
  <c r="GB465" i="10"/>
  <c r="GB466" i="10"/>
  <c r="GB467" i="10"/>
  <c r="GB468" i="10"/>
  <c r="GB469" i="10"/>
  <c r="GB470" i="10"/>
  <c r="GB471" i="10"/>
  <c r="GB472" i="10"/>
  <c r="GB508" i="10"/>
  <c r="GB509" i="10"/>
  <c r="GB510" i="10"/>
  <c r="GB511" i="10"/>
  <c r="GB512" i="10"/>
  <c r="GB513" i="10"/>
  <c r="GB514" i="10"/>
  <c r="GB515" i="10"/>
  <c r="GB516" i="10"/>
  <c r="GB517" i="10"/>
  <c r="GB518" i="10"/>
  <c r="GB519" i="10"/>
  <c r="GB520" i="10"/>
  <c r="GB521" i="10"/>
  <c r="GB522" i="10"/>
  <c r="GB523" i="10"/>
  <c r="GB276" i="10"/>
  <c r="GB277" i="10"/>
  <c r="GB278" i="10"/>
  <c r="GB279" i="10"/>
  <c r="GB280" i="10"/>
  <c r="GB281" i="10"/>
  <c r="GB282" i="10"/>
  <c r="GB283" i="10"/>
  <c r="GB284" i="10"/>
  <c r="GB285" i="10"/>
  <c r="GB286" i="10"/>
  <c r="GB287" i="10"/>
  <c r="GB311" i="10"/>
  <c r="GB313" i="10"/>
  <c r="GB314" i="10"/>
  <c r="GB315" i="10"/>
  <c r="GB316" i="10"/>
  <c r="GB317" i="10"/>
  <c r="GB318" i="10"/>
  <c r="GB319" i="10"/>
  <c r="GB320" i="10"/>
  <c r="GB321" i="10"/>
  <c r="GB322" i="10"/>
  <c r="GB323" i="10"/>
  <c r="GB324" i="10"/>
  <c r="GB325" i="10"/>
  <c r="GB326" i="10"/>
  <c r="GB327" i="10"/>
  <c r="GB328" i="10"/>
  <c r="GB330" i="10"/>
  <c r="GB331" i="10"/>
  <c r="GB332" i="10"/>
  <c r="GB333" i="10"/>
  <c r="GB334" i="10"/>
  <c r="GB335" i="10"/>
  <c r="GB336" i="10"/>
  <c r="GB337" i="10"/>
  <c r="GB338" i="10"/>
  <c r="GB339" i="10"/>
  <c r="GB340" i="10"/>
  <c r="GB341" i="10"/>
  <c r="GB342" i="10"/>
  <c r="GB343" i="10"/>
  <c r="GB344" i="10"/>
  <c r="GB345" i="10"/>
  <c r="GB360" i="10"/>
  <c r="GB361" i="10"/>
  <c r="GB362" i="10"/>
  <c r="GB364" i="10"/>
  <c r="GB365" i="10"/>
  <c r="GB366" i="10"/>
  <c r="GB367" i="10"/>
  <c r="GB368" i="10"/>
  <c r="GB369" i="10"/>
  <c r="GB370" i="10"/>
  <c r="GB371" i="10"/>
  <c r="GB372" i="10"/>
  <c r="GB373" i="10"/>
  <c r="GB374" i="10"/>
  <c r="GB375" i="10"/>
  <c r="GB376" i="10"/>
  <c r="GB377" i="10"/>
  <c r="GB378" i="10"/>
  <c r="GB379" i="10"/>
  <c r="GB381" i="10"/>
  <c r="GB382" i="10"/>
  <c r="GB383" i="10"/>
  <c r="GB384" i="10"/>
  <c r="GB385" i="10"/>
  <c r="GB386" i="10"/>
  <c r="GB387" i="10"/>
  <c r="GB388" i="10"/>
  <c r="GB389" i="10"/>
  <c r="GB390" i="10"/>
  <c r="GB391" i="10"/>
  <c r="GB392" i="10"/>
  <c r="GB393" i="10"/>
  <c r="GB394" i="10"/>
  <c r="GB395" i="10"/>
  <c r="GB396" i="10"/>
  <c r="GC525" i="10"/>
  <c r="GC526" i="10"/>
  <c r="GC527" i="10"/>
  <c r="GC528" i="10"/>
  <c r="GC529" i="10"/>
  <c r="GC530" i="10"/>
  <c r="GC531" i="10"/>
  <c r="GC532" i="10"/>
  <c r="GC533" i="10"/>
  <c r="GC534" i="10"/>
  <c r="GC535" i="10"/>
  <c r="GC536" i="10"/>
  <c r="GC537" i="10"/>
  <c r="GC538" i="10"/>
  <c r="GC539" i="10"/>
  <c r="GC540" i="10"/>
  <c r="BE411" i="10"/>
  <c r="GC411" i="10" s="1"/>
  <c r="BE412" i="10"/>
  <c r="BE413" i="10"/>
  <c r="BE415" i="10"/>
  <c r="GC415" i="10" s="1"/>
  <c r="BE416" i="10"/>
  <c r="GC416" i="10" s="1"/>
  <c r="GC417" i="10"/>
  <c r="GC418" i="10"/>
  <c r="GC419" i="10"/>
  <c r="GC420" i="10"/>
  <c r="GC421" i="10"/>
  <c r="BE398" i="10"/>
  <c r="GC398" i="10" s="1"/>
  <c r="BE399" i="10"/>
  <c r="GC399" i="10" s="1"/>
  <c r="BE400" i="10"/>
  <c r="GC400" i="10" s="1"/>
  <c r="BE401" i="10"/>
  <c r="GC401" i="10" s="1"/>
  <c r="BE402" i="10"/>
  <c r="GC402" i="10" s="1"/>
  <c r="GC403" i="10"/>
  <c r="GC404" i="10"/>
  <c r="GC405" i="10"/>
  <c r="GC406" i="10"/>
  <c r="GC407" i="10"/>
  <c r="GC408" i="10"/>
  <c r="GC409" i="10"/>
  <c r="BE263" i="10"/>
  <c r="DQ263" i="10"/>
  <c r="BE264" i="10"/>
  <c r="GC264" i="10" s="1"/>
  <c r="BE265" i="10"/>
  <c r="BE266" i="10"/>
  <c r="GC266" i="10" s="1"/>
  <c r="BE269" i="10"/>
  <c r="BE270" i="10"/>
  <c r="GC270" i="10" s="1"/>
  <c r="GC271" i="10"/>
  <c r="GC272" i="10"/>
  <c r="GC273" i="10"/>
  <c r="GC274" i="10"/>
  <c r="BE251" i="10"/>
  <c r="GC251" i="10" s="1"/>
  <c r="BE252" i="10"/>
  <c r="GC252" i="10" s="1"/>
  <c r="BE253" i="10"/>
  <c r="BE254" i="10"/>
  <c r="BE257" i="10"/>
  <c r="GC257" i="10" s="1"/>
  <c r="BE258" i="10"/>
  <c r="GC258" i="10" s="1"/>
  <c r="BE259" i="10"/>
  <c r="GC259" i="10" s="1"/>
  <c r="GC260" i="10"/>
  <c r="GC261" i="10"/>
  <c r="BE239" i="10"/>
  <c r="GC239" i="10" s="1"/>
  <c r="BE240" i="10"/>
  <c r="GC240" i="10" s="1"/>
  <c r="BE241" i="10"/>
  <c r="BE242" i="10"/>
  <c r="GC242" i="10" s="1"/>
  <c r="GC243" i="10"/>
  <c r="GC244" i="10"/>
  <c r="GC245" i="10"/>
  <c r="GC246" i="10"/>
  <c r="GC247" i="10"/>
  <c r="GC248" i="10"/>
  <c r="GC249" i="10"/>
  <c r="BE226" i="10"/>
  <c r="GC226" i="10" s="1"/>
  <c r="BE227" i="10"/>
  <c r="GC227" i="10" s="1"/>
  <c r="GC228" i="10"/>
  <c r="BE229" i="10"/>
  <c r="BE230" i="10"/>
  <c r="GC231" i="10"/>
  <c r="GC232" i="10"/>
  <c r="GC233" i="10"/>
  <c r="GC234" i="10"/>
  <c r="GC235" i="10"/>
  <c r="GC236" i="10"/>
  <c r="GC237" i="10"/>
  <c r="BE206" i="10"/>
  <c r="GC206" i="10" s="1"/>
  <c r="GC207" i="10"/>
  <c r="GC208" i="10"/>
  <c r="BE209" i="10"/>
  <c r="GC209" i="10" s="1"/>
  <c r="BE210" i="10"/>
  <c r="GC210" i="10" s="1"/>
  <c r="BE211" i="10"/>
  <c r="GC211" i="10" s="1"/>
  <c r="BE212" i="10"/>
  <c r="GC212" i="10" s="1"/>
  <c r="BE213" i="10"/>
  <c r="GC213" i="10" s="1"/>
  <c r="GC214" i="10"/>
  <c r="GC215" i="10"/>
  <c r="GC216" i="10"/>
  <c r="GC217" i="10"/>
  <c r="GC218" i="10"/>
  <c r="GC223" i="10"/>
  <c r="GC224" i="10"/>
  <c r="GC192" i="10"/>
  <c r="GC195" i="10"/>
  <c r="BE196" i="10"/>
  <c r="GC196" i="10" s="1"/>
  <c r="BE197" i="10"/>
  <c r="GC197" i="10" s="1"/>
  <c r="GC198" i="10"/>
  <c r="GC199" i="10"/>
  <c r="GC200" i="10"/>
  <c r="GC201" i="10"/>
  <c r="GC202" i="10"/>
  <c r="GC203" i="10"/>
  <c r="GC204" i="10"/>
  <c r="GC176" i="10"/>
  <c r="BE177" i="10"/>
  <c r="GC177" i="10" s="1"/>
  <c r="GC178" i="10"/>
  <c r="BE179" i="10"/>
  <c r="GC179" i="10" s="1"/>
  <c r="BE180" i="10"/>
  <c r="GC180" i="10" s="1"/>
  <c r="BE181" i="10"/>
  <c r="GC181" i="10" s="1"/>
  <c r="GC182" i="10"/>
  <c r="GC183" i="10"/>
  <c r="GC184" i="10"/>
  <c r="GC185" i="10"/>
  <c r="GC186" i="10"/>
  <c r="GC187" i="10"/>
  <c r="GC188" i="10"/>
  <c r="GC189" i="10"/>
  <c r="GC159" i="10"/>
  <c r="GC160" i="10"/>
  <c r="GC161" i="10"/>
  <c r="GC162" i="10"/>
  <c r="BE163" i="10"/>
  <c r="GC163" i="10" s="1"/>
  <c r="BE164" i="10"/>
  <c r="GC164" i="10" s="1"/>
  <c r="BE165" i="10"/>
  <c r="GC165" i="10" s="1"/>
  <c r="BE166" i="10"/>
  <c r="GC166" i="10" s="1"/>
  <c r="GC167" i="10"/>
  <c r="GC168" i="10"/>
  <c r="GC174" i="10"/>
  <c r="GC145" i="10"/>
  <c r="BE146" i="10"/>
  <c r="GC146" i="10" s="1"/>
  <c r="BE147" i="10"/>
  <c r="GC147" i="10" s="1"/>
  <c r="GC148" i="10"/>
  <c r="BE149" i="10"/>
  <c r="GC149" i="10" s="1"/>
  <c r="GC150" i="10"/>
  <c r="GC151" i="10"/>
  <c r="GC152" i="10"/>
  <c r="GC153" i="10"/>
  <c r="GC154" i="10"/>
  <c r="GC155" i="10"/>
  <c r="GC156" i="10"/>
  <c r="GC157" i="10"/>
  <c r="BE131" i="10"/>
  <c r="BE133" i="10"/>
  <c r="GC133" i="10" s="1"/>
  <c r="BE134" i="10"/>
  <c r="BE135" i="10"/>
  <c r="GC135" i="10" s="1"/>
  <c r="BE136" i="10"/>
  <c r="GC136" i="10" s="1"/>
  <c r="GC137" i="10"/>
  <c r="GC138" i="10"/>
  <c r="BE139" i="10"/>
  <c r="GC139" i="10" s="1"/>
  <c r="GC140" i="10"/>
  <c r="GC141" i="10"/>
  <c r="GC142" i="10"/>
  <c r="GC143" i="10"/>
  <c r="GC116" i="10"/>
  <c r="BE117" i="10"/>
  <c r="GC117" i="10" s="1"/>
  <c r="BE118" i="10"/>
  <c r="GC118" i="10" s="1"/>
  <c r="BE119" i="10"/>
  <c r="GC119" i="10" s="1"/>
  <c r="GC120" i="10"/>
  <c r="GC121" i="10"/>
  <c r="GC122" i="10"/>
  <c r="GC123" i="10"/>
  <c r="GC124" i="10"/>
  <c r="GC125" i="10"/>
  <c r="GC126" i="10"/>
  <c r="GC127" i="10"/>
  <c r="GC128" i="10"/>
  <c r="GC129" i="10"/>
  <c r="GC95" i="10"/>
  <c r="GC96" i="10"/>
  <c r="GC97" i="10"/>
  <c r="GC98" i="10"/>
  <c r="GC99" i="10"/>
  <c r="GC100" i="10"/>
  <c r="GC101" i="10"/>
  <c r="GC102" i="10"/>
  <c r="GC103" i="10"/>
  <c r="GC104" i="10"/>
  <c r="GC112" i="10"/>
  <c r="GC113" i="10"/>
  <c r="GC114" i="10"/>
  <c r="GC77" i="10"/>
  <c r="GC78" i="10"/>
  <c r="GC79" i="10"/>
  <c r="GC80" i="10"/>
  <c r="GC81" i="10"/>
  <c r="GC82" i="10"/>
  <c r="GC83" i="10"/>
  <c r="GC84" i="10"/>
  <c r="GC85" i="10"/>
  <c r="GC86" i="10"/>
  <c r="GC87" i="10"/>
  <c r="GC88" i="10"/>
  <c r="GC93" i="10"/>
  <c r="GC63" i="10"/>
  <c r="GC65" i="10"/>
  <c r="GC66" i="10"/>
  <c r="GC67" i="10"/>
  <c r="GC68" i="10"/>
  <c r="GC69" i="10"/>
  <c r="GC70" i="10"/>
  <c r="GC71" i="10"/>
  <c r="GC72" i="10"/>
  <c r="GC73" i="10"/>
  <c r="GC74" i="10"/>
  <c r="GC75" i="10"/>
  <c r="GC49" i="10"/>
  <c r="BE50" i="10"/>
  <c r="GC50" i="10" s="1"/>
  <c r="BE51" i="10"/>
  <c r="GC51" i="10" s="1"/>
  <c r="BE52" i="10"/>
  <c r="BE53" i="10"/>
  <c r="GC53" i="10" s="1"/>
  <c r="BE54" i="10"/>
  <c r="GC54" i="10" s="1"/>
  <c r="GC55" i="10"/>
  <c r="GC56" i="10"/>
  <c r="GC57" i="10"/>
  <c r="GC58" i="10"/>
  <c r="GC59" i="10"/>
  <c r="GC60" i="10"/>
  <c r="GC61" i="10"/>
  <c r="BE34" i="10"/>
  <c r="BE35" i="10"/>
  <c r="BE36" i="10"/>
  <c r="BE37" i="10"/>
  <c r="GC38" i="10"/>
  <c r="GC39" i="10"/>
  <c r="GC40" i="10"/>
  <c r="GC41" i="10"/>
  <c r="GC42" i="10"/>
  <c r="GC43" i="10"/>
  <c r="GC44" i="10"/>
  <c r="GC45" i="10"/>
  <c r="GC46" i="10"/>
  <c r="GC47" i="10"/>
  <c r="BE11" i="10"/>
  <c r="BE12" i="10"/>
  <c r="GC12" i="10" s="1"/>
  <c r="BE13" i="10"/>
  <c r="GC13" i="10" s="1"/>
  <c r="BE14" i="10"/>
  <c r="GC14" i="10" s="1"/>
  <c r="BE15" i="10"/>
  <c r="GC15" i="10" s="1"/>
  <c r="BE16" i="10"/>
  <c r="GC16" i="10" s="1"/>
  <c r="GC17" i="10"/>
  <c r="GC18" i="10"/>
  <c r="GC19" i="10"/>
  <c r="GC22" i="10"/>
  <c r="GC23" i="10"/>
  <c r="GC27" i="10"/>
  <c r="GC32" i="10"/>
  <c r="BE424" i="10"/>
  <c r="GC424" i="10" s="1"/>
  <c r="BE425" i="10"/>
  <c r="GC425" i="10" s="1"/>
  <c r="BE426" i="10"/>
  <c r="GC426" i="10" s="1"/>
  <c r="BE427" i="10"/>
  <c r="GC427" i="10" s="1"/>
  <c r="BE428" i="10"/>
  <c r="GC428" i="10" s="1"/>
  <c r="GC429" i="10"/>
  <c r="GC430" i="10"/>
  <c r="GC431" i="10"/>
  <c r="GC432" i="10"/>
  <c r="GC433" i="10"/>
  <c r="GC434" i="10"/>
  <c r="GC435" i="10"/>
  <c r="GC436" i="10"/>
  <c r="GC437" i="10"/>
  <c r="GC438" i="10"/>
  <c r="BE440" i="10"/>
  <c r="GC440" i="10" s="1"/>
  <c r="BE441" i="10"/>
  <c r="GC441" i="10" s="1"/>
  <c r="BE442" i="10"/>
  <c r="GC442" i="10" s="1"/>
  <c r="BE443" i="10"/>
  <c r="GC443" i="10" s="1"/>
  <c r="BE444" i="10"/>
  <c r="GC444" i="10" s="1"/>
  <c r="GC445" i="10"/>
  <c r="GC446" i="10"/>
  <c r="GC447" i="10"/>
  <c r="GC448" i="10"/>
  <c r="GC449" i="10"/>
  <c r="GC450" i="10"/>
  <c r="GC451" i="10"/>
  <c r="GC452" i="10"/>
  <c r="GC453" i="10"/>
  <c r="GC454" i="10"/>
  <c r="GC455" i="10"/>
  <c r="BE458" i="10"/>
  <c r="GC458" i="10" s="1"/>
  <c r="BE459" i="10"/>
  <c r="GC459" i="10" s="1"/>
  <c r="BE460" i="10"/>
  <c r="GC460" i="10" s="1"/>
  <c r="BE461" i="10"/>
  <c r="GC461" i="10" s="1"/>
  <c r="BE462" i="10"/>
  <c r="GC462" i="10" s="1"/>
  <c r="BE463" i="10"/>
  <c r="GC463" i="10" s="1"/>
  <c r="GC464" i="10"/>
  <c r="GC465" i="10"/>
  <c r="GC466" i="10"/>
  <c r="GC467" i="10"/>
  <c r="GC468" i="10"/>
  <c r="GC469" i="10"/>
  <c r="GC470" i="10"/>
  <c r="GC471" i="10"/>
  <c r="GC472" i="10"/>
  <c r="GC508" i="10"/>
  <c r="GC509" i="10"/>
  <c r="GC510" i="10"/>
  <c r="GC511" i="10"/>
  <c r="GC512" i="10"/>
  <c r="GC513" i="10"/>
  <c r="GC514" i="10"/>
  <c r="GC515" i="10"/>
  <c r="GC516" i="10"/>
  <c r="GC517" i="10"/>
  <c r="GC518" i="10"/>
  <c r="GC519" i="10"/>
  <c r="GC520" i="10"/>
  <c r="GC521" i="10"/>
  <c r="GC522" i="10"/>
  <c r="GC523" i="10"/>
  <c r="BE276" i="10"/>
  <c r="GC276" i="10" s="1"/>
  <c r="BE277" i="10"/>
  <c r="BE278" i="10"/>
  <c r="GC278" i="10" s="1"/>
  <c r="BE279" i="10"/>
  <c r="GC279" i="10" s="1"/>
  <c r="BE280" i="10"/>
  <c r="GC280" i="10" s="1"/>
  <c r="GC281" i="10"/>
  <c r="BE282" i="10"/>
  <c r="GC282" i="10" s="1"/>
  <c r="GC283" i="10"/>
  <c r="GC284" i="10"/>
  <c r="GC285" i="10"/>
  <c r="GC286" i="10"/>
  <c r="GC287" i="10"/>
  <c r="BE290" i="10"/>
  <c r="GC290" i="10" s="1"/>
  <c r="BE291" i="10"/>
  <c r="GC291" i="10" s="1"/>
  <c r="BE292" i="10"/>
  <c r="GC292" i="10" s="1"/>
  <c r="BE293" i="10"/>
  <c r="GC293" i="10" s="1"/>
  <c r="BE294" i="10"/>
  <c r="GC294" i="10" s="1"/>
  <c r="BE295" i="10"/>
  <c r="GC295" i="10" s="1"/>
  <c r="GC311" i="10"/>
  <c r="BE313" i="10"/>
  <c r="DQ313" i="10"/>
  <c r="BE314" i="10"/>
  <c r="GC314" i="10" s="1"/>
  <c r="BE315" i="10"/>
  <c r="GC315" i="10" s="1"/>
  <c r="BE316" i="10"/>
  <c r="BE317" i="10"/>
  <c r="GC317" i="10" s="1"/>
  <c r="BE318" i="10"/>
  <c r="GC318" i="10" s="1"/>
  <c r="BE319" i="10"/>
  <c r="GC319" i="10" s="1"/>
  <c r="BE320" i="10"/>
  <c r="GC320" i="10" s="1"/>
  <c r="GC321" i="10"/>
  <c r="GC322" i="10"/>
  <c r="GC323" i="10"/>
  <c r="GC324" i="10"/>
  <c r="GC325" i="10"/>
  <c r="GC326" i="10"/>
  <c r="GC327" i="10"/>
  <c r="GC328" i="10"/>
  <c r="BE330" i="10"/>
  <c r="DQ330" i="10"/>
  <c r="DQ329" i="10" s="1"/>
  <c r="BE331" i="10"/>
  <c r="GC331" i="10" s="1"/>
  <c r="BE332" i="10"/>
  <c r="GC332" i="10" s="1"/>
  <c r="BE333" i="10"/>
  <c r="GC333" i="10" s="1"/>
  <c r="GC334" i="10"/>
  <c r="BE335" i="10"/>
  <c r="GC335" i="10" s="1"/>
  <c r="BE336" i="10"/>
  <c r="GC336" i="10" s="1"/>
  <c r="GC337" i="10"/>
  <c r="GC338" i="10"/>
  <c r="GC339" i="10"/>
  <c r="GC340" i="10"/>
  <c r="GC341" i="10"/>
  <c r="GC342" i="10"/>
  <c r="GC343" i="10"/>
  <c r="GC344" i="10"/>
  <c r="GC345" i="10"/>
  <c r="BE349" i="10"/>
  <c r="GC349" i="10" s="1"/>
  <c r="BE350" i="10"/>
  <c r="GC350" i="10" s="1"/>
  <c r="BE351" i="10"/>
  <c r="GC351" i="10" s="1"/>
  <c r="BE352" i="10"/>
  <c r="GC352" i="10" s="1"/>
  <c r="BE353" i="10"/>
  <c r="GC353" i="10" s="1"/>
  <c r="GC360" i="10"/>
  <c r="GC361" i="10"/>
  <c r="GC362" i="10"/>
  <c r="BE364" i="10"/>
  <c r="BE365" i="10"/>
  <c r="GC365" i="10" s="1"/>
  <c r="BE366" i="10"/>
  <c r="GC366" i="10" s="1"/>
  <c r="BE367" i="10"/>
  <c r="GC367" i="10" s="1"/>
  <c r="GC368" i="10"/>
  <c r="GC369" i="10"/>
  <c r="GC370" i="10"/>
  <c r="GC371" i="10"/>
  <c r="GC372" i="10"/>
  <c r="GC373" i="10"/>
  <c r="GC374" i="10"/>
  <c r="GC375" i="10"/>
  <c r="GC376" i="10"/>
  <c r="GC377" i="10"/>
  <c r="GC378" i="10"/>
  <c r="GC379" i="10"/>
  <c r="BE381" i="10"/>
  <c r="BE382" i="10"/>
  <c r="GC382" i="10" s="1"/>
  <c r="BE383" i="10"/>
  <c r="GC383" i="10" s="1"/>
  <c r="BE384" i="10"/>
  <c r="GC384" i="10" s="1"/>
  <c r="BE385" i="10"/>
  <c r="GC385" i="10" s="1"/>
  <c r="GC386" i="10"/>
  <c r="GC387" i="10"/>
  <c r="GC388" i="10"/>
  <c r="GC389" i="10"/>
  <c r="GC390" i="10"/>
  <c r="GC391" i="10"/>
  <c r="GC392" i="10"/>
  <c r="GC393" i="10"/>
  <c r="GC394" i="10"/>
  <c r="GC395" i="10"/>
  <c r="GC396" i="10"/>
  <c r="GD525" i="10"/>
  <c r="GD526" i="10"/>
  <c r="GD527" i="10"/>
  <c r="GD528" i="10"/>
  <c r="GD529" i="10"/>
  <c r="GD530" i="10"/>
  <c r="GD531" i="10"/>
  <c r="GD532" i="10"/>
  <c r="GD533" i="10"/>
  <c r="GD534" i="10"/>
  <c r="GD535" i="10"/>
  <c r="GD536" i="10"/>
  <c r="GD537" i="10"/>
  <c r="GD538" i="10"/>
  <c r="GD539" i="10"/>
  <c r="GD540" i="10"/>
  <c r="GD411" i="10"/>
  <c r="GD412" i="10"/>
  <c r="GD413" i="10"/>
  <c r="GD414" i="10"/>
  <c r="GD415" i="10"/>
  <c r="GD416" i="10"/>
  <c r="GD417" i="10"/>
  <c r="GD418" i="10"/>
  <c r="GD419" i="10"/>
  <c r="GD420" i="10"/>
  <c r="GD421" i="10"/>
  <c r="GD398" i="10"/>
  <c r="GD399" i="10"/>
  <c r="GD400" i="10"/>
  <c r="GD401" i="10"/>
  <c r="GD402" i="10"/>
  <c r="GD403" i="10"/>
  <c r="GD404" i="10"/>
  <c r="GD405" i="10"/>
  <c r="GD406" i="10"/>
  <c r="GD407" i="10"/>
  <c r="GD408" i="10"/>
  <c r="GD409" i="10"/>
  <c r="GD263" i="10"/>
  <c r="GD264" i="10"/>
  <c r="GD265" i="10"/>
  <c r="GD266" i="10"/>
  <c r="GD267" i="10"/>
  <c r="GD268" i="10"/>
  <c r="GD269" i="10"/>
  <c r="GD270" i="10"/>
  <c r="GD271" i="10"/>
  <c r="GD272" i="10"/>
  <c r="GD273" i="10"/>
  <c r="GD274" i="10"/>
  <c r="GD251" i="10"/>
  <c r="GD252" i="10"/>
  <c r="GD253" i="10"/>
  <c r="GD254" i="10"/>
  <c r="GD255" i="10"/>
  <c r="GD256" i="10"/>
  <c r="GD257" i="10"/>
  <c r="GD258" i="10"/>
  <c r="GD259" i="10"/>
  <c r="GD260" i="10"/>
  <c r="GD261" i="10"/>
  <c r="GD239" i="10"/>
  <c r="GD240" i="10"/>
  <c r="GD241" i="10"/>
  <c r="GD242" i="10"/>
  <c r="GD243" i="10"/>
  <c r="GD244" i="10"/>
  <c r="GD245" i="10"/>
  <c r="GD246" i="10"/>
  <c r="GD247" i="10"/>
  <c r="GD248" i="10"/>
  <c r="GD249" i="10"/>
  <c r="GD226" i="10"/>
  <c r="GD227" i="10"/>
  <c r="GD228" i="10"/>
  <c r="GD229" i="10"/>
  <c r="GD230" i="10"/>
  <c r="GD231" i="10"/>
  <c r="GD232" i="10"/>
  <c r="GD233" i="10"/>
  <c r="GD234" i="10"/>
  <c r="GD235" i="10"/>
  <c r="GD236" i="10"/>
  <c r="GD237" i="10"/>
  <c r="GD206" i="10"/>
  <c r="GD207" i="10"/>
  <c r="GD208" i="10"/>
  <c r="GD209" i="10"/>
  <c r="GD210" i="10"/>
  <c r="GD211" i="10"/>
  <c r="GD212" i="10"/>
  <c r="GD213" i="10"/>
  <c r="GD214" i="10"/>
  <c r="GD215" i="10"/>
  <c r="GD216" i="10"/>
  <c r="GD217" i="10"/>
  <c r="GD218" i="10"/>
  <c r="GD223" i="10"/>
  <c r="GD224" i="10"/>
  <c r="GD191" i="10"/>
  <c r="GD192" i="10"/>
  <c r="GD193" i="10"/>
  <c r="GD194" i="10"/>
  <c r="GD195" i="10"/>
  <c r="GD196" i="10"/>
  <c r="GD197" i="10"/>
  <c r="GD198" i="10"/>
  <c r="GD199" i="10"/>
  <c r="GD200" i="10"/>
  <c r="GD201" i="10"/>
  <c r="GD202" i="10"/>
  <c r="GD203" i="10"/>
  <c r="GD204" i="10"/>
  <c r="GD176" i="10"/>
  <c r="GD177" i="10"/>
  <c r="GD178" i="10"/>
  <c r="GD179" i="10"/>
  <c r="GD180" i="10"/>
  <c r="GD181" i="10"/>
  <c r="GD182" i="10"/>
  <c r="GD183" i="10"/>
  <c r="GD184" i="10"/>
  <c r="GD185" i="10"/>
  <c r="GD186" i="10"/>
  <c r="GD187" i="10"/>
  <c r="GD188" i="10"/>
  <c r="GD189" i="10"/>
  <c r="GD159" i="10"/>
  <c r="GD160" i="10"/>
  <c r="GD161" i="10"/>
  <c r="GD162" i="10"/>
  <c r="GD163" i="10"/>
  <c r="GD164" i="10"/>
  <c r="GD165" i="10"/>
  <c r="GD166" i="10"/>
  <c r="GD167" i="10"/>
  <c r="GD168" i="10"/>
  <c r="GD174" i="10"/>
  <c r="GD145" i="10"/>
  <c r="GD146" i="10"/>
  <c r="GD147" i="10"/>
  <c r="GD148" i="10"/>
  <c r="GD149" i="10"/>
  <c r="GD150" i="10"/>
  <c r="GD151" i="10"/>
  <c r="GD152" i="10"/>
  <c r="GD153" i="10"/>
  <c r="GD154" i="10"/>
  <c r="GD155" i="10"/>
  <c r="GD156" i="10"/>
  <c r="GD157" i="10"/>
  <c r="GD131" i="10"/>
  <c r="GD132" i="10"/>
  <c r="GD133" i="10"/>
  <c r="GD134" i="10"/>
  <c r="GD135" i="10"/>
  <c r="GD136" i="10"/>
  <c r="GD137" i="10"/>
  <c r="GD138" i="10"/>
  <c r="GD139" i="10"/>
  <c r="GD140" i="10"/>
  <c r="GD141" i="10"/>
  <c r="GD142" i="10"/>
  <c r="GD143" i="10"/>
  <c r="GD116" i="10"/>
  <c r="GD117" i="10"/>
  <c r="GD118" i="10"/>
  <c r="GD119" i="10"/>
  <c r="GD120" i="10"/>
  <c r="GD121" i="10"/>
  <c r="GD122" i="10"/>
  <c r="GD123" i="10"/>
  <c r="GD124" i="10"/>
  <c r="GD125" i="10"/>
  <c r="GD126" i="10"/>
  <c r="GD127" i="10"/>
  <c r="GD128" i="10"/>
  <c r="GD129" i="10"/>
  <c r="GD95" i="10"/>
  <c r="GD96" i="10"/>
  <c r="GD97" i="10"/>
  <c r="GD98" i="10"/>
  <c r="GD99" i="10"/>
  <c r="GD100" i="10"/>
  <c r="GD101" i="10"/>
  <c r="GD102" i="10"/>
  <c r="GD103" i="10"/>
  <c r="GD104" i="10"/>
  <c r="GD112" i="10"/>
  <c r="GD113" i="10"/>
  <c r="GD114" i="10"/>
  <c r="GD77" i="10"/>
  <c r="GD78" i="10"/>
  <c r="GD79" i="10"/>
  <c r="GD80" i="10"/>
  <c r="GD81" i="10"/>
  <c r="GD82" i="10"/>
  <c r="GD83" i="10"/>
  <c r="GD84" i="10"/>
  <c r="GD85" i="10"/>
  <c r="GD86" i="10"/>
  <c r="GD87" i="10"/>
  <c r="GD88" i="10"/>
  <c r="GD93" i="10"/>
  <c r="GD63" i="10"/>
  <c r="GD64" i="10"/>
  <c r="GD65" i="10"/>
  <c r="GD66" i="10"/>
  <c r="GD67" i="10"/>
  <c r="GD68" i="10"/>
  <c r="GD69" i="10"/>
  <c r="GD70" i="10"/>
  <c r="GD71" i="10"/>
  <c r="GD72" i="10"/>
  <c r="GD73" i="10"/>
  <c r="GD74" i="10"/>
  <c r="GD75" i="10"/>
  <c r="GD49" i="10"/>
  <c r="GD50" i="10"/>
  <c r="GD51" i="10"/>
  <c r="GD52" i="10"/>
  <c r="GD53" i="10"/>
  <c r="GD54" i="10"/>
  <c r="GD55" i="10"/>
  <c r="GD56" i="10"/>
  <c r="GD57" i="10"/>
  <c r="GD58" i="10"/>
  <c r="GD59" i="10"/>
  <c r="GD60" i="10"/>
  <c r="GD61" i="10"/>
  <c r="GD34" i="10"/>
  <c r="GD35" i="10"/>
  <c r="GD36" i="10"/>
  <c r="GD37" i="10"/>
  <c r="GD38" i="10"/>
  <c r="GD39" i="10"/>
  <c r="GD40" i="10"/>
  <c r="GD41" i="10"/>
  <c r="GD42" i="10"/>
  <c r="GD43" i="10"/>
  <c r="GD44" i="10"/>
  <c r="GD45" i="10"/>
  <c r="GD46" i="10"/>
  <c r="GD47" i="10"/>
  <c r="GD10" i="10"/>
  <c r="GD11" i="10"/>
  <c r="GD12" i="10"/>
  <c r="GD13" i="10"/>
  <c r="GD14" i="10"/>
  <c r="GD15" i="10"/>
  <c r="GD16" i="10"/>
  <c r="GD17" i="10"/>
  <c r="GD18" i="10"/>
  <c r="GD19" i="10"/>
  <c r="GD22" i="10"/>
  <c r="GD23" i="10"/>
  <c r="GD27" i="10"/>
  <c r="GD32" i="10"/>
  <c r="GD423" i="10"/>
  <c r="GD424" i="10"/>
  <c r="GD425" i="10"/>
  <c r="GD426" i="10"/>
  <c r="GD427" i="10"/>
  <c r="GD428" i="10"/>
  <c r="GD429" i="10"/>
  <c r="GD430" i="10"/>
  <c r="GD431" i="10"/>
  <c r="GD432" i="10"/>
  <c r="GD433" i="10"/>
  <c r="GD434" i="10"/>
  <c r="GD435" i="10"/>
  <c r="GD436" i="10"/>
  <c r="GD437" i="10"/>
  <c r="GD438" i="10"/>
  <c r="GD440" i="10"/>
  <c r="GD441" i="10"/>
  <c r="GD442" i="10"/>
  <c r="GD443" i="10"/>
  <c r="GD444" i="10"/>
  <c r="GD445" i="10"/>
  <c r="GD446" i="10"/>
  <c r="GD447" i="10"/>
  <c r="GD448" i="10"/>
  <c r="GD449" i="10"/>
  <c r="GD450" i="10"/>
  <c r="GD451" i="10"/>
  <c r="GD452" i="10"/>
  <c r="GD453" i="10"/>
  <c r="GD454" i="10"/>
  <c r="GD455" i="10"/>
  <c r="GD458" i="10"/>
  <c r="GD459" i="10"/>
  <c r="GD460" i="10"/>
  <c r="GD461" i="10"/>
  <c r="GD462" i="10"/>
  <c r="GD463" i="10"/>
  <c r="GD464" i="10"/>
  <c r="GD465" i="10"/>
  <c r="GD466" i="10"/>
  <c r="GD467" i="10"/>
  <c r="GD468" i="10"/>
  <c r="GD469" i="10"/>
  <c r="GD470" i="10"/>
  <c r="GD471" i="10"/>
  <c r="GD472" i="10"/>
  <c r="GD508" i="10"/>
  <c r="GD509" i="10"/>
  <c r="GD510" i="10"/>
  <c r="GD511" i="10"/>
  <c r="GD512" i="10"/>
  <c r="GD513" i="10"/>
  <c r="GD514" i="10"/>
  <c r="GD515" i="10"/>
  <c r="GD516" i="10"/>
  <c r="GD517" i="10"/>
  <c r="GD518" i="10"/>
  <c r="GD519" i="10"/>
  <c r="GD520" i="10"/>
  <c r="GD521" i="10"/>
  <c r="GD522" i="10"/>
  <c r="GD523" i="10"/>
  <c r="GD276" i="10"/>
  <c r="GD277" i="10"/>
  <c r="GD278" i="10"/>
  <c r="GD279" i="10"/>
  <c r="GD280" i="10"/>
  <c r="GD281" i="10"/>
  <c r="GD282" i="10"/>
  <c r="GD283" i="10"/>
  <c r="GD284" i="10"/>
  <c r="GD285" i="10"/>
  <c r="GD286" i="10"/>
  <c r="GD287" i="10"/>
  <c r="GD291" i="10"/>
  <c r="GD293" i="10"/>
  <c r="GD294" i="10"/>
  <c r="GD295" i="10"/>
  <c r="GD296" i="10"/>
  <c r="GD297" i="10"/>
  <c r="GD298" i="10"/>
  <c r="GD311" i="10"/>
  <c r="GD313" i="10"/>
  <c r="GD314" i="10"/>
  <c r="GD315" i="10"/>
  <c r="GD316" i="10"/>
  <c r="GD317" i="10"/>
  <c r="GD318" i="10"/>
  <c r="GD319" i="10"/>
  <c r="GD320" i="10"/>
  <c r="GD321" i="10"/>
  <c r="GD322" i="10"/>
  <c r="GD323" i="10"/>
  <c r="GD324" i="10"/>
  <c r="GD325" i="10"/>
  <c r="GD326" i="10"/>
  <c r="GD327" i="10"/>
  <c r="GD328" i="10"/>
  <c r="GD330" i="10"/>
  <c r="GD331" i="10"/>
  <c r="GD332" i="10"/>
  <c r="GD333" i="10"/>
  <c r="GD334" i="10"/>
  <c r="GD335" i="10"/>
  <c r="GD336" i="10"/>
  <c r="GD337" i="10"/>
  <c r="GD338" i="10"/>
  <c r="GD339" i="10"/>
  <c r="GD340" i="10"/>
  <c r="GD341" i="10"/>
  <c r="GD342" i="10"/>
  <c r="GD343" i="10"/>
  <c r="GD344" i="10"/>
  <c r="GD345" i="10"/>
  <c r="GD360" i="10"/>
  <c r="GD361" i="10"/>
  <c r="GD362" i="10"/>
  <c r="GD364" i="10"/>
  <c r="GD365" i="10"/>
  <c r="GD366" i="10"/>
  <c r="GD367" i="10"/>
  <c r="GD368" i="10"/>
  <c r="GD369" i="10"/>
  <c r="GD370" i="10"/>
  <c r="GD371" i="10"/>
  <c r="GD372" i="10"/>
  <c r="GD373" i="10"/>
  <c r="GD374" i="10"/>
  <c r="GD375" i="10"/>
  <c r="GD376" i="10"/>
  <c r="GD377" i="10"/>
  <c r="GD378" i="10"/>
  <c r="GD379" i="10"/>
  <c r="GD381" i="10"/>
  <c r="GD382" i="10"/>
  <c r="GD383" i="10"/>
  <c r="GD384" i="10"/>
  <c r="GD385" i="10"/>
  <c r="GD386" i="10"/>
  <c r="GD387" i="10"/>
  <c r="GD388" i="10"/>
  <c r="GD389" i="10"/>
  <c r="GD390" i="10"/>
  <c r="GD391" i="10"/>
  <c r="GD392" i="10"/>
  <c r="GD393" i="10"/>
  <c r="GD394" i="10"/>
  <c r="GD395" i="10"/>
  <c r="GD396" i="10"/>
  <c r="EM525" i="10"/>
  <c r="EM526" i="10"/>
  <c r="EM527" i="10"/>
  <c r="EM528" i="10"/>
  <c r="EM529" i="10"/>
  <c r="EM530" i="10"/>
  <c r="EM531" i="10"/>
  <c r="EM532" i="10"/>
  <c r="EM533" i="10"/>
  <c r="EM534" i="10"/>
  <c r="EM535" i="10"/>
  <c r="EM536" i="10"/>
  <c r="EM537" i="10"/>
  <c r="EM538" i="10"/>
  <c r="EM539" i="10"/>
  <c r="EM540" i="10"/>
  <c r="O411" i="10"/>
  <c r="O412" i="10"/>
  <c r="O413" i="10"/>
  <c r="O415" i="10"/>
  <c r="EM415" i="10" s="1"/>
  <c r="O416" i="10"/>
  <c r="EM416" i="10" s="1"/>
  <c r="EM417" i="10"/>
  <c r="EM418" i="10"/>
  <c r="EM419" i="10"/>
  <c r="EM420" i="10"/>
  <c r="EM421" i="10"/>
  <c r="O398" i="10"/>
  <c r="O399" i="10"/>
  <c r="O400" i="10"/>
  <c r="O401" i="10"/>
  <c r="O402" i="10"/>
  <c r="EM402" i="10" s="1"/>
  <c r="EM403" i="10"/>
  <c r="EM404" i="10"/>
  <c r="EM405" i="10"/>
  <c r="EM406" i="10"/>
  <c r="EM407" i="10"/>
  <c r="EM408" i="10"/>
  <c r="EM409" i="10"/>
  <c r="O263" i="10"/>
  <c r="CA263" i="10"/>
  <c r="O264" i="10"/>
  <c r="CA264" i="10"/>
  <c r="O265" i="10"/>
  <c r="O266" i="10"/>
  <c r="O267" i="10"/>
  <c r="O269" i="10"/>
  <c r="O270" i="10"/>
  <c r="EM270" i="10" s="1"/>
  <c r="EM271" i="10"/>
  <c r="EM272" i="10"/>
  <c r="EM273" i="10"/>
  <c r="EM274" i="10"/>
  <c r="O251" i="10"/>
  <c r="O252" i="10"/>
  <c r="O253" i="10"/>
  <c r="O254" i="10"/>
  <c r="O255" i="10"/>
  <c r="BG255" i="10" s="1"/>
  <c r="O256" i="10"/>
  <c r="O257" i="10"/>
  <c r="EM257" i="10" s="1"/>
  <c r="O258" i="10"/>
  <c r="EM258" i="10" s="1"/>
  <c r="O259" i="10"/>
  <c r="EM259" i="10" s="1"/>
  <c r="EM260" i="10"/>
  <c r="EM261" i="10"/>
  <c r="O239" i="10"/>
  <c r="O240" i="10"/>
  <c r="O241" i="10"/>
  <c r="O242" i="10"/>
  <c r="EM242" i="10" s="1"/>
  <c r="EM243" i="10"/>
  <c r="EM244" i="10"/>
  <c r="EM245" i="10"/>
  <c r="EM246" i="10"/>
  <c r="EM247" i="10"/>
  <c r="EM248" i="10"/>
  <c r="EM249" i="10"/>
  <c r="O226" i="10"/>
  <c r="O227" i="10"/>
  <c r="O228" i="10"/>
  <c r="BG228" i="10" s="1"/>
  <c r="O229" i="10"/>
  <c r="O230" i="10"/>
  <c r="EM232" i="10"/>
  <c r="EM233" i="10"/>
  <c r="EM234" i="10"/>
  <c r="EM235" i="10"/>
  <c r="EM236" i="10"/>
  <c r="EM237" i="10"/>
  <c r="O206" i="10"/>
  <c r="EM206" i="10" s="1"/>
  <c r="EM207" i="10"/>
  <c r="O208" i="10"/>
  <c r="EM208" i="10" s="1"/>
  <c r="O209" i="10"/>
  <c r="EM209" i="10" s="1"/>
  <c r="O210" i="10"/>
  <c r="EM210" i="10" s="1"/>
  <c r="O211" i="10"/>
  <c r="EM211" i="10" s="1"/>
  <c r="O212" i="10"/>
  <c r="EM212" i="10" s="1"/>
  <c r="O213" i="10"/>
  <c r="EM213" i="10" s="1"/>
  <c r="EM214" i="10"/>
  <c r="EM215" i="10"/>
  <c r="EM216" i="10"/>
  <c r="EM217" i="10"/>
  <c r="EM218" i="10"/>
  <c r="EM223" i="10"/>
  <c r="EM224" i="10"/>
  <c r="O191" i="10"/>
  <c r="O192" i="10"/>
  <c r="BG192" i="10" s="1"/>
  <c r="O193" i="10"/>
  <c r="BG193" i="10" s="1"/>
  <c r="O194" i="10"/>
  <c r="BG194" i="10" s="1"/>
  <c r="O195" i="10"/>
  <c r="EM195" i="10" s="1"/>
  <c r="O196" i="10"/>
  <c r="EM196" i="10" s="1"/>
  <c r="O197" i="10"/>
  <c r="EM197" i="10" s="1"/>
  <c r="EM198" i="10"/>
  <c r="EM199" i="10"/>
  <c r="EM200" i="10"/>
  <c r="EM201" i="10"/>
  <c r="EM202" i="10"/>
  <c r="EM203" i="10"/>
  <c r="EM204" i="10"/>
  <c r="EM176" i="10"/>
  <c r="O177" i="10"/>
  <c r="EM177" i="10" s="1"/>
  <c r="O178" i="10"/>
  <c r="EM178" i="10" s="1"/>
  <c r="O179" i="10"/>
  <c r="EM179" i="10" s="1"/>
  <c r="O180" i="10"/>
  <c r="EM180" i="10" s="1"/>
  <c r="O181" i="10"/>
  <c r="EM181" i="10" s="1"/>
  <c r="EM182" i="10"/>
  <c r="EM183" i="10"/>
  <c r="EM184" i="10"/>
  <c r="EM185" i="10"/>
  <c r="EM186" i="10"/>
  <c r="EM187" i="10"/>
  <c r="EM188" i="10"/>
  <c r="EM189" i="10"/>
  <c r="EM159" i="10"/>
  <c r="EM160" i="10"/>
  <c r="EM161" i="10"/>
  <c r="O162" i="10"/>
  <c r="EM162" i="10" s="1"/>
  <c r="O163" i="10"/>
  <c r="EM163" i="10" s="1"/>
  <c r="O164" i="10"/>
  <c r="EM164" i="10" s="1"/>
  <c r="O165" i="10"/>
  <c r="EM165" i="10" s="1"/>
  <c r="O166" i="10"/>
  <c r="EM166" i="10" s="1"/>
  <c r="EM167" i="10"/>
  <c r="EM168" i="10"/>
  <c r="EM174" i="10"/>
  <c r="O145" i="10"/>
  <c r="EM145" i="10" s="1"/>
  <c r="O146" i="10"/>
  <c r="EM146" i="10" s="1"/>
  <c r="O147" i="10"/>
  <c r="EM147" i="10" s="1"/>
  <c r="EM148" i="10"/>
  <c r="O149" i="10"/>
  <c r="EM149" i="10" s="1"/>
  <c r="EM150" i="10"/>
  <c r="EM151" i="10"/>
  <c r="EM152" i="10"/>
  <c r="EM153" i="10"/>
  <c r="EM154" i="10"/>
  <c r="EM155" i="10"/>
  <c r="EM156" i="10"/>
  <c r="EM157" i="10"/>
  <c r="O131" i="10"/>
  <c r="O133" i="10"/>
  <c r="O134" i="10"/>
  <c r="O135" i="10"/>
  <c r="EM135" i="10" s="1"/>
  <c r="O136" i="10"/>
  <c r="EM136" i="10" s="1"/>
  <c r="EM137" i="10"/>
  <c r="EM138" i="10"/>
  <c r="O139" i="10"/>
  <c r="EM139" i="10" s="1"/>
  <c r="EM140" i="10"/>
  <c r="EM141" i="10"/>
  <c r="EM142" i="10"/>
  <c r="EM143" i="10"/>
  <c r="EM116" i="10"/>
  <c r="O117" i="10"/>
  <c r="EM117" i="10" s="1"/>
  <c r="O118" i="10"/>
  <c r="EM118" i="10" s="1"/>
  <c r="O119" i="10"/>
  <c r="EM119" i="10" s="1"/>
  <c r="EM120" i="10"/>
  <c r="EM121" i="10"/>
  <c r="EM122" i="10"/>
  <c r="EM123" i="10"/>
  <c r="EM124" i="10"/>
  <c r="EM125" i="10"/>
  <c r="EM126" i="10"/>
  <c r="EM127" i="10"/>
  <c r="EM128" i="10"/>
  <c r="EM129" i="10"/>
  <c r="EM95" i="10"/>
  <c r="EM96" i="10"/>
  <c r="EM97" i="10"/>
  <c r="EM98" i="10"/>
  <c r="EM99" i="10"/>
  <c r="EM100" i="10"/>
  <c r="EM101" i="10"/>
  <c r="EM102" i="10"/>
  <c r="EM103" i="10"/>
  <c r="EM104" i="10"/>
  <c r="EM112" i="10"/>
  <c r="EM113" i="10"/>
  <c r="EM114" i="10"/>
  <c r="EM77" i="10"/>
  <c r="EM78" i="10"/>
  <c r="EM79" i="10"/>
  <c r="EM80" i="10"/>
  <c r="EM81" i="10"/>
  <c r="EM82" i="10"/>
  <c r="EM83" i="10"/>
  <c r="EM84" i="10"/>
  <c r="EM85" i="10"/>
  <c r="EM86" i="10"/>
  <c r="EM87" i="10"/>
  <c r="EM88" i="10"/>
  <c r="EM93" i="10"/>
  <c r="EM65" i="10"/>
  <c r="EM66" i="10"/>
  <c r="EM67" i="10"/>
  <c r="EM68" i="10"/>
  <c r="EM69" i="10"/>
  <c r="EM70" i="10"/>
  <c r="EM71" i="10"/>
  <c r="EM72" i="10"/>
  <c r="EM73" i="10"/>
  <c r="EM74" i="10"/>
  <c r="EM75" i="10"/>
  <c r="O49" i="10"/>
  <c r="BH49" i="10" s="1"/>
  <c r="O50" i="10"/>
  <c r="O51" i="10"/>
  <c r="O52" i="10"/>
  <c r="O53" i="10"/>
  <c r="EM53" i="10" s="1"/>
  <c r="O54" i="10"/>
  <c r="EM54" i="10" s="1"/>
  <c r="EM55" i="10"/>
  <c r="EM56" i="10"/>
  <c r="EM57" i="10"/>
  <c r="EM58" i="10"/>
  <c r="EM59" i="10"/>
  <c r="EM60" i="10"/>
  <c r="EM61" i="10"/>
  <c r="O34" i="10"/>
  <c r="O35" i="10"/>
  <c r="O36" i="10"/>
  <c r="O37" i="10"/>
  <c r="EM38" i="10"/>
  <c r="EM39" i="10"/>
  <c r="EM40" i="10"/>
  <c r="EM41" i="10"/>
  <c r="EM42" i="10"/>
  <c r="EM43" i="10"/>
  <c r="EM44" i="10"/>
  <c r="EM45" i="10"/>
  <c r="EM46" i="10"/>
  <c r="EM47" i="10"/>
  <c r="O10" i="10"/>
  <c r="O11" i="10"/>
  <c r="O12" i="10"/>
  <c r="EM12" i="10" s="1"/>
  <c r="O13" i="10"/>
  <c r="EM13" i="10" s="1"/>
  <c r="O14" i="10"/>
  <c r="EM14" i="10" s="1"/>
  <c r="O15" i="10"/>
  <c r="EM15" i="10" s="1"/>
  <c r="O16" i="10"/>
  <c r="EM16" i="10" s="1"/>
  <c r="EM17" i="10"/>
  <c r="EM18" i="10"/>
  <c r="EM19" i="10"/>
  <c r="EM22" i="10"/>
  <c r="EM23" i="10"/>
  <c r="EM27" i="10"/>
  <c r="EM32" i="10"/>
  <c r="O423" i="10"/>
  <c r="O424" i="10"/>
  <c r="EM424" i="10" s="1"/>
  <c r="O425" i="10"/>
  <c r="EM425" i="10" s="1"/>
  <c r="O426" i="10"/>
  <c r="EM426" i="10" s="1"/>
  <c r="O427" i="10"/>
  <c r="EM427" i="10" s="1"/>
  <c r="O428" i="10"/>
  <c r="EM428" i="10" s="1"/>
  <c r="EM429" i="10"/>
  <c r="EM430" i="10"/>
  <c r="EM431" i="10"/>
  <c r="EM432" i="10"/>
  <c r="EM433" i="10"/>
  <c r="EM434" i="10"/>
  <c r="EM435" i="10"/>
  <c r="EM436" i="10"/>
  <c r="EM437" i="10"/>
  <c r="EM438" i="10"/>
  <c r="EM441" i="10"/>
  <c r="EM442" i="10"/>
  <c r="O443" i="10"/>
  <c r="EM443" i="10" s="1"/>
  <c r="O444" i="10"/>
  <c r="EM444" i="10" s="1"/>
  <c r="EM445" i="10"/>
  <c r="EM446" i="10"/>
  <c r="EM447" i="10"/>
  <c r="EM448" i="10"/>
  <c r="EM449" i="10"/>
  <c r="EM450" i="10"/>
  <c r="EM451" i="10"/>
  <c r="EM452" i="10"/>
  <c r="EM453" i="10"/>
  <c r="EM454" i="10"/>
  <c r="EM455" i="10"/>
  <c r="O458" i="10"/>
  <c r="EM458" i="10" s="1"/>
  <c r="O459" i="10"/>
  <c r="EM459" i="10" s="1"/>
  <c r="O460" i="10"/>
  <c r="EM460" i="10" s="1"/>
  <c r="O461" i="10"/>
  <c r="EM461" i="10" s="1"/>
  <c r="O462" i="10"/>
  <c r="EM462" i="10" s="1"/>
  <c r="O463" i="10"/>
  <c r="EM463" i="10" s="1"/>
  <c r="EM464" i="10"/>
  <c r="EM465" i="10"/>
  <c r="EM466" i="10"/>
  <c r="EM467" i="10"/>
  <c r="EM468" i="10"/>
  <c r="EM469" i="10"/>
  <c r="EM470" i="10"/>
  <c r="EM471" i="10"/>
  <c r="EM472" i="10"/>
  <c r="EM508" i="10"/>
  <c r="EM509" i="10"/>
  <c r="EM510" i="10"/>
  <c r="EM511" i="10"/>
  <c r="EM512" i="10"/>
  <c r="EM513" i="10"/>
  <c r="EM514" i="10"/>
  <c r="EM515" i="10"/>
  <c r="EM516" i="10"/>
  <c r="EM517" i="10"/>
  <c r="EM518" i="10"/>
  <c r="EM519" i="10"/>
  <c r="EM520" i="10"/>
  <c r="EM521" i="10"/>
  <c r="EM522" i="10"/>
  <c r="EM523" i="10"/>
  <c r="O276" i="10"/>
  <c r="O277" i="10"/>
  <c r="O278" i="10"/>
  <c r="EM278" i="10" s="1"/>
  <c r="O279" i="10"/>
  <c r="EM279" i="10" s="1"/>
  <c r="O280" i="10"/>
  <c r="EM280" i="10" s="1"/>
  <c r="EM281" i="10"/>
  <c r="O282" i="10"/>
  <c r="EM282" i="10" s="1"/>
  <c r="EM283" i="10"/>
  <c r="EM284" i="10"/>
  <c r="EM285" i="10"/>
  <c r="EM286" i="10"/>
  <c r="EM287" i="10"/>
  <c r="O289" i="10"/>
  <c r="EM289" i="10" s="1"/>
  <c r="O290" i="10"/>
  <c r="EM290" i="10" s="1"/>
  <c r="O291" i="10"/>
  <c r="EM291" i="10" s="1"/>
  <c r="O292" i="10"/>
  <c r="EM292" i="10" s="1"/>
  <c r="O293" i="10"/>
  <c r="EM293" i="10" s="1"/>
  <c r="O294" i="10"/>
  <c r="EM294" i="10" s="1"/>
  <c r="O295" i="10"/>
  <c r="EM295" i="10" s="1"/>
  <c r="O313" i="10"/>
  <c r="CA313" i="10"/>
  <c r="O314" i="10"/>
  <c r="CA314" i="10"/>
  <c r="O315" i="10"/>
  <c r="O316" i="10"/>
  <c r="O317" i="10"/>
  <c r="EM317" i="10" s="1"/>
  <c r="O318" i="10"/>
  <c r="EM318" i="10" s="1"/>
  <c r="O319" i="10"/>
  <c r="EM319" i="10" s="1"/>
  <c r="O320" i="10"/>
  <c r="EM320" i="10" s="1"/>
  <c r="EM321" i="10"/>
  <c r="EM322" i="10"/>
  <c r="EM323" i="10"/>
  <c r="EM324" i="10"/>
  <c r="EM325" i="10"/>
  <c r="EM326" i="10"/>
  <c r="EM327" i="10"/>
  <c r="EM328" i="10"/>
  <c r="O330" i="10"/>
  <c r="CA330" i="10"/>
  <c r="O331" i="10"/>
  <c r="CA331" i="10"/>
  <c r="O332" i="10"/>
  <c r="CA332" i="10"/>
  <c r="O333" i="10"/>
  <c r="EM334" i="10"/>
  <c r="O335" i="10"/>
  <c r="EM335" i="10" s="1"/>
  <c r="O336" i="10"/>
  <c r="EM336" i="10" s="1"/>
  <c r="O347" i="10"/>
  <c r="EM347" i="10" s="1"/>
  <c r="O348" i="10"/>
  <c r="EM348" i="10" s="1"/>
  <c r="O349" i="10"/>
  <c r="EM349" i="10" s="1"/>
  <c r="O350" i="10"/>
  <c r="EM350" i="10" s="1"/>
  <c r="O351" i="10"/>
  <c r="EM351" i="10" s="1"/>
  <c r="O352" i="10"/>
  <c r="EM352" i="10" s="1"/>
  <c r="O353" i="10"/>
  <c r="EM353" i="10" s="1"/>
  <c r="O364" i="10"/>
  <c r="O365" i="10"/>
  <c r="O366" i="10"/>
  <c r="O367" i="10"/>
  <c r="EM367" i="10" s="1"/>
  <c r="EM368" i="10"/>
  <c r="EM369" i="10"/>
  <c r="EM370" i="10"/>
  <c r="EM371" i="10"/>
  <c r="EM372" i="10"/>
  <c r="EM373" i="10"/>
  <c r="EM374" i="10"/>
  <c r="EM375" i="10"/>
  <c r="EM376" i="10"/>
  <c r="EM377" i="10"/>
  <c r="EM378" i="10"/>
  <c r="EM379" i="10"/>
  <c r="O381" i="10"/>
  <c r="O382" i="10"/>
  <c r="O383" i="10"/>
  <c r="EM383" i="10" s="1"/>
  <c r="O384" i="10"/>
  <c r="EM384" i="10" s="1"/>
  <c r="O385" i="10"/>
  <c r="EM385" i="10" s="1"/>
  <c r="EM386" i="10"/>
  <c r="EM387" i="10"/>
  <c r="EM388" i="10"/>
  <c r="EM389" i="10"/>
  <c r="EM390" i="10"/>
  <c r="EM391" i="10"/>
  <c r="EM392" i="10"/>
  <c r="EM393" i="10"/>
  <c r="EM394" i="10"/>
  <c r="EM395" i="10"/>
  <c r="EM396" i="10"/>
  <c r="EN525" i="10"/>
  <c r="EN526" i="10"/>
  <c r="EN527" i="10"/>
  <c r="EN528" i="10"/>
  <c r="EN529" i="10"/>
  <c r="EN530" i="10"/>
  <c r="EN531" i="10"/>
  <c r="EN532" i="10"/>
  <c r="EN533" i="10"/>
  <c r="EN534" i="10"/>
  <c r="EN535" i="10"/>
  <c r="EN536" i="10"/>
  <c r="EN537" i="10"/>
  <c r="EN538" i="10"/>
  <c r="EN539" i="10"/>
  <c r="EN540" i="10"/>
  <c r="EN411" i="10"/>
  <c r="EN412" i="10"/>
  <c r="EN413" i="10"/>
  <c r="EN414" i="10"/>
  <c r="EN415" i="10"/>
  <c r="EN416" i="10"/>
  <c r="EN417" i="10"/>
  <c r="EN418" i="10"/>
  <c r="EN419" i="10"/>
  <c r="EN420" i="10"/>
  <c r="EN421" i="10"/>
  <c r="EN398" i="10"/>
  <c r="EN399" i="10"/>
  <c r="EN400" i="10"/>
  <c r="EN401" i="10"/>
  <c r="EN402" i="10"/>
  <c r="EN403" i="10"/>
  <c r="EN404" i="10"/>
  <c r="EN405" i="10"/>
  <c r="EN406" i="10"/>
  <c r="EN407" i="10"/>
  <c r="EN408" i="10"/>
  <c r="EN409" i="10"/>
  <c r="EN263" i="10"/>
  <c r="EN264" i="10"/>
  <c r="EN265" i="10"/>
  <c r="EN266" i="10"/>
  <c r="EN267" i="10"/>
  <c r="EN268" i="10"/>
  <c r="EN269" i="10"/>
  <c r="EN270" i="10"/>
  <c r="EN271" i="10"/>
  <c r="EN272" i="10"/>
  <c r="EN273" i="10"/>
  <c r="EN274" i="10"/>
  <c r="EN251" i="10"/>
  <c r="EN252" i="10"/>
  <c r="EN253" i="10"/>
  <c r="EN254" i="10"/>
  <c r="EN255" i="10"/>
  <c r="EN256" i="10"/>
  <c r="EN257" i="10"/>
  <c r="EN258" i="10"/>
  <c r="EN259" i="10"/>
  <c r="EN260" i="10"/>
  <c r="EN261" i="10"/>
  <c r="EN239" i="10"/>
  <c r="EN240" i="10"/>
  <c r="EN241" i="10"/>
  <c r="EN242" i="10"/>
  <c r="EN243" i="10"/>
  <c r="EN244" i="10"/>
  <c r="EN245" i="10"/>
  <c r="EN246" i="10"/>
  <c r="EN247" i="10"/>
  <c r="EN248" i="10"/>
  <c r="EN249" i="10"/>
  <c r="EN226" i="10"/>
  <c r="EN227" i="10"/>
  <c r="EN228" i="10"/>
  <c r="EN229" i="10"/>
  <c r="EN230" i="10"/>
  <c r="EN231" i="10"/>
  <c r="EN232" i="10"/>
  <c r="EN233" i="10"/>
  <c r="EN234" i="10"/>
  <c r="EN235" i="10"/>
  <c r="EN236" i="10"/>
  <c r="EN237" i="10"/>
  <c r="EN206" i="10"/>
  <c r="EN207" i="10"/>
  <c r="EN208" i="10"/>
  <c r="EN209" i="10"/>
  <c r="EN210" i="10"/>
  <c r="EN211" i="10"/>
  <c r="EN212" i="10"/>
  <c r="EN213" i="10"/>
  <c r="EN214" i="10"/>
  <c r="EN215" i="10"/>
  <c r="EN216" i="10"/>
  <c r="EN217" i="10"/>
  <c r="EN218" i="10"/>
  <c r="EN223" i="10"/>
  <c r="EN224" i="10"/>
  <c r="EN191" i="10"/>
  <c r="EN192" i="10"/>
  <c r="EN193" i="10"/>
  <c r="EN194" i="10"/>
  <c r="EN195" i="10"/>
  <c r="EN196" i="10"/>
  <c r="EN197" i="10"/>
  <c r="EN198" i="10"/>
  <c r="EN199" i="10"/>
  <c r="EN200" i="10"/>
  <c r="EN201" i="10"/>
  <c r="EN202" i="10"/>
  <c r="EN203" i="10"/>
  <c r="EN204" i="10"/>
  <c r="EN176" i="10"/>
  <c r="EN177" i="10"/>
  <c r="EN178" i="10"/>
  <c r="EN179" i="10"/>
  <c r="EN180" i="10"/>
  <c r="EN181" i="10"/>
  <c r="EN182" i="10"/>
  <c r="EN183" i="10"/>
  <c r="EN184" i="10"/>
  <c r="EN185" i="10"/>
  <c r="EN186" i="10"/>
  <c r="EN187" i="10"/>
  <c r="EN188" i="10"/>
  <c r="EN189" i="10"/>
  <c r="EN159" i="10"/>
  <c r="EN160" i="10"/>
  <c r="EN161" i="10"/>
  <c r="EN162" i="10"/>
  <c r="EN163" i="10"/>
  <c r="EN164" i="10"/>
  <c r="EN165" i="10"/>
  <c r="EN166" i="10"/>
  <c r="EN167" i="10"/>
  <c r="EN168" i="10"/>
  <c r="EN174" i="10"/>
  <c r="EN145" i="10"/>
  <c r="EN146" i="10"/>
  <c r="EN147" i="10"/>
  <c r="EN148" i="10"/>
  <c r="EN149" i="10"/>
  <c r="EN150" i="10"/>
  <c r="EN151" i="10"/>
  <c r="EN152" i="10"/>
  <c r="EN153" i="10"/>
  <c r="EN154" i="10"/>
  <c r="EN155" i="10"/>
  <c r="EN156" i="10"/>
  <c r="EN157" i="10"/>
  <c r="EN131" i="10"/>
  <c r="EN132" i="10"/>
  <c r="EN133" i="10"/>
  <c r="EN134" i="10"/>
  <c r="EN135" i="10"/>
  <c r="EN136" i="10"/>
  <c r="EN137" i="10"/>
  <c r="EN138" i="10"/>
  <c r="EN139" i="10"/>
  <c r="EN140" i="10"/>
  <c r="EN141" i="10"/>
  <c r="EN142" i="10"/>
  <c r="EN143" i="10"/>
  <c r="EN116" i="10"/>
  <c r="EN117" i="10"/>
  <c r="EN118" i="10"/>
  <c r="EN119" i="10"/>
  <c r="EN120" i="10"/>
  <c r="EN121" i="10"/>
  <c r="EN122" i="10"/>
  <c r="EN123" i="10"/>
  <c r="EN124" i="10"/>
  <c r="EN125" i="10"/>
  <c r="EN126" i="10"/>
  <c r="EN127" i="10"/>
  <c r="EN128" i="10"/>
  <c r="EN129" i="10"/>
  <c r="EN95" i="10"/>
  <c r="EN96" i="10"/>
  <c r="EN97" i="10"/>
  <c r="EN98" i="10"/>
  <c r="EN99" i="10"/>
  <c r="EN100" i="10"/>
  <c r="EN101" i="10"/>
  <c r="EN102" i="10"/>
  <c r="EN103" i="10"/>
  <c r="EN104" i="10"/>
  <c r="EN112" i="10"/>
  <c r="EN113" i="10"/>
  <c r="EN114" i="10"/>
  <c r="EN77" i="10"/>
  <c r="EN78" i="10"/>
  <c r="EN79" i="10"/>
  <c r="EN80" i="10"/>
  <c r="EN81" i="10"/>
  <c r="EN82" i="10"/>
  <c r="EN83" i="10"/>
  <c r="EN84" i="10"/>
  <c r="EN85" i="10"/>
  <c r="EN86" i="10"/>
  <c r="EN87" i="10"/>
  <c r="EN88" i="10"/>
  <c r="EN93" i="10"/>
  <c r="EN63" i="10"/>
  <c r="EN64" i="10"/>
  <c r="EN65" i="10"/>
  <c r="EN66" i="10"/>
  <c r="EN67" i="10"/>
  <c r="EN68" i="10"/>
  <c r="EN69" i="10"/>
  <c r="EN70" i="10"/>
  <c r="EN71" i="10"/>
  <c r="EN72" i="10"/>
  <c r="EN73" i="10"/>
  <c r="EN74" i="10"/>
  <c r="EN75" i="10"/>
  <c r="EN49" i="10"/>
  <c r="EN50" i="10"/>
  <c r="EN51" i="10"/>
  <c r="EN52" i="10"/>
  <c r="EN53" i="10"/>
  <c r="EN54" i="10"/>
  <c r="EN55" i="10"/>
  <c r="EN56" i="10"/>
  <c r="EN57" i="10"/>
  <c r="EN58" i="10"/>
  <c r="EN59" i="10"/>
  <c r="EN60" i="10"/>
  <c r="EN61" i="10"/>
  <c r="EN34" i="10"/>
  <c r="EN35" i="10"/>
  <c r="EN36" i="10"/>
  <c r="EN37" i="10"/>
  <c r="EN38" i="10"/>
  <c r="EN39" i="10"/>
  <c r="EN40" i="10"/>
  <c r="EN41" i="10"/>
  <c r="EN42" i="10"/>
  <c r="EN43" i="10"/>
  <c r="EN44" i="10"/>
  <c r="EN45" i="10"/>
  <c r="EN46" i="10"/>
  <c r="EN47" i="10"/>
  <c r="EN10" i="10"/>
  <c r="EN11" i="10"/>
  <c r="EN12" i="10"/>
  <c r="EN13" i="10"/>
  <c r="EN14" i="10"/>
  <c r="EN15" i="10"/>
  <c r="EN16" i="10"/>
  <c r="EN17" i="10"/>
  <c r="EN18" i="10"/>
  <c r="EN19" i="10"/>
  <c r="EN22" i="10"/>
  <c r="EN23" i="10"/>
  <c r="EN27" i="10"/>
  <c r="EN32" i="10"/>
  <c r="EN423" i="10"/>
  <c r="EN424" i="10"/>
  <c r="EN425" i="10"/>
  <c r="EN426" i="10"/>
  <c r="EN427" i="10"/>
  <c r="EN428" i="10"/>
  <c r="EN429" i="10"/>
  <c r="EN430" i="10"/>
  <c r="EN431" i="10"/>
  <c r="EN432" i="10"/>
  <c r="EN433" i="10"/>
  <c r="EN434" i="10"/>
  <c r="EN435" i="10"/>
  <c r="EN436" i="10"/>
  <c r="EN437" i="10"/>
  <c r="EN438" i="10"/>
  <c r="EN441" i="10"/>
  <c r="EN442" i="10"/>
  <c r="EN443" i="10"/>
  <c r="EN444" i="10"/>
  <c r="EN445" i="10"/>
  <c r="EN446" i="10"/>
  <c r="EN447" i="10"/>
  <c r="EN448" i="10"/>
  <c r="EN449" i="10"/>
  <c r="EN450" i="10"/>
  <c r="EN451" i="10"/>
  <c r="EN452" i="10"/>
  <c r="EN453" i="10"/>
  <c r="EN454" i="10"/>
  <c r="EN455" i="10"/>
  <c r="EN458" i="10"/>
  <c r="EN459" i="10"/>
  <c r="EN460" i="10"/>
  <c r="EN461" i="10"/>
  <c r="EN462" i="10"/>
  <c r="EN463" i="10"/>
  <c r="EN464" i="10"/>
  <c r="EN465" i="10"/>
  <c r="EN466" i="10"/>
  <c r="EN467" i="10"/>
  <c r="EN468" i="10"/>
  <c r="EN469" i="10"/>
  <c r="EN470" i="10"/>
  <c r="EN471" i="10"/>
  <c r="EN472" i="10"/>
  <c r="EN508" i="10"/>
  <c r="EN509" i="10"/>
  <c r="EN510" i="10"/>
  <c r="EN511" i="10"/>
  <c r="EN512" i="10"/>
  <c r="EN513" i="10"/>
  <c r="EN514" i="10"/>
  <c r="EN515" i="10"/>
  <c r="EN516" i="10"/>
  <c r="EN517" i="10"/>
  <c r="EN518" i="10"/>
  <c r="EN519" i="10"/>
  <c r="EN520" i="10"/>
  <c r="EN521" i="10"/>
  <c r="EN522" i="10"/>
  <c r="EN523" i="10"/>
  <c r="EN276" i="10"/>
  <c r="EN277" i="10"/>
  <c r="EN278" i="10"/>
  <c r="EN279" i="10"/>
  <c r="EN280" i="10"/>
  <c r="EN281" i="10"/>
  <c r="EN282" i="10"/>
  <c r="EN283" i="10"/>
  <c r="EN284" i="10"/>
  <c r="EN285" i="10"/>
  <c r="EN286" i="10"/>
  <c r="EN287" i="10"/>
  <c r="EN311" i="10"/>
  <c r="EN313" i="10"/>
  <c r="EN314" i="10"/>
  <c r="EN315" i="10"/>
  <c r="EN316" i="10"/>
  <c r="EN317" i="10"/>
  <c r="EN318" i="10"/>
  <c r="EN319" i="10"/>
  <c r="EN320" i="10"/>
  <c r="EN321" i="10"/>
  <c r="EN322" i="10"/>
  <c r="EN323" i="10"/>
  <c r="EN324" i="10"/>
  <c r="EN325" i="10"/>
  <c r="EN326" i="10"/>
  <c r="EN327" i="10"/>
  <c r="EN328" i="10"/>
  <c r="EN330" i="10"/>
  <c r="EN331" i="10"/>
  <c r="EN332" i="10"/>
  <c r="EN333" i="10"/>
  <c r="EN334" i="10"/>
  <c r="EN335" i="10"/>
  <c r="EN336" i="10"/>
  <c r="EN337" i="10"/>
  <c r="EN338" i="10"/>
  <c r="EN339" i="10"/>
  <c r="EN340" i="10"/>
  <c r="EN341" i="10"/>
  <c r="EN342" i="10"/>
  <c r="EN343" i="10"/>
  <c r="EN344" i="10"/>
  <c r="EN345" i="10"/>
  <c r="EN360" i="10"/>
  <c r="EN361" i="10"/>
  <c r="EN362" i="10"/>
  <c r="EN364" i="10"/>
  <c r="EN365" i="10"/>
  <c r="EN366" i="10"/>
  <c r="EN367" i="10"/>
  <c r="EN368" i="10"/>
  <c r="EN369" i="10"/>
  <c r="EN370" i="10"/>
  <c r="EN371" i="10"/>
  <c r="EN372" i="10"/>
  <c r="EN373" i="10"/>
  <c r="EN374" i="10"/>
  <c r="EN375" i="10"/>
  <c r="EN376" i="10"/>
  <c r="EN377" i="10"/>
  <c r="EN378" i="10"/>
  <c r="EN379" i="10"/>
  <c r="EN381" i="10"/>
  <c r="EN382" i="10"/>
  <c r="EN383" i="10"/>
  <c r="EN384" i="10"/>
  <c r="EN385" i="10"/>
  <c r="EN386" i="10"/>
  <c r="EN387" i="10"/>
  <c r="EN388" i="10"/>
  <c r="EN389" i="10"/>
  <c r="EN390" i="10"/>
  <c r="EN391" i="10"/>
  <c r="EN392" i="10"/>
  <c r="EN393" i="10"/>
  <c r="EN394" i="10"/>
  <c r="EN395" i="10"/>
  <c r="EN396" i="10"/>
  <c r="EO525" i="10"/>
  <c r="EO526" i="10"/>
  <c r="EO527" i="10"/>
  <c r="EO528" i="10"/>
  <c r="EO529" i="10"/>
  <c r="EO530" i="10"/>
  <c r="EO531" i="10"/>
  <c r="EO532" i="10"/>
  <c r="EO533" i="10"/>
  <c r="EO534" i="10"/>
  <c r="EO535" i="10"/>
  <c r="EO536" i="10"/>
  <c r="EO537" i="10"/>
  <c r="EO538" i="10"/>
  <c r="EO539" i="10"/>
  <c r="EO540" i="10"/>
  <c r="Q411" i="10"/>
  <c r="Q412" i="10"/>
  <c r="Q413" i="10"/>
  <c r="Q415" i="10"/>
  <c r="EO415" i="10" s="1"/>
  <c r="Q416" i="10"/>
  <c r="EO416" i="10" s="1"/>
  <c r="EO417" i="10"/>
  <c r="EO418" i="10"/>
  <c r="EO419" i="10"/>
  <c r="EO420" i="10"/>
  <c r="EO421" i="10"/>
  <c r="Q398" i="10"/>
  <c r="Q399" i="10"/>
  <c r="Q400" i="10"/>
  <c r="Q401" i="10"/>
  <c r="Q402" i="10"/>
  <c r="EO402" i="10" s="1"/>
  <c r="EO403" i="10"/>
  <c r="EO404" i="10"/>
  <c r="EO405" i="10"/>
  <c r="EO406" i="10"/>
  <c r="EO407" i="10"/>
  <c r="EO408" i="10"/>
  <c r="EO409" i="10"/>
  <c r="Q263" i="10"/>
  <c r="CC263" i="10"/>
  <c r="Q264" i="10"/>
  <c r="CC264" i="10"/>
  <c r="Q265" i="10"/>
  <c r="Q266" i="10"/>
  <c r="Q267" i="10"/>
  <c r="Q269" i="10"/>
  <c r="Q270" i="10"/>
  <c r="EO270" i="10" s="1"/>
  <c r="EO271" i="10"/>
  <c r="EO272" i="10"/>
  <c r="EO273" i="10"/>
  <c r="EO274" i="10"/>
  <c r="Q251" i="10"/>
  <c r="Q252" i="10"/>
  <c r="Q253" i="10"/>
  <c r="Q254" i="10"/>
  <c r="Q256" i="10"/>
  <c r="Q257" i="10"/>
  <c r="EO257" i="10" s="1"/>
  <c r="Q258" i="10"/>
  <c r="EO258" i="10" s="1"/>
  <c r="Q259" i="10"/>
  <c r="EO259" i="10" s="1"/>
  <c r="EO260" i="10"/>
  <c r="EO261" i="10"/>
  <c r="Q239" i="10"/>
  <c r="Q240" i="10"/>
  <c r="Q241" i="10"/>
  <c r="Q242" i="10"/>
  <c r="EO242" i="10" s="1"/>
  <c r="EO243" i="10"/>
  <c r="EO244" i="10"/>
  <c r="EO245" i="10"/>
  <c r="EO246" i="10"/>
  <c r="EO247" i="10"/>
  <c r="EO248" i="10"/>
  <c r="EO249" i="10"/>
  <c r="Q226" i="10"/>
  <c r="Q227" i="10"/>
  <c r="Q229" i="10"/>
  <c r="Q230" i="10"/>
  <c r="EO232" i="10"/>
  <c r="EO233" i="10"/>
  <c r="EO234" i="10"/>
  <c r="EO235" i="10"/>
  <c r="EO236" i="10"/>
  <c r="EO237" i="10"/>
  <c r="Q206" i="10"/>
  <c r="EO206" i="10" s="1"/>
  <c r="EO207" i="10"/>
  <c r="EO208" i="10"/>
  <c r="Q209" i="10"/>
  <c r="EO209" i="10" s="1"/>
  <c r="Q210" i="10"/>
  <c r="EO210" i="10" s="1"/>
  <c r="Q211" i="10"/>
  <c r="EO211" i="10" s="1"/>
  <c r="Q212" i="10"/>
  <c r="EO212" i="10" s="1"/>
  <c r="Q213" i="10"/>
  <c r="EO213" i="10" s="1"/>
  <c r="EO214" i="10"/>
  <c r="EO215" i="10"/>
  <c r="EO216" i="10"/>
  <c r="EO217" i="10"/>
  <c r="EO218" i="10"/>
  <c r="EO223" i="10"/>
  <c r="EO224" i="10"/>
  <c r="Q195" i="10"/>
  <c r="EO195" i="10" s="1"/>
  <c r="Q196" i="10"/>
  <c r="EO196" i="10" s="1"/>
  <c r="Q197" i="10"/>
  <c r="EO197" i="10" s="1"/>
  <c r="EO198" i="10"/>
  <c r="EO199" i="10"/>
  <c r="EO200" i="10"/>
  <c r="EO201" i="10"/>
  <c r="EO202" i="10"/>
  <c r="EO203" i="10"/>
  <c r="EO204" i="10"/>
  <c r="EO176" i="10"/>
  <c r="Q177" i="10"/>
  <c r="EO177" i="10" s="1"/>
  <c r="Q178" i="10"/>
  <c r="EO178" i="10" s="1"/>
  <c r="Q179" i="10"/>
  <c r="EO179" i="10" s="1"/>
  <c r="Q180" i="10"/>
  <c r="EO180" i="10" s="1"/>
  <c r="Q181" i="10"/>
  <c r="EO181" i="10" s="1"/>
  <c r="EO182" i="10"/>
  <c r="EO183" i="10"/>
  <c r="EO184" i="10"/>
  <c r="EO185" i="10"/>
  <c r="EO186" i="10"/>
  <c r="EO187" i="10"/>
  <c r="EO188" i="10"/>
  <c r="EO189" i="10"/>
  <c r="EO159" i="10"/>
  <c r="EO160" i="10"/>
  <c r="EO161" i="10"/>
  <c r="EO162" i="10"/>
  <c r="Q163" i="10"/>
  <c r="EO163" i="10" s="1"/>
  <c r="Q164" i="10"/>
  <c r="EO164" i="10" s="1"/>
  <c r="Q165" i="10"/>
  <c r="EO165" i="10" s="1"/>
  <c r="Q166" i="10"/>
  <c r="EO166" i="10" s="1"/>
  <c r="EO167" i="10"/>
  <c r="EO168" i="10"/>
  <c r="EO174" i="10"/>
  <c r="Q145" i="10"/>
  <c r="EO145" i="10" s="1"/>
  <c r="Q146" i="10"/>
  <c r="EO146" i="10" s="1"/>
  <c r="Q147" i="10"/>
  <c r="EO147" i="10" s="1"/>
  <c r="EO148" i="10"/>
  <c r="Q149" i="10"/>
  <c r="EO149" i="10" s="1"/>
  <c r="EO150" i="10"/>
  <c r="EO151" i="10"/>
  <c r="EO152" i="10"/>
  <c r="EO153" i="10"/>
  <c r="EO154" i="10"/>
  <c r="EO155" i="10"/>
  <c r="EO156" i="10"/>
  <c r="EO157" i="10"/>
  <c r="Q131" i="10"/>
  <c r="Q133" i="10"/>
  <c r="Q134" i="10"/>
  <c r="Q135" i="10"/>
  <c r="EO135" i="10" s="1"/>
  <c r="Q136" i="10"/>
  <c r="EO136" i="10" s="1"/>
  <c r="EO137" i="10"/>
  <c r="EO138" i="10"/>
  <c r="Q139" i="10"/>
  <c r="EO139" i="10" s="1"/>
  <c r="EO140" i="10"/>
  <c r="EO141" i="10"/>
  <c r="EO142" i="10"/>
  <c r="EO143" i="10"/>
  <c r="EO116" i="10"/>
  <c r="Q117" i="10"/>
  <c r="EO117" i="10" s="1"/>
  <c r="Q118" i="10"/>
  <c r="EO118" i="10" s="1"/>
  <c r="Q119" i="10"/>
  <c r="EO119" i="10" s="1"/>
  <c r="EO120" i="10"/>
  <c r="EO121" i="10"/>
  <c r="EO122" i="10"/>
  <c r="EO123" i="10"/>
  <c r="EO124" i="10"/>
  <c r="EO125" i="10"/>
  <c r="EO126" i="10"/>
  <c r="EO127" i="10"/>
  <c r="EO128" i="10"/>
  <c r="EO129" i="10"/>
  <c r="EO95" i="10"/>
  <c r="EO96" i="10"/>
  <c r="EO97" i="10"/>
  <c r="EO98" i="10"/>
  <c r="EO99" i="10"/>
  <c r="EO100" i="10"/>
  <c r="EO101" i="10"/>
  <c r="EO102" i="10"/>
  <c r="EO103" i="10"/>
  <c r="EO104" i="10"/>
  <c r="EO112" i="10"/>
  <c r="EO113" i="10"/>
  <c r="EO114" i="10"/>
  <c r="EO77" i="10"/>
  <c r="EO78" i="10"/>
  <c r="EO79" i="10"/>
  <c r="EO80" i="10"/>
  <c r="EO81" i="10"/>
  <c r="EO82" i="10"/>
  <c r="EO83" i="10"/>
  <c r="EO84" i="10"/>
  <c r="EO85" i="10"/>
  <c r="EO86" i="10"/>
  <c r="EO87" i="10"/>
  <c r="EO88" i="10"/>
  <c r="EO93" i="10"/>
  <c r="EO65" i="10"/>
  <c r="EO66" i="10"/>
  <c r="EO67" i="10"/>
  <c r="EO68" i="10"/>
  <c r="EO69" i="10"/>
  <c r="EO70" i="10"/>
  <c r="EO71" i="10"/>
  <c r="EO72" i="10"/>
  <c r="EO73" i="10"/>
  <c r="EO74" i="10"/>
  <c r="EO75" i="10"/>
  <c r="Q50" i="10"/>
  <c r="Q51" i="10"/>
  <c r="Q52" i="10"/>
  <c r="Q53" i="10"/>
  <c r="EO53" i="10" s="1"/>
  <c r="Q54" i="10"/>
  <c r="EO54" i="10" s="1"/>
  <c r="EO55" i="10"/>
  <c r="EO56" i="10"/>
  <c r="EO57" i="10"/>
  <c r="EO58" i="10"/>
  <c r="EO59" i="10"/>
  <c r="EO60" i="10"/>
  <c r="EO61" i="10"/>
  <c r="Q34" i="10"/>
  <c r="Q35" i="10"/>
  <c r="Q36" i="10"/>
  <c r="Q37" i="10"/>
  <c r="EO38" i="10"/>
  <c r="EO39" i="10"/>
  <c r="EO40" i="10"/>
  <c r="EO41" i="10"/>
  <c r="EO42" i="10"/>
  <c r="EO43" i="10"/>
  <c r="EO44" i="10"/>
  <c r="EO45" i="10"/>
  <c r="EO46" i="10"/>
  <c r="EO47" i="10"/>
  <c r="Q11" i="10"/>
  <c r="Q12" i="10"/>
  <c r="EO12" i="10" s="1"/>
  <c r="Q13" i="10"/>
  <c r="EO13" i="10" s="1"/>
  <c r="Q14" i="10"/>
  <c r="EO14" i="10" s="1"/>
  <c r="Q15" i="10"/>
  <c r="EO15" i="10" s="1"/>
  <c r="Q16" i="10"/>
  <c r="EO16" i="10" s="1"/>
  <c r="EO17" i="10"/>
  <c r="EO18" i="10"/>
  <c r="EO19" i="10"/>
  <c r="EO22" i="10"/>
  <c r="EO23" i="10"/>
  <c r="EO27" i="10"/>
  <c r="EO32" i="10"/>
  <c r="Q423" i="10"/>
  <c r="Q424" i="10"/>
  <c r="EO424" i="10" s="1"/>
  <c r="Q425" i="10"/>
  <c r="EO425" i="10" s="1"/>
  <c r="Q426" i="10"/>
  <c r="EO426" i="10" s="1"/>
  <c r="Q427" i="10"/>
  <c r="EO427" i="10" s="1"/>
  <c r="Q428" i="10"/>
  <c r="EO428" i="10" s="1"/>
  <c r="EO429" i="10"/>
  <c r="EO430" i="10"/>
  <c r="EO431" i="10"/>
  <c r="EO432" i="10"/>
  <c r="EO433" i="10"/>
  <c r="EO434" i="10"/>
  <c r="EO435" i="10"/>
  <c r="EO436" i="10"/>
  <c r="EO437" i="10"/>
  <c r="EO438" i="10"/>
  <c r="Q441" i="10"/>
  <c r="EO441" i="10" s="1"/>
  <c r="Q442" i="10"/>
  <c r="EO442" i="10" s="1"/>
  <c r="Q443" i="10"/>
  <c r="EO443" i="10" s="1"/>
  <c r="Q444" i="10"/>
  <c r="EO444" i="10" s="1"/>
  <c r="EO445" i="10"/>
  <c r="EO446" i="10"/>
  <c r="EO447" i="10"/>
  <c r="EO448" i="10"/>
  <c r="EO449" i="10"/>
  <c r="EO450" i="10"/>
  <c r="EO451" i="10"/>
  <c r="EO452" i="10"/>
  <c r="EO453" i="10"/>
  <c r="EO454" i="10"/>
  <c r="EO455" i="10"/>
  <c r="Q458" i="10"/>
  <c r="EO458" i="10" s="1"/>
  <c r="Q459" i="10"/>
  <c r="EO459" i="10" s="1"/>
  <c r="Q460" i="10"/>
  <c r="EO460" i="10" s="1"/>
  <c r="Q461" i="10"/>
  <c r="EO461" i="10" s="1"/>
  <c r="Q462" i="10"/>
  <c r="EO462" i="10" s="1"/>
  <c r="Q463" i="10"/>
  <c r="EO463" i="10" s="1"/>
  <c r="EO464" i="10"/>
  <c r="EO465" i="10"/>
  <c r="EO466" i="10"/>
  <c r="EO467" i="10"/>
  <c r="EO468" i="10"/>
  <c r="EO469" i="10"/>
  <c r="EO470" i="10"/>
  <c r="EO471" i="10"/>
  <c r="EO472" i="10"/>
  <c r="EO508" i="10"/>
  <c r="EO509" i="10"/>
  <c r="EO510" i="10"/>
  <c r="EO511" i="10"/>
  <c r="EO512" i="10"/>
  <c r="EO513" i="10"/>
  <c r="EO514" i="10"/>
  <c r="EO515" i="10"/>
  <c r="EO516" i="10"/>
  <c r="EO517" i="10"/>
  <c r="EO518" i="10"/>
  <c r="EO519" i="10"/>
  <c r="EO520" i="10"/>
  <c r="EO521" i="10"/>
  <c r="EO522" i="10"/>
  <c r="EO523" i="10"/>
  <c r="Q276" i="10"/>
  <c r="Q277" i="10"/>
  <c r="Q278" i="10"/>
  <c r="EO278" i="10" s="1"/>
  <c r="Q279" i="10"/>
  <c r="EO279" i="10" s="1"/>
  <c r="Q280" i="10"/>
  <c r="EO280" i="10" s="1"/>
  <c r="EO281" i="10"/>
  <c r="Q282" i="10"/>
  <c r="EO282" i="10" s="1"/>
  <c r="EO283" i="10"/>
  <c r="EO284" i="10"/>
  <c r="EO285" i="10"/>
  <c r="EO286" i="10"/>
  <c r="EO287" i="10"/>
  <c r="Q289" i="10"/>
  <c r="EO289" i="10" s="1"/>
  <c r="Q290" i="10"/>
  <c r="EO290" i="10" s="1"/>
  <c r="Q291" i="10"/>
  <c r="EO291" i="10" s="1"/>
  <c r="Q292" i="10"/>
  <c r="EO292" i="10" s="1"/>
  <c r="Q293" i="10"/>
  <c r="EO293" i="10" s="1"/>
  <c r="Q294" i="10"/>
  <c r="EO294" i="10" s="1"/>
  <c r="Q295" i="10"/>
  <c r="EO295" i="10" s="1"/>
  <c r="EO311" i="10"/>
  <c r="Q313" i="10"/>
  <c r="CC313" i="10"/>
  <c r="Q314" i="10"/>
  <c r="CC314" i="10"/>
  <c r="Q315" i="10"/>
  <c r="Q316" i="10"/>
  <c r="Q317" i="10"/>
  <c r="EO317" i="10" s="1"/>
  <c r="Q318" i="10"/>
  <c r="EO318" i="10" s="1"/>
  <c r="Q319" i="10"/>
  <c r="EO319" i="10" s="1"/>
  <c r="Q320" i="10"/>
  <c r="EO320" i="10" s="1"/>
  <c r="EO321" i="10"/>
  <c r="EO322" i="10"/>
  <c r="EO323" i="10"/>
  <c r="EO324" i="10"/>
  <c r="EO325" i="10"/>
  <c r="EO326" i="10"/>
  <c r="EO327" i="10"/>
  <c r="EO328" i="10"/>
  <c r="Q330" i="10"/>
  <c r="CC330" i="10"/>
  <c r="Q331" i="10"/>
  <c r="CC331" i="10"/>
  <c r="Q332" i="10"/>
  <c r="CC332" i="10"/>
  <c r="Q333" i="10"/>
  <c r="EO334" i="10"/>
  <c r="Q335" i="10"/>
  <c r="EO335" i="10" s="1"/>
  <c r="Q336" i="10"/>
  <c r="EO336" i="10" s="1"/>
  <c r="EO337" i="10"/>
  <c r="EO338" i="10"/>
  <c r="EO339" i="10"/>
  <c r="EO340" i="10"/>
  <c r="EO341" i="10"/>
  <c r="EO342" i="10"/>
  <c r="EO343" i="10"/>
  <c r="EO344" i="10"/>
  <c r="EO345" i="10"/>
  <c r="Q347" i="10"/>
  <c r="EO347" i="10" s="1"/>
  <c r="Q348" i="10"/>
  <c r="EO348" i="10" s="1"/>
  <c r="Q349" i="10"/>
  <c r="EO349" i="10" s="1"/>
  <c r="Q350" i="10"/>
  <c r="EO350" i="10" s="1"/>
  <c r="Q351" i="10"/>
  <c r="EO351" i="10" s="1"/>
  <c r="Q352" i="10"/>
  <c r="EO352" i="10" s="1"/>
  <c r="Q353" i="10"/>
  <c r="EO353" i="10" s="1"/>
  <c r="EO360" i="10"/>
  <c r="EO361" i="10"/>
  <c r="EO362" i="10"/>
  <c r="Q364" i="10"/>
  <c r="Q365" i="10"/>
  <c r="Q366" i="10"/>
  <c r="Q367" i="10"/>
  <c r="EO367" i="10" s="1"/>
  <c r="EO368" i="10"/>
  <c r="EO369" i="10"/>
  <c r="EO370" i="10"/>
  <c r="EO371" i="10"/>
  <c r="EO372" i="10"/>
  <c r="EO373" i="10"/>
  <c r="EO374" i="10"/>
  <c r="EO375" i="10"/>
  <c r="EO376" i="10"/>
  <c r="EO377" i="10"/>
  <c r="EO378" i="10"/>
  <c r="EO379" i="10"/>
  <c r="Q381" i="10"/>
  <c r="Q382" i="10"/>
  <c r="Q383" i="10"/>
  <c r="EO383" i="10" s="1"/>
  <c r="Q384" i="10"/>
  <c r="EO384" i="10" s="1"/>
  <c r="Q385" i="10"/>
  <c r="EO385" i="10" s="1"/>
  <c r="EO386" i="10"/>
  <c r="EO387" i="10"/>
  <c r="EO388" i="10"/>
  <c r="EO389" i="10"/>
  <c r="EO390" i="10"/>
  <c r="EO391" i="10"/>
  <c r="EO392" i="10"/>
  <c r="EO393" i="10"/>
  <c r="EO394" i="10"/>
  <c r="EO395" i="10"/>
  <c r="EO396" i="10"/>
  <c r="EP525" i="10"/>
  <c r="EP526" i="10"/>
  <c r="EP527" i="10"/>
  <c r="EP528" i="10"/>
  <c r="EP529" i="10"/>
  <c r="EP530" i="10"/>
  <c r="EP531" i="10"/>
  <c r="EP532" i="10"/>
  <c r="EP533" i="10"/>
  <c r="EP534" i="10"/>
  <c r="EP535" i="10"/>
  <c r="EP536" i="10"/>
  <c r="EP537" i="10"/>
  <c r="EP538" i="10"/>
  <c r="EP539" i="10"/>
  <c r="EP540" i="10"/>
  <c r="EP411" i="10"/>
  <c r="EP412" i="10"/>
  <c r="EP413" i="10"/>
  <c r="EP414" i="10"/>
  <c r="EP415" i="10"/>
  <c r="EP416" i="10"/>
  <c r="EP417" i="10"/>
  <c r="EP418" i="10"/>
  <c r="EP419" i="10"/>
  <c r="EP420" i="10"/>
  <c r="EP421" i="10"/>
  <c r="EP398" i="10"/>
  <c r="EP399" i="10"/>
  <c r="EP400" i="10"/>
  <c r="EP401" i="10"/>
  <c r="EP402" i="10"/>
  <c r="EP403" i="10"/>
  <c r="EP404" i="10"/>
  <c r="EP405" i="10"/>
  <c r="EP406" i="10"/>
  <c r="EP407" i="10"/>
  <c r="EP408" i="10"/>
  <c r="EP409" i="10"/>
  <c r="EP263" i="10"/>
  <c r="EP264" i="10"/>
  <c r="EP265" i="10"/>
  <c r="EP266" i="10"/>
  <c r="EP267" i="10"/>
  <c r="EP268" i="10"/>
  <c r="EP269" i="10"/>
  <c r="EP270" i="10"/>
  <c r="EP271" i="10"/>
  <c r="EP272" i="10"/>
  <c r="EP273" i="10"/>
  <c r="EP274" i="10"/>
  <c r="EP251" i="10"/>
  <c r="EP252" i="10"/>
  <c r="EP253" i="10"/>
  <c r="EP254" i="10"/>
  <c r="EP255" i="10"/>
  <c r="EP256" i="10"/>
  <c r="EP257" i="10"/>
  <c r="EP258" i="10"/>
  <c r="EP259" i="10"/>
  <c r="EP260" i="10"/>
  <c r="EP261" i="10"/>
  <c r="EP239" i="10"/>
  <c r="EP240" i="10"/>
  <c r="EP241" i="10"/>
  <c r="EP242" i="10"/>
  <c r="EP243" i="10"/>
  <c r="EP244" i="10"/>
  <c r="EP245" i="10"/>
  <c r="EP246" i="10"/>
  <c r="EP247" i="10"/>
  <c r="EP248" i="10"/>
  <c r="EP249" i="10"/>
  <c r="EP226" i="10"/>
  <c r="EP227" i="10"/>
  <c r="EP228" i="10"/>
  <c r="EP229" i="10"/>
  <c r="EP230" i="10"/>
  <c r="EP231" i="10"/>
  <c r="EP232" i="10"/>
  <c r="EP233" i="10"/>
  <c r="EP234" i="10"/>
  <c r="EP235" i="10"/>
  <c r="EP236" i="10"/>
  <c r="EP237" i="10"/>
  <c r="EP206" i="10"/>
  <c r="EP207" i="10"/>
  <c r="EP208" i="10"/>
  <c r="EP209" i="10"/>
  <c r="EP210" i="10"/>
  <c r="EP211" i="10"/>
  <c r="EP212" i="10"/>
  <c r="EP213" i="10"/>
  <c r="EP214" i="10"/>
  <c r="EP215" i="10"/>
  <c r="EP216" i="10"/>
  <c r="EP217" i="10"/>
  <c r="EP218" i="10"/>
  <c r="EP223" i="10"/>
  <c r="EP224" i="10"/>
  <c r="EP191" i="10"/>
  <c r="EP192" i="10"/>
  <c r="EP193" i="10"/>
  <c r="EP194" i="10"/>
  <c r="EP195" i="10"/>
  <c r="EP196" i="10"/>
  <c r="EP197" i="10"/>
  <c r="EP198" i="10"/>
  <c r="EP199" i="10"/>
  <c r="EP200" i="10"/>
  <c r="EP201" i="10"/>
  <c r="EP202" i="10"/>
  <c r="EP203" i="10"/>
  <c r="EP204" i="10"/>
  <c r="EP176" i="10"/>
  <c r="EP177" i="10"/>
  <c r="EP178" i="10"/>
  <c r="EP179" i="10"/>
  <c r="EP180" i="10"/>
  <c r="EP181" i="10"/>
  <c r="EP182" i="10"/>
  <c r="EP183" i="10"/>
  <c r="EP184" i="10"/>
  <c r="EP185" i="10"/>
  <c r="EP186" i="10"/>
  <c r="EP187" i="10"/>
  <c r="EP188" i="10"/>
  <c r="EP189" i="10"/>
  <c r="EP159" i="10"/>
  <c r="EP160" i="10"/>
  <c r="EP161" i="10"/>
  <c r="EP162" i="10"/>
  <c r="EP163" i="10"/>
  <c r="EP164" i="10"/>
  <c r="EP165" i="10"/>
  <c r="EP166" i="10"/>
  <c r="EP167" i="10"/>
  <c r="EP168" i="10"/>
  <c r="EP174" i="10"/>
  <c r="EP145" i="10"/>
  <c r="EP146" i="10"/>
  <c r="EP147" i="10"/>
  <c r="EP148" i="10"/>
  <c r="EP149" i="10"/>
  <c r="EP150" i="10"/>
  <c r="EP151" i="10"/>
  <c r="EP152" i="10"/>
  <c r="EP153" i="10"/>
  <c r="EP154" i="10"/>
  <c r="EP155" i="10"/>
  <c r="EP156" i="10"/>
  <c r="EP157" i="10"/>
  <c r="EP131" i="10"/>
  <c r="EP132" i="10"/>
  <c r="EP133" i="10"/>
  <c r="EP134" i="10"/>
  <c r="EP135" i="10"/>
  <c r="EP136" i="10"/>
  <c r="EP137" i="10"/>
  <c r="EP138" i="10"/>
  <c r="EP139" i="10"/>
  <c r="EP140" i="10"/>
  <c r="EP141" i="10"/>
  <c r="EP142" i="10"/>
  <c r="EP143" i="10"/>
  <c r="EP116" i="10"/>
  <c r="EP117" i="10"/>
  <c r="EP118" i="10"/>
  <c r="EP119" i="10"/>
  <c r="EP120" i="10"/>
  <c r="EP121" i="10"/>
  <c r="EP122" i="10"/>
  <c r="EP123" i="10"/>
  <c r="EP124" i="10"/>
  <c r="EP125" i="10"/>
  <c r="EP126" i="10"/>
  <c r="EP127" i="10"/>
  <c r="EP128" i="10"/>
  <c r="EP129" i="10"/>
  <c r="EP95" i="10"/>
  <c r="EP96" i="10"/>
  <c r="EP97" i="10"/>
  <c r="EP98" i="10"/>
  <c r="EP99" i="10"/>
  <c r="EP100" i="10"/>
  <c r="EP101" i="10"/>
  <c r="EP102" i="10"/>
  <c r="EP103" i="10"/>
  <c r="EP104" i="10"/>
  <c r="EP112" i="10"/>
  <c r="EP113" i="10"/>
  <c r="EP114" i="10"/>
  <c r="EP77" i="10"/>
  <c r="EP78" i="10"/>
  <c r="EP79" i="10"/>
  <c r="EP80" i="10"/>
  <c r="EP81" i="10"/>
  <c r="EP82" i="10"/>
  <c r="EP83" i="10"/>
  <c r="EP84" i="10"/>
  <c r="EP85" i="10"/>
  <c r="EP86" i="10"/>
  <c r="EP87" i="10"/>
  <c r="EP88" i="10"/>
  <c r="EP93" i="10"/>
  <c r="EP63" i="10"/>
  <c r="EP64" i="10"/>
  <c r="EP65" i="10"/>
  <c r="EP66" i="10"/>
  <c r="EP67" i="10"/>
  <c r="EP68" i="10"/>
  <c r="EP69" i="10"/>
  <c r="EP70" i="10"/>
  <c r="EP71" i="10"/>
  <c r="EP72" i="10"/>
  <c r="EP73" i="10"/>
  <c r="EP74" i="10"/>
  <c r="EP75" i="10"/>
  <c r="EP49" i="10"/>
  <c r="EP50" i="10"/>
  <c r="EP51" i="10"/>
  <c r="EP52" i="10"/>
  <c r="EP53" i="10"/>
  <c r="EP54" i="10"/>
  <c r="EP55" i="10"/>
  <c r="EP56" i="10"/>
  <c r="EP57" i="10"/>
  <c r="EP58" i="10"/>
  <c r="EP59" i="10"/>
  <c r="EP60" i="10"/>
  <c r="EP61" i="10"/>
  <c r="EP34" i="10"/>
  <c r="EP35" i="10"/>
  <c r="EP36" i="10"/>
  <c r="EP37" i="10"/>
  <c r="EP38" i="10"/>
  <c r="EP39" i="10"/>
  <c r="EP40" i="10"/>
  <c r="EP41" i="10"/>
  <c r="EP42" i="10"/>
  <c r="EP43" i="10"/>
  <c r="EP44" i="10"/>
  <c r="EP45" i="10"/>
  <c r="EP46" i="10"/>
  <c r="EP47" i="10"/>
  <c r="EP10" i="10"/>
  <c r="EP11" i="10"/>
  <c r="EP12" i="10"/>
  <c r="EP13" i="10"/>
  <c r="EP14" i="10"/>
  <c r="EP15" i="10"/>
  <c r="EP16" i="10"/>
  <c r="EP17" i="10"/>
  <c r="EP18" i="10"/>
  <c r="EP19" i="10"/>
  <c r="EP22" i="10"/>
  <c r="EP23" i="10"/>
  <c r="EP27" i="10"/>
  <c r="EP32" i="10"/>
  <c r="EP423" i="10"/>
  <c r="EP424" i="10"/>
  <c r="EP425" i="10"/>
  <c r="EP426" i="10"/>
  <c r="EP427" i="10"/>
  <c r="EP428" i="10"/>
  <c r="EP429" i="10"/>
  <c r="EP430" i="10"/>
  <c r="EP431" i="10"/>
  <c r="EP432" i="10"/>
  <c r="EP433" i="10"/>
  <c r="EP434" i="10"/>
  <c r="EP435" i="10"/>
  <c r="EP436" i="10"/>
  <c r="EP437" i="10"/>
  <c r="EP438" i="10"/>
  <c r="EP441" i="10"/>
  <c r="EP442" i="10"/>
  <c r="EP443" i="10"/>
  <c r="EP444" i="10"/>
  <c r="EP445" i="10"/>
  <c r="EP446" i="10"/>
  <c r="EP447" i="10"/>
  <c r="EP448" i="10"/>
  <c r="EP449" i="10"/>
  <c r="EP450" i="10"/>
  <c r="EP451" i="10"/>
  <c r="EP452" i="10"/>
  <c r="EP453" i="10"/>
  <c r="EP454" i="10"/>
  <c r="EP455" i="10"/>
  <c r="EP458" i="10"/>
  <c r="EP459" i="10"/>
  <c r="EP460" i="10"/>
  <c r="EP461" i="10"/>
  <c r="EP462" i="10"/>
  <c r="EP463" i="10"/>
  <c r="EP464" i="10"/>
  <c r="EP465" i="10"/>
  <c r="EP466" i="10"/>
  <c r="EP467" i="10"/>
  <c r="EP468" i="10"/>
  <c r="EP469" i="10"/>
  <c r="EP470" i="10"/>
  <c r="EP471" i="10"/>
  <c r="EP472" i="10"/>
  <c r="EP508" i="10"/>
  <c r="EP509" i="10"/>
  <c r="EP510" i="10"/>
  <c r="EP511" i="10"/>
  <c r="EP512" i="10"/>
  <c r="EP513" i="10"/>
  <c r="EP514" i="10"/>
  <c r="EP515" i="10"/>
  <c r="EP516" i="10"/>
  <c r="EP517" i="10"/>
  <c r="EP518" i="10"/>
  <c r="EP519" i="10"/>
  <c r="EP520" i="10"/>
  <c r="EP521" i="10"/>
  <c r="EP522" i="10"/>
  <c r="EP523" i="10"/>
  <c r="EP276" i="10"/>
  <c r="EP277" i="10"/>
  <c r="EP278" i="10"/>
  <c r="EP279" i="10"/>
  <c r="EP280" i="10"/>
  <c r="EP281" i="10"/>
  <c r="EP282" i="10"/>
  <c r="EP283" i="10"/>
  <c r="EP284" i="10"/>
  <c r="EP285" i="10"/>
  <c r="EP286" i="10"/>
  <c r="EP287" i="10"/>
  <c r="EP311" i="10"/>
  <c r="EP313" i="10"/>
  <c r="EP314" i="10"/>
  <c r="EP315" i="10"/>
  <c r="EP316" i="10"/>
  <c r="EP317" i="10"/>
  <c r="EP318" i="10"/>
  <c r="EP319" i="10"/>
  <c r="EP320" i="10"/>
  <c r="EP321" i="10"/>
  <c r="EP322" i="10"/>
  <c r="EP323" i="10"/>
  <c r="EP324" i="10"/>
  <c r="EP325" i="10"/>
  <c r="EP326" i="10"/>
  <c r="EP327" i="10"/>
  <c r="EP328" i="10"/>
  <c r="EP330" i="10"/>
  <c r="EP331" i="10"/>
  <c r="EP332" i="10"/>
  <c r="EP333" i="10"/>
  <c r="EP334" i="10"/>
  <c r="EP335" i="10"/>
  <c r="EP336" i="10"/>
  <c r="EP337" i="10"/>
  <c r="EP338" i="10"/>
  <c r="EP339" i="10"/>
  <c r="EP340" i="10"/>
  <c r="EP341" i="10"/>
  <c r="EP342" i="10"/>
  <c r="EP343" i="10"/>
  <c r="EP344" i="10"/>
  <c r="EP345" i="10"/>
  <c r="EP360" i="10"/>
  <c r="EP361" i="10"/>
  <c r="EP362" i="10"/>
  <c r="EP364" i="10"/>
  <c r="EP365" i="10"/>
  <c r="EP366" i="10"/>
  <c r="EP367" i="10"/>
  <c r="EP368" i="10"/>
  <c r="EP369" i="10"/>
  <c r="EP370" i="10"/>
  <c r="EP371" i="10"/>
  <c r="EP372" i="10"/>
  <c r="EP373" i="10"/>
  <c r="EP374" i="10"/>
  <c r="EP375" i="10"/>
  <c r="EP376" i="10"/>
  <c r="EP377" i="10"/>
  <c r="EP378" i="10"/>
  <c r="EP379" i="10"/>
  <c r="EP381" i="10"/>
  <c r="EP382" i="10"/>
  <c r="EP383" i="10"/>
  <c r="EP384" i="10"/>
  <c r="EP385" i="10"/>
  <c r="EP386" i="10"/>
  <c r="EP387" i="10"/>
  <c r="EP388" i="10"/>
  <c r="EP389" i="10"/>
  <c r="EP390" i="10"/>
  <c r="EP391" i="10"/>
  <c r="EP392" i="10"/>
  <c r="EP393" i="10"/>
  <c r="EP394" i="10"/>
  <c r="EP395" i="10"/>
  <c r="EP396" i="10"/>
  <c r="EQ525" i="10"/>
  <c r="EQ526" i="10"/>
  <c r="EQ527" i="10"/>
  <c r="EQ528" i="10"/>
  <c r="EQ529" i="10"/>
  <c r="EQ530" i="10"/>
  <c r="EQ531" i="10"/>
  <c r="EQ532" i="10"/>
  <c r="EQ533" i="10"/>
  <c r="EQ534" i="10"/>
  <c r="EQ535" i="10"/>
  <c r="EQ536" i="10"/>
  <c r="EQ537" i="10"/>
  <c r="EQ538" i="10"/>
  <c r="EQ539" i="10"/>
  <c r="EQ540" i="10"/>
  <c r="S411" i="10"/>
  <c r="S412" i="10"/>
  <c r="S413" i="10"/>
  <c r="S415" i="10"/>
  <c r="EQ415" i="10" s="1"/>
  <c r="S416" i="10"/>
  <c r="EQ416" i="10" s="1"/>
  <c r="EQ417" i="10"/>
  <c r="EQ418" i="10"/>
  <c r="EQ419" i="10"/>
  <c r="EQ420" i="10"/>
  <c r="EQ421" i="10"/>
  <c r="S398" i="10"/>
  <c r="S399" i="10"/>
  <c r="S400" i="10"/>
  <c r="S401" i="10"/>
  <c r="S402" i="10"/>
  <c r="EQ402" i="10" s="1"/>
  <c r="EQ403" i="10"/>
  <c r="EQ404" i="10"/>
  <c r="EQ405" i="10"/>
  <c r="EQ406" i="10"/>
  <c r="EQ407" i="10"/>
  <c r="EQ408" i="10"/>
  <c r="EQ409" i="10"/>
  <c r="S263" i="10"/>
  <c r="CE263" i="10"/>
  <c r="S264" i="10"/>
  <c r="CE264" i="10"/>
  <c r="S265" i="10"/>
  <c r="S266" i="10"/>
  <c r="S267" i="10"/>
  <c r="S269" i="10"/>
  <c r="S270" i="10"/>
  <c r="EQ270" i="10" s="1"/>
  <c r="EQ271" i="10"/>
  <c r="EQ272" i="10"/>
  <c r="EQ273" i="10"/>
  <c r="EQ274" i="10"/>
  <c r="S251" i="10"/>
  <c r="S252" i="10"/>
  <c r="S253" i="10"/>
  <c r="S254" i="10"/>
  <c r="S256" i="10"/>
  <c r="S257" i="10"/>
  <c r="EQ257" i="10" s="1"/>
  <c r="S258" i="10"/>
  <c r="EQ258" i="10" s="1"/>
  <c r="S259" i="10"/>
  <c r="EQ259" i="10" s="1"/>
  <c r="EQ260" i="10"/>
  <c r="EQ261" i="10"/>
  <c r="S239" i="10"/>
  <c r="S240" i="10"/>
  <c r="S241" i="10"/>
  <c r="S242" i="10"/>
  <c r="EQ242" i="10" s="1"/>
  <c r="EQ243" i="10"/>
  <c r="EQ244" i="10"/>
  <c r="EQ245" i="10"/>
  <c r="EQ246" i="10"/>
  <c r="EQ247" i="10"/>
  <c r="EQ248" i="10"/>
  <c r="EQ249" i="10"/>
  <c r="S226" i="10"/>
  <c r="S227" i="10"/>
  <c r="S229" i="10"/>
  <c r="EQ229" i="10" s="1"/>
  <c r="S230" i="10"/>
  <c r="EQ232" i="10"/>
  <c r="EQ233" i="10"/>
  <c r="EQ234" i="10"/>
  <c r="EQ235" i="10"/>
  <c r="EQ236" i="10"/>
  <c r="EQ237" i="10"/>
  <c r="S206" i="10"/>
  <c r="EQ206" i="10" s="1"/>
  <c r="EQ207" i="10"/>
  <c r="EQ208" i="10"/>
  <c r="S209" i="10"/>
  <c r="EQ209" i="10" s="1"/>
  <c r="S210" i="10"/>
  <c r="EQ210" i="10" s="1"/>
  <c r="S211" i="10"/>
  <c r="EQ211" i="10" s="1"/>
  <c r="S212" i="10"/>
  <c r="EQ212" i="10" s="1"/>
  <c r="S213" i="10"/>
  <c r="EQ213" i="10" s="1"/>
  <c r="EQ214" i="10"/>
  <c r="EQ215" i="10"/>
  <c r="EQ216" i="10"/>
  <c r="EQ217" i="10"/>
  <c r="EQ218" i="10"/>
  <c r="EQ223" i="10"/>
  <c r="EQ224" i="10"/>
  <c r="S195" i="10"/>
  <c r="EQ195" i="10" s="1"/>
  <c r="S196" i="10"/>
  <c r="EQ196" i="10" s="1"/>
  <c r="S197" i="10"/>
  <c r="EQ197" i="10" s="1"/>
  <c r="EQ198" i="10"/>
  <c r="EQ199" i="10"/>
  <c r="EQ200" i="10"/>
  <c r="EQ201" i="10"/>
  <c r="EQ202" i="10"/>
  <c r="EQ203" i="10"/>
  <c r="EQ204" i="10"/>
  <c r="EQ176" i="10"/>
  <c r="S177" i="10"/>
  <c r="EQ177" i="10" s="1"/>
  <c r="EQ178" i="10"/>
  <c r="S179" i="10"/>
  <c r="EQ179" i="10" s="1"/>
  <c r="S180" i="10"/>
  <c r="EQ180" i="10" s="1"/>
  <c r="S181" i="10"/>
  <c r="EQ181" i="10" s="1"/>
  <c r="EQ182" i="10"/>
  <c r="EQ183" i="10"/>
  <c r="EQ184" i="10"/>
  <c r="EQ185" i="10"/>
  <c r="EQ186" i="10"/>
  <c r="EQ187" i="10"/>
  <c r="EQ188" i="10"/>
  <c r="EQ189" i="10"/>
  <c r="EQ159" i="10"/>
  <c r="EQ160" i="10"/>
  <c r="EQ161" i="10"/>
  <c r="EQ162" i="10"/>
  <c r="S163" i="10"/>
  <c r="EQ163" i="10" s="1"/>
  <c r="S164" i="10"/>
  <c r="EQ164" i="10" s="1"/>
  <c r="S165" i="10"/>
  <c r="EQ165" i="10" s="1"/>
  <c r="S166" i="10"/>
  <c r="EQ166" i="10" s="1"/>
  <c r="EQ167" i="10"/>
  <c r="EQ168" i="10"/>
  <c r="EQ174" i="10"/>
  <c r="S145" i="10"/>
  <c r="EQ145" i="10" s="1"/>
  <c r="S146" i="10"/>
  <c r="EQ146" i="10" s="1"/>
  <c r="S147" i="10"/>
  <c r="EQ147" i="10" s="1"/>
  <c r="EQ148" i="10"/>
  <c r="S149" i="10"/>
  <c r="EQ149" i="10" s="1"/>
  <c r="EQ150" i="10"/>
  <c r="EQ151" i="10"/>
  <c r="EQ152" i="10"/>
  <c r="EQ153" i="10"/>
  <c r="EQ154" i="10"/>
  <c r="EQ155" i="10"/>
  <c r="EQ156" i="10"/>
  <c r="EQ157" i="10"/>
  <c r="S131" i="10"/>
  <c r="EQ132" i="10"/>
  <c r="S133" i="10"/>
  <c r="S134" i="10"/>
  <c r="S135" i="10"/>
  <c r="EQ135" i="10" s="1"/>
  <c r="S136" i="10"/>
  <c r="EQ136" i="10" s="1"/>
  <c r="EQ137" i="10"/>
  <c r="EQ138" i="10"/>
  <c r="S139" i="10"/>
  <c r="EQ139" i="10" s="1"/>
  <c r="EQ140" i="10"/>
  <c r="EQ141" i="10"/>
  <c r="EQ142" i="10"/>
  <c r="EQ143" i="10"/>
  <c r="EQ116" i="10"/>
  <c r="S117" i="10"/>
  <c r="EQ117" i="10" s="1"/>
  <c r="S118" i="10"/>
  <c r="EQ118" i="10" s="1"/>
  <c r="S119" i="10"/>
  <c r="EQ119" i="10" s="1"/>
  <c r="EQ120" i="10"/>
  <c r="EQ121" i="10"/>
  <c r="EQ122" i="10"/>
  <c r="EQ123" i="10"/>
  <c r="EQ124" i="10"/>
  <c r="EQ125" i="10"/>
  <c r="EQ126" i="10"/>
  <c r="EQ127" i="10"/>
  <c r="EQ128" i="10"/>
  <c r="EQ129" i="10"/>
  <c r="EQ95" i="10"/>
  <c r="EQ96" i="10"/>
  <c r="EQ97" i="10"/>
  <c r="EQ98" i="10"/>
  <c r="EQ99" i="10"/>
  <c r="EQ100" i="10"/>
  <c r="EQ101" i="10"/>
  <c r="EQ102" i="10"/>
  <c r="EQ103" i="10"/>
  <c r="EQ104" i="10"/>
  <c r="EQ112" i="10"/>
  <c r="EQ113" i="10"/>
  <c r="EQ114" i="10"/>
  <c r="EQ77" i="10"/>
  <c r="EQ78" i="10"/>
  <c r="EQ79" i="10"/>
  <c r="EQ80" i="10"/>
  <c r="EQ81" i="10"/>
  <c r="EQ82" i="10"/>
  <c r="EQ83" i="10"/>
  <c r="EQ84" i="10"/>
  <c r="EQ85" i="10"/>
  <c r="EQ86" i="10"/>
  <c r="EQ87" i="10"/>
  <c r="EQ88" i="10"/>
  <c r="EQ93" i="10"/>
  <c r="EQ65" i="10"/>
  <c r="EQ66" i="10"/>
  <c r="EQ67" i="10"/>
  <c r="EQ68" i="10"/>
  <c r="EQ69" i="10"/>
  <c r="EQ70" i="10"/>
  <c r="EQ71" i="10"/>
  <c r="EQ72" i="10"/>
  <c r="EQ73" i="10"/>
  <c r="EQ74" i="10"/>
  <c r="EQ75" i="10"/>
  <c r="S50" i="10"/>
  <c r="S51" i="10"/>
  <c r="S52" i="10"/>
  <c r="S53" i="10"/>
  <c r="EQ53" i="10" s="1"/>
  <c r="S54" i="10"/>
  <c r="EQ54" i="10" s="1"/>
  <c r="EQ55" i="10"/>
  <c r="EQ56" i="10"/>
  <c r="EQ57" i="10"/>
  <c r="EQ58" i="10"/>
  <c r="EQ59" i="10"/>
  <c r="EQ60" i="10"/>
  <c r="EQ61" i="10"/>
  <c r="S34" i="10"/>
  <c r="S35" i="10"/>
  <c r="S36" i="10"/>
  <c r="S37" i="10"/>
  <c r="EQ38" i="10"/>
  <c r="EQ39" i="10"/>
  <c r="EQ40" i="10"/>
  <c r="EQ41" i="10"/>
  <c r="EQ42" i="10"/>
  <c r="EQ43" i="10"/>
  <c r="EQ44" i="10"/>
  <c r="EQ45" i="10"/>
  <c r="EQ46" i="10"/>
  <c r="EQ47" i="10"/>
  <c r="S11" i="10"/>
  <c r="S12" i="10"/>
  <c r="EQ12" i="10" s="1"/>
  <c r="S13" i="10"/>
  <c r="EQ13" i="10" s="1"/>
  <c r="S14" i="10"/>
  <c r="EQ14" i="10" s="1"/>
  <c r="S15" i="10"/>
  <c r="EQ15" i="10" s="1"/>
  <c r="S16" i="10"/>
  <c r="EQ16" i="10" s="1"/>
  <c r="EQ17" i="10"/>
  <c r="EQ18" i="10"/>
  <c r="EQ19" i="10"/>
  <c r="EQ22" i="10"/>
  <c r="EQ23" i="10"/>
  <c r="EQ27" i="10"/>
  <c r="EQ32" i="10"/>
  <c r="S423" i="10"/>
  <c r="S424" i="10"/>
  <c r="EQ424" i="10" s="1"/>
  <c r="S425" i="10"/>
  <c r="EQ425" i="10" s="1"/>
  <c r="S426" i="10"/>
  <c r="EQ426" i="10" s="1"/>
  <c r="S427" i="10"/>
  <c r="EQ427" i="10" s="1"/>
  <c r="S428" i="10"/>
  <c r="EQ428" i="10" s="1"/>
  <c r="EQ429" i="10"/>
  <c r="EQ430" i="10"/>
  <c r="EQ431" i="10"/>
  <c r="EQ432" i="10"/>
  <c r="EQ433" i="10"/>
  <c r="EQ434" i="10"/>
  <c r="EQ435" i="10"/>
  <c r="EQ436" i="10"/>
  <c r="EQ437" i="10"/>
  <c r="EQ438" i="10"/>
  <c r="S441" i="10"/>
  <c r="EQ441" i="10" s="1"/>
  <c r="S442" i="10"/>
  <c r="EQ442" i="10" s="1"/>
  <c r="S443" i="10"/>
  <c r="EQ443" i="10" s="1"/>
  <c r="S444" i="10"/>
  <c r="EQ444" i="10" s="1"/>
  <c r="EQ445" i="10"/>
  <c r="EQ446" i="10"/>
  <c r="EQ447" i="10"/>
  <c r="EQ448" i="10"/>
  <c r="EQ449" i="10"/>
  <c r="EQ450" i="10"/>
  <c r="EQ451" i="10"/>
  <c r="EQ452" i="10"/>
  <c r="EQ453" i="10"/>
  <c r="EQ454" i="10"/>
  <c r="EQ455" i="10"/>
  <c r="S458" i="10"/>
  <c r="EQ458" i="10" s="1"/>
  <c r="S459" i="10"/>
  <c r="EQ459" i="10" s="1"/>
  <c r="S460" i="10"/>
  <c r="EQ460" i="10" s="1"/>
  <c r="S461" i="10"/>
  <c r="EQ461" i="10" s="1"/>
  <c r="S462" i="10"/>
  <c r="EQ462" i="10" s="1"/>
  <c r="S463" i="10"/>
  <c r="EQ463" i="10" s="1"/>
  <c r="EQ464" i="10"/>
  <c r="EQ465" i="10"/>
  <c r="EQ466" i="10"/>
  <c r="EQ467" i="10"/>
  <c r="EQ468" i="10"/>
  <c r="EQ469" i="10"/>
  <c r="EQ470" i="10"/>
  <c r="EQ471" i="10"/>
  <c r="EQ472" i="10"/>
  <c r="EQ508" i="10"/>
  <c r="EQ509" i="10"/>
  <c r="EQ510" i="10"/>
  <c r="EQ511" i="10"/>
  <c r="EQ512" i="10"/>
  <c r="EQ513" i="10"/>
  <c r="EQ514" i="10"/>
  <c r="EQ515" i="10"/>
  <c r="EQ516" i="10"/>
  <c r="EQ517" i="10"/>
  <c r="EQ518" i="10"/>
  <c r="EQ519" i="10"/>
  <c r="EQ520" i="10"/>
  <c r="EQ521" i="10"/>
  <c r="EQ522" i="10"/>
  <c r="EQ523" i="10"/>
  <c r="S276" i="10"/>
  <c r="S277" i="10"/>
  <c r="S278" i="10"/>
  <c r="EQ278" i="10" s="1"/>
  <c r="S279" i="10"/>
  <c r="EQ279" i="10" s="1"/>
  <c r="S280" i="10"/>
  <c r="EQ280" i="10" s="1"/>
  <c r="EQ281" i="10"/>
  <c r="S282" i="10"/>
  <c r="EQ282" i="10" s="1"/>
  <c r="EQ283" i="10"/>
  <c r="EQ284" i="10"/>
  <c r="EQ285" i="10"/>
  <c r="EQ286" i="10"/>
  <c r="EQ287" i="10"/>
  <c r="S289" i="10"/>
  <c r="EQ289" i="10" s="1"/>
  <c r="S290" i="10"/>
  <c r="EQ290" i="10" s="1"/>
  <c r="S291" i="10"/>
  <c r="EQ291" i="10" s="1"/>
  <c r="S292" i="10"/>
  <c r="EQ292" i="10" s="1"/>
  <c r="S293" i="10"/>
  <c r="EQ293" i="10" s="1"/>
  <c r="S294" i="10"/>
  <c r="EQ294" i="10" s="1"/>
  <c r="S295" i="10"/>
  <c r="EQ295" i="10" s="1"/>
  <c r="EQ311" i="10"/>
  <c r="S313" i="10"/>
  <c r="CE313" i="10"/>
  <c r="S314" i="10"/>
  <c r="CE314" i="10"/>
  <c r="S315" i="10"/>
  <c r="S316" i="10"/>
  <c r="S317" i="10"/>
  <c r="EQ317" i="10" s="1"/>
  <c r="S318" i="10"/>
  <c r="EQ318" i="10" s="1"/>
  <c r="S319" i="10"/>
  <c r="EQ319" i="10" s="1"/>
  <c r="S320" i="10"/>
  <c r="EQ320" i="10" s="1"/>
  <c r="EQ321" i="10"/>
  <c r="EQ322" i="10"/>
  <c r="EQ323" i="10"/>
  <c r="EQ324" i="10"/>
  <c r="EQ325" i="10"/>
  <c r="EQ326" i="10"/>
  <c r="EQ327" i="10"/>
  <c r="EQ328" i="10"/>
  <c r="S330" i="10"/>
  <c r="CE330" i="10"/>
  <c r="S331" i="10"/>
  <c r="CE331" i="10"/>
  <c r="S332" i="10"/>
  <c r="CE332" i="10"/>
  <c r="S333" i="10"/>
  <c r="EQ334" i="10"/>
  <c r="S335" i="10"/>
  <c r="EQ335" i="10" s="1"/>
  <c r="S336" i="10"/>
  <c r="EQ336" i="10" s="1"/>
  <c r="EQ337" i="10"/>
  <c r="EQ338" i="10"/>
  <c r="EQ339" i="10"/>
  <c r="EQ340" i="10"/>
  <c r="EQ341" i="10"/>
  <c r="EQ342" i="10"/>
  <c r="EQ343" i="10"/>
  <c r="EQ344" i="10"/>
  <c r="EQ345" i="10"/>
  <c r="S347" i="10"/>
  <c r="EQ347" i="10" s="1"/>
  <c r="S348" i="10"/>
  <c r="EQ348" i="10" s="1"/>
  <c r="S349" i="10"/>
  <c r="EQ349" i="10" s="1"/>
  <c r="S350" i="10"/>
  <c r="EQ350" i="10" s="1"/>
  <c r="S351" i="10"/>
  <c r="EQ351" i="10" s="1"/>
  <c r="S352" i="10"/>
  <c r="EQ352" i="10" s="1"/>
  <c r="S353" i="10"/>
  <c r="EQ353" i="10" s="1"/>
  <c r="EQ360" i="10"/>
  <c r="EQ361" i="10"/>
  <c r="EQ362" i="10"/>
  <c r="S364" i="10"/>
  <c r="S365" i="10"/>
  <c r="S366" i="10"/>
  <c r="S367" i="10"/>
  <c r="EQ367" i="10" s="1"/>
  <c r="EQ368" i="10"/>
  <c r="EQ369" i="10"/>
  <c r="EQ370" i="10"/>
  <c r="EQ371" i="10"/>
  <c r="EQ372" i="10"/>
  <c r="EQ373" i="10"/>
  <c r="EQ374" i="10"/>
  <c r="EQ375" i="10"/>
  <c r="EQ376" i="10"/>
  <c r="EQ377" i="10"/>
  <c r="EQ378" i="10"/>
  <c r="EQ379" i="10"/>
  <c r="S381" i="10"/>
  <c r="S382" i="10"/>
  <c r="S383" i="10"/>
  <c r="EQ383" i="10" s="1"/>
  <c r="S384" i="10"/>
  <c r="EQ384" i="10" s="1"/>
  <c r="S385" i="10"/>
  <c r="EQ385" i="10" s="1"/>
  <c r="EQ386" i="10"/>
  <c r="EQ387" i="10"/>
  <c r="EQ388" i="10"/>
  <c r="EQ389" i="10"/>
  <c r="EQ390" i="10"/>
  <c r="EQ391" i="10"/>
  <c r="EQ392" i="10"/>
  <c r="EQ393" i="10"/>
  <c r="EQ394" i="10"/>
  <c r="EQ395" i="10"/>
  <c r="EQ396" i="10"/>
  <c r="ER525" i="10"/>
  <c r="ER526" i="10"/>
  <c r="ER527" i="10"/>
  <c r="ER528" i="10"/>
  <c r="ER529" i="10"/>
  <c r="ER530" i="10"/>
  <c r="ER531" i="10"/>
  <c r="ER532" i="10"/>
  <c r="ER533" i="10"/>
  <c r="ER534" i="10"/>
  <c r="ER535" i="10"/>
  <c r="ER536" i="10"/>
  <c r="ER537" i="10"/>
  <c r="ER538" i="10"/>
  <c r="ER539" i="10"/>
  <c r="ER540" i="10"/>
  <c r="ER411" i="10"/>
  <c r="ER412" i="10"/>
  <c r="ER413" i="10"/>
  <c r="ER414" i="10"/>
  <c r="ER415" i="10"/>
  <c r="ER416" i="10"/>
  <c r="ER417" i="10"/>
  <c r="ER418" i="10"/>
  <c r="ER419" i="10"/>
  <c r="ER420" i="10"/>
  <c r="ER421" i="10"/>
  <c r="ER398" i="10"/>
  <c r="ER399" i="10"/>
  <c r="ER400" i="10"/>
  <c r="ER401" i="10"/>
  <c r="ER402" i="10"/>
  <c r="ER403" i="10"/>
  <c r="ER404" i="10"/>
  <c r="ER405" i="10"/>
  <c r="ER406" i="10"/>
  <c r="ER407" i="10"/>
  <c r="ER408" i="10"/>
  <c r="ER409" i="10"/>
  <c r="ER263" i="10"/>
  <c r="ER264" i="10"/>
  <c r="ER265" i="10"/>
  <c r="ER266" i="10"/>
  <c r="ER267" i="10"/>
  <c r="ER268" i="10"/>
  <c r="ER269" i="10"/>
  <c r="ER270" i="10"/>
  <c r="ER271" i="10"/>
  <c r="ER272" i="10"/>
  <c r="ER273" i="10"/>
  <c r="ER274" i="10"/>
  <c r="ER251" i="10"/>
  <c r="ER252" i="10"/>
  <c r="ER253" i="10"/>
  <c r="ER254" i="10"/>
  <c r="ER255" i="10"/>
  <c r="ER256" i="10"/>
  <c r="ER257" i="10"/>
  <c r="ER258" i="10"/>
  <c r="ER259" i="10"/>
  <c r="ER260" i="10"/>
  <c r="ER261" i="10"/>
  <c r="ER239" i="10"/>
  <c r="ER240" i="10"/>
  <c r="ER241" i="10"/>
  <c r="ER242" i="10"/>
  <c r="ER243" i="10"/>
  <c r="ER244" i="10"/>
  <c r="ER245" i="10"/>
  <c r="ER246" i="10"/>
  <c r="ER247" i="10"/>
  <c r="ER248" i="10"/>
  <c r="ER249" i="10"/>
  <c r="ER226" i="10"/>
  <c r="ER227" i="10"/>
  <c r="ER228" i="10"/>
  <c r="ER229" i="10"/>
  <c r="ER230" i="10"/>
  <c r="ER231" i="10"/>
  <c r="ER232" i="10"/>
  <c r="ER233" i="10"/>
  <c r="ER234" i="10"/>
  <c r="ER235" i="10"/>
  <c r="ER236" i="10"/>
  <c r="ER237" i="10"/>
  <c r="ER206" i="10"/>
  <c r="ER207" i="10"/>
  <c r="ER208" i="10"/>
  <c r="ER209" i="10"/>
  <c r="ER210" i="10"/>
  <c r="ER211" i="10"/>
  <c r="ER212" i="10"/>
  <c r="ER213" i="10"/>
  <c r="ER214" i="10"/>
  <c r="ER215" i="10"/>
  <c r="ER216" i="10"/>
  <c r="ER217" i="10"/>
  <c r="ER218" i="10"/>
  <c r="ER223" i="10"/>
  <c r="ER224" i="10"/>
  <c r="ER191" i="10"/>
  <c r="ER192" i="10"/>
  <c r="ER193" i="10"/>
  <c r="ER194" i="10"/>
  <c r="ER195" i="10"/>
  <c r="ER196" i="10"/>
  <c r="ER197" i="10"/>
  <c r="ER198" i="10"/>
  <c r="ER199" i="10"/>
  <c r="ER200" i="10"/>
  <c r="ER201" i="10"/>
  <c r="ER202" i="10"/>
  <c r="ER203" i="10"/>
  <c r="ER204" i="10"/>
  <c r="ER176" i="10"/>
  <c r="ER177" i="10"/>
  <c r="ER178" i="10"/>
  <c r="ER179" i="10"/>
  <c r="ER180" i="10"/>
  <c r="ER181" i="10"/>
  <c r="ER182" i="10"/>
  <c r="ER183" i="10"/>
  <c r="ER184" i="10"/>
  <c r="ER185" i="10"/>
  <c r="ER186" i="10"/>
  <c r="ER187" i="10"/>
  <c r="ER188" i="10"/>
  <c r="ER189" i="10"/>
  <c r="ER159" i="10"/>
  <c r="ER160" i="10"/>
  <c r="ER161" i="10"/>
  <c r="ER162" i="10"/>
  <c r="ER163" i="10"/>
  <c r="ER164" i="10"/>
  <c r="ER165" i="10"/>
  <c r="ER166" i="10"/>
  <c r="ER167" i="10"/>
  <c r="ER168" i="10"/>
  <c r="ER174" i="10"/>
  <c r="ER145" i="10"/>
  <c r="ER146" i="10"/>
  <c r="ER147" i="10"/>
  <c r="ER148" i="10"/>
  <c r="ER149" i="10"/>
  <c r="ER150" i="10"/>
  <c r="ER151" i="10"/>
  <c r="ER152" i="10"/>
  <c r="ER153" i="10"/>
  <c r="ER154" i="10"/>
  <c r="ER155" i="10"/>
  <c r="ER156" i="10"/>
  <c r="ER157" i="10"/>
  <c r="ER131" i="10"/>
  <c r="ER132" i="10"/>
  <c r="ER133" i="10"/>
  <c r="ER134" i="10"/>
  <c r="ER135" i="10"/>
  <c r="ER136" i="10"/>
  <c r="ER137" i="10"/>
  <c r="ER138" i="10"/>
  <c r="ER139" i="10"/>
  <c r="ER140" i="10"/>
  <c r="ER141" i="10"/>
  <c r="ER142" i="10"/>
  <c r="ER143" i="10"/>
  <c r="ER116" i="10"/>
  <c r="ER117" i="10"/>
  <c r="ER118" i="10"/>
  <c r="ER119" i="10"/>
  <c r="ER120" i="10"/>
  <c r="ER121" i="10"/>
  <c r="ER122" i="10"/>
  <c r="ER123" i="10"/>
  <c r="ER124" i="10"/>
  <c r="ER125" i="10"/>
  <c r="ER126" i="10"/>
  <c r="ER127" i="10"/>
  <c r="ER128" i="10"/>
  <c r="ER129" i="10"/>
  <c r="ER95" i="10"/>
  <c r="ER96" i="10"/>
  <c r="ER97" i="10"/>
  <c r="ER98" i="10"/>
  <c r="ER99" i="10"/>
  <c r="ER100" i="10"/>
  <c r="ER101" i="10"/>
  <c r="ER102" i="10"/>
  <c r="ER103" i="10"/>
  <c r="ER104" i="10"/>
  <c r="ER112" i="10"/>
  <c r="ER113" i="10"/>
  <c r="ER114" i="10"/>
  <c r="ER77" i="10"/>
  <c r="ER78" i="10"/>
  <c r="ER79" i="10"/>
  <c r="ER80" i="10"/>
  <c r="ER81" i="10"/>
  <c r="ER82" i="10"/>
  <c r="ER83" i="10"/>
  <c r="ER84" i="10"/>
  <c r="ER85" i="10"/>
  <c r="ER86" i="10"/>
  <c r="ER87" i="10"/>
  <c r="ER88" i="10"/>
  <c r="ER93" i="10"/>
  <c r="ER63" i="10"/>
  <c r="ER64" i="10"/>
  <c r="ER65" i="10"/>
  <c r="ER66" i="10"/>
  <c r="ER67" i="10"/>
  <c r="ER68" i="10"/>
  <c r="ER69" i="10"/>
  <c r="ER70" i="10"/>
  <c r="ER71" i="10"/>
  <c r="ER72" i="10"/>
  <c r="ER73" i="10"/>
  <c r="ER74" i="10"/>
  <c r="ER75" i="10"/>
  <c r="ER49" i="10"/>
  <c r="ER50" i="10"/>
  <c r="ER51" i="10"/>
  <c r="ER52" i="10"/>
  <c r="ER53" i="10"/>
  <c r="ER54" i="10"/>
  <c r="ER55" i="10"/>
  <c r="ER56" i="10"/>
  <c r="ER57" i="10"/>
  <c r="ER58" i="10"/>
  <c r="ER59" i="10"/>
  <c r="ER60" i="10"/>
  <c r="ER61" i="10"/>
  <c r="ER34" i="10"/>
  <c r="ER35" i="10"/>
  <c r="ER36" i="10"/>
  <c r="ER37" i="10"/>
  <c r="ER38" i="10"/>
  <c r="ER39" i="10"/>
  <c r="ER40" i="10"/>
  <c r="ER41" i="10"/>
  <c r="ER42" i="10"/>
  <c r="ER43" i="10"/>
  <c r="ER44" i="10"/>
  <c r="ER45" i="10"/>
  <c r="ER46" i="10"/>
  <c r="ER47" i="10"/>
  <c r="ER10" i="10"/>
  <c r="ER11" i="10"/>
  <c r="ER12" i="10"/>
  <c r="ER13" i="10"/>
  <c r="ER14" i="10"/>
  <c r="ER15" i="10"/>
  <c r="ER16" i="10"/>
  <c r="ER17" i="10"/>
  <c r="ER18" i="10"/>
  <c r="ER19" i="10"/>
  <c r="ER22" i="10"/>
  <c r="ER23" i="10"/>
  <c r="ER27" i="10"/>
  <c r="ER32" i="10"/>
  <c r="ER423" i="10"/>
  <c r="ER424" i="10"/>
  <c r="ER425" i="10"/>
  <c r="ER426" i="10"/>
  <c r="ER427" i="10"/>
  <c r="ER428" i="10"/>
  <c r="ER429" i="10"/>
  <c r="ER430" i="10"/>
  <c r="ER431" i="10"/>
  <c r="ER432" i="10"/>
  <c r="ER433" i="10"/>
  <c r="ER434" i="10"/>
  <c r="ER435" i="10"/>
  <c r="ER436" i="10"/>
  <c r="ER437" i="10"/>
  <c r="ER438" i="10"/>
  <c r="ER440" i="10"/>
  <c r="ER441" i="10"/>
  <c r="ER442" i="10"/>
  <c r="ER443" i="10"/>
  <c r="ER444" i="10"/>
  <c r="ER445" i="10"/>
  <c r="ER446" i="10"/>
  <c r="ER447" i="10"/>
  <c r="ER448" i="10"/>
  <c r="ER449" i="10"/>
  <c r="ER450" i="10"/>
  <c r="ER451" i="10"/>
  <c r="ER452" i="10"/>
  <c r="ER453" i="10"/>
  <c r="ER454" i="10"/>
  <c r="ER455" i="10"/>
  <c r="ER458" i="10"/>
  <c r="ER459" i="10"/>
  <c r="ER460" i="10"/>
  <c r="ER461" i="10"/>
  <c r="ER462" i="10"/>
  <c r="ER463" i="10"/>
  <c r="ER464" i="10"/>
  <c r="ER465" i="10"/>
  <c r="ER466" i="10"/>
  <c r="ER467" i="10"/>
  <c r="ER468" i="10"/>
  <c r="ER469" i="10"/>
  <c r="ER470" i="10"/>
  <c r="ER471" i="10"/>
  <c r="ER472" i="10"/>
  <c r="ER508" i="10"/>
  <c r="ER509" i="10"/>
  <c r="ER510" i="10"/>
  <c r="ER511" i="10"/>
  <c r="ER512" i="10"/>
  <c r="ER513" i="10"/>
  <c r="ER514" i="10"/>
  <c r="ER515" i="10"/>
  <c r="ER516" i="10"/>
  <c r="ER517" i="10"/>
  <c r="ER518" i="10"/>
  <c r="ER519" i="10"/>
  <c r="ER520" i="10"/>
  <c r="ER521" i="10"/>
  <c r="ER522" i="10"/>
  <c r="ER523" i="10"/>
  <c r="ER276" i="10"/>
  <c r="ER277" i="10"/>
  <c r="ER278" i="10"/>
  <c r="ER279" i="10"/>
  <c r="ER280" i="10"/>
  <c r="ER281" i="10"/>
  <c r="ER282" i="10"/>
  <c r="ER283" i="10"/>
  <c r="ER284" i="10"/>
  <c r="ER285" i="10"/>
  <c r="ER286" i="10"/>
  <c r="ER287" i="10"/>
  <c r="ER311" i="10"/>
  <c r="ER313" i="10"/>
  <c r="ER314" i="10"/>
  <c r="ER315" i="10"/>
  <c r="ER316" i="10"/>
  <c r="ER317" i="10"/>
  <c r="ER318" i="10"/>
  <c r="ER319" i="10"/>
  <c r="ER320" i="10"/>
  <c r="ER321" i="10"/>
  <c r="ER322" i="10"/>
  <c r="ER323" i="10"/>
  <c r="ER324" i="10"/>
  <c r="ER325" i="10"/>
  <c r="ER326" i="10"/>
  <c r="ER327" i="10"/>
  <c r="ER328" i="10"/>
  <c r="ER330" i="10"/>
  <c r="ER331" i="10"/>
  <c r="ER332" i="10"/>
  <c r="ER333" i="10"/>
  <c r="ER334" i="10"/>
  <c r="ER335" i="10"/>
  <c r="ER336" i="10"/>
  <c r="ER337" i="10"/>
  <c r="ER338" i="10"/>
  <c r="ER339" i="10"/>
  <c r="ER340" i="10"/>
  <c r="ER341" i="10"/>
  <c r="ER342" i="10"/>
  <c r="ER343" i="10"/>
  <c r="ER344" i="10"/>
  <c r="ER345" i="10"/>
  <c r="ER360" i="10"/>
  <c r="ER361" i="10"/>
  <c r="ER362" i="10"/>
  <c r="ER364" i="10"/>
  <c r="ER365" i="10"/>
  <c r="ER366" i="10"/>
  <c r="ER367" i="10"/>
  <c r="ER368" i="10"/>
  <c r="ER369" i="10"/>
  <c r="ER370" i="10"/>
  <c r="ER371" i="10"/>
  <c r="ER372" i="10"/>
  <c r="ER373" i="10"/>
  <c r="ER374" i="10"/>
  <c r="ER375" i="10"/>
  <c r="ER376" i="10"/>
  <c r="ER377" i="10"/>
  <c r="ER378" i="10"/>
  <c r="ER379" i="10"/>
  <c r="ER381" i="10"/>
  <c r="ER382" i="10"/>
  <c r="ER383" i="10"/>
  <c r="ER384" i="10"/>
  <c r="ER385" i="10"/>
  <c r="ER386" i="10"/>
  <c r="ER387" i="10"/>
  <c r="ER388" i="10"/>
  <c r="ER389" i="10"/>
  <c r="ER390" i="10"/>
  <c r="ER391" i="10"/>
  <c r="ER392" i="10"/>
  <c r="ER393" i="10"/>
  <c r="ER394" i="10"/>
  <c r="ER395" i="10"/>
  <c r="ER396" i="10"/>
  <c r="ES525" i="10"/>
  <c r="ES526" i="10"/>
  <c r="ES527" i="10"/>
  <c r="ES528" i="10"/>
  <c r="ES529" i="10"/>
  <c r="ES530" i="10"/>
  <c r="ES531" i="10"/>
  <c r="ES532" i="10"/>
  <c r="ES533" i="10"/>
  <c r="ES534" i="10"/>
  <c r="ES535" i="10"/>
  <c r="ES536" i="10"/>
  <c r="ES537" i="10"/>
  <c r="ES538" i="10"/>
  <c r="ES539" i="10"/>
  <c r="ES540" i="10"/>
  <c r="ES417" i="10"/>
  <c r="ES418" i="10"/>
  <c r="ES419" i="10"/>
  <c r="ES420" i="10"/>
  <c r="ES421" i="10"/>
  <c r="ES403" i="10"/>
  <c r="ES404" i="10"/>
  <c r="ES405" i="10"/>
  <c r="ES406" i="10"/>
  <c r="ES407" i="10"/>
  <c r="ES408" i="10"/>
  <c r="ES409" i="10"/>
  <c r="BW264" i="10"/>
  <c r="CG264" i="10" s="1"/>
  <c r="K267" i="10"/>
  <c r="U267" i="10" s="1"/>
  <c r="ES271" i="10"/>
  <c r="ES272" i="10"/>
  <c r="ES273" i="10"/>
  <c r="ES274" i="10"/>
  <c r="U253" i="10"/>
  <c r="U254" i="10"/>
  <c r="K256" i="10"/>
  <c r="U256" i="10" s="1"/>
  <c r="U257" i="10"/>
  <c r="ES257" i="10" s="1"/>
  <c r="ES260" i="10"/>
  <c r="ES261" i="10"/>
  <c r="ES243" i="10"/>
  <c r="ES244" i="10"/>
  <c r="ES245" i="10"/>
  <c r="ES246" i="10"/>
  <c r="ES247" i="10"/>
  <c r="ES248" i="10"/>
  <c r="ES249" i="10"/>
  <c r="U229" i="10"/>
  <c r="ES232" i="10"/>
  <c r="ES233" i="10"/>
  <c r="ES234" i="10"/>
  <c r="ES235" i="10"/>
  <c r="ES236" i="10"/>
  <c r="ES237" i="10"/>
  <c r="ES208" i="10"/>
  <c r="U212" i="10"/>
  <c r="ES212" i="10" s="1"/>
  <c r="ES214" i="10"/>
  <c r="ES215" i="10"/>
  <c r="ES216" i="10"/>
  <c r="ES217" i="10"/>
  <c r="ES218" i="10"/>
  <c r="ES223" i="10"/>
  <c r="ES224" i="10"/>
  <c r="K195" i="10"/>
  <c r="U195" i="10" s="1"/>
  <c r="ES195" i="10" s="1"/>
  <c r="U197" i="10"/>
  <c r="ES197" i="10" s="1"/>
  <c r="ES199" i="10"/>
  <c r="ES200" i="10"/>
  <c r="ES201" i="10"/>
  <c r="ES202" i="10"/>
  <c r="ES203" i="10"/>
  <c r="ES204" i="10"/>
  <c r="ES176" i="10"/>
  <c r="ES178" i="10"/>
  <c r="U179" i="10"/>
  <c r="ES179" i="10" s="1"/>
  <c r="U180" i="10"/>
  <c r="ES180" i="10" s="1"/>
  <c r="ES182" i="10"/>
  <c r="ES183" i="10"/>
  <c r="ES184" i="10"/>
  <c r="ES185" i="10"/>
  <c r="ES186" i="10"/>
  <c r="ES187" i="10"/>
  <c r="ES188" i="10"/>
  <c r="ES189" i="10"/>
  <c r="ES162" i="10"/>
  <c r="U163" i="10"/>
  <c r="ES163" i="10" s="1"/>
  <c r="U164" i="10"/>
  <c r="ES164" i="10" s="1"/>
  <c r="U165" i="10"/>
  <c r="ES165" i="10" s="1"/>
  <c r="U166" i="10"/>
  <c r="ES166" i="10" s="1"/>
  <c r="ES167" i="10"/>
  <c r="ES168" i="10"/>
  <c r="ES174" i="10"/>
  <c r="K145" i="10"/>
  <c r="U145" i="10" s="1"/>
  <c r="ES145" i="10" s="1"/>
  <c r="U147" i="10"/>
  <c r="ES147" i="10" s="1"/>
  <c r="ES148" i="10"/>
  <c r="ES150" i="10"/>
  <c r="ES151" i="10"/>
  <c r="ES152" i="10"/>
  <c r="ES153" i="10"/>
  <c r="ES154" i="10"/>
  <c r="ES155" i="10"/>
  <c r="ES156" i="10"/>
  <c r="ES157" i="10"/>
  <c r="U134" i="10"/>
  <c r="U135" i="10"/>
  <c r="ES135" i="10" s="1"/>
  <c r="U136" i="10"/>
  <c r="ES136" i="10" s="1"/>
  <c r="ES137" i="10"/>
  <c r="ES140" i="10"/>
  <c r="ES141" i="10"/>
  <c r="ES142" i="10"/>
  <c r="ES143" i="10"/>
  <c r="ES116" i="10"/>
  <c r="U117" i="10"/>
  <c r="ES117" i="10" s="1"/>
  <c r="U118" i="10"/>
  <c r="ES118" i="10" s="1"/>
  <c r="ES120" i="10"/>
  <c r="ES121" i="10"/>
  <c r="ES122" i="10"/>
  <c r="ES123" i="10"/>
  <c r="ES124" i="10"/>
  <c r="ES125" i="10"/>
  <c r="ES126" i="10"/>
  <c r="ES127" i="10"/>
  <c r="ES128" i="10"/>
  <c r="ES129" i="10"/>
  <c r="ES95" i="10"/>
  <c r="ES96" i="10"/>
  <c r="ES97" i="10"/>
  <c r="ES99" i="10"/>
  <c r="ES100" i="10"/>
  <c r="ES101" i="10"/>
  <c r="ES102" i="10"/>
  <c r="ES103" i="10"/>
  <c r="ES104" i="10"/>
  <c r="ES112" i="10"/>
  <c r="ES113" i="10"/>
  <c r="ES114" i="10"/>
  <c r="ES82" i="10"/>
  <c r="ES83" i="10"/>
  <c r="ES84" i="10"/>
  <c r="ES85" i="10"/>
  <c r="ES86" i="10"/>
  <c r="ES87" i="10"/>
  <c r="ES88" i="10"/>
  <c r="ES93" i="10"/>
  <c r="ES65" i="10"/>
  <c r="ES66" i="10"/>
  <c r="ES69" i="10"/>
  <c r="ES70" i="10"/>
  <c r="ES71" i="10"/>
  <c r="ES72" i="10"/>
  <c r="ES73" i="10"/>
  <c r="ES74" i="10"/>
  <c r="ES75" i="10"/>
  <c r="ES55" i="10"/>
  <c r="ES56" i="10"/>
  <c r="ES57" i="10"/>
  <c r="ES58" i="10"/>
  <c r="ES59" i="10"/>
  <c r="ES60" i="10"/>
  <c r="ES61" i="10"/>
  <c r="ES38" i="10"/>
  <c r="ES39" i="10"/>
  <c r="ES40" i="10"/>
  <c r="ES41" i="10"/>
  <c r="ES42" i="10"/>
  <c r="ES43" i="10"/>
  <c r="ES44" i="10"/>
  <c r="ES45" i="10"/>
  <c r="ES46" i="10"/>
  <c r="ES47" i="10"/>
  <c r="U13" i="10"/>
  <c r="ES13" i="10" s="1"/>
  <c r="U14" i="10"/>
  <c r="ES14" i="10" s="1"/>
  <c r="U16" i="10"/>
  <c r="ES16" i="10" s="1"/>
  <c r="ES17" i="10"/>
  <c r="ES18" i="10"/>
  <c r="ES19" i="10"/>
  <c r="ES22" i="10"/>
  <c r="ES23" i="10"/>
  <c r="ES27" i="10"/>
  <c r="ES32" i="10"/>
  <c r="K423" i="10"/>
  <c r="U423" i="10" s="1"/>
  <c r="ES429" i="10"/>
  <c r="ES430" i="10"/>
  <c r="ES431" i="10"/>
  <c r="ES432" i="10"/>
  <c r="ES433" i="10"/>
  <c r="ES434" i="10"/>
  <c r="ES435" i="10"/>
  <c r="ES436" i="10"/>
  <c r="ES437" i="10"/>
  <c r="ES438" i="10"/>
  <c r="ES445" i="10"/>
  <c r="ES446" i="10"/>
  <c r="ES447" i="10"/>
  <c r="ES448" i="10"/>
  <c r="ES449" i="10"/>
  <c r="ES450" i="10"/>
  <c r="ES451" i="10"/>
  <c r="ES452" i="10"/>
  <c r="ES453" i="10"/>
  <c r="ES454" i="10"/>
  <c r="ES455" i="10"/>
  <c r="ES465" i="10"/>
  <c r="ES466" i="10"/>
  <c r="ES467" i="10"/>
  <c r="ES468" i="10"/>
  <c r="ES469" i="10"/>
  <c r="ES470" i="10"/>
  <c r="ES471" i="10"/>
  <c r="ES472" i="10"/>
  <c r="ES508" i="10"/>
  <c r="ES509" i="10"/>
  <c r="ES510" i="10"/>
  <c r="ES511" i="10"/>
  <c r="ES512" i="10"/>
  <c r="ES513" i="10"/>
  <c r="ES514" i="10"/>
  <c r="ES515" i="10"/>
  <c r="ES516" i="10"/>
  <c r="ES517" i="10"/>
  <c r="ES518" i="10"/>
  <c r="ES519" i="10"/>
  <c r="ES520" i="10"/>
  <c r="ES521" i="10"/>
  <c r="ES522" i="10"/>
  <c r="ES523" i="10"/>
  <c r="ES283" i="10"/>
  <c r="ES284" i="10"/>
  <c r="ES285" i="10"/>
  <c r="ES286" i="10"/>
  <c r="ES287" i="10"/>
  <c r="K289" i="10"/>
  <c r="U289" i="10" s="1"/>
  <c r="ES289" i="10" s="1"/>
  <c r="K291" i="10"/>
  <c r="U291" i="10" s="1"/>
  <c r="ES291" i="10" s="1"/>
  <c r="ES311" i="10"/>
  <c r="BW314" i="10"/>
  <c r="CG314" i="10" s="1"/>
  <c r="ES321" i="10"/>
  <c r="ES322" i="10"/>
  <c r="ES323" i="10"/>
  <c r="ES324" i="10"/>
  <c r="ES325" i="10"/>
  <c r="ES326" i="10"/>
  <c r="ES327" i="10"/>
  <c r="ES328" i="10"/>
  <c r="BW331" i="10"/>
  <c r="BW332" i="10"/>
  <c r="CG332" i="10" s="1"/>
  <c r="ES337" i="10"/>
  <c r="ES338" i="10"/>
  <c r="ES339" i="10"/>
  <c r="ES340" i="10"/>
  <c r="ES341" i="10"/>
  <c r="ES342" i="10"/>
  <c r="ES343" i="10"/>
  <c r="ES344" i="10"/>
  <c r="ES345" i="10"/>
  <c r="K347" i="10"/>
  <c r="U347" i="10" s="1"/>
  <c r="ES347" i="10" s="1"/>
  <c r="K348" i="10"/>
  <c r="U348" i="10" s="1"/>
  <c r="ES348" i="10" s="1"/>
  <c r="ES360" i="10"/>
  <c r="ES361" i="10"/>
  <c r="ES362" i="10"/>
  <c r="ES368" i="10"/>
  <c r="ES369" i="10"/>
  <c r="ES370" i="10"/>
  <c r="ES371" i="10"/>
  <c r="ES372" i="10"/>
  <c r="ES373" i="10"/>
  <c r="ES374" i="10"/>
  <c r="ES375" i="10"/>
  <c r="ES376" i="10"/>
  <c r="ES377" i="10"/>
  <c r="ES378" i="10"/>
  <c r="ES379" i="10"/>
  <c r="ES386" i="10"/>
  <c r="ES387" i="10"/>
  <c r="ES388" i="10"/>
  <c r="ES389" i="10"/>
  <c r="ES390" i="10"/>
  <c r="ES391" i="10"/>
  <c r="ES392" i="10"/>
  <c r="ES393" i="10"/>
  <c r="ES394" i="10"/>
  <c r="ES395" i="10"/>
  <c r="ES396" i="10"/>
  <c r="ET525" i="10"/>
  <c r="ET526" i="10"/>
  <c r="ET527" i="10"/>
  <c r="ET528" i="10"/>
  <c r="ET529" i="10"/>
  <c r="ET530" i="10"/>
  <c r="ET531" i="10"/>
  <c r="ET532" i="10"/>
  <c r="ET533" i="10"/>
  <c r="ET534" i="10"/>
  <c r="ET535" i="10"/>
  <c r="ET536" i="10"/>
  <c r="ET537" i="10"/>
  <c r="ET538" i="10"/>
  <c r="ET539" i="10"/>
  <c r="ET540" i="10"/>
  <c r="ET411" i="10"/>
  <c r="ET412" i="10"/>
  <c r="ET413" i="10"/>
  <c r="ET414" i="10"/>
  <c r="ET415" i="10"/>
  <c r="ET416" i="10"/>
  <c r="ET417" i="10"/>
  <c r="ET418" i="10"/>
  <c r="ET419" i="10"/>
  <c r="ET420" i="10"/>
  <c r="ET421" i="10"/>
  <c r="ET398" i="10"/>
  <c r="ET399" i="10"/>
  <c r="ET400" i="10"/>
  <c r="ET401" i="10"/>
  <c r="ET402" i="10"/>
  <c r="ET403" i="10"/>
  <c r="ET404" i="10"/>
  <c r="ET405" i="10"/>
  <c r="ET406" i="10"/>
  <c r="ET407" i="10"/>
  <c r="ET408" i="10"/>
  <c r="ET409" i="10"/>
  <c r="ET263" i="10"/>
  <c r="ET264" i="10"/>
  <c r="ET265" i="10"/>
  <c r="ET266" i="10"/>
  <c r="ET267" i="10"/>
  <c r="ET268" i="10"/>
  <c r="ET269" i="10"/>
  <c r="ET270" i="10"/>
  <c r="ET271" i="10"/>
  <c r="ET272" i="10"/>
  <c r="ET273" i="10"/>
  <c r="ET274" i="10"/>
  <c r="ET251" i="10"/>
  <c r="ET252" i="10"/>
  <c r="ET253" i="10"/>
  <c r="ET254" i="10"/>
  <c r="ET255" i="10"/>
  <c r="ET256" i="10"/>
  <c r="ET257" i="10"/>
  <c r="ET258" i="10"/>
  <c r="ET259" i="10"/>
  <c r="ET260" i="10"/>
  <c r="ET261" i="10"/>
  <c r="ET239" i="10"/>
  <c r="ET240" i="10"/>
  <c r="ET241" i="10"/>
  <c r="ET242" i="10"/>
  <c r="ET243" i="10"/>
  <c r="ET244" i="10"/>
  <c r="ET245" i="10"/>
  <c r="ET246" i="10"/>
  <c r="ET247" i="10"/>
  <c r="ET248" i="10"/>
  <c r="ET249" i="10"/>
  <c r="ET226" i="10"/>
  <c r="ET227" i="10"/>
  <c r="ET228" i="10"/>
  <c r="ET229" i="10"/>
  <c r="ET230" i="10"/>
  <c r="ET231" i="10"/>
  <c r="ET232" i="10"/>
  <c r="ET233" i="10"/>
  <c r="ET234" i="10"/>
  <c r="ET235" i="10"/>
  <c r="ET236" i="10"/>
  <c r="ET237" i="10"/>
  <c r="ET206" i="10"/>
  <c r="ET207" i="10"/>
  <c r="ET208" i="10"/>
  <c r="ET209" i="10"/>
  <c r="ET210" i="10"/>
  <c r="ET211" i="10"/>
  <c r="ET212" i="10"/>
  <c r="ET213" i="10"/>
  <c r="ET214" i="10"/>
  <c r="ET215" i="10"/>
  <c r="ET216" i="10"/>
  <c r="ET217" i="10"/>
  <c r="ET218" i="10"/>
  <c r="ET223" i="10"/>
  <c r="ET224" i="10"/>
  <c r="ET191" i="10"/>
  <c r="ET192" i="10"/>
  <c r="ET193" i="10"/>
  <c r="ET194" i="10"/>
  <c r="ET195" i="10"/>
  <c r="ET196" i="10"/>
  <c r="ET197" i="10"/>
  <c r="ET198" i="10"/>
  <c r="ET199" i="10"/>
  <c r="ET200" i="10"/>
  <c r="ET201" i="10"/>
  <c r="ET202" i="10"/>
  <c r="ET203" i="10"/>
  <c r="ET204" i="10"/>
  <c r="ET176" i="10"/>
  <c r="ET177" i="10"/>
  <c r="ET178" i="10"/>
  <c r="ET179" i="10"/>
  <c r="ET180" i="10"/>
  <c r="ET181" i="10"/>
  <c r="ET182" i="10"/>
  <c r="ET183" i="10"/>
  <c r="ET184" i="10"/>
  <c r="ET185" i="10"/>
  <c r="ET186" i="10"/>
  <c r="ET187" i="10"/>
  <c r="ET188" i="10"/>
  <c r="ET189" i="10"/>
  <c r="ET159" i="10"/>
  <c r="ET160" i="10"/>
  <c r="ET161" i="10"/>
  <c r="ET162" i="10"/>
  <c r="ET163" i="10"/>
  <c r="ET164" i="10"/>
  <c r="ET165" i="10"/>
  <c r="ET166" i="10"/>
  <c r="ET167" i="10"/>
  <c r="ET168" i="10"/>
  <c r="ET174" i="10"/>
  <c r="ET145" i="10"/>
  <c r="ET146" i="10"/>
  <c r="ET147" i="10"/>
  <c r="ET148" i="10"/>
  <c r="ET149" i="10"/>
  <c r="ET150" i="10"/>
  <c r="ET151" i="10"/>
  <c r="ET152" i="10"/>
  <c r="ET153" i="10"/>
  <c r="ET154" i="10"/>
  <c r="ET155" i="10"/>
  <c r="ET156" i="10"/>
  <c r="ET157" i="10"/>
  <c r="ET131" i="10"/>
  <c r="ET132" i="10"/>
  <c r="ET133" i="10"/>
  <c r="ET134" i="10"/>
  <c r="ET135" i="10"/>
  <c r="ET136" i="10"/>
  <c r="ET137" i="10"/>
  <c r="ET138" i="10"/>
  <c r="ET139" i="10"/>
  <c r="ET140" i="10"/>
  <c r="ET141" i="10"/>
  <c r="ET142" i="10"/>
  <c r="ET143" i="10"/>
  <c r="ET116" i="10"/>
  <c r="ET117" i="10"/>
  <c r="ET118" i="10"/>
  <c r="ET119" i="10"/>
  <c r="ET120" i="10"/>
  <c r="ET121" i="10"/>
  <c r="ET122" i="10"/>
  <c r="ET123" i="10"/>
  <c r="ET124" i="10"/>
  <c r="ET125" i="10"/>
  <c r="ET126" i="10"/>
  <c r="ET127" i="10"/>
  <c r="ET128" i="10"/>
  <c r="ET129" i="10"/>
  <c r="ET95" i="10"/>
  <c r="ET96" i="10"/>
  <c r="ET97" i="10"/>
  <c r="ET98" i="10"/>
  <c r="ET99" i="10"/>
  <c r="ET100" i="10"/>
  <c r="ET101" i="10"/>
  <c r="ET102" i="10"/>
  <c r="ET103" i="10"/>
  <c r="ET104" i="10"/>
  <c r="ET112" i="10"/>
  <c r="ET113" i="10"/>
  <c r="ET114" i="10"/>
  <c r="ET77" i="10"/>
  <c r="ET78" i="10"/>
  <c r="ET79" i="10"/>
  <c r="ET80" i="10"/>
  <c r="ET81" i="10"/>
  <c r="ET82" i="10"/>
  <c r="ET83" i="10"/>
  <c r="ET84" i="10"/>
  <c r="ET85" i="10"/>
  <c r="ET86" i="10"/>
  <c r="ET87" i="10"/>
  <c r="ET88" i="10"/>
  <c r="ET93" i="10"/>
  <c r="ET63" i="10"/>
  <c r="ET64" i="10"/>
  <c r="ET65" i="10"/>
  <c r="ET66" i="10"/>
  <c r="ET67" i="10"/>
  <c r="ET68" i="10"/>
  <c r="ET69" i="10"/>
  <c r="ET70" i="10"/>
  <c r="ET71" i="10"/>
  <c r="ET72" i="10"/>
  <c r="ET73" i="10"/>
  <c r="ET74" i="10"/>
  <c r="ET75" i="10"/>
  <c r="ET49" i="10"/>
  <c r="ET50" i="10"/>
  <c r="ET51" i="10"/>
  <c r="ET52" i="10"/>
  <c r="ET53" i="10"/>
  <c r="ET54" i="10"/>
  <c r="ET55" i="10"/>
  <c r="ET56" i="10"/>
  <c r="ET57" i="10"/>
  <c r="ET58" i="10"/>
  <c r="ET59" i="10"/>
  <c r="ET60" i="10"/>
  <c r="ET61" i="10"/>
  <c r="ET34" i="10"/>
  <c r="ET35" i="10"/>
  <c r="ET36" i="10"/>
  <c r="ET37" i="10"/>
  <c r="ET38" i="10"/>
  <c r="ET39" i="10"/>
  <c r="ET40" i="10"/>
  <c r="ET41" i="10"/>
  <c r="ET42" i="10"/>
  <c r="ET43" i="10"/>
  <c r="ET44" i="10"/>
  <c r="ET45" i="10"/>
  <c r="ET46" i="10"/>
  <c r="ET47" i="10"/>
  <c r="ET10" i="10"/>
  <c r="ET11" i="10"/>
  <c r="ET12" i="10"/>
  <c r="ET13" i="10"/>
  <c r="ET14" i="10"/>
  <c r="ET15" i="10"/>
  <c r="ET16" i="10"/>
  <c r="ET17" i="10"/>
  <c r="ET18" i="10"/>
  <c r="ET19" i="10"/>
  <c r="ET22" i="10"/>
  <c r="ET23" i="10"/>
  <c r="ET27" i="10"/>
  <c r="ET32" i="10"/>
  <c r="ET423" i="10"/>
  <c r="ET424" i="10"/>
  <c r="ET425" i="10"/>
  <c r="ET426" i="10"/>
  <c r="ET427" i="10"/>
  <c r="ET428" i="10"/>
  <c r="ET429" i="10"/>
  <c r="ET430" i="10"/>
  <c r="ET431" i="10"/>
  <c r="ET432" i="10"/>
  <c r="ET433" i="10"/>
  <c r="ET434" i="10"/>
  <c r="ET435" i="10"/>
  <c r="ET436" i="10"/>
  <c r="ET437" i="10"/>
  <c r="ET438" i="10"/>
  <c r="ET440" i="10"/>
  <c r="ET441" i="10"/>
  <c r="ET442" i="10"/>
  <c r="ET443" i="10"/>
  <c r="ET444" i="10"/>
  <c r="ET445" i="10"/>
  <c r="ET446" i="10"/>
  <c r="ET447" i="10"/>
  <c r="ET448" i="10"/>
  <c r="ET449" i="10"/>
  <c r="ET450" i="10"/>
  <c r="ET451" i="10"/>
  <c r="ET452" i="10"/>
  <c r="ET453" i="10"/>
  <c r="ET454" i="10"/>
  <c r="ET455" i="10"/>
  <c r="ET458" i="10"/>
  <c r="ET459" i="10"/>
  <c r="ET460" i="10"/>
  <c r="ET461" i="10"/>
  <c r="ET462" i="10"/>
  <c r="ET463" i="10"/>
  <c r="ET464" i="10"/>
  <c r="ET465" i="10"/>
  <c r="ET466" i="10"/>
  <c r="ET467" i="10"/>
  <c r="ET468" i="10"/>
  <c r="ET469" i="10"/>
  <c r="ET470" i="10"/>
  <c r="ET471" i="10"/>
  <c r="ET472" i="10"/>
  <c r="ET508" i="10"/>
  <c r="ET509" i="10"/>
  <c r="ET510" i="10"/>
  <c r="ET511" i="10"/>
  <c r="ET512" i="10"/>
  <c r="ET513" i="10"/>
  <c r="ET514" i="10"/>
  <c r="ET515" i="10"/>
  <c r="ET516" i="10"/>
  <c r="ET517" i="10"/>
  <c r="ET518" i="10"/>
  <c r="ET519" i="10"/>
  <c r="ET520" i="10"/>
  <c r="ET521" i="10"/>
  <c r="ET522" i="10"/>
  <c r="ET523" i="10"/>
  <c r="ET276" i="10"/>
  <c r="ET277" i="10"/>
  <c r="ET278" i="10"/>
  <c r="ET279" i="10"/>
  <c r="ET280" i="10"/>
  <c r="ET281" i="10"/>
  <c r="ET282" i="10"/>
  <c r="ET283" i="10"/>
  <c r="ET284" i="10"/>
  <c r="ET285" i="10"/>
  <c r="ET286" i="10"/>
  <c r="ET287" i="10"/>
  <c r="ET311" i="10"/>
  <c r="ET313" i="10"/>
  <c r="ET314" i="10"/>
  <c r="ET315" i="10"/>
  <c r="ET316" i="10"/>
  <c r="ET317" i="10"/>
  <c r="ET318" i="10"/>
  <c r="ET319" i="10"/>
  <c r="ET320" i="10"/>
  <c r="ET321" i="10"/>
  <c r="ET322" i="10"/>
  <c r="ET323" i="10"/>
  <c r="ET324" i="10"/>
  <c r="ET325" i="10"/>
  <c r="ET326" i="10"/>
  <c r="ET327" i="10"/>
  <c r="ET328" i="10"/>
  <c r="ET330" i="10"/>
  <c r="ET331" i="10"/>
  <c r="ET332" i="10"/>
  <c r="ET333" i="10"/>
  <c r="ET334" i="10"/>
  <c r="ET335" i="10"/>
  <c r="ET336" i="10"/>
  <c r="ET337" i="10"/>
  <c r="ET338" i="10"/>
  <c r="ET339" i="10"/>
  <c r="ET340" i="10"/>
  <c r="ET341" i="10"/>
  <c r="ET342" i="10"/>
  <c r="ET343" i="10"/>
  <c r="ET344" i="10"/>
  <c r="ET345" i="10"/>
  <c r="ET360" i="10"/>
  <c r="ET361" i="10"/>
  <c r="ET362" i="10"/>
  <c r="ET364" i="10"/>
  <c r="ET365" i="10"/>
  <c r="ET366" i="10"/>
  <c r="ET367" i="10"/>
  <c r="ET368" i="10"/>
  <c r="ET369" i="10"/>
  <c r="ET370" i="10"/>
  <c r="ET371" i="10"/>
  <c r="ET372" i="10"/>
  <c r="ET373" i="10"/>
  <c r="ET374" i="10"/>
  <c r="ET375" i="10"/>
  <c r="ET376" i="10"/>
  <c r="ET377" i="10"/>
  <c r="ET378" i="10"/>
  <c r="ET379" i="10"/>
  <c r="ET381" i="10"/>
  <c r="ET382" i="10"/>
  <c r="ET383" i="10"/>
  <c r="ET384" i="10"/>
  <c r="ET385" i="10"/>
  <c r="ET386" i="10"/>
  <c r="ET387" i="10"/>
  <c r="ET388" i="10"/>
  <c r="ET389" i="10"/>
  <c r="ET390" i="10"/>
  <c r="ET391" i="10"/>
  <c r="ET392" i="10"/>
  <c r="ET393" i="10"/>
  <c r="ET394" i="10"/>
  <c r="ET395" i="10"/>
  <c r="ET396" i="10"/>
  <c r="EU525" i="10"/>
  <c r="EU526" i="10"/>
  <c r="EU527" i="10"/>
  <c r="EU528" i="10"/>
  <c r="EU529" i="10"/>
  <c r="EU530" i="10"/>
  <c r="EU531" i="10"/>
  <c r="EU532" i="10"/>
  <c r="EU533" i="10"/>
  <c r="EU534" i="10"/>
  <c r="EU535" i="10"/>
  <c r="EU536" i="10"/>
  <c r="EU537" i="10"/>
  <c r="EU538" i="10"/>
  <c r="EU539" i="10"/>
  <c r="EU540" i="10"/>
  <c r="W411" i="10"/>
  <c r="W412" i="10"/>
  <c r="W413" i="10"/>
  <c r="W415" i="10"/>
  <c r="EU415" i="10" s="1"/>
  <c r="W416" i="10"/>
  <c r="EU416" i="10" s="1"/>
  <c r="EU417" i="10"/>
  <c r="EU418" i="10"/>
  <c r="EU419" i="10"/>
  <c r="EU420" i="10"/>
  <c r="EU421" i="10"/>
  <c r="W398" i="10"/>
  <c r="W399" i="10"/>
  <c r="W400" i="10"/>
  <c r="W401" i="10"/>
  <c r="W402" i="10"/>
  <c r="EU402" i="10" s="1"/>
  <c r="EU403" i="10"/>
  <c r="EU404" i="10"/>
  <c r="EU405" i="10"/>
  <c r="EU406" i="10"/>
  <c r="EU407" i="10"/>
  <c r="EU408" i="10"/>
  <c r="EU409" i="10"/>
  <c r="W263" i="10"/>
  <c r="CI263" i="10"/>
  <c r="W264" i="10"/>
  <c r="CI264" i="10"/>
  <c r="W265" i="10"/>
  <c r="W266" i="10"/>
  <c r="W267" i="10"/>
  <c r="W269" i="10"/>
  <c r="W270" i="10"/>
  <c r="EU270" i="10" s="1"/>
  <c r="EU271" i="10"/>
  <c r="EU272" i="10"/>
  <c r="EU273" i="10"/>
  <c r="EU274" i="10"/>
  <c r="W251" i="10"/>
  <c r="W252" i="10"/>
  <c r="W253" i="10"/>
  <c r="W254" i="10"/>
  <c r="W256" i="10"/>
  <c r="W257" i="10"/>
  <c r="EU257" i="10" s="1"/>
  <c r="W258" i="10"/>
  <c r="EU258" i="10" s="1"/>
  <c r="W259" i="10"/>
  <c r="EU259" i="10" s="1"/>
  <c r="EU260" i="10"/>
  <c r="EU261" i="10"/>
  <c r="W239" i="10"/>
  <c r="W240" i="10"/>
  <c r="W241" i="10"/>
  <c r="W242" i="10"/>
  <c r="EU242" i="10" s="1"/>
  <c r="EU243" i="10"/>
  <c r="EU244" i="10"/>
  <c r="EU245" i="10"/>
  <c r="EU246" i="10"/>
  <c r="EU247" i="10"/>
  <c r="EU248" i="10"/>
  <c r="EU249" i="10"/>
  <c r="W226" i="10"/>
  <c r="W227" i="10"/>
  <c r="W229" i="10"/>
  <c r="W230" i="10"/>
  <c r="EU232" i="10"/>
  <c r="EU233" i="10"/>
  <c r="EU234" i="10"/>
  <c r="EU235" i="10"/>
  <c r="EU236" i="10"/>
  <c r="EU237" i="10"/>
  <c r="W206" i="10"/>
  <c r="EU206" i="10" s="1"/>
  <c r="EU207" i="10"/>
  <c r="EU208" i="10"/>
  <c r="W209" i="10"/>
  <c r="EU209" i="10" s="1"/>
  <c r="W210" i="10"/>
  <c r="EU210" i="10" s="1"/>
  <c r="W211" i="10"/>
  <c r="EU211" i="10" s="1"/>
  <c r="W212" i="10"/>
  <c r="EU212" i="10" s="1"/>
  <c r="W213" i="10"/>
  <c r="EU213" i="10" s="1"/>
  <c r="EU214" i="10"/>
  <c r="EU215" i="10"/>
  <c r="EU216" i="10"/>
  <c r="EU217" i="10"/>
  <c r="EU218" i="10"/>
  <c r="EU223" i="10"/>
  <c r="EU224" i="10"/>
  <c r="W195" i="10"/>
  <c r="EU195" i="10" s="1"/>
  <c r="W196" i="10"/>
  <c r="EU196" i="10" s="1"/>
  <c r="W197" i="10"/>
  <c r="EU197" i="10" s="1"/>
  <c r="EU198" i="10"/>
  <c r="EU199" i="10"/>
  <c r="EU200" i="10"/>
  <c r="EU201" i="10"/>
  <c r="EU202" i="10"/>
  <c r="EU203" i="10"/>
  <c r="EU204" i="10"/>
  <c r="EU176" i="10"/>
  <c r="W177" i="10"/>
  <c r="EU177" i="10" s="1"/>
  <c r="EU178" i="10"/>
  <c r="W179" i="10"/>
  <c r="EU179" i="10" s="1"/>
  <c r="W180" i="10"/>
  <c r="EU180" i="10" s="1"/>
  <c r="W181" i="10"/>
  <c r="EU181" i="10" s="1"/>
  <c r="EU182" i="10"/>
  <c r="EU183" i="10"/>
  <c r="EU184" i="10"/>
  <c r="EU185" i="10"/>
  <c r="EU186" i="10"/>
  <c r="EU187" i="10"/>
  <c r="EU188" i="10"/>
  <c r="EU189" i="10"/>
  <c r="EU159" i="10"/>
  <c r="EU160" i="10"/>
  <c r="EU161" i="10"/>
  <c r="EU162" i="10"/>
  <c r="W163" i="10"/>
  <c r="EU163" i="10" s="1"/>
  <c r="W164" i="10"/>
  <c r="EU164" i="10" s="1"/>
  <c r="W165" i="10"/>
  <c r="EU165" i="10" s="1"/>
  <c r="W166" i="10"/>
  <c r="EU166" i="10" s="1"/>
  <c r="EU167" i="10"/>
  <c r="EU168" i="10"/>
  <c r="EU174" i="10"/>
  <c r="W145" i="10"/>
  <c r="EU145" i="10" s="1"/>
  <c r="W146" i="10"/>
  <c r="EU146" i="10" s="1"/>
  <c r="W147" i="10"/>
  <c r="EU147" i="10" s="1"/>
  <c r="EU148" i="10"/>
  <c r="W149" i="10"/>
  <c r="EU149" i="10" s="1"/>
  <c r="EU150" i="10"/>
  <c r="EU151" i="10"/>
  <c r="EU152" i="10"/>
  <c r="EU153" i="10"/>
  <c r="EU154" i="10"/>
  <c r="EU155" i="10"/>
  <c r="EU156" i="10"/>
  <c r="EU157" i="10"/>
  <c r="W131" i="10"/>
  <c r="W133" i="10"/>
  <c r="W134" i="10"/>
  <c r="W135" i="10"/>
  <c r="EU135" i="10" s="1"/>
  <c r="W136" i="10"/>
  <c r="EU137" i="10"/>
  <c r="EU138" i="10"/>
  <c r="W139" i="10"/>
  <c r="EU139" i="10" s="1"/>
  <c r="EU140" i="10"/>
  <c r="EU141" i="10"/>
  <c r="EU142" i="10"/>
  <c r="EU143" i="10"/>
  <c r="EU116" i="10"/>
  <c r="W117" i="10"/>
  <c r="EU117" i="10" s="1"/>
  <c r="W118" i="10"/>
  <c r="EU118" i="10" s="1"/>
  <c r="W119" i="10"/>
  <c r="EU119" i="10" s="1"/>
  <c r="EU120" i="10"/>
  <c r="EU121" i="10"/>
  <c r="EU122" i="10"/>
  <c r="EU123" i="10"/>
  <c r="EU124" i="10"/>
  <c r="EU125" i="10"/>
  <c r="EU126" i="10"/>
  <c r="EU127" i="10"/>
  <c r="EU128" i="10"/>
  <c r="EU129" i="10"/>
  <c r="EU95" i="10"/>
  <c r="EU96" i="10"/>
  <c r="EU97" i="10"/>
  <c r="EU98" i="10"/>
  <c r="EU99" i="10"/>
  <c r="EU100" i="10"/>
  <c r="EU101" i="10"/>
  <c r="EU102" i="10"/>
  <c r="EU103" i="10"/>
  <c r="EU104" i="10"/>
  <c r="EU112" i="10"/>
  <c r="EU113" i="10"/>
  <c r="EU114" i="10"/>
  <c r="EU77" i="10"/>
  <c r="EU78" i="10"/>
  <c r="EU79" i="10"/>
  <c r="EU80" i="10"/>
  <c r="EU81" i="10"/>
  <c r="EU82" i="10"/>
  <c r="EU83" i="10"/>
  <c r="EU84" i="10"/>
  <c r="EU85" i="10"/>
  <c r="EU86" i="10"/>
  <c r="EU87" i="10"/>
  <c r="EU88" i="10"/>
  <c r="EU93" i="10"/>
  <c r="EU66" i="10"/>
  <c r="EU67" i="10"/>
  <c r="EU68" i="10"/>
  <c r="EU69" i="10"/>
  <c r="EU70" i="10"/>
  <c r="EU71" i="10"/>
  <c r="EU72" i="10"/>
  <c r="EU73" i="10"/>
  <c r="EU74" i="10"/>
  <c r="EU75" i="10"/>
  <c r="W50" i="10"/>
  <c r="W51" i="10"/>
  <c r="W52" i="10"/>
  <c r="W53" i="10"/>
  <c r="EU53" i="10" s="1"/>
  <c r="W54" i="10"/>
  <c r="EU54" i="10" s="1"/>
  <c r="EU55" i="10"/>
  <c r="EU56" i="10"/>
  <c r="EU57" i="10"/>
  <c r="EU58" i="10"/>
  <c r="EU59" i="10"/>
  <c r="EU60" i="10"/>
  <c r="EU61" i="10"/>
  <c r="W34" i="10"/>
  <c r="W35" i="10"/>
  <c r="W36" i="10"/>
  <c r="W37" i="10"/>
  <c r="EU38" i="10"/>
  <c r="EU39" i="10"/>
  <c r="EU40" i="10"/>
  <c r="EU41" i="10"/>
  <c r="EU42" i="10"/>
  <c r="EU43" i="10"/>
  <c r="EU44" i="10"/>
  <c r="EU45" i="10"/>
  <c r="EU46" i="10"/>
  <c r="EU47" i="10"/>
  <c r="W11" i="10"/>
  <c r="W12" i="10"/>
  <c r="EU12" i="10" s="1"/>
  <c r="W13" i="10"/>
  <c r="EU13" i="10" s="1"/>
  <c r="W14" i="10"/>
  <c r="EU14" i="10" s="1"/>
  <c r="W15" i="10"/>
  <c r="EU15" i="10" s="1"/>
  <c r="W16" i="10"/>
  <c r="EU16" i="10" s="1"/>
  <c r="EU17" i="10"/>
  <c r="EU18" i="10"/>
  <c r="EU19" i="10"/>
  <c r="EU22" i="10"/>
  <c r="EU23" i="10"/>
  <c r="EU27" i="10"/>
  <c r="EU32" i="10"/>
  <c r="W423" i="10"/>
  <c r="W424" i="10"/>
  <c r="EU424" i="10" s="1"/>
  <c r="W425" i="10"/>
  <c r="EU425" i="10" s="1"/>
  <c r="W426" i="10"/>
  <c r="EU426" i="10" s="1"/>
  <c r="W427" i="10"/>
  <c r="EU427" i="10" s="1"/>
  <c r="W428" i="10"/>
  <c r="EU428" i="10" s="1"/>
  <c r="EU429" i="10"/>
  <c r="EU430" i="10"/>
  <c r="EU431" i="10"/>
  <c r="EU432" i="10"/>
  <c r="EU433" i="10"/>
  <c r="EU434" i="10"/>
  <c r="EU435" i="10"/>
  <c r="EU436" i="10"/>
  <c r="EU437" i="10"/>
  <c r="EU438" i="10"/>
  <c r="W440" i="10"/>
  <c r="W441" i="10"/>
  <c r="W442" i="10"/>
  <c r="EU442" i="10" s="1"/>
  <c r="W443" i="10"/>
  <c r="EU443" i="10" s="1"/>
  <c r="W444" i="10"/>
  <c r="EU444" i="10" s="1"/>
  <c r="EU445" i="10"/>
  <c r="EU446" i="10"/>
  <c r="EU447" i="10"/>
  <c r="EU448" i="10"/>
  <c r="EU449" i="10"/>
  <c r="EU450" i="10"/>
  <c r="EU451" i="10"/>
  <c r="EU452" i="10"/>
  <c r="EU453" i="10"/>
  <c r="EU454" i="10"/>
  <c r="EU455" i="10"/>
  <c r="W458" i="10"/>
  <c r="W459" i="10"/>
  <c r="EU459" i="10" s="1"/>
  <c r="W460" i="10"/>
  <c r="EU460" i="10" s="1"/>
  <c r="W461" i="10"/>
  <c r="EU461" i="10" s="1"/>
  <c r="W462" i="10"/>
  <c r="EU462" i="10" s="1"/>
  <c r="W463" i="10"/>
  <c r="EU463" i="10" s="1"/>
  <c r="EU465" i="10"/>
  <c r="EU466" i="10"/>
  <c r="EU467" i="10"/>
  <c r="EU468" i="10"/>
  <c r="EU469" i="10"/>
  <c r="EU470" i="10"/>
  <c r="EU471" i="10"/>
  <c r="EU472" i="10"/>
  <c r="EU508" i="10"/>
  <c r="EU509" i="10"/>
  <c r="EU510" i="10"/>
  <c r="EU511" i="10"/>
  <c r="EU512" i="10"/>
  <c r="EU513" i="10"/>
  <c r="EU514" i="10"/>
  <c r="EU515" i="10"/>
  <c r="EU516" i="10"/>
  <c r="EU517" i="10"/>
  <c r="EU518" i="10"/>
  <c r="EU519" i="10"/>
  <c r="EU520" i="10"/>
  <c r="EU521" i="10"/>
  <c r="EU522" i="10"/>
  <c r="EU523" i="10"/>
  <c r="W276" i="10"/>
  <c r="W277" i="10"/>
  <c r="W278" i="10"/>
  <c r="W279" i="10"/>
  <c r="EU279" i="10" s="1"/>
  <c r="W280" i="10"/>
  <c r="EU281" i="10"/>
  <c r="W282" i="10"/>
  <c r="EU283" i="10"/>
  <c r="EU284" i="10"/>
  <c r="EU285" i="10"/>
  <c r="EU286" i="10"/>
  <c r="EU287" i="10"/>
  <c r="W289" i="10"/>
  <c r="EU289" i="10" s="1"/>
  <c r="W290" i="10"/>
  <c r="EU290" i="10" s="1"/>
  <c r="W291" i="10"/>
  <c r="EU291" i="10" s="1"/>
  <c r="W292" i="10"/>
  <c r="EU292" i="10" s="1"/>
  <c r="W293" i="10"/>
  <c r="EU293" i="10" s="1"/>
  <c r="W294" i="10"/>
  <c r="EU294" i="10" s="1"/>
  <c r="W295" i="10"/>
  <c r="EU295" i="10" s="1"/>
  <c r="EU311" i="10"/>
  <c r="W313" i="10"/>
  <c r="CI313" i="10"/>
  <c r="W314" i="10"/>
  <c r="CI314" i="10"/>
  <c r="W315" i="10"/>
  <c r="W316" i="10"/>
  <c r="W317" i="10"/>
  <c r="EU317" i="10" s="1"/>
  <c r="W318" i="10"/>
  <c r="EU318" i="10" s="1"/>
  <c r="W319" i="10"/>
  <c r="EU319" i="10" s="1"/>
  <c r="W320" i="10"/>
  <c r="EU320" i="10" s="1"/>
  <c r="EU321" i="10"/>
  <c r="EU322" i="10"/>
  <c r="EU323" i="10"/>
  <c r="EU324" i="10"/>
  <c r="EU325" i="10"/>
  <c r="EU326" i="10"/>
  <c r="EU327" i="10"/>
  <c r="EU328" i="10"/>
  <c r="W330" i="10"/>
  <c r="CI330" i="10"/>
  <c r="W331" i="10"/>
  <c r="CI331" i="10"/>
  <c r="W332" i="10"/>
  <c r="CI332" i="10"/>
  <c r="W333" i="10"/>
  <c r="EU334" i="10"/>
  <c r="W335" i="10"/>
  <c r="EU335" i="10" s="1"/>
  <c r="W336" i="10"/>
  <c r="EU336" i="10" s="1"/>
  <c r="EU337" i="10"/>
  <c r="EU338" i="10"/>
  <c r="EU339" i="10"/>
  <c r="EU340" i="10"/>
  <c r="EU341" i="10"/>
  <c r="EU342" i="10"/>
  <c r="EU343" i="10"/>
  <c r="EU344" i="10"/>
  <c r="EU345" i="10"/>
  <c r="W347" i="10"/>
  <c r="EU347" i="10" s="1"/>
  <c r="W348" i="10"/>
  <c r="EU348" i="10" s="1"/>
  <c r="W349" i="10"/>
  <c r="EU349" i="10" s="1"/>
  <c r="W350" i="10"/>
  <c r="EU350" i="10" s="1"/>
  <c r="W351" i="10"/>
  <c r="EU351" i="10" s="1"/>
  <c r="W352" i="10"/>
  <c r="EU352" i="10" s="1"/>
  <c r="W353" i="10"/>
  <c r="EU353" i="10" s="1"/>
  <c r="EU360" i="10"/>
  <c r="EU361" i="10"/>
  <c r="EU362" i="10"/>
  <c r="W364" i="10"/>
  <c r="W365" i="10"/>
  <c r="W366" i="10"/>
  <c r="W367" i="10"/>
  <c r="EU367" i="10" s="1"/>
  <c r="EU368" i="10"/>
  <c r="EU369" i="10"/>
  <c r="EU370" i="10"/>
  <c r="EU371" i="10"/>
  <c r="EU372" i="10"/>
  <c r="EU373" i="10"/>
  <c r="EU374" i="10"/>
  <c r="EU375" i="10"/>
  <c r="EU376" i="10"/>
  <c r="EU377" i="10"/>
  <c r="EU378" i="10"/>
  <c r="EU379" i="10"/>
  <c r="W381" i="10"/>
  <c r="W382" i="10"/>
  <c r="W383" i="10"/>
  <c r="EU383" i="10" s="1"/>
  <c r="W384" i="10"/>
  <c r="W385" i="10"/>
  <c r="EU385" i="10" s="1"/>
  <c r="EU386" i="10"/>
  <c r="EU387" i="10"/>
  <c r="EU388" i="10"/>
  <c r="EU389" i="10"/>
  <c r="EU390" i="10"/>
  <c r="EU391" i="10"/>
  <c r="EU392" i="10"/>
  <c r="EU393" i="10"/>
  <c r="EU394" i="10"/>
  <c r="EU395" i="10"/>
  <c r="EU396" i="10"/>
  <c r="EV525" i="10"/>
  <c r="EV526" i="10"/>
  <c r="EV527" i="10"/>
  <c r="EV528" i="10"/>
  <c r="EV529" i="10"/>
  <c r="EV530" i="10"/>
  <c r="EV531" i="10"/>
  <c r="EV532" i="10"/>
  <c r="EV533" i="10"/>
  <c r="EV534" i="10"/>
  <c r="EV535" i="10"/>
  <c r="EV536" i="10"/>
  <c r="EV537" i="10"/>
  <c r="EV538" i="10"/>
  <c r="EV539" i="10"/>
  <c r="EV540" i="10"/>
  <c r="X413" i="10"/>
  <c r="EV413" i="10" s="1"/>
  <c r="X415" i="10"/>
  <c r="EV415" i="10" s="1"/>
  <c r="EV417" i="10"/>
  <c r="EV418" i="10"/>
  <c r="EV419" i="10"/>
  <c r="EV420" i="10"/>
  <c r="EV421" i="10"/>
  <c r="X398" i="10"/>
  <c r="EV403" i="10"/>
  <c r="EV404" i="10"/>
  <c r="EV405" i="10"/>
  <c r="EV406" i="10"/>
  <c r="EV407" i="10"/>
  <c r="EV408" i="10"/>
  <c r="EV409" i="10"/>
  <c r="X263" i="10"/>
  <c r="X265" i="10"/>
  <c r="X266" i="10"/>
  <c r="EV271" i="10"/>
  <c r="EV272" i="10"/>
  <c r="EV273" i="10"/>
  <c r="EV274" i="10"/>
  <c r="X251" i="10"/>
  <c r="X253" i="10"/>
  <c r="X254" i="10"/>
  <c r="EV255" i="10"/>
  <c r="X257" i="10"/>
  <c r="EV257" i="10" s="1"/>
  <c r="EV260" i="10"/>
  <c r="EV261" i="10"/>
  <c r="X239" i="10"/>
  <c r="EV243" i="10"/>
  <c r="EV244" i="10"/>
  <c r="EV245" i="10"/>
  <c r="EV246" i="10"/>
  <c r="EV247" i="10"/>
  <c r="EV248" i="10"/>
  <c r="EV249" i="10"/>
  <c r="X226" i="10"/>
  <c r="X229" i="10"/>
  <c r="EV229" i="10" s="1"/>
  <c r="EV232" i="10"/>
  <c r="EV233" i="10"/>
  <c r="EV234" i="10"/>
  <c r="EV235" i="10"/>
  <c r="EV236" i="10"/>
  <c r="EV237" i="10"/>
  <c r="EV206" i="10"/>
  <c r="EV208" i="10"/>
  <c r="EV209" i="10"/>
  <c r="EV210" i="10"/>
  <c r="EV212" i="10"/>
  <c r="X213" i="10"/>
  <c r="EV213" i="10" s="1"/>
  <c r="EV214" i="10"/>
  <c r="EV215" i="10"/>
  <c r="EV216" i="10"/>
  <c r="EV217" i="10"/>
  <c r="EV218" i="10"/>
  <c r="EV223" i="10"/>
  <c r="EV224" i="10"/>
  <c r="EV191" i="10"/>
  <c r="EV192" i="10"/>
  <c r="EV193" i="10"/>
  <c r="EV194" i="10"/>
  <c r="EV197" i="10"/>
  <c r="EV199" i="10"/>
  <c r="EV200" i="10"/>
  <c r="EV201" i="10"/>
  <c r="EV202" i="10"/>
  <c r="EV203" i="10"/>
  <c r="EV204" i="10"/>
  <c r="EV176" i="10"/>
  <c r="EV177" i="10"/>
  <c r="EV178" i="10"/>
  <c r="EV179" i="10"/>
  <c r="EV180" i="10"/>
  <c r="EV182" i="10"/>
  <c r="EV183" i="10"/>
  <c r="EV184" i="10"/>
  <c r="EV185" i="10"/>
  <c r="EV186" i="10"/>
  <c r="EV187" i="10"/>
  <c r="EV188" i="10"/>
  <c r="EV189" i="10"/>
  <c r="EV159" i="10"/>
  <c r="EV160" i="10"/>
  <c r="EV161" i="10"/>
  <c r="EV162" i="10"/>
  <c r="EV163" i="10"/>
  <c r="EV164" i="10"/>
  <c r="EV165" i="10"/>
  <c r="EV166" i="10"/>
  <c r="EV167" i="10"/>
  <c r="EV168" i="10"/>
  <c r="EV174" i="10"/>
  <c r="EV145" i="10"/>
  <c r="EV146" i="10"/>
  <c r="EV147" i="10"/>
  <c r="EV148" i="10"/>
  <c r="EV150" i="10"/>
  <c r="EV151" i="10"/>
  <c r="EV152" i="10"/>
  <c r="EV153" i="10"/>
  <c r="EV154" i="10"/>
  <c r="EV155" i="10"/>
  <c r="EV156" i="10"/>
  <c r="EV157" i="10"/>
  <c r="X131" i="10"/>
  <c r="EV135" i="10"/>
  <c r="EV136" i="10"/>
  <c r="EV137" i="10"/>
  <c r="EV140" i="10"/>
  <c r="EV141" i="10"/>
  <c r="EV142" i="10"/>
  <c r="EV143" i="10"/>
  <c r="EV116" i="10"/>
  <c r="EV117" i="10"/>
  <c r="EV118" i="10"/>
  <c r="EV120" i="10"/>
  <c r="EV121" i="10"/>
  <c r="EV122" i="10"/>
  <c r="EV123" i="10"/>
  <c r="EV124" i="10"/>
  <c r="EV125" i="10"/>
  <c r="EV126" i="10"/>
  <c r="EV127" i="10"/>
  <c r="EV128" i="10"/>
  <c r="EV129" i="10"/>
  <c r="EV95" i="10"/>
  <c r="EV96" i="10"/>
  <c r="EV97" i="10"/>
  <c r="EV99" i="10"/>
  <c r="EV100" i="10"/>
  <c r="EV101" i="10"/>
  <c r="EV102" i="10"/>
  <c r="EV103" i="10"/>
  <c r="EV104" i="10"/>
  <c r="EV112" i="10"/>
  <c r="EV113" i="10"/>
  <c r="EV114" i="10"/>
  <c r="EV77" i="10"/>
  <c r="EV78" i="10"/>
  <c r="EV79" i="10"/>
  <c r="EV80" i="10"/>
  <c r="EV81" i="10"/>
  <c r="EV82" i="10"/>
  <c r="EV83" i="10"/>
  <c r="EV84" i="10"/>
  <c r="EV85" i="10"/>
  <c r="EV86" i="10"/>
  <c r="EV87" i="10"/>
  <c r="EV88" i="10"/>
  <c r="EV93" i="10"/>
  <c r="EV65" i="10"/>
  <c r="EV66" i="10"/>
  <c r="EV69" i="10"/>
  <c r="EV70" i="10"/>
  <c r="EV71" i="10"/>
  <c r="EV72" i="10"/>
  <c r="EV73" i="10"/>
  <c r="EV74" i="10"/>
  <c r="EV75" i="10"/>
  <c r="EV49" i="10"/>
  <c r="EV55" i="10"/>
  <c r="EV56" i="10"/>
  <c r="EV57" i="10"/>
  <c r="EV58" i="10"/>
  <c r="EV59" i="10"/>
  <c r="EV60" i="10"/>
  <c r="EV61" i="10"/>
  <c r="X34" i="10"/>
  <c r="EV38" i="10"/>
  <c r="EV39" i="10"/>
  <c r="EV40" i="10"/>
  <c r="EV41" i="10"/>
  <c r="EV42" i="10"/>
  <c r="EV43" i="10"/>
  <c r="EV44" i="10"/>
  <c r="EV45" i="10"/>
  <c r="EV46" i="10"/>
  <c r="EV47" i="10"/>
  <c r="EV10" i="10"/>
  <c r="EV11" i="10"/>
  <c r="EV13" i="10"/>
  <c r="EV14" i="10"/>
  <c r="EV16" i="10"/>
  <c r="EV17" i="10"/>
  <c r="EV18" i="10"/>
  <c r="EV19" i="10"/>
  <c r="EV22" i="10"/>
  <c r="EV23" i="10"/>
  <c r="EV27" i="10"/>
  <c r="EV32" i="10"/>
  <c r="X424" i="10"/>
  <c r="EV424" i="10" s="1"/>
  <c r="X425" i="10"/>
  <c r="EV429" i="10"/>
  <c r="EV430" i="10"/>
  <c r="EV431" i="10"/>
  <c r="EV432" i="10"/>
  <c r="EV433" i="10"/>
  <c r="EV434" i="10"/>
  <c r="EV435" i="10"/>
  <c r="EV436" i="10"/>
  <c r="EV437" i="10"/>
  <c r="EV438" i="10"/>
  <c r="X440" i="10"/>
  <c r="EV445" i="10"/>
  <c r="EV446" i="10"/>
  <c r="EV447" i="10"/>
  <c r="EV448" i="10"/>
  <c r="EV449" i="10"/>
  <c r="EV450" i="10"/>
  <c r="EV451" i="10"/>
  <c r="EV452" i="10"/>
  <c r="EV453" i="10"/>
  <c r="EV454" i="10"/>
  <c r="EV455" i="10"/>
  <c r="EV458" i="10"/>
  <c r="EV459" i="10"/>
  <c r="EV460" i="10"/>
  <c r="EV461" i="10"/>
  <c r="EV462" i="10"/>
  <c r="EV463" i="10"/>
  <c r="EV465" i="10"/>
  <c r="EV466" i="10"/>
  <c r="EV467" i="10"/>
  <c r="EV468" i="10"/>
  <c r="EV469" i="10"/>
  <c r="EV470" i="10"/>
  <c r="EV471" i="10"/>
  <c r="EV472" i="10"/>
  <c r="EV508" i="10"/>
  <c r="EV509" i="10"/>
  <c r="EV510" i="10"/>
  <c r="EV511" i="10"/>
  <c r="EV512" i="10"/>
  <c r="EV513" i="10"/>
  <c r="EV514" i="10"/>
  <c r="EV515" i="10"/>
  <c r="EV516" i="10"/>
  <c r="EV517" i="10"/>
  <c r="EV518" i="10"/>
  <c r="EV519" i="10"/>
  <c r="EV520" i="10"/>
  <c r="EV521" i="10"/>
  <c r="EV522" i="10"/>
  <c r="EV523" i="10"/>
  <c r="X276" i="10"/>
  <c r="EV283" i="10"/>
  <c r="EV284" i="10"/>
  <c r="EV285" i="10"/>
  <c r="EV286" i="10"/>
  <c r="EV287" i="10"/>
  <c r="X291" i="10"/>
  <c r="EV291" i="10" s="1"/>
  <c r="EV311" i="10"/>
  <c r="X313" i="10"/>
  <c r="X314" i="10"/>
  <c r="X315" i="10"/>
  <c r="EV321" i="10"/>
  <c r="EV322" i="10"/>
  <c r="EV323" i="10"/>
  <c r="EV324" i="10"/>
  <c r="EV325" i="10"/>
  <c r="EV326" i="10"/>
  <c r="EV327" i="10"/>
  <c r="EV328" i="10"/>
  <c r="X330" i="10"/>
  <c r="X331" i="10"/>
  <c r="EV337" i="10"/>
  <c r="EV338" i="10"/>
  <c r="EV339" i="10"/>
  <c r="EV340" i="10"/>
  <c r="EV341" i="10"/>
  <c r="EV342" i="10"/>
  <c r="EV343" i="10"/>
  <c r="EV344" i="10"/>
  <c r="EV345" i="10"/>
  <c r="X349" i="10"/>
  <c r="EV349" i="10" s="1"/>
  <c r="X350" i="10"/>
  <c r="EV350" i="10" s="1"/>
  <c r="EV360" i="10"/>
  <c r="EV361" i="10"/>
  <c r="EV362" i="10"/>
  <c r="EV368" i="10"/>
  <c r="EV369" i="10"/>
  <c r="EV370" i="10"/>
  <c r="EV371" i="10"/>
  <c r="EV372" i="10"/>
  <c r="EV373" i="10"/>
  <c r="EV374" i="10"/>
  <c r="EV375" i="10"/>
  <c r="EV376" i="10"/>
  <c r="EV377" i="10"/>
  <c r="EV378" i="10"/>
  <c r="EV379" i="10"/>
  <c r="X383" i="10"/>
  <c r="EV383" i="10" s="1"/>
  <c r="EV386" i="10"/>
  <c r="EV387" i="10"/>
  <c r="EV388" i="10"/>
  <c r="EV389" i="10"/>
  <c r="EV390" i="10"/>
  <c r="EV391" i="10"/>
  <c r="EV392" i="10"/>
  <c r="EV393" i="10"/>
  <c r="EV394" i="10"/>
  <c r="EV395" i="10"/>
  <c r="EV396" i="10"/>
  <c r="EW525" i="10"/>
  <c r="EW526" i="10"/>
  <c r="EW527" i="10"/>
  <c r="EW528" i="10"/>
  <c r="EW529" i="10"/>
  <c r="EW530" i="10"/>
  <c r="EW531" i="10"/>
  <c r="EW532" i="10"/>
  <c r="EW533" i="10"/>
  <c r="EW534" i="10"/>
  <c r="EW535" i="10"/>
  <c r="EW536" i="10"/>
  <c r="EW537" i="10"/>
  <c r="EW538" i="10"/>
  <c r="EW539" i="10"/>
  <c r="EW540" i="10"/>
  <c r="Y411" i="10"/>
  <c r="Y412" i="10"/>
  <c r="Y413" i="10"/>
  <c r="EW413" i="10" s="1"/>
  <c r="Y416" i="10"/>
  <c r="EW416" i="10" s="1"/>
  <c r="EW417" i="10"/>
  <c r="EW418" i="10"/>
  <c r="EW419" i="10"/>
  <c r="EW420" i="10"/>
  <c r="EW421" i="10"/>
  <c r="Y398" i="10"/>
  <c r="Y399" i="10"/>
  <c r="Y400" i="10"/>
  <c r="Y401" i="10"/>
  <c r="Y402" i="10"/>
  <c r="EW402" i="10" s="1"/>
  <c r="EW403" i="10"/>
  <c r="EW404" i="10"/>
  <c r="EW405" i="10"/>
  <c r="EW406" i="10"/>
  <c r="EW407" i="10"/>
  <c r="EW408" i="10"/>
  <c r="EW409" i="10"/>
  <c r="Y263" i="10"/>
  <c r="CK263" i="10"/>
  <c r="Y264" i="10"/>
  <c r="CK264" i="10"/>
  <c r="Y265" i="10"/>
  <c r="Y266" i="10"/>
  <c r="EW268" i="10"/>
  <c r="Y269" i="10"/>
  <c r="Y270" i="10"/>
  <c r="EW270" i="10" s="1"/>
  <c r="EW271" i="10"/>
  <c r="EW272" i="10"/>
  <c r="EW273" i="10"/>
  <c r="EW274" i="10"/>
  <c r="Y251" i="10"/>
  <c r="Y252" i="10"/>
  <c r="Y253" i="10"/>
  <c r="Y254" i="10"/>
  <c r="EW255" i="10"/>
  <c r="Y257" i="10"/>
  <c r="EW257" i="10" s="1"/>
  <c r="Y258" i="10"/>
  <c r="EW258" i="10" s="1"/>
  <c r="Y259" i="10"/>
  <c r="EW259" i="10" s="1"/>
  <c r="EW260" i="10"/>
  <c r="EW261" i="10"/>
  <c r="Y240" i="10"/>
  <c r="Y241" i="10"/>
  <c r="Y242" i="10"/>
  <c r="EW242" i="10" s="1"/>
  <c r="EW243" i="10"/>
  <c r="EW244" i="10"/>
  <c r="EW245" i="10"/>
  <c r="EW246" i="10"/>
  <c r="EW247" i="10"/>
  <c r="EW248" i="10"/>
  <c r="EW249" i="10"/>
  <c r="Y226" i="10"/>
  <c r="Y227" i="10"/>
  <c r="Y229" i="10"/>
  <c r="EW229" i="10" s="1"/>
  <c r="Y230" i="10"/>
  <c r="EW232" i="10"/>
  <c r="EW233" i="10"/>
  <c r="EW234" i="10"/>
  <c r="EW235" i="10"/>
  <c r="EW236" i="10"/>
  <c r="EW237" i="10"/>
  <c r="Y206" i="10"/>
  <c r="EW206" i="10" s="1"/>
  <c r="EW207" i="10"/>
  <c r="EW208" i="10"/>
  <c r="EW209" i="10"/>
  <c r="Y210" i="10"/>
  <c r="EW210" i="10" s="1"/>
  <c r="Y211" i="10"/>
  <c r="EW211" i="10" s="1"/>
  <c r="Y212" i="10"/>
  <c r="EW212" i="10" s="1"/>
  <c r="Y213" i="10"/>
  <c r="EW213" i="10" s="1"/>
  <c r="EW214" i="10"/>
  <c r="EW215" i="10"/>
  <c r="EW216" i="10"/>
  <c r="EW217" i="10"/>
  <c r="EW218" i="10"/>
  <c r="EW223" i="10"/>
  <c r="EW224" i="10"/>
  <c r="EW191" i="10"/>
  <c r="EW192" i="10"/>
  <c r="EW193" i="10"/>
  <c r="EW194" i="10"/>
  <c r="EW195" i="10"/>
  <c r="Y196" i="10"/>
  <c r="EW196" i="10" s="1"/>
  <c r="Y197" i="10"/>
  <c r="EW197" i="10" s="1"/>
  <c r="EW198" i="10"/>
  <c r="EW199" i="10"/>
  <c r="EW200" i="10"/>
  <c r="EW201" i="10"/>
  <c r="EW202" i="10"/>
  <c r="EW203" i="10"/>
  <c r="EW204" i="10"/>
  <c r="EW176" i="10"/>
  <c r="Y177" i="10"/>
  <c r="EW177" i="10" s="1"/>
  <c r="EW178" i="10"/>
  <c r="EW179" i="10"/>
  <c r="Y180" i="10"/>
  <c r="EW180" i="10" s="1"/>
  <c r="Y181" i="10"/>
  <c r="EW181" i="10" s="1"/>
  <c r="EW182" i="10"/>
  <c r="EW183" i="10"/>
  <c r="EW184" i="10"/>
  <c r="EW185" i="10"/>
  <c r="EW186" i="10"/>
  <c r="EW187" i="10"/>
  <c r="EW188" i="10"/>
  <c r="EW189" i="10"/>
  <c r="EW159" i="10"/>
  <c r="EW160" i="10"/>
  <c r="EW161" i="10"/>
  <c r="EW162" i="10"/>
  <c r="Y163" i="10"/>
  <c r="EW163" i="10" s="1"/>
  <c r="Y164" i="10"/>
  <c r="EW164" i="10" s="1"/>
  <c r="Y165" i="10"/>
  <c r="EW165" i="10" s="1"/>
  <c r="Y166" i="10"/>
  <c r="EW166" i="10" s="1"/>
  <c r="EW167" i="10"/>
  <c r="EW168" i="10"/>
  <c r="EW174" i="10"/>
  <c r="EW145" i="10"/>
  <c r="Y146" i="10"/>
  <c r="EW146" i="10" s="1"/>
  <c r="EW147" i="10"/>
  <c r="EW148" i="10"/>
  <c r="Y149" i="10"/>
  <c r="EW149" i="10" s="1"/>
  <c r="EW150" i="10"/>
  <c r="EW151" i="10"/>
  <c r="EW152" i="10"/>
  <c r="EW153" i="10"/>
  <c r="EW154" i="10"/>
  <c r="EW155" i="10"/>
  <c r="EW156" i="10"/>
  <c r="EW157" i="10"/>
  <c r="Y133" i="10"/>
  <c r="Y134" i="10"/>
  <c r="EW135" i="10"/>
  <c r="Y136" i="10"/>
  <c r="EW136" i="10" s="1"/>
  <c r="EW137" i="10"/>
  <c r="EW138" i="10"/>
  <c r="Y139" i="10"/>
  <c r="EW139" i="10" s="1"/>
  <c r="EW140" i="10"/>
  <c r="EW141" i="10"/>
  <c r="EW142" i="10"/>
  <c r="EW143" i="10"/>
  <c r="EW116" i="10"/>
  <c r="EW117" i="10"/>
  <c r="Y118" i="10"/>
  <c r="EW118" i="10" s="1"/>
  <c r="Y119" i="10"/>
  <c r="EW119" i="10" s="1"/>
  <c r="EW120" i="10"/>
  <c r="EW121" i="10"/>
  <c r="EW122" i="10"/>
  <c r="EW123" i="10"/>
  <c r="EW124" i="10"/>
  <c r="EW125" i="10"/>
  <c r="EW126" i="10"/>
  <c r="EW127" i="10"/>
  <c r="EW128" i="10"/>
  <c r="EW129" i="10"/>
  <c r="EW95" i="10"/>
  <c r="EW96" i="10"/>
  <c r="EW97" i="10"/>
  <c r="EW98" i="10"/>
  <c r="EW99" i="10"/>
  <c r="EW100" i="10"/>
  <c r="EW101" i="10"/>
  <c r="EW102" i="10"/>
  <c r="EW103" i="10"/>
  <c r="EW104" i="10"/>
  <c r="EW112" i="10"/>
  <c r="EW113" i="10"/>
  <c r="EW114" i="10"/>
  <c r="EW78" i="10"/>
  <c r="EW79" i="10"/>
  <c r="EW80" i="10"/>
  <c r="EW81" i="10"/>
  <c r="EW82" i="10"/>
  <c r="EW83" i="10"/>
  <c r="EW84" i="10"/>
  <c r="EW85" i="10"/>
  <c r="EW86" i="10"/>
  <c r="EW87" i="10"/>
  <c r="EW88" i="10"/>
  <c r="EW93" i="10"/>
  <c r="EW65" i="10"/>
  <c r="EW66" i="10"/>
  <c r="EW67" i="10"/>
  <c r="EW68" i="10"/>
  <c r="EW69" i="10"/>
  <c r="EW70" i="10"/>
  <c r="EW71" i="10"/>
  <c r="EW72" i="10"/>
  <c r="EW73" i="10"/>
  <c r="EW74" i="10"/>
  <c r="EW75" i="10"/>
  <c r="EW49" i="10"/>
  <c r="Y50" i="10"/>
  <c r="Y53" i="10"/>
  <c r="EW53" i="10" s="1"/>
  <c r="Y54" i="10"/>
  <c r="EW54" i="10" s="1"/>
  <c r="EW55" i="10"/>
  <c r="EW56" i="10"/>
  <c r="EW57" i="10"/>
  <c r="EW58" i="10"/>
  <c r="EW59" i="10"/>
  <c r="EW60" i="10"/>
  <c r="EW61" i="10"/>
  <c r="Y34" i="10"/>
  <c r="Y35" i="10"/>
  <c r="Y36" i="10"/>
  <c r="Y37" i="10"/>
  <c r="EW38" i="10"/>
  <c r="EW39" i="10"/>
  <c r="EW40" i="10"/>
  <c r="EW41" i="10"/>
  <c r="EW42" i="10"/>
  <c r="EW43" i="10"/>
  <c r="EW44" i="10"/>
  <c r="EW45" i="10"/>
  <c r="EW46" i="10"/>
  <c r="EW47" i="10"/>
  <c r="Y11" i="10"/>
  <c r="Y12" i="10"/>
  <c r="EW12" i="10" s="1"/>
  <c r="Y13" i="10"/>
  <c r="EW13" i="10" s="1"/>
  <c r="Y14" i="10"/>
  <c r="EW14" i="10" s="1"/>
  <c r="Y15" i="10"/>
  <c r="EW15" i="10" s="1"/>
  <c r="Y16" i="10"/>
  <c r="EW16" i="10" s="1"/>
  <c r="EW17" i="10"/>
  <c r="EW18" i="10"/>
  <c r="EW19" i="10"/>
  <c r="EW22" i="10"/>
  <c r="EW23" i="10"/>
  <c r="EW27" i="10"/>
  <c r="EW32" i="10"/>
  <c r="Y424" i="10"/>
  <c r="EW424" i="10" s="1"/>
  <c r="Y425" i="10"/>
  <c r="EW425" i="10" s="1"/>
  <c r="EW426" i="10"/>
  <c r="Y427" i="10"/>
  <c r="EW427" i="10" s="1"/>
  <c r="Y428" i="10"/>
  <c r="EW428" i="10" s="1"/>
  <c r="EW429" i="10"/>
  <c r="EW430" i="10"/>
  <c r="EW431" i="10"/>
  <c r="EW432" i="10"/>
  <c r="EW433" i="10"/>
  <c r="EW434" i="10"/>
  <c r="EW435" i="10"/>
  <c r="EW436" i="10"/>
  <c r="EW437" i="10"/>
  <c r="EW438" i="10"/>
  <c r="Y441" i="10"/>
  <c r="EW441" i="10" s="1"/>
  <c r="Y442" i="10"/>
  <c r="EW442" i="10" s="1"/>
  <c r="Y443" i="10"/>
  <c r="EW443" i="10" s="1"/>
  <c r="Y444" i="10"/>
  <c r="EW444" i="10" s="1"/>
  <c r="EW445" i="10"/>
  <c r="EW446" i="10"/>
  <c r="EW447" i="10"/>
  <c r="EW448" i="10"/>
  <c r="EW449" i="10"/>
  <c r="EW450" i="10"/>
  <c r="EW451" i="10"/>
  <c r="EW452" i="10"/>
  <c r="EW453" i="10"/>
  <c r="EW454" i="10"/>
  <c r="EW455" i="10"/>
  <c r="Y458" i="10"/>
  <c r="EW458" i="10" s="1"/>
  <c r="Y459" i="10"/>
  <c r="EW460" i="10"/>
  <c r="EW461" i="10"/>
  <c r="Y462" i="10"/>
  <c r="EW462" i="10" s="1"/>
  <c r="Y463" i="10"/>
  <c r="EW463" i="10" s="1"/>
  <c r="EW464" i="10"/>
  <c r="EW465" i="10"/>
  <c r="EW466" i="10"/>
  <c r="EW467" i="10"/>
  <c r="EW468" i="10"/>
  <c r="EW469" i="10"/>
  <c r="EW470" i="10"/>
  <c r="EW471" i="10"/>
  <c r="EW472" i="10"/>
  <c r="EW508" i="10"/>
  <c r="EW509" i="10"/>
  <c r="EW510" i="10"/>
  <c r="EW511" i="10"/>
  <c r="EW512" i="10"/>
  <c r="EW513" i="10"/>
  <c r="EW514" i="10"/>
  <c r="EW515" i="10"/>
  <c r="EW516" i="10"/>
  <c r="EW517" i="10"/>
  <c r="EW518" i="10"/>
  <c r="EW519" i="10"/>
  <c r="EW520" i="10"/>
  <c r="EW521" i="10"/>
  <c r="EW522" i="10"/>
  <c r="EW523" i="10"/>
  <c r="Y276" i="10"/>
  <c r="Y277" i="10"/>
  <c r="Y278" i="10"/>
  <c r="EW278" i="10" s="1"/>
  <c r="Y279" i="10"/>
  <c r="EW279" i="10" s="1"/>
  <c r="Y280" i="10"/>
  <c r="EW280" i="10" s="1"/>
  <c r="EW281" i="10"/>
  <c r="Y282" i="10"/>
  <c r="EW282" i="10" s="1"/>
  <c r="EW283" i="10"/>
  <c r="EW284" i="10"/>
  <c r="EW285" i="10"/>
  <c r="EW286" i="10"/>
  <c r="EW287" i="10"/>
  <c r="Y290" i="10"/>
  <c r="EW290" i="10" s="1"/>
  <c r="Y294" i="10"/>
  <c r="EW294" i="10" s="1"/>
  <c r="Y295" i="10"/>
  <c r="EW295" i="10" s="1"/>
  <c r="EW311" i="10"/>
  <c r="Y313" i="10"/>
  <c r="CK313" i="10"/>
  <c r="CK314" i="10"/>
  <c r="Y315" i="10"/>
  <c r="Y316" i="10"/>
  <c r="Y317" i="10"/>
  <c r="EW317" i="10" s="1"/>
  <c r="Y318" i="10"/>
  <c r="EW318" i="10" s="1"/>
  <c r="Y319" i="10"/>
  <c r="EW319" i="10" s="1"/>
  <c r="Y320" i="10"/>
  <c r="EW320" i="10" s="1"/>
  <c r="EW321" i="10"/>
  <c r="EW322" i="10"/>
  <c r="EW323" i="10"/>
  <c r="EW324" i="10"/>
  <c r="EW325" i="10"/>
  <c r="EW326" i="10"/>
  <c r="EW327" i="10"/>
  <c r="EW328" i="10"/>
  <c r="Y330" i="10"/>
  <c r="CK330" i="10"/>
  <c r="Y331" i="10"/>
  <c r="CK331" i="10"/>
  <c r="Y332" i="10"/>
  <c r="CK332" i="10"/>
  <c r="Y333" i="10"/>
  <c r="EW334" i="10"/>
  <c r="Y335" i="10"/>
  <c r="EW335" i="10" s="1"/>
  <c r="Y336" i="10"/>
  <c r="EW336" i="10" s="1"/>
  <c r="EW337" i="10"/>
  <c r="EW338" i="10"/>
  <c r="EW339" i="10"/>
  <c r="EW340" i="10"/>
  <c r="EW341" i="10"/>
  <c r="EW342" i="10"/>
  <c r="EW343" i="10"/>
  <c r="EW344" i="10"/>
  <c r="EW345" i="10"/>
  <c r="Y349" i="10"/>
  <c r="EW349" i="10" s="1"/>
  <c r="Y350" i="10"/>
  <c r="EW350" i="10" s="1"/>
  <c r="Y351" i="10"/>
  <c r="EW351" i="10" s="1"/>
  <c r="Y352" i="10"/>
  <c r="EW352" i="10" s="1"/>
  <c r="Y353" i="10"/>
  <c r="EW353" i="10" s="1"/>
  <c r="EW360" i="10"/>
  <c r="EW361" i="10"/>
  <c r="EW362" i="10"/>
  <c r="Y364" i="10"/>
  <c r="Y365" i="10"/>
  <c r="Y366" i="10"/>
  <c r="Y367" i="10"/>
  <c r="EW367" i="10" s="1"/>
  <c r="EW368" i="10"/>
  <c r="EW369" i="10"/>
  <c r="EW370" i="10"/>
  <c r="EW371" i="10"/>
  <c r="EW372" i="10"/>
  <c r="EW373" i="10"/>
  <c r="EW374" i="10"/>
  <c r="EW375" i="10"/>
  <c r="EW376" i="10"/>
  <c r="EW377" i="10"/>
  <c r="EW378" i="10"/>
  <c r="EW379" i="10"/>
  <c r="Y381" i="10"/>
  <c r="Y382" i="10"/>
  <c r="Y384" i="10"/>
  <c r="EW384" i="10" s="1"/>
  <c r="Y385" i="10"/>
  <c r="EW385" i="10" s="1"/>
  <c r="EW386" i="10"/>
  <c r="EW387" i="10"/>
  <c r="EW388" i="10"/>
  <c r="EW389" i="10"/>
  <c r="EW390" i="10"/>
  <c r="EW391" i="10"/>
  <c r="EW392" i="10"/>
  <c r="EW393" i="10"/>
  <c r="EW394" i="10"/>
  <c r="EW395" i="10"/>
  <c r="EW396" i="10"/>
  <c r="EX525" i="10"/>
  <c r="EX526" i="10"/>
  <c r="EX527" i="10"/>
  <c r="EX528" i="10"/>
  <c r="EX529" i="10"/>
  <c r="EX530" i="10"/>
  <c r="EX531" i="10"/>
  <c r="EX532" i="10"/>
  <c r="EX533" i="10"/>
  <c r="EX534" i="10"/>
  <c r="EX535" i="10"/>
  <c r="EX536" i="10"/>
  <c r="EX537" i="10"/>
  <c r="EX538" i="10"/>
  <c r="EX539" i="10"/>
  <c r="EX540" i="10"/>
  <c r="EX411" i="10"/>
  <c r="EX412" i="10"/>
  <c r="EX413" i="10"/>
  <c r="EX414" i="10"/>
  <c r="EX415" i="10"/>
  <c r="EX416" i="10"/>
  <c r="EX417" i="10"/>
  <c r="EX418" i="10"/>
  <c r="EX419" i="10"/>
  <c r="EX420" i="10"/>
  <c r="EX421" i="10"/>
  <c r="EX398" i="10"/>
  <c r="EX399" i="10"/>
  <c r="EX400" i="10"/>
  <c r="EX401" i="10"/>
  <c r="EX402" i="10"/>
  <c r="EX403" i="10"/>
  <c r="EX404" i="10"/>
  <c r="EX405" i="10"/>
  <c r="EX406" i="10"/>
  <c r="EX407" i="10"/>
  <c r="EX408" i="10"/>
  <c r="EX409" i="10"/>
  <c r="EX263" i="10"/>
  <c r="EX264" i="10"/>
  <c r="EX265" i="10"/>
  <c r="EX266" i="10"/>
  <c r="EX267" i="10"/>
  <c r="EX268" i="10"/>
  <c r="EX269" i="10"/>
  <c r="EX270" i="10"/>
  <c r="EX271" i="10"/>
  <c r="EX272" i="10"/>
  <c r="EX273" i="10"/>
  <c r="EX274" i="10"/>
  <c r="EX251" i="10"/>
  <c r="EX252" i="10"/>
  <c r="EX253" i="10"/>
  <c r="EX254" i="10"/>
  <c r="EX255" i="10"/>
  <c r="EX256" i="10"/>
  <c r="EX257" i="10"/>
  <c r="EX258" i="10"/>
  <c r="EX259" i="10"/>
  <c r="EX260" i="10"/>
  <c r="EX261" i="10"/>
  <c r="EX239" i="10"/>
  <c r="EX240" i="10"/>
  <c r="EX241" i="10"/>
  <c r="EX242" i="10"/>
  <c r="EX243" i="10"/>
  <c r="EX244" i="10"/>
  <c r="EX245" i="10"/>
  <c r="EX246" i="10"/>
  <c r="EX247" i="10"/>
  <c r="EX248" i="10"/>
  <c r="EX249" i="10"/>
  <c r="EX226" i="10"/>
  <c r="EX227" i="10"/>
  <c r="EX228" i="10"/>
  <c r="EX229" i="10"/>
  <c r="EX230" i="10"/>
  <c r="EX231" i="10"/>
  <c r="EX232" i="10"/>
  <c r="EX233" i="10"/>
  <c r="EX234" i="10"/>
  <c r="EX235" i="10"/>
  <c r="EX236" i="10"/>
  <c r="EX237" i="10"/>
  <c r="EX206" i="10"/>
  <c r="EX207" i="10"/>
  <c r="EX208" i="10"/>
  <c r="EX209" i="10"/>
  <c r="EX210" i="10"/>
  <c r="EX211" i="10"/>
  <c r="EX212" i="10"/>
  <c r="EX213" i="10"/>
  <c r="EX214" i="10"/>
  <c r="EX215" i="10"/>
  <c r="EX216" i="10"/>
  <c r="EX217" i="10"/>
  <c r="EX218" i="10"/>
  <c r="EX223" i="10"/>
  <c r="EX224" i="10"/>
  <c r="EX191" i="10"/>
  <c r="EX192" i="10"/>
  <c r="EX193" i="10"/>
  <c r="EX194" i="10"/>
  <c r="EX195" i="10"/>
  <c r="EX196" i="10"/>
  <c r="EX197" i="10"/>
  <c r="EX198" i="10"/>
  <c r="EX199" i="10"/>
  <c r="EX200" i="10"/>
  <c r="EX201" i="10"/>
  <c r="EX202" i="10"/>
  <c r="EX203" i="10"/>
  <c r="EX204" i="10"/>
  <c r="EX176" i="10"/>
  <c r="EX177" i="10"/>
  <c r="EX178" i="10"/>
  <c r="EX179" i="10"/>
  <c r="EX180" i="10"/>
  <c r="EX181" i="10"/>
  <c r="EX182" i="10"/>
  <c r="EX183" i="10"/>
  <c r="EX184" i="10"/>
  <c r="EX185" i="10"/>
  <c r="EX186" i="10"/>
  <c r="EX187" i="10"/>
  <c r="EX188" i="10"/>
  <c r="EX189" i="10"/>
  <c r="EX159" i="10"/>
  <c r="EX160" i="10"/>
  <c r="EX161" i="10"/>
  <c r="EX162" i="10"/>
  <c r="EX163" i="10"/>
  <c r="EX164" i="10"/>
  <c r="EX165" i="10"/>
  <c r="EX166" i="10"/>
  <c r="EX167" i="10"/>
  <c r="EX168" i="10"/>
  <c r="EX174" i="10"/>
  <c r="EX145" i="10"/>
  <c r="EX146" i="10"/>
  <c r="EX147" i="10"/>
  <c r="EX148" i="10"/>
  <c r="EX149" i="10"/>
  <c r="EX150" i="10"/>
  <c r="EX151" i="10"/>
  <c r="EX152" i="10"/>
  <c r="EX153" i="10"/>
  <c r="EX154" i="10"/>
  <c r="EX155" i="10"/>
  <c r="EX156" i="10"/>
  <c r="EX157" i="10"/>
  <c r="EX131" i="10"/>
  <c r="EX132" i="10"/>
  <c r="EX133" i="10"/>
  <c r="EX134" i="10"/>
  <c r="EX135" i="10"/>
  <c r="EX136" i="10"/>
  <c r="EX137" i="10"/>
  <c r="EX138" i="10"/>
  <c r="EX139" i="10"/>
  <c r="EX140" i="10"/>
  <c r="EX141" i="10"/>
  <c r="EX142" i="10"/>
  <c r="EX143" i="10"/>
  <c r="EX116" i="10"/>
  <c r="EX117" i="10"/>
  <c r="EX118" i="10"/>
  <c r="EX119" i="10"/>
  <c r="EX120" i="10"/>
  <c r="EX121" i="10"/>
  <c r="EX122" i="10"/>
  <c r="EX123" i="10"/>
  <c r="EX124" i="10"/>
  <c r="EX125" i="10"/>
  <c r="EX126" i="10"/>
  <c r="EX127" i="10"/>
  <c r="EX128" i="10"/>
  <c r="EX129" i="10"/>
  <c r="EX95" i="10"/>
  <c r="EX96" i="10"/>
  <c r="EX97" i="10"/>
  <c r="EX98" i="10"/>
  <c r="EX99" i="10"/>
  <c r="EX100" i="10"/>
  <c r="EX101" i="10"/>
  <c r="EX102" i="10"/>
  <c r="EX103" i="10"/>
  <c r="EX104" i="10"/>
  <c r="EX112" i="10"/>
  <c r="EX113" i="10"/>
  <c r="EX114" i="10"/>
  <c r="EX77" i="10"/>
  <c r="EX78" i="10"/>
  <c r="EX79" i="10"/>
  <c r="EX80" i="10"/>
  <c r="EX81" i="10"/>
  <c r="EX82" i="10"/>
  <c r="EX83" i="10"/>
  <c r="EX84" i="10"/>
  <c r="EX85" i="10"/>
  <c r="EX86" i="10"/>
  <c r="EX87" i="10"/>
  <c r="EX88" i="10"/>
  <c r="EX93" i="10"/>
  <c r="EX63" i="10"/>
  <c r="EX64" i="10"/>
  <c r="EX65" i="10"/>
  <c r="EX66" i="10"/>
  <c r="EX67" i="10"/>
  <c r="EX68" i="10"/>
  <c r="EX69" i="10"/>
  <c r="EX70" i="10"/>
  <c r="EX71" i="10"/>
  <c r="EX72" i="10"/>
  <c r="EX73" i="10"/>
  <c r="EX74" i="10"/>
  <c r="EX75" i="10"/>
  <c r="EX49" i="10"/>
  <c r="EX50" i="10"/>
  <c r="EX51" i="10"/>
  <c r="EX52" i="10"/>
  <c r="EX53" i="10"/>
  <c r="EX54" i="10"/>
  <c r="EX55" i="10"/>
  <c r="EX56" i="10"/>
  <c r="EX57" i="10"/>
  <c r="EX58" i="10"/>
  <c r="EX59" i="10"/>
  <c r="EX60" i="10"/>
  <c r="EX61" i="10"/>
  <c r="EX34" i="10"/>
  <c r="EX35" i="10"/>
  <c r="EX36" i="10"/>
  <c r="EX37" i="10"/>
  <c r="EX38" i="10"/>
  <c r="EX39" i="10"/>
  <c r="EX40" i="10"/>
  <c r="EX41" i="10"/>
  <c r="EX42" i="10"/>
  <c r="EX43" i="10"/>
  <c r="EX44" i="10"/>
  <c r="EX45" i="10"/>
  <c r="EX46" i="10"/>
  <c r="EX47" i="10"/>
  <c r="EX10" i="10"/>
  <c r="EX11" i="10"/>
  <c r="EX12" i="10"/>
  <c r="EX13" i="10"/>
  <c r="EX14" i="10"/>
  <c r="EX15" i="10"/>
  <c r="EX16" i="10"/>
  <c r="EX17" i="10"/>
  <c r="EX18" i="10"/>
  <c r="EX19" i="10"/>
  <c r="EX22" i="10"/>
  <c r="EX23" i="10"/>
  <c r="EX27" i="10"/>
  <c r="EX32" i="10"/>
  <c r="EX423" i="10"/>
  <c r="EX424" i="10"/>
  <c r="EX425" i="10"/>
  <c r="EX426" i="10"/>
  <c r="EX427" i="10"/>
  <c r="EX428" i="10"/>
  <c r="EX429" i="10"/>
  <c r="EX430" i="10"/>
  <c r="EX431" i="10"/>
  <c r="EX432" i="10"/>
  <c r="EX433" i="10"/>
  <c r="EX434" i="10"/>
  <c r="EX435" i="10"/>
  <c r="EX436" i="10"/>
  <c r="EX437" i="10"/>
  <c r="EX438" i="10"/>
  <c r="EX440" i="10"/>
  <c r="EX441" i="10"/>
  <c r="EX442" i="10"/>
  <c r="EX443" i="10"/>
  <c r="EX444" i="10"/>
  <c r="EX445" i="10"/>
  <c r="EX446" i="10"/>
  <c r="EX447" i="10"/>
  <c r="EX448" i="10"/>
  <c r="EX449" i="10"/>
  <c r="EX450" i="10"/>
  <c r="EX451" i="10"/>
  <c r="EX452" i="10"/>
  <c r="EX453" i="10"/>
  <c r="EX454" i="10"/>
  <c r="EX455" i="10"/>
  <c r="EX458" i="10"/>
  <c r="EX459" i="10"/>
  <c r="EX460" i="10"/>
  <c r="EX461" i="10"/>
  <c r="EX462" i="10"/>
  <c r="EX463" i="10"/>
  <c r="EX464" i="10"/>
  <c r="EX465" i="10"/>
  <c r="EX466" i="10"/>
  <c r="EX467" i="10"/>
  <c r="EX468" i="10"/>
  <c r="EX469" i="10"/>
  <c r="EX470" i="10"/>
  <c r="EX471" i="10"/>
  <c r="EX472" i="10"/>
  <c r="EX508" i="10"/>
  <c r="EX509" i="10"/>
  <c r="EX510" i="10"/>
  <c r="EX511" i="10"/>
  <c r="EX512" i="10"/>
  <c r="EX513" i="10"/>
  <c r="EX514" i="10"/>
  <c r="EX515" i="10"/>
  <c r="EX516" i="10"/>
  <c r="EX517" i="10"/>
  <c r="EX518" i="10"/>
  <c r="EX519" i="10"/>
  <c r="EX520" i="10"/>
  <c r="EX521" i="10"/>
  <c r="EX522" i="10"/>
  <c r="EX523" i="10"/>
  <c r="EX276" i="10"/>
  <c r="EX277" i="10"/>
  <c r="EX278" i="10"/>
  <c r="EX279" i="10"/>
  <c r="EX280" i="10"/>
  <c r="EX281" i="10"/>
  <c r="EX282" i="10"/>
  <c r="EX283" i="10"/>
  <c r="EX284" i="10"/>
  <c r="EX285" i="10"/>
  <c r="EX286" i="10"/>
  <c r="EX287" i="10"/>
  <c r="EX311" i="10"/>
  <c r="EX313" i="10"/>
  <c r="EX314" i="10"/>
  <c r="EX315" i="10"/>
  <c r="EX316" i="10"/>
  <c r="EX317" i="10"/>
  <c r="EX318" i="10"/>
  <c r="EX319" i="10"/>
  <c r="EX320" i="10"/>
  <c r="EX321" i="10"/>
  <c r="EX322" i="10"/>
  <c r="EX323" i="10"/>
  <c r="EX324" i="10"/>
  <c r="EX325" i="10"/>
  <c r="EX326" i="10"/>
  <c r="EX327" i="10"/>
  <c r="EX328" i="10"/>
  <c r="EX330" i="10"/>
  <c r="EX331" i="10"/>
  <c r="EX332" i="10"/>
  <c r="EX333" i="10"/>
  <c r="EX334" i="10"/>
  <c r="EX335" i="10"/>
  <c r="EX336" i="10"/>
  <c r="EX337" i="10"/>
  <c r="EX338" i="10"/>
  <c r="EX339" i="10"/>
  <c r="EX340" i="10"/>
  <c r="EX341" i="10"/>
  <c r="EX342" i="10"/>
  <c r="EX343" i="10"/>
  <c r="EX344" i="10"/>
  <c r="EX345" i="10"/>
  <c r="EX360" i="10"/>
  <c r="EX361" i="10"/>
  <c r="EX362" i="10"/>
  <c r="EX364" i="10"/>
  <c r="EX365" i="10"/>
  <c r="EX366" i="10"/>
  <c r="EX367" i="10"/>
  <c r="EX368" i="10"/>
  <c r="EX369" i="10"/>
  <c r="EX370" i="10"/>
  <c r="EX371" i="10"/>
  <c r="EX372" i="10"/>
  <c r="EX373" i="10"/>
  <c r="EX374" i="10"/>
  <c r="EX375" i="10"/>
  <c r="EX376" i="10"/>
  <c r="EX377" i="10"/>
  <c r="EX378" i="10"/>
  <c r="EX379" i="10"/>
  <c r="EX381" i="10"/>
  <c r="EX382" i="10"/>
  <c r="EX383" i="10"/>
  <c r="EX384" i="10"/>
  <c r="EX385" i="10"/>
  <c r="EX386" i="10"/>
  <c r="EX387" i="10"/>
  <c r="EX388" i="10"/>
  <c r="EX389" i="10"/>
  <c r="EX390" i="10"/>
  <c r="EX391" i="10"/>
  <c r="EX392" i="10"/>
  <c r="EX393" i="10"/>
  <c r="EX394" i="10"/>
  <c r="EX395" i="10"/>
  <c r="EX396" i="10"/>
  <c r="EY525" i="10"/>
  <c r="EY526" i="10"/>
  <c r="EY527" i="10"/>
  <c r="EY528" i="10"/>
  <c r="EY529" i="10"/>
  <c r="EY530" i="10"/>
  <c r="EY531" i="10"/>
  <c r="EY532" i="10"/>
  <c r="EY533" i="10"/>
  <c r="EY534" i="10"/>
  <c r="EY535" i="10"/>
  <c r="EY536" i="10"/>
  <c r="EY537" i="10"/>
  <c r="EY538" i="10"/>
  <c r="EY539" i="10"/>
  <c r="EY540" i="10"/>
  <c r="EY411" i="10"/>
  <c r="EY412" i="10"/>
  <c r="EY413" i="10"/>
  <c r="EY414" i="10"/>
  <c r="EY415" i="10"/>
  <c r="EY416" i="10"/>
  <c r="EY417" i="10"/>
  <c r="EY418" i="10"/>
  <c r="EY419" i="10"/>
  <c r="EY420" i="10"/>
  <c r="EY421" i="10"/>
  <c r="EY398" i="10"/>
  <c r="EY399" i="10"/>
  <c r="EY400" i="10"/>
  <c r="EY401" i="10"/>
  <c r="EY402" i="10"/>
  <c r="EY403" i="10"/>
  <c r="EY404" i="10"/>
  <c r="EY405" i="10"/>
  <c r="EY406" i="10"/>
  <c r="EY407" i="10"/>
  <c r="EY408" i="10"/>
  <c r="EY409" i="10"/>
  <c r="EY263" i="10"/>
  <c r="EY264" i="10"/>
  <c r="EY265" i="10"/>
  <c r="EY266" i="10"/>
  <c r="EY267" i="10"/>
  <c r="EY268" i="10"/>
  <c r="EY269" i="10"/>
  <c r="EY270" i="10"/>
  <c r="EY271" i="10"/>
  <c r="EY272" i="10"/>
  <c r="EY273" i="10"/>
  <c r="EY274" i="10"/>
  <c r="EY251" i="10"/>
  <c r="EY252" i="10"/>
  <c r="EY253" i="10"/>
  <c r="EY254" i="10"/>
  <c r="EY255" i="10"/>
  <c r="EY256" i="10"/>
  <c r="EY257" i="10"/>
  <c r="EY258" i="10"/>
  <c r="EY259" i="10"/>
  <c r="EY260" i="10"/>
  <c r="EY261" i="10"/>
  <c r="EY239" i="10"/>
  <c r="EY240" i="10"/>
  <c r="EY241" i="10"/>
  <c r="EY242" i="10"/>
  <c r="EY243" i="10"/>
  <c r="EY244" i="10"/>
  <c r="EY245" i="10"/>
  <c r="EY246" i="10"/>
  <c r="EY247" i="10"/>
  <c r="EY248" i="10"/>
  <c r="EY249" i="10"/>
  <c r="EY226" i="10"/>
  <c r="EY227" i="10"/>
  <c r="EY228" i="10"/>
  <c r="EY229" i="10"/>
  <c r="EY230" i="10"/>
  <c r="EY231" i="10"/>
  <c r="EY232" i="10"/>
  <c r="EY233" i="10"/>
  <c r="EY234" i="10"/>
  <c r="EY235" i="10"/>
  <c r="EY236" i="10"/>
  <c r="EY237" i="10"/>
  <c r="EY206" i="10"/>
  <c r="EY207" i="10"/>
  <c r="EY208" i="10"/>
  <c r="EY209" i="10"/>
  <c r="EY210" i="10"/>
  <c r="EY211" i="10"/>
  <c r="EY212" i="10"/>
  <c r="EY213" i="10"/>
  <c r="EY214" i="10"/>
  <c r="EY215" i="10"/>
  <c r="EY216" i="10"/>
  <c r="EY217" i="10"/>
  <c r="EY218" i="10"/>
  <c r="EY223" i="10"/>
  <c r="EY224" i="10"/>
  <c r="EY191" i="10"/>
  <c r="EY192" i="10"/>
  <c r="EY193" i="10"/>
  <c r="EY194" i="10"/>
  <c r="EY195" i="10"/>
  <c r="EY196" i="10"/>
  <c r="EY197" i="10"/>
  <c r="EY198" i="10"/>
  <c r="EY199" i="10"/>
  <c r="EY200" i="10"/>
  <c r="EY201" i="10"/>
  <c r="EY202" i="10"/>
  <c r="EY203" i="10"/>
  <c r="EY204" i="10"/>
  <c r="EY176" i="10"/>
  <c r="EY177" i="10"/>
  <c r="EY178" i="10"/>
  <c r="EY179" i="10"/>
  <c r="EY180" i="10"/>
  <c r="EY181" i="10"/>
  <c r="EY182" i="10"/>
  <c r="EY183" i="10"/>
  <c r="EY184" i="10"/>
  <c r="EY185" i="10"/>
  <c r="EY186" i="10"/>
  <c r="EY187" i="10"/>
  <c r="EY188" i="10"/>
  <c r="EY189" i="10"/>
  <c r="EY159" i="10"/>
  <c r="EY160" i="10"/>
  <c r="EY161" i="10"/>
  <c r="EY162" i="10"/>
  <c r="EY163" i="10"/>
  <c r="EY164" i="10"/>
  <c r="EY165" i="10"/>
  <c r="EY166" i="10"/>
  <c r="EY167" i="10"/>
  <c r="EY168" i="10"/>
  <c r="EY174" i="10"/>
  <c r="EY145" i="10"/>
  <c r="EY146" i="10"/>
  <c r="EY147" i="10"/>
  <c r="EY148" i="10"/>
  <c r="EY149" i="10"/>
  <c r="EY150" i="10"/>
  <c r="EY151" i="10"/>
  <c r="EY152" i="10"/>
  <c r="EY153" i="10"/>
  <c r="EY154" i="10"/>
  <c r="EY155" i="10"/>
  <c r="EY156" i="10"/>
  <c r="EY157" i="10"/>
  <c r="EY131" i="10"/>
  <c r="EY132" i="10"/>
  <c r="EY133" i="10"/>
  <c r="EY134" i="10"/>
  <c r="EY135" i="10"/>
  <c r="EY136" i="10"/>
  <c r="EY137" i="10"/>
  <c r="EY138" i="10"/>
  <c r="EY139" i="10"/>
  <c r="EY140" i="10"/>
  <c r="EY141" i="10"/>
  <c r="EY142" i="10"/>
  <c r="EY143" i="10"/>
  <c r="EY116" i="10"/>
  <c r="EY117" i="10"/>
  <c r="EY118" i="10"/>
  <c r="EY119" i="10"/>
  <c r="EY120" i="10"/>
  <c r="EY121" i="10"/>
  <c r="EY122" i="10"/>
  <c r="EY123" i="10"/>
  <c r="EY124" i="10"/>
  <c r="EY125" i="10"/>
  <c r="EY126" i="10"/>
  <c r="EY127" i="10"/>
  <c r="EY128" i="10"/>
  <c r="EY129" i="10"/>
  <c r="EY95" i="10"/>
  <c r="EY96" i="10"/>
  <c r="EY97" i="10"/>
  <c r="EY98" i="10"/>
  <c r="EY99" i="10"/>
  <c r="EY100" i="10"/>
  <c r="EY101" i="10"/>
  <c r="EY102" i="10"/>
  <c r="EY103" i="10"/>
  <c r="EY104" i="10"/>
  <c r="EY112" i="10"/>
  <c r="EY113" i="10"/>
  <c r="EY114" i="10"/>
  <c r="EY77" i="10"/>
  <c r="EY78" i="10"/>
  <c r="EY79" i="10"/>
  <c r="EY80" i="10"/>
  <c r="EY81" i="10"/>
  <c r="EY82" i="10"/>
  <c r="EY83" i="10"/>
  <c r="EY84" i="10"/>
  <c r="EY85" i="10"/>
  <c r="EY86" i="10"/>
  <c r="EY87" i="10"/>
  <c r="EY88" i="10"/>
  <c r="EY93" i="10"/>
  <c r="EY63" i="10"/>
  <c r="EY64" i="10"/>
  <c r="EY65" i="10"/>
  <c r="EY66" i="10"/>
  <c r="EY67" i="10"/>
  <c r="EY68" i="10"/>
  <c r="EY69" i="10"/>
  <c r="EY70" i="10"/>
  <c r="EY71" i="10"/>
  <c r="EY72" i="10"/>
  <c r="EY73" i="10"/>
  <c r="EY74" i="10"/>
  <c r="EY75" i="10"/>
  <c r="EY49" i="10"/>
  <c r="EY50" i="10"/>
  <c r="AA51" i="10"/>
  <c r="AA52" i="10"/>
  <c r="EY52" i="10" s="1"/>
  <c r="EY53" i="10"/>
  <c r="EY54" i="10"/>
  <c r="EY55" i="10"/>
  <c r="EY56" i="10"/>
  <c r="EY57" i="10"/>
  <c r="EY58" i="10"/>
  <c r="EY59" i="10"/>
  <c r="EY60" i="10"/>
  <c r="EY61" i="10"/>
  <c r="EY34" i="10"/>
  <c r="EY35" i="10"/>
  <c r="EY36" i="10"/>
  <c r="EY37" i="10"/>
  <c r="EY38" i="10"/>
  <c r="EY39" i="10"/>
  <c r="EY40" i="10"/>
  <c r="EY41" i="10"/>
  <c r="EY42" i="10"/>
  <c r="EY43" i="10"/>
  <c r="EY44" i="10"/>
  <c r="EY45" i="10"/>
  <c r="EY46" i="10"/>
  <c r="EY47" i="10"/>
  <c r="EY10" i="10"/>
  <c r="EY11" i="10"/>
  <c r="EY12" i="10"/>
  <c r="EY13" i="10"/>
  <c r="EY14" i="10"/>
  <c r="EY15" i="10"/>
  <c r="EY16" i="10"/>
  <c r="EY17" i="10"/>
  <c r="EY18" i="10"/>
  <c r="EY19" i="10"/>
  <c r="EY22" i="10"/>
  <c r="EY23" i="10"/>
  <c r="EY27" i="10"/>
  <c r="EY32" i="10"/>
  <c r="EY423" i="10"/>
  <c r="EY424" i="10"/>
  <c r="EY425" i="10"/>
  <c r="EY426" i="10"/>
  <c r="EY427" i="10"/>
  <c r="EY428" i="10"/>
  <c r="EY429" i="10"/>
  <c r="EY430" i="10"/>
  <c r="EY431" i="10"/>
  <c r="EY432" i="10"/>
  <c r="EY433" i="10"/>
  <c r="EY434" i="10"/>
  <c r="EY435" i="10"/>
  <c r="EY436" i="10"/>
  <c r="EY437" i="10"/>
  <c r="EY438" i="10"/>
  <c r="EY440" i="10"/>
  <c r="EY441" i="10"/>
  <c r="EY442" i="10"/>
  <c r="EY443" i="10"/>
  <c r="EY444" i="10"/>
  <c r="EY445" i="10"/>
  <c r="EY446" i="10"/>
  <c r="EY447" i="10"/>
  <c r="EY448" i="10"/>
  <c r="EY449" i="10"/>
  <c r="EY450" i="10"/>
  <c r="EY451" i="10"/>
  <c r="EY452" i="10"/>
  <c r="EY453" i="10"/>
  <c r="EY454" i="10"/>
  <c r="EY455" i="10"/>
  <c r="EY458" i="10"/>
  <c r="EY459" i="10"/>
  <c r="EY460" i="10"/>
  <c r="EY461" i="10"/>
  <c r="EY462" i="10"/>
  <c r="EY463" i="10"/>
  <c r="EY464" i="10"/>
  <c r="EY465" i="10"/>
  <c r="EY466" i="10"/>
  <c r="EY467" i="10"/>
  <c r="EY468" i="10"/>
  <c r="EY469" i="10"/>
  <c r="EY470" i="10"/>
  <c r="EY471" i="10"/>
  <c r="EY472" i="10"/>
  <c r="EY508" i="10"/>
  <c r="EY509" i="10"/>
  <c r="EY510" i="10"/>
  <c r="EY511" i="10"/>
  <c r="EY512" i="10"/>
  <c r="EY513" i="10"/>
  <c r="EY514" i="10"/>
  <c r="EY515" i="10"/>
  <c r="EY516" i="10"/>
  <c r="EY517" i="10"/>
  <c r="EY518" i="10"/>
  <c r="EY519" i="10"/>
  <c r="EY520" i="10"/>
  <c r="EY521" i="10"/>
  <c r="EY522" i="10"/>
  <c r="EY523" i="10"/>
  <c r="EY276" i="10"/>
  <c r="EY277" i="10"/>
  <c r="EY278" i="10"/>
  <c r="EY279" i="10"/>
  <c r="EY280" i="10"/>
  <c r="EY281" i="10"/>
  <c r="EY282" i="10"/>
  <c r="EY283" i="10"/>
  <c r="EY284" i="10"/>
  <c r="EY285" i="10"/>
  <c r="EY286" i="10"/>
  <c r="EY287" i="10"/>
  <c r="AA291" i="10"/>
  <c r="EY291" i="10" s="1"/>
  <c r="AA292" i="10"/>
  <c r="EY292" i="10" s="1"/>
  <c r="AA293" i="10"/>
  <c r="EY293" i="10" s="1"/>
  <c r="EY311" i="10"/>
  <c r="EY313" i="10"/>
  <c r="EY314" i="10"/>
  <c r="EY315" i="10"/>
  <c r="EY316" i="10"/>
  <c r="EY317" i="10"/>
  <c r="EY318" i="10"/>
  <c r="EY319" i="10"/>
  <c r="EY320" i="10"/>
  <c r="EY321" i="10"/>
  <c r="EY322" i="10"/>
  <c r="EY323" i="10"/>
  <c r="EY324" i="10"/>
  <c r="EY325" i="10"/>
  <c r="EY326" i="10"/>
  <c r="EY327" i="10"/>
  <c r="EY328" i="10"/>
  <c r="EY330" i="10"/>
  <c r="EY331" i="10"/>
  <c r="EY332" i="10"/>
  <c r="EY333" i="10"/>
  <c r="EY334" i="10"/>
  <c r="EY335" i="10"/>
  <c r="EY336" i="10"/>
  <c r="EY337" i="10"/>
  <c r="EY338" i="10"/>
  <c r="EY339" i="10"/>
  <c r="EY340" i="10"/>
  <c r="EY341" i="10"/>
  <c r="EY342" i="10"/>
  <c r="EY343" i="10"/>
  <c r="EY344" i="10"/>
  <c r="EY345" i="10"/>
  <c r="EY360" i="10"/>
  <c r="EY361" i="10"/>
  <c r="EY362" i="10"/>
  <c r="EY364" i="10"/>
  <c r="EY365" i="10"/>
  <c r="EY366" i="10"/>
  <c r="EY367" i="10"/>
  <c r="EY368" i="10"/>
  <c r="EY369" i="10"/>
  <c r="EY370" i="10"/>
  <c r="EY371" i="10"/>
  <c r="EY372" i="10"/>
  <c r="EY373" i="10"/>
  <c r="EY374" i="10"/>
  <c r="EY375" i="10"/>
  <c r="EY376" i="10"/>
  <c r="EY377" i="10"/>
  <c r="EY378" i="10"/>
  <c r="EY379" i="10"/>
  <c r="EY381" i="10"/>
  <c r="EY382" i="10"/>
  <c r="EY383" i="10"/>
  <c r="EY384" i="10"/>
  <c r="EY385" i="10"/>
  <c r="EY386" i="10"/>
  <c r="EY387" i="10"/>
  <c r="EY388" i="10"/>
  <c r="EY389" i="10"/>
  <c r="EY390" i="10"/>
  <c r="EY391" i="10"/>
  <c r="EY392" i="10"/>
  <c r="EY393" i="10"/>
  <c r="EY394" i="10"/>
  <c r="EY395" i="10"/>
  <c r="EY396" i="10"/>
  <c r="EZ525" i="10"/>
  <c r="EZ526" i="10"/>
  <c r="EZ527" i="10"/>
  <c r="EZ528" i="10"/>
  <c r="EZ529" i="10"/>
  <c r="EZ530" i="10"/>
  <c r="EZ531" i="10"/>
  <c r="EZ532" i="10"/>
  <c r="EZ533" i="10"/>
  <c r="EZ534" i="10"/>
  <c r="EZ535" i="10"/>
  <c r="EZ536" i="10"/>
  <c r="EZ537" i="10"/>
  <c r="EZ538" i="10"/>
  <c r="EZ539" i="10"/>
  <c r="EZ540" i="10"/>
  <c r="EZ411" i="10"/>
  <c r="EZ412" i="10"/>
  <c r="EZ413" i="10"/>
  <c r="EZ414" i="10"/>
  <c r="EZ415" i="10"/>
  <c r="EZ416" i="10"/>
  <c r="EZ417" i="10"/>
  <c r="EZ418" i="10"/>
  <c r="EZ419" i="10"/>
  <c r="EZ420" i="10"/>
  <c r="EZ421" i="10"/>
  <c r="EZ398" i="10"/>
  <c r="EZ399" i="10"/>
  <c r="EZ400" i="10"/>
  <c r="EZ401" i="10"/>
  <c r="EZ402" i="10"/>
  <c r="EZ403" i="10"/>
  <c r="EZ404" i="10"/>
  <c r="EZ405" i="10"/>
  <c r="EZ406" i="10"/>
  <c r="EZ407" i="10"/>
  <c r="EZ408" i="10"/>
  <c r="EZ409" i="10"/>
  <c r="EZ263" i="10"/>
  <c r="EZ264" i="10"/>
  <c r="EZ265" i="10"/>
  <c r="EZ266" i="10"/>
  <c r="EZ267" i="10"/>
  <c r="EZ268" i="10"/>
  <c r="EZ269" i="10"/>
  <c r="EZ270" i="10"/>
  <c r="EZ271" i="10"/>
  <c r="EZ272" i="10"/>
  <c r="EZ273" i="10"/>
  <c r="EZ274" i="10"/>
  <c r="EZ251" i="10"/>
  <c r="EZ252" i="10"/>
  <c r="EZ253" i="10"/>
  <c r="EZ254" i="10"/>
  <c r="EZ255" i="10"/>
  <c r="EZ256" i="10"/>
  <c r="EZ257" i="10"/>
  <c r="EZ258" i="10"/>
  <c r="EZ259" i="10"/>
  <c r="EZ260" i="10"/>
  <c r="EZ261" i="10"/>
  <c r="EZ239" i="10"/>
  <c r="EZ240" i="10"/>
  <c r="EZ241" i="10"/>
  <c r="EZ242" i="10"/>
  <c r="EZ243" i="10"/>
  <c r="EZ244" i="10"/>
  <c r="EZ245" i="10"/>
  <c r="EZ246" i="10"/>
  <c r="EZ247" i="10"/>
  <c r="EZ248" i="10"/>
  <c r="EZ249" i="10"/>
  <c r="EZ226" i="10"/>
  <c r="EZ227" i="10"/>
  <c r="EZ228" i="10"/>
  <c r="EZ229" i="10"/>
  <c r="EZ230" i="10"/>
  <c r="EZ231" i="10"/>
  <c r="EZ232" i="10"/>
  <c r="EZ233" i="10"/>
  <c r="EZ234" i="10"/>
  <c r="EZ235" i="10"/>
  <c r="EZ236" i="10"/>
  <c r="EZ237" i="10"/>
  <c r="EZ206" i="10"/>
  <c r="EZ207" i="10"/>
  <c r="EZ208" i="10"/>
  <c r="EZ209" i="10"/>
  <c r="EZ210" i="10"/>
  <c r="EZ211" i="10"/>
  <c r="EZ212" i="10"/>
  <c r="EZ213" i="10"/>
  <c r="EZ214" i="10"/>
  <c r="EZ215" i="10"/>
  <c r="EZ216" i="10"/>
  <c r="EZ217" i="10"/>
  <c r="EZ218" i="10"/>
  <c r="EZ223" i="10"/>
  <c r="EZ224" i="10"/>
  <c r="EZ191" i="10"/>
  <c r="EZ192" i="10"/>
  <c r="EZ193" i="10"/>
  <c r="EZ194" i="10"/>
  <c r="EZ195" i="10"/>
  <c r="EZ196" i="10"/>
  <c r="EZ197" i="10"/>
  <c r="EZ198" i="10"/>
  <c r="EZ199" i="10"/>
  <c r="EZ200" i="10"/>
  <c r="EZ201" i="10"/>
  <c r="EZ202" i="10"/>
  <c r="EZ203" i="10"/>
  <c r="EZ204" i="10"/>
  <c r="EZ176" i="10"/>
  <c r="EZ177" i="10"/>
  <c r="EZ178" i="10"/>
  <c r="EZ179" i="10"/>
  <c r="EZ180" i="10"/>
  <c r="EZ181" i="10"/>
  <c r="EZ182" i="10"/>
  <c r="EZ183" i="10"/>
  <c r="EZ184" i="10"/>
  <c r="EZ185" i="10"/>
  <c r="EZ186" i="10"/>
  <c r="EZ187" i="10"/>
  <c r="EZ188" i="10"/>
  <c r="EZ189" i="10"/>
  <c r="EZ159" i="10"/>
  <c r="EZ160" i="10"/>
  <c r="EZ161" i="10"/>
  <c r="EZ162" i="10"/>
  <c r="EZ163" i="10"/>
  <c r="EZ164" i="10"/>
  <c r="EZ165" i="10"/>
  <c r="EZ166" i="10"/>
  <c r="EZ167" i="10"/>
  <c r="EZ168" i="10"/>
  <c r="EZ174" i="10"/>
  <c r="EZ145" i="10"/>
  <c r="EZ146" i="10"/>
  <c r="EZ147" i="10"/>
  <c r="EZ148" i="10"/>
  <c r="EZ149" i="10"/>
  <c r="EZ150" i="10"/>
  <c r="EZ151" i="10"/>
  <c r="EZ152" i="10"/>
  <c r="EZ153" i="10"/>
  <c r="EZ154" i="10"/>
  <c r="EZ155" i="10"/>
  <c r="EZ156" i="10"/>
  <c r="EZ157" i="10"/>
  <c r="EZ131" i="10"/>
  <c r="EZ132" i="10"/>
  <c r="EZ133" i="10"/>
  <c r="EZ134" i="10"/>
  <c r="EZ135" i="10"/>
  <c r="EZ136" i="10"/>
  <c r="EZ137" i="10"/>
  <c r="EZ138" i="10"/>
  <c r="EZ139" i="10"/>
  <c r="EZ140" i="10"/>
  <c r="EZ141" i="10"/>
  <c r="EZ142" i="10"/>
  <c r="EZ143" i="10"/>
  <c r="EZ116" i="10"/>
  <c r="EZ117" i="10"/>
  <c r="EZ118" i="10"/>
  <c r="EZ119" i="10"/>
  <c r="EZ120" i="10"/>
  <c r="EZ121" i="10"/>
  <c r="EZ122" i="10"/>
  <c r="EZ123" i="10"/>
  <c r="EZ124" i="10"/>
  <c r="EZ125" i="10"/>
  <c r="EZ126" i="10"/>
  <c r="EZ127" i="10"/>
  <c r="EZ128" i="10"/>
  <c r="EZ129" i="10"/>
  <c r="EZ95" i="10"/>
  <c r="EZ96" i="10"/>
  <c r="EZ97" i="10"/>
  <c r="EZ98" i="10"/>
  <c r="EZ99" i="10"/>
  <c r="EZ100" i="10"/>
  <c r="EZ101" i="10"/>
  <c r="EZ102" i="10"/>
  <c r="EZ103" i="10"/>
  <c r="EZ104" i="10"/>
  <c r="EZ112" i="10"/>
  <c r="EZ113" i="10"/>
  <c r="EZ114" i="10"/>
  <c r="EZ77" i="10"/>
  <c r="EZ78" i="10"/>
  <c r="EZ79" i="10"/>
  <c r="EZ80" i="10"/>
  <c r="EZ81" i="10"/>
  <c r="EZ82" i="10"/>
  <c r="EZ83" i="10"/>
  <c r="EZ84" i="10"/>
  <c r="EZ85" i="10"/>
  <c r="EZ86" i="10"/>
  <c r="EZ87" i="10"/>
  <c r="EZ88" i="10"/>
  <c r="EZ93" i="10"/>
  <c r="EZ63" i="10"/>
  <c r="EZ64" i="10"/>
  <c r="EZ65" i="10"/>
  <c r="EZ66" i="10"/>
  <c r="EZ67" i="10"/>
  <c r="EZ68" i="10"/>
  <c r="EZ69" i="10"/>
  <c r="EZ70" i="10"/>
  <c r="EZ71" i="10"/>
  <c r="EZ72" i="10"/>
  <c r="EZ73" i="10"/>
  <c r="EZ74" i="10"/>
  <c r="EZ75" i="10"/>
  <c r="EZ49" i="10"/>
  <c r="EZ50" i="10"/>
  <c r="EZ51" i="10"/>
  <c r="EZ52" i="10"/>
  <c r="EZ53" i="10"/>
  <c r="EZ54" i="10"/>
  <c r="EZ55" i="10"/>
  <c r="EZ56" i="10"/>
  <c r="EZ57" i="10"/>
  <c r="EZ58" i="10"/>
  <c r="EZ59" i="10"/>
  <c r="EZ60" i="10"/>
  <c r="EZ61" i="10"/>
  <c r="EZ34" i="10"/>
  <c r="EZ35" i="10"/>
  <c r="EZ36" i="10"/>
  <c r="EZ37" i="10"/>
  <c r="EZ38" i="10"/>
  <c r="EZ39" i="10"/>
  <c r="EZ40" i="10"/>
  <c r="EZ41" i="10"/>
  <c r="EZ42" i="10"/>
  <c r="EZ43" i="10"/>
  <c r="EZ44" i="10"/>
  <c r="EZ45" i="10"/>
  <c r="EZ46" i="10"/>
  <c r="EZ47" i="10"/>
  <c r="EZ10" i="10"/>
  <c r="EZ11" i="10"/>
  <c r="EZ12" i="10"/>
  <c r="EZ13" i="10"/>
  <c r="EZ14" i="10"/>
  <c r="EZ15" i="10"/>
  <c r="EZ16" i="10"/>
  <c r="EZ17" i="10"/>
  <c r="EZ18" i="10"/>
  <c r="EZ19" i="10"/>
  <c r="EZ22" i="10"/>
  <c r="EZ23" i="10"/>
  <c r="EZ27" i="10"/>
  <c r="EZ32" i="10"/>
  <c r="EZ423" i="10"/>
  <c r="EZ424" i="10"/>
  <c r="EZ425" i="10"/>
  <c r="EZ426" i="10"/>
  <c r="EZ427" i="10"/>
  <c r="EZ428" i="10"/>
  <c r="EZ429" i="10"/>
  <c r="EZ430" i="10"/>
  <c r="EZ431" i="10"/>
  <c r="EZ432" i="10"/>
  <c r="EZ433" i="10"/>
  <c r="EZ434" i="10"/>
  <c r="EZ435" i="10"/>
  <c r="EZ436" i="10"/>
  <c r="EZ437" i="10"/>
  <c r="EZ438" i="10"/>
  <c r="EZ440" i="10"/>
  <c r="EZ441" i="10"/>
  <c r="EZ442" i="10"/>
  <c r="EZ443" i="10"/>
  <c r="EZ444" i="10"/>
  <c r="EZ445" i="10"/>
  <c r="EZ446" i="10"/>
  <c r="EZ447" i="10"/>
  <c r="EZ448" i="10"/>
  <c r="EZ449" i="10"/>
  <c r="EZ450" i="10"/>
  <c r="EZ451" i="10"/>
  <c r="EZ452" i="10"/>
  <c r="EZ453" i="10"/>
  <c r="EZ454" i="10"/>
  <c r="EZ455" i="10"/>
  <c r="EZ458" i="10"/>
  <c r="EZ459" i="10"/>
  <c r="EZ460" i="10"/>
  <c r="EZ461" i="10"/>
  <c r="EZ462" i="10"/>
  <c r="EZ463" i="10"/>
  <c r="EZ464" i="10"/>
  <c r="EZ465" i="10"/>
  <c r="EZ466" i="10"/>
  <c r="EZ467" i="10"/>
  <c r="EZ468" i="10"/>
  <c r="EZ469" i="10"/>
  <c r="EZ470" i="10"/>
  <c r="EZ471" i="10"/>
  <c r="EZ472" i="10"/>
  <c r="EZ508" i="10"/>
  <c r="EZ509" i="10"/>
  <c r="EZ510" i="10"/>
  <c r="EZ511" i="10"/>
  <c r="EZ512" i="10"/>
  <c r="EZ513" i="10"/>
  <c r="EZ514" i="10"/>
  <c r="EZ515" i="10"/>
  <c r="EZ516" i="10"/>
  <c r="EZ517" i="10"/>
  <c r="EZ518" i="10"/>
  <c r="EZ519" i="10"/>
  <c r="EZ520" i="10"/>
  <c r="EZ521" i="10"/>
  <c r="EZ522" i="10"/>
  <c r="EZ523" i="10"/>
  <c r="EZ276" i="10"/>
  <c r="EZ277" i="10"/>
  <c r="EZ278" i="10"/>
  <c r="EZ279" i="10"/>
  <c r="EZ280" i="10"/>
  <c r="EZ281" i="10"/>
  <c r="EZ282" i="10"/>
  <c r="EZ283" i="10"/>
  <c r="EZ284" i="10"/>
  <c r="EZ285" i="10"/>
  <c r="EZ286" i="10"/>
  <c r="EZ287" i="10"/>
  <c r="EZ311" i="10"/>
  <c r="EZ313" i="10"/>
  <c r="EZ314" i="10"/>
  <c r="EZ315" i="10"/>
  <c r="EZ316" i="10"/>
  <c r="EZ317" i="10"/>
  <c r="EZ318" i="10"/>
  <c r="EZ319" i="10"/>
  <c r="EZ320" i="10"/>
  <c r="EZ321" i="10"/>
  <c r="EZ322" i="10"/>
  <c r="EZ323" i="10"/>
  <c r="EZ324" i="10"/>
  <c r="EZ325" i="10"/>
  <c r="EZ326" i="10"/>
  <c r="EZ327" i="10"/>
  <c r="EZ328" i="10"/>
  <c r="EZ330" i="10"/>
  <c r="EZ331" i="10"/>
  <c r="EZ332" i="10"/>
  <c r="EZ333" i="10"/>
  <c r="EZ334" i="10"/>
  <c r="EZ335" i="10"/>
  <c r="EZ336" i="10"/>
  <c r="EZ337" i="10"/>
  <c r="EZ338" i="10"/>
  <c r="EZ339" i="10"/>
  <c r="EZ340" i="10"/>
  <c r="EZ341" i="10"/>
  <c r="EZ342" i="10"/>
  <c r="EZ343" i="10"/>
  <c r="EZ344" i="10"/>
  <c r="EZ345" i="10"/>
  <c r="EZ360" i="10"/>
  <c r="EZ361" i="10"/>
  <c r="EZ362" i="10"/>
  <c r="EZ364" i="10"/>
  <c r="EZ365" i="10"/>
  <c r="EZ366" i="10"/>
  <c r="EZ367" i="10"/>
  <c r="EZ368" i="10"/>
  <c r="EZ369" i="10"/>
  <c r="EZ370" i="10"/>
  <c r="EZ371" i="10"/>
  <c r="EZ372" i="10"/>
  <c r="EZ373" i="10"/>
  <c r="EZ374" i="10"/>
  <c r="EZ375" i="10"/>
  <c r="EZ376" i="10"/>
  <c r="EZ377" i="10"/>
  <c r="EZ378" i="10"/>
  <c r="EZ379" i="10"/>
  <c r="EZ381" i="10"/>
  <c r="EZ382" i="10"/>
  <c r="EZ383" i="10"/>
  <c r="EZ384" i="10"/>
  <c r="EZ385" i="10"/>
  <c r="EZ386" i="10"/>
  <c r="EZ387" i="10"/>
  <c r="EZ388" i="10"/>
  <c r="EZ389" i="10"/>
  <c r="EZ390" i="10"/>
  <c r="EZ391" i="10"/>
  <c r="EZ392" i="10"/>
  <c r="EZ393" i="10"/>
  <c r="EZ394" i="10"/>
  <c r="EZ395" i="10"/>
  <c r="EZ396" i="10"/>
  <c r="FA525" i="10"/>
  <c r="FA526" i="10"/>
  <c r="FA527" i="10"/>
  <c r="FA528" i="10"/>
  <c r="FA529" i="10"/>
  <c r="FA530" i="10"/>
  <c r="FA531" i="10"/>
  <c r="FA532" i="10"/>
  <c r="FA533" i="10"/>
  <c r="FA534" i="10"/>
  <c r="FA535" i="10"/>
  <c r="FA536" i="10"/>
  <c r="FA537" i="10"/>
  <c r="FA538" i="10"/>
  <c r="FA539" i="10"/>
  <c r="FA540" i="10"/>
  <c r="AC411" i="10"/>
  <c r="AC412" i="10"/>
  <c r="AC413" i="10"/>
  <c r="AC415" i="10"/>
  <c r="FA415" i="10" s="1"/>
  <c r="AC416" i="10"/>
  <c r="FA416" i="10" s="1"/>
  <c r="FA417" i="10"/>
  <c r="FA418" i="10"/>
  <c r="FA419" i="10"/>
  <c r="FA420" i="10"/>
  <c r="FA421" i="10"/>
  <c r="AC398" i="10"/>
  <c r="AC399" i="10"/>
  <c r="AC400" i="10"/>
  <c r="AC401" i="10"/>
  <c r="AC402" i="10"/>
  <c r="FA402" i="10" s="1"/>
  <c r="FA403" i="10"/>
  <c r="FA404" i="10"/>
  <c r="FA405" i="10"/>
  <c r="FA406" i="10"/>
  <c r="FA407" i="10"/>
  <c r="FA408" i="10"/>
  <c r="FA409" i="10"/>
  <c r="AC263" i="10"/>
  <c r="CO263" i="10"/>
  <c r="AC264" i="10"/>
  <c r="CO264" i="10"/>
  <c r="AC265" i="10"/>
  <c r="AC266" i="10"/>
  <c r="AC269" i="10"/>
  <c r="AC270" i="10"/>
  <c r="FA270" i="10" s="1"/>
  <c r="FA271" i="10"/>
  <c r="FA272" i="10"/>
  <c r="FA273" i="10"/>
  <c r="FA274" i="10"/>
  <c r="AC251" i="10"/>
  <c r="AC252" i="10"/>
  <c r="FA252" i="10" s="1"/>
  <c r="AC253" i="10"/>
  <c r="AC254" i="10"/>
  <c r="AC257" i="10"/>
  <c r="FA257" i="10" s="1"/>
  <c r="AC258" i="10"/>
  <c r="FA258" i="10" s="1"/>
  <c r="AC259" i="10"/>
  <c r="FA259" i="10" s="1"/>
  <c r="FA260" i="10"/>
  <c r="FA261" i="10"/>
  <c r="AC239" i="10"/>
  <c r="AC240" i="10"/>
  <c r="AC241" i="10"/>
  <c r="AC242" i="10"/>
  <c r="FA242" i="10" s="1"/>
  <c r="FA243" i="10"/>
  <c r="FA244" i="10"/>
  <c r="FA245" i="10"/>
  <c r="FA246" i="10"/>
  <c r="FA247" i="10"/>
  <c r="FA248" i="10"/>
  <c r="FA249" i="10"/>
  <c r="AC226" i="10"/>
  <c r="AC227" i="10"/>
  <c r="AC229" i="10"/>
  <c r="AC230" i="10"/>
  <c r="FA232" i="10"/>
  <c r="FA233" i="10"/>
  <c r="FA234" i="10"/>
  <c r="FA235" i="10"/>
  <c r="FA236" i="10"/>
  <c r="FA237" i="10"/>
  <c r="AC206" i="10"/>
  <c r="FA206" i="10" s="1"/>
  <c r="FA207" i="10"/>
  <c r="FA208" i="10"/>
  <c r="AC209" i="10"/>
  <c r="FA209" i="10" s="1"/>
  <c r="AC210" i="10"/>
  <c r="FA210" i="10" s="1"/>
  <c r="AC212" i="10"/>
  <c r="FA212" i="10" s="1"/>
  <c r="AC213" i="10"/>
  <c r="FA213" i="10" s="1"/>
  <c r="FA214" i="10"/>
  <c r="FA215" i="10"/>
  <c r="FA216" i="10"/>
  <c r="FA217" i="10"/>
  <c r="FA218" i="10"/>
  <c r="FA223" i="10"/>
  <c r="FA224" i="10"/>
  <c r="AC195" i="10"/>
  <c r="FA195" i="10" s="1"/>
  <c r="AC196" i="10"/>
  <c r="FA196" i="10" s="1"/>
  <c r="AC197" i="10"/>
  <c r="FA197" i="10" s="1"/>
  <c r="FA198" i="10"/>
  <c r="FA199" i="10"/>
  <c r="FA200" i="10"/>
  <c r="FA201" i="10"/>
  <c r="FA202" i="10"/>
  <c r="FA203" i="10"/>
  <c r="FA204" i="10"/>
  <c r="FA176" i="10"/>
  <c r="AC177" i="10"/>
  <c r="FA177" i="10" s="1"/>
  <c r="FA178" i="10"/>
  <c r="AC179" i="10"/>
  <c r="FA179" i="10" s="1"/>
  <c r="AC180" i="10"/>
  <c r="FA180" i="10" s="1"/>
  <c r="AC181" i="10"/>
  <c r="FA181" i="10" s="1"/>
  <c r="FA182" i="10"/>
  <c r="FA183" i="10"/>
  <c r="FA184" i="10"/>
  <c r="FA185" i="10"/>
  <c r="FA186" i="10"/>
  <c r="FA187" i="10"/>
  <c r="FA188" i="10"/>
  <c r="FA189" i="10"/>
  <c r="FA159" i="10"/>
  <c r="FA160" i="10"/>
  <c r="FA161" i="10"/>
  <c r="FA162" i="10"/>
  <c r="AC163" i="10"/>
  <c r="FA163" i="10" s="1"/>
  <c r="AC164" i="10"/>
  <c r="FA164" i="10" s="1"/>
  <c r="AC165" i="10"/>
  <c r="FA165" i="10" s="1"/>
  <c r="AC166" i="10"/>
  <c r="FA166" i="10" s="1"/>
  <c r="FA167" i="10"/>
  <c r="FA168" i="10"/>
  <c r="FA174" i="10"/>
  <c r="AC145" i="10"/>
  <c r="FA145" i="10" s="1"/>
  <c r="AC146" i="10"/>
  <c r="FA146" i="10" s="1"/>
  <c r="AC147" i="10"/>
  <c r="FA147" i="10" s="1"/>
  <c r="FA148" i="10"/>
  <c r="AC149" i="10"/>
  <c r="FA149" i="10" s="1"/>
  <c r="FA150" i="10"/>
  <c r="FA151" i="10"/>
  <c r="FA152" i="10"/>
  <c r="FA153" i="10"/>
  <c r="FA154" i="10"/>
  <c r="FA155" i="10"/>
  <c r="FA156" i="10"/>
  <c r="FA157" i="10"/>
  <c r="AC131" i="10"/>
  <c r="AC133" i="10"/>
  <c r="AC134" i="10"/>
  <c r="AC135" i="10"/>
  <c r="FA135" i="10" s="1"/>
  <c r="AC136" i="10"/>
  <c r="FA136" i="10" s="1"/>
  <c r="FA137" i="10"/>
  <c r="FA138" i="10"/>
  <c r="AC139" i="10"/>
  <c r="FA139" i="10" s="1"/>
  <c r="FA140" i="10"/>
  <c r="FA141" i="10"/>
  <c r="FA142" i="10"/>
  <c r="FA143" i="10"/>
  <c r="FA116" i="10"/>
  <c r="AC117" i="10"/>
  <c r="FA117" i="10" s="1"/>
  <c r="AC118" i="10"/>
  <c r="FA118" i="10" s="1"/>
  <c r="AC119" i="10"/>
  <c r="FA119" i="10" s="1"/>
  <c r="FA120" i="10"/>
  <c r="FA121" i="10"/>
  <c r="FA122" i="10"/>
  <c r="FA123" i="10"/>
  <c r="FA124" i="10"/>
  <c r="FA125" i="10"/>
  <c r="FA126" i="10"/>
  <c r="FA127" i="10"/>
  <c r="FA128" i="10"/>
  <c r="FA129" i="10"/>
  <c r="FA95" i="10"/>
  <c r="FA96" i="10"/>
  <c r="FA97" i="10"/>
  <c r="FA98" i="10"/>
  <c r="FA99" i="10"/>
  <c r="FA100" i="10"/>
  <c r="FA101" i="10"/>
  <c r="FA102" i="10"/>
  <c r="FA103" i="10"/>
  <c r="FA104" i="10"/>
  <c r="FA112" i="10"/>
  <c r="FA113" i="10"/>
  <c r="FA114" i="10"/>
  <c r="FA78" i="10"/>
  <c r="FA79" i="10"/>
  <c r="FA80" i="10"/>
  <c r="FA81" i="10"/>
  <c r="FA82" i="10"/>
  <c r="FA83" i="10"/>
  <c r="FA84" i="10"/>
  <c r="FA85" i="10"/>
  <c r="FA86" i="10"/>
  <c r="FA87" i="10"/>
  <c r="FA88" i="10"/>
  <c r="FA93" i="10"/>
  <c r="FA65" i="10"/>
  <c r="FA66" i="10"/>
  <c r="FA67" i="10"/>
  <c r="FA68" i="10"/>
  <c r="FA69" i="10"/>
  <c r="FA70" i="10"/>
  <c r="FA71" i="10"/>
  <c r="FA72" i="10"/>
  <c r="FA73" i="10"/>
  <c r="FA74" i="10"/>
  <c r="FA75" i="10"/>
  <c r="AC50" i="10"/>
  <c r="AC51" i="10"/>
  <c r="AC52" i="10"/>
  <c r="AC53" i="10"/>
  <c r="FA53" i="10" s="1"/>
  <c r="AC54" i="10"/>
  <c r="FA54" i="10" s="1"/>
  <c r="FA55" i="10"/>
  <c r="FA56" i="10"/>
  <c r="FA57" i="10"/>
  <c r="FA58" i="10"/>
  <c r="FA59" i="10"/>
  <c r="FA60" i="10"/>
  <c r="FA61" i="10"/>
  <c r="AC34" i="10"/>
  <c r="AC35" i="10"/>
  <c r="AC36" i="10"/>
  <c r="AC37" i="10"/>
  <c r="FA38" i="10"/>
  <c r="FA39" i="10"/>
  <c r="FA40" i="10"/>
  <c r="FA41" i="10"/>
  <c r="FA42" i="10"/>
  <c r="FA43" i="10"/>
  <c r="FA44" i="10"/>
  <c r="FA45" i="10"/>
  <c r="FA46" i="10"/>
  <c r="FA47" i="10"/>
  <c r="AC11" i="10"/>
  <c r="AC13" i="10"/>
  <c r="FA13" i="10" s="1"/>
  <c r="AC14" i="10"/>
  <c r="FA14" i="10" s="1"/>
  <c r="AC15" i="10"/>
  <c r="FA15" i="10" s="1"/>
  <c r="AC16" i="10"/>
  <c r="FA16" i="10" s="1"/>
  <c r="FA17" i="10"/>
  <c r="FA18" i="10"/>
  <c r="FA19" i="10"/>
  <c r="FA22" i="10"/>
  <c r="FA23" i="10"/>
  <c r="FA27" i="10"/>
  <c r="FA32" i="10"/>
  <c r="AC424" i="10"/>
  <c r="FA424" i="10" s="1"/>
  <c r="AC425" i="10"/>
  <c r="FA425" i="10" s="1"/>
  <c r="AC426" i="10"/>
  <c r="FA426" i="10" s="1"/>
  <c r="AC427" i="10"/>
  <c r="FA427" i="10" s="1"/>
  <c r="AC428" i="10"/>
  <c r="FA428" i="10" s="1"/>
  <c r="FA429" i="10"/>
  <c r="FA430" i="10"/>
  <c r="FA431" i="10"/>
  <c r="FA432" i="10"/>
  <c r="FA433" i="10"/>
  <c r="FA434" i="10"/>
  <c r="FA435" i="10"/>
  <c r="FA436" i="10"/>
  <c r="FA437" i="10"/>
  <c r="FA438" i="10"/>
  <c r="AC440" i="10"/>
  <c r="AC441" i="10"/>
  <c r="FA441" i="10" s="1"/>
  <c r="AC442" i="10"/>
  <c r="FA442" i="10" s="1"/>
  <c r="AC443" i="10"/>
  <c r="FA443" i="10" s="1"/>
  <c r="AC444" i="10"/>
  <c r="FA444" i="10" s="1"/>
  <c r="FA445" i="10"/>
  <c r="FA446" i="10"/>
  <c r="FA447" i="10"/>
  <c r="FA448" i="10"/>
  <c r="FA449" i="10"/>
  <c r="FA450" i="10"/>
  <c r="FA451" i="10"/>
  <c r="FA452" i="10"/>
  <c r="FA453" i="10"/>
  <c r="FA454" i="10"/>
  <c r="FA455" i="10"/>
  <c r="AC458" i="10"/>
  <c r="FA458" i="10" s="1"/>
  <c r="AC459" i="10"/>
  <c r="FA459" i="10" s="1"/>
  <c r="AC460" i="10"/>
  <c r="FA460" i="10" s="1"/>
  <c r="AC461" i="10"/>
  <c r="FA461" i="10" s="1"/>
  <c r="AC462" i="10"/>
  <c r="FA462" i="10" s="1"/>
  <c r="AC463" i="10"/>
  <c r="FA463" i="10" s="1"/>
  <c r="FA464" i="10"/>
  <c r="FA465" i="10"/>
  <c r="FA466" i="10"/>
  <c r="FA467" i="10"/>
  <c r="FA468" i="10"/>
  <c r="FA469" i="10"/>
  <c r="FA470" i="10"/>
  <c r="FA471" i="10"/>
  <c r="FA472" i="10"/>
  <c r="FA508" i="10"/>
  <c r="FA509" i="10"/>
  <c r="FA510" i="10"/>
  <c r="FA511" i="10"/>
  <c r="FA512" i="10"/>
  <c r="FA513" i="10"/>
  <c r="FA514" i="10"/>
  <c r="FA515" i="10"/>
  <c r="FA516" i="10"/>
  <c r="FA517" i="10"/>
  <c r="FA518" i="10"/>
  <c r="FA519" i="10"/>
  <c r="FA520" i="10"/>
  <c r="FA521" i="10"/>
  <c r="FA522" i="10"/>
  <c r="FA523" i="10"/>
  <c r="AC276" i="10"/>
  <c r="AC277" i="10"/>
  <c r="AC278" i="10"/>
  <c r="FA278" i="10" s="1"/>
  <c r="AC279" i="10"/>
  <c r="FA279" i="10" s="1"/>
  <c r="AC280" i="10"/>
  <c r="FA280" i="10" s="1"/>
  <c r="FA281" i="10"/>
  <c r="AC282" i="10"/>
  <c r="FA282" i="10" s="1"/>
  <c r="FA283" i="10"/>
  <c r="FA284" i="10"/>
  <c r="FA285" i="10"/>
  <c r="FA286" i="10"/>
  <c r="FA287" i="10"/>
  <c r="AC290" i="10"/>
  <c r="FA290" i="10" s="1"/>
  <c r="AC291" i="10"/>
  <c r="FA291" i="10" s="1"/>
  <c r="AC292" i="10"/>
  <c r="FA292" i="10" s="1"/>
  <c r="AC293" i="10"/>
  <c r="FA293" i="10" s="1"/>
  <c r="AC294" i="10"/>
  <c r="FA294" i="10" s="1"/>
  <c r="AC295" i="10"/>
  <c r="FA295" i="10" s="1"/>
  <c r="FA311" i="10"/>
  <c r="AC313" i="10"/>
  <c r="CO313" i="10"/>
  <c r="AC314" i="10"/>
  <c r="CO314" i="10"/>
  <c r="AC315" i="10"/>
  <c r="AC316" i="10"/>
  <c r="AC317" i="10"/>
  <c r="FA317" i="10" s="1"/>
  <c r="AC318" i="10"/>
  <c r="FA318" i="10" s="1"/>
  <c r="AC319" i="10"/>
  <c r="FA319" i="10" s="1"/>
  <c r="AC320" i="10"/>
  <c r="FA320" i="10" s="1"/>
  <c r="FA321" i="10"/>
  <c r="FA322" i="10"/>
  <c r="FA323" i="10"/>
  <c r="FA324" i="10"/>
  <c r="FA325" i="10"/>
  <c r="FA326" i="10"/>
  <c r="FA327" i="10"/>
  <c r="FA328" i="10"/>
  <c r="AC330" i="10"/>
  <c r="CO330" i="10"/>
  <c r="AC331" i="10"/>
  <c r="CO331" i="10"/>
  <c r="AC332" i="10"/>
  <c r="CO332" i="10"/>
  <c r="AC333" i="10"/>
  <c r="FA334" i="10"/>
  <c r="AC335" i="10"/>
  <c r="FA335" i="10" s="1"/>
  <c r="AC336" i="10"/>
  <c r="FA336" i="10" s="1"/>
  <c r="FA337" i="10"/>
  <c r="FA338" i="10"/>
  <c r="FA339" i="10"/>
  <c r="FA340" i="10"/>
  <c r="FA341" i="10"/>
  <c r="FA342" i="10"/>
  <c r="FA343" i="10"/>
  <c r="FA344" i="10"/>
  <c r="FA345" i="10"/>
  <c r="AC349" i="10"/>
  <c r="FA349" i="10" s="1"/>
  <c r="AC350" i="10"/>
  <c r="FA350" i="10" s="1"/>
  <c r="AC351" i="10"/>
  <c r="FA351" i="10" s="1"/>
  <c r="AC352" i="10"/>
  <c r="FA352" i="10" s="1"/>
  <c r="AC353" i="10"/>
  <c r="FA353" i="10" s="1"/>
  <c r="FA360" i="10"/>
  <c r="FA361" i="10"/>
  <c r="FA362" i="10"/>
  <c r="AC364" i="10"/>
  <c r="AC365" i="10"/>
  <c r="AC366" i="10"/>
  <c r="AC367" i="10"/>
  <c r="FA367" i="10" s="1"/>
  <c r="FA368" i="10"/>
  <c r="FA369" i="10"/>
  <c r="FA370" i="10"/>
  <c r="FA371" i="10"/>
  <c r="FA372" i="10"/>
  <c r="FA373" i="10"/>
  <c r="FA374" i="10"/>
  <c r="FA375" i="10"/>
  <c r="FA376" i="10"/>
  <c r="FA377" i="10"/>
  <c r="FA378" i="10"/>
  <c r="FA379" i="10"/>
  <c r="AC381" i="10"/>
  <c r="AC382" i="10"/>
  <c r="AC383" i="10"/>
  <c r="FA383" i="10" s="1"/>
  <c r="AC384" i="10"/>
  <c r="FA384" i="10" s="1"/>
  <c r="AC385" i="10"/>
  <c r="FA385" i="10" s="1"/>
  <c r="FA386" i="10"/>
  <c r="FA387" i="10"/>
  <c r="FA388" i="10"/>
  <c r="FA389" i="10"/>
  <c r="FA390" i="10"/>
  <c r="FA391" i="10"/>
  <c r="FA392" i="10"/>
  <c r="FA393" i="10"/>
  <c r="FA394" i="10"/>
  <c r="FA395" i="10"/>
  <c r="FA396" i="10"/>
  <c r="FB525" i="10"/>
  <c r="FB526" i="10"/>
  <c r="FB527" i="10"/>
  <c r="FB528" i="10"/>
  <c r="FB529" i="10"/>
  <c r="FB530" i="10"/>
  <c r="FB531" i="10"/>
  <c r="FB532" i="10"/>
  <c r="FB533" i="10"/>
  <c r="FB534" i="10"/>
  <c r="FB535" i="10"/>
  <c r="FB536" i="10"/>
  <c r="FB537" i="10"/>
  <c r="FB538" i="10"/>
  <c r="FB539" i="10"/>
  <c r="FB540" i="10"/>
  <c r="FB411" i="10"/>
  <c r="FB412" i="10"/>
  <c r="FB413" i="10"/>
  <c r="FB414" i="10"/>
  <c r="FB415" i="10"/>
  <c r="FB416" i="10"/>
  <c r="FB417" i="10"/>
  <c r="FB418" i="10"/>
  <c r="FB419" i="10"/>
  <c r="FB420" i="10"/>
  <c r="FB421" i="10"/>
  <c r="FB398" i="10"/>
  <c r="FB399" i="10"/>
  <c r="FB400" i="10"/>
  <c r="FB401" i="10"/>
  <c r="FB402" i="10"/>
  <c r="FB403" i="10"/>
  <c r="FB404" i="10"/>
  <c r="FB405" i="10"/>
  <c r="FB406" i="10"/>
  <c r="FB407" i="10"/>
  <c r="FB408" i="10"/>
  <c r="FB409" i="10"/>
  <c r="FB263" i="10"/>
  <c r="FB264" i="10"/>
  <c r="FB265" i="10"/>
  <c r="FB266" i="10"/>
  <c r="FB267" i="10"/>
  <c r="FB268" i="10"/>
  <c r="FB269" i="10"/>
  <c r="FB270" i="10"/>
  <c r="FB271" i="10"/>
  <c r="FB272" i="10"/>
  <c r="FB273" i="10"/>
  <c r="FB274" i="10"/>
  <c r="FB251" i="10"/>
  <c r="FB252" i="10"/>
  <c r="FB253" i="10"/>
  <c r="FB254" i="10"/>
  <c r="FB255" i="10"/>
  <c r="FB256" i="10"/>
  <c r="FB257" i="10"/>
  <c r="FB258" i="10"/>
  <c r="FB259" i="10"/>
  <c r="FB260" i="10"/>
  <c r="FB261" i="10"/>
  <c r="FB239" i="10"/>
  <c r="FB240" i="10"/>
  <c r="FB241" i="10"/>
  <c r="FB242" i="10"/>
  <c r="FB243" i="10"/>
  <c r="FB244" i="10"/>
  <c r="FB245" i="10"/>
  <c r="FB246" i="10"/>
  <c r="FB247" i="10"/>
  <c r="FB248" i="10"/>
  <c r="FB249" i="10"/>
  <c r="FB226" i="10"/>
  <c r="FB227" i="10"/>
  <c r="FB228" i="10"/>
  <c r="FB229" i="10"/>
  <c r="FB230" i="10"/>
  <c r="FB231" i="10"/>
  <c r="FB232" i="10"/>
  <c r="FB233" i="10"/>
  <c r="FB234" i="10"/>
  <c r="FB235" i="10"/>
  <c r="FB236" i="10"/>
  <c r="FB237" i="10"/>
  <c r="FB206" i="10"/>
  <c r="FB207" i="10"/>
  <c r="FB208" i="10"/>
  <c r="FB209" i="10"/>
  <c r="FB210" i="10"/>
  <c r="FB211" i="10"/>
  <c r="FB212" i="10"/>
  <c r="FB213" i="10"/>
  <c r="FB214" i="10"/>
  <c r="FB215" i="10"/>
  <c r="FB216" i="10"/>
  <c r="FB217" i="10"/>
  <c r="FB218" i="10"/>
  <c r="FB223" i="10"/>
  <c r="FB224" i="10"/>
  <c r="FB191" i="10"/>
  <c r="FB192" i="10"/>
  <c r="FB193" i="10"/>
  <c r="FB194" i="10"/>
  <c r="FB195" i="10"/>
  <c r="FB196" i="10"/>
  <c r="FB197" i="10"/>
  <c r="FB198" i="10"/>
  <c r="FB199" i="10"/>
  <c r="FB200" i="10"/>
  <c r="FB201" i="10"/>
  <c r="FB202" i="10"/>
  <c r="FB203" i="10"/>
  <c r="FB204" i="10"/>
  <c r="FB176" i="10"/>
  <c r="FB177" i="10"/>
  <c r="FB178" i="10"/>
  <c r="FB179" i="10"/>
  <c r="FB180" i="10"/>
  <c r="FB181" i="10"/>
  <c r="FB182" i="10"/>
  <c r="FB183" i="10"/>
  <c r="FB184" i="10"/>
  <c r="FB185" i="10"/>
  <c r="FB186" i="10"/>
  <c r="FB187" i="10"/>
  <c r="FB188" i="10"/>
  <c r="FB189" i="10"/>
  <c r="FB159" i="10"/>
  <c r="FB160" i="10"/>
  <c r="FB161" i="10"/>
  <c r="FB162" i="10"/>
  <c r="FB163" i="10"/>
  <c r="FB164" i="10"/>
  <c r="FB165" i="10"/>
  <c r="FB166" i="10"/>
  <c r="FB167" i="10"/>
  <c r="FB168" i="10"/>
  <c r="FB174" i="10"/>
  <c r="FB145" i="10"/>
  <c r="FB146" i="10"/>
  <c r="FB147" i="10"/>
  <c r="FB148" i="10"/>
  <c r="FB149" i="10"/>
  <c r="FB150" i="10"/>
  <c r="FB151" i="10"/>
  <c r="FB152" i="10"/>
  <c r="FB153" i="10"/>
  <c r="FB154" i="10"/>
  <c r="FB155" i="10"/>
  <c r="FB156" i="10"/>
  <c r="FB157" i="10"/>
  <c r="FB131" i="10"/>
  <c r="FB132" i="10"/>
  <c r="FB133" i="10"/>
  <c r="FB134" i="10"/>
  <c r="FB135" i="10"/>
  <c r="FB136" i="10"/>
  <c r="FB137" i="10"/>
  <c r="FB138" i="10"/>
  <c r="FB139" i="10"/>
  <c r="FB140" i="10"/>
  <c r="FB141" i="10"/>
  <c r="FB142" i="10"/>
  <c r="FB143" i="10"/>
  <c r="FB116" i="10"/>
  <c r="FB117" i="10"/>
  <c r="FB118" i="10"/>
  <c r="FB119" i="10"/>
  <c r="FB120" i="10"/>
  <c r="FB121" i="10"/>
  <c r="FB122" i="10"/>
  <c r="FB123" i="10"/>
  <c r="FB124" i="10"/>
  <c r="FB125" i="10"/>
  <c r="FB126" i="10"/>
  <c r="FB127" i="10"/>
  <c r="FB128" i="10"/>
  <c r="FB129" i="10"/>
  <c r="FB95" i="10"/>
  <c r="FB96" i="10"/>
  <c r="FB97" i="10"/>
  <c r="FB98" i="10"/>
  <c r="FB99" i="10"/>
  <c r="FB100" i="10"/>
  <c r="FB101" i="10"/>
  <c r="FB102" i="10"/>
  <c r="FB103" i="10"/>
  <c r="FB104" i="10"/>
  <c r="FB112" i="10"/>
  <c r="FB113" i="10"/>
  <c r="FB114" i="10"/>
  <c r="FB77" i="10"/>
  <c r="FB78" i="10"/>
  <c r="FB79" i="10"/>
  <c r="FB80" i="10"/>
  <c r="FB81" i="10"/>
  <c r="FB82" i="10"/>
  <c r="FB83" i="10"/>
  <c r="FB84" i="10"/>
  <c r="FB85" i="10"/>
  <c r="FB86" i="10"/>
  <c r="FB87" i="10"/>
  <c r="FB88" i="10"/>
  <c r="FB93" i="10"/>
  <c r="FB63" i="10"/>
  <c r="FB64" i="10"/>
  <c r="FB65" i="10"/>
  <c r="FB66" i="10"/>
  <c r="FB67" i="10"/>
  <c r="FB68" i="10"/>
  <c r="FB69" i="10"/>
  <c r="FB70" i="10"/>
  <c r="FB71" i="10"/>
  <c r="FB72" i="10"/>
  <c r="FB73" i="10"/>
  <c r="FB74" i="10"/>
  <c r="FB75" i="10"/>
  <c r="FB49" i="10"/>
  <c r="FB50" i="10"/>
  <c r="FB51" i="10"/>
  <c r="FB52" i="10"/>
  <c r="FB53" i="10"/>
  <c r="FB54" i="10"/>
  <c r="FB55" i="10"/>
  <c r="FB56" i="10"/>
  <c r="FB57" i="10"/>
  <c r="FB58" i="10"/>
  <c r="FB59" i="10"/>
  <c r="FB60" i="10"/>
  <c r="FB61" i="10"/>
  <c r="FB34" i="10"/>
  <c r="FB35" i="10"/>
  <c r="FB36" i="10"/>
  <c r="FB37" i="10"/>
  <c r="FB38" i="10"/>
  <c r="FB39" i="10"/>
  <c r="FB40" i="10"/>
  <c r="FB41" i="10"/>
  <c r="FB42" i="10"/>
  <c r="FB43" i="10"/>
  <c r="FB44" i="10"/>
  <c r="FB45" i="10"/>
  <c r="FB46" i="10"/>
  <c r="FB47" i="10"/>
  <c r="FB10" i="10"/>
  <c r="FB11" i="10"/>
  <c r="FB12" i="10"/>
  <c r="FB13" i="10"/>
  <c r="FB14" i="10"/>
  <c r="FB15" i="10"/>
  <c r="FB16" i="10"/>
  <c r="FB17" i="10"/>
  <c r="FB18" i="10"/>
  <c r="FB19" i="10"/>
  <c r="FB22" i="10"/>
  <c r="FB23" i="10"/>
  <c r="FB27" i="10"/>
  <c r="FB32" i="10"/>
  <c r="FB423" i="10"/>
  <c r="FB424" i="10"/>
  <c r="FB425" i="10"/>
  <c r="FB426" i="10"/>
  <c r="FB427" i="10"/>
  <c r="FB428" i="10"/>
  <c r="FB429" i="10"/>
  <c r="FB430" i="10"/>
  <c r="FB431" i="10"/>
  <c r="FB432" i="10"/>
  <c r="FB433" i="10"/>
  <c r="FB434" i="10"/>
  <c r="FB435" i="10"/>
  <c r="FB436" i="10"/>
  <c r="FB437" i="10"/>
  <c r="FB438" i="10"/>
  <c r="FB440" i="10"/>
  <c r="FB441" i="10"/>
  <c r="FB442" i="10"/>
  <c r="FB443" i="10"/>
  <c r="FB444" i="10"/>
  <c r="FB445" i="10"/>
  <c r="FB446" i="10"/>
  <c r="FB447" i="10"/>
  <c r="FB448" i="10"/>
  <c r="FB449" i="10"/>
  <c r="FB450" i="10"/>
  <c r="FB451" i="10"/>
  <c r="FB452" i="10"/>
  <c r="FB453" i="10"/>
  <c r="FB454" i="10"/>
  <c r="FB455" i="10"/>
  <c r="FB458" i="10"/>
  <c r="FB459" i="10"/>
  <c r="FB460" i="10"/>
  <c r="FB461" i="10"/>
  <c r="FB462" i="10"/>
  <c r="FB463" i="10"/>
  <c r="FB464" i="10"/>
  <c r="FB465" i="10"/>
  <c r="FB466" i="10"/>
  <c r="FB467" i="10"/>
  <c r="FB468" i="10"/>
  <c r="FB469" i="10"/>
  <c r="FB470" i="10"/>
  <c r="FB471" i="10"/>
  <c r="FB472" i="10"/>
  <c r="FB508" i="10"/>
  <c r="FB509" i="10"/>
  <c r="FB510" i="10"/>
  <c r="FB511" i="10"/>
  <c r="FB512" i="10"/>
  <c r="FB513" i="10"/>
  <c r="FB514" i="10"/>
  <c r="FB515" i="10"/>
  <c r="FB516" i="10"/>
  <c r="FB517" i="10"/>
  <c r="FB518" i="10"/>
  <c r="FB519" i="10"/>
  <c r="FB520" i="10"/>
  <c r="FB521" i="10"/>
  <c r="FB522" i="10"/>
  <c r="FB523" i="10"/>
  <c r="FB276" i="10"/>
  <c r="FB277" i="10"/>
  <c r="FB278" i="10"/>
  <c r="FB279" i="10"/>
  <c r="FB280" i="10"/>
  <c r="FB281" i="10"/>
  <c r="FB282" i="10"/>
  <c r="FB283" i="10"/>
  <c r="FB284" i="10"/>
  <c r="FB285" i="10"/>
  <c r="FB286" i="10"/>
  <c r="FB287" i="10"/>
  <c r="FB311" i="10"/>
  <c r="FB313" i="10"/>
  <c r="FB314" i="10"/>
  <c r="FB315" i="10"/>
  <c r="FB316" i="10"/>
  <c r="FB317" i="10"/>
  <c r="FB318" i="10"/>
  <c r="FB319" i="10"/>
  <c r="FB320" i="10"/>
  <c r="FB321" i="10"/>
  <c r="FB322" i="10"/>
  <c r="FB323" i="10"/>
  <c r="FB324" i="10"/>
  <c r="FB325" i="10"/>
  <c r="FB326" i="10"/>
  <c r="FB327" i="10"/>
  <c r="FB328" i="10"/>
  <c r="FB330" i="10"/>
  <c r="FB331" i="10"/>
  <c r="FB332" i="10"/>
  <c r="FB333" i="10"/>
  <c r="FB334" i="10"/>
  <c r="FB335" i="10"/>
  <c r="FB336" i="10"/>
  <c r="FB337" i="10"/>
  <c r="FB338" i="10"/>
  <c r="FB339" i="10"/>
  <c r="FB340" i="10"/>
  <c r="FB341" i="10"/>
  <c r="FB342" i="10"/>
  <c r="FB343" i="10"/>
  <c r="FB344" i="10"/>
  <c r="FB345" i="10"/>
  <c r="FB360" i="10"/>
  <c r="FB361" i="10"/>
  <c r="FB362" i="10"/>
  <c r="FB364" i="10"/>
  <c r="FB365" i="10"/>
  <c r="FB366" i="10"/>
  <c r="FB367" i="10"/>
  <c r="FB368" i="10"/>
  <c r="FB369" i="10"/>
  <c r="FB370" i="10"/>
  <c r="FB371" i="10"/>
  <c r="FB372" i="10"/>
  <c r="FB373" i="10"/>
  <c r="FB374" i="10"/>
  <c r="FB375" i="10"/>
  <c r="FB376" i="10"/>
  <c r="FB377" i="10"/>
  <c r="FB378" i="10"/>
  <c r="FB379" i="10"/>
  <c r="FB381" i="10"/>
  <c r="FB382" i="10"/>
  <c r="FB383" i="10"/>
  <c r="FB384" i="10"/>
  <c r="FB385" i="10"/>
  <c r="FB386" i="10"/>
  <c r="FB387" i="10"/>
  <c r="FB388" i="10"/>
  <c r="FB389" i="10"/>
  <c r="FB390" i="10"/>
  <c r="FB391" i="10"/>
  <c r="FB392" i="10"/>
  <c r="FB393" i="10"/>
  <c r="FB394" i="10"/>
  <c r="FB395" i="10"/>
  <c r="FB396" i="10"/>
  <c r="FC525" i="10"/>
  <c r="FC526" i="10"/>
  <c r="FC527" i="10"/>
  <c r="FC528" i="10"/>
  <c r="FC529" i="10"/>
  <c r="FC530" i="10"/>
  <c r="FC531" i="10"/>
  <c r="FC532" i="10"/>
  <c r="FC533" i="10"/>
  <c r="FC534" i="10"/>
  <c r="FC535" i="10"/>
  <c r="FC536" i="10"/>
  <c r="FC537" i="10"/>
  <c r="FC538" i="10"/>
  <c r="FC539" i="10"/>
  <c r="FC540" i="10"/>
  <c r="AE411" i="10"/>
  <c r="AE412" i="10"/>
  <c r="AE413" i="10"/>
  <c r="AE415" i="10"/>
  <c r="FC415" i="10" s="1"/>
  <c r="AE416" i="10"/>
  <c r="FC416" i="10" s="1"/>
  <c r="FC417" i="10"/>
  <c r="FC418" i="10"/>
  <c r="FC419" i="10"/>
  <c r="FC420" i="10"/>
  <c r="FC421" i="10"/>
  <c r="AE398" i="10"/>
  <c r="AE399" i="10"/>
  <c r="AE400" i="10"/>
  <c r="AE401" i="10"/>
  <c r="AE402" i="10"/>
  <c r="FC402" i="10" s="1"/>
  <c r="FC403" i="10"/>
  <c r="FC404" i="10"/>
  <c r="FC405" i="10"/>
  <c r="FC406" i="10"/>
  <c r="FC407" i="10"/>
  <c r="FC408" i="10"/>
  <c r="FC409" i="10"/>
  <c r="AE263" i="10"/>
  <c r="CQ263" i="10"/>
  <c r="AE264" i="10"/>
  <c r="CQ264" i="10"/>
  <c r="AE265" i="10"/>
  <c r="AE266" i="10"/>
  <c r="AE269" i="10"/>
  <c r="AE270" i="10"/>
  <c r="FC270" i="10" s="1"/>
  <c r="FC271" i="10"/>
  <c r="FC272" i="10"/>
  <c r="FC273" i="10"/>
  <c r="FC274" i="10"/>
  <c r="AE251" i="10"/>
  <c r="AE252" i="10"/>
  <c r="AE253" i="10"/>
  <c r="AE254" i="10"/>
  <c r="AE257" i="10"/>
  <c r="FC257" i="10" s="1"/>
  <c r="AE258" i="10"/>
  <c r="FC258" i="10" s="1"/>
  <c r="AE259" i="10"/>
  <c r="FC259" i="10" s="1"/>
  <c r="FC260" i="10"/>
  <c r="FC261" i="10"/>
  <c r="AE239" i="10"/>
  <c r="AE240" i="10"/>
  <c r="AE241" i="10"/>
  <c r="AE242" i="10"/>
  <c r="FC242" i="10" s="1"/>
  <c r="FC243" i="10"/>
  <c r="FC244" i="10"/>
  <c r="FC245" i="10"/>
  <c r="FC246" i="10"/>
  <c r="FC247" i="10"/>
  <c r="FC248" i="10"/>
  <c r="FC249" i="10"/>
  <c r="AE226" i="10"/>
  <c r="AE227" i="10"/>
  <c r="AE229" i="10"/>
  <c r="AE230" i="10"/>
  <c r="FC232" i="10"/>
  <c r="FC233" i="10"/>
  <c r="FC234" i="10"/>
  <c r="FC235" i="10"/>
  <c r="FC236" i="10"/>
  <c r="FC237" i="10"/>
  <c r="AE206" i="10"/>
  <c r="FC206" i="10" s="1"/>
  <c r="FC207" i="10"/>
  <c r="FC208" i="10"/>
  <c r="AE209" i="10"/>
  <c r="FC209" i="10" s="1"/>
  <c r="AE210" i="10"/>
  <c r="FC210" i="10" s="1"/>
  <c r="AE212" i="10"/>
  <c r="FC212" i="10" s="1"/>
  <c r="AE213" i="10"/>
  <c r="FC213" i="10" s="1"/>
  <c r="FC214" i="10"/>
  <c r="FC215" i="10"/>
  <c r="FC216" i="10"/>
  <c r="FC217" i="10"/>
  <c r="FC218" i="10"/>
  <c r="FC223" i="10"/>
  <c r="FC224" i="10"/>
  <c r="AE195" i="10"/>
  <c r="FC195" i="10" s="1"/>
  <c r="AE196" i="10"/>
  <c r="FC196" i="10" s="1"/>
  <c r="AE197" i="10"/>
  <c r="FC197" i="10" s="1"/>
  <c r="FC198" i="10"/>
  <c r="FC199" i="10"/>
  <c r="FC200" i="10"/>
  <c r="FC201" i="10"/>
  <c r="FC202" i="10"/>
  <c r="FC203" i="10"/>
  <c r="FC204" i="10"/>
  <c r="FC176" i="10"/>
  <c r="AE177" i="10"/>
  <c r="FC177" i="10" s="1"/>
  <c r="FC178" i="10"/>
  <c r="AE179" i="10"/>
  <c r="FC179" i="10" s="1"/>
  <c r="AE180" i="10"/>
  <c r="FC180" i="10" s="1"/>
  <c r="AE181" i="10"/>
  <c r="FC181" i="10" s="1"/>
  <c r="FC182" i="10"/>
  <c r="FC183" i="10"/>
  <c r="FC184" i="10"/>
  <c r="FC185" i="10"/>
  <c r="FC186" i="10"/>
  <c r="FC187" i="10"/>
  <c r="FC188" i="10"/>
  <c r="FC189" i="10"/>
  <c r="FC159" i="10"/>
  <c r="FC160" i="10"/>
  <c r="FC161" i="10"/>
  <c r="FC162" i="10"/>
  <c r="AE163" i="10"/>
  <c r="FC163" i="10" s="1"/>
  <c r="AE164" i="10"/>
  <c r="FC164" i="10" s="1"/>
  <c r="AE165" i="10"/>
  <c r="FC165" i="10" s="1"/>
  <c r="AE166" i="10"/>
  <c r="FC166" i="10" s="1"/>
  <c r="FC167" i="10"/>
  <c r="FC168" i="10"/>
  <c r="FC174" i="10"/>
  <c r="AE145" i="10"/>
  <c r="FC145" i="10" s="1"/>
  <c r="AE146" i="10"/>
  <c r="FC146" i="10" s="1"/>
  <c r="AE147" i="10"/>
  <c r="FC147" i="10" s="1"/>
  <c r="FC148" i="10"/>
  <c r="AE149" i="10"/>
  <c r="FC149" i="10" s="1"/>
  <c r="FC150" i="10"/>
  <c r="FC151" i="10"/>
  <c r="FC152" i="10"/>
  <c r="FC153" i="10"/>
  <c r="FC154" i="10"/>
  <c r="FC155" i="10"/>
  <c r="FC156" i="10"/>
  <c r="FC157" i="10"/>
  <c r="AE131" i="10"/>
  <c r="AE133" i="10"/>
  <c r="AE134" i="10"/>
  <c r="AE135" i="10"/>
  <c r="FC135" i="10" s="1"/>
  <c r="AE136" i="10"/>
  <c r="FC136" i="10" s="1"/>
  <c r="FC137" i="10"/>
  <c r="FC138" i="10"/>
  <c r="AE139" i="10"/>
  <c r="FC139" i="10" s="1"/>
  <c r="FC140" i="10"/>
  <c r="FC141" i="10"/>
  <c r="FC142" i="10"/>
  <c r="FC143" i="10"/>
  <c r="FC116" i="10"/>
  <c r="AE117" i="10"/>
  <c r="FC117" i="10" s="1"/>
  <c r="AE118" i="10"/>
  <c r="FC118" i="10" s="1"/>
  <c r="AE119" i="10"/>
  <c r="FC119" i="10" s="1"/>
  <c r="FC120" i="10"/>
  <c r="FC121" i="10"/>
  <c r="FC122" i="10"/>
  <c r="FC123" i="10"/>
  <c r="FC124" i="10"/>
  <c r="FC125" i="10"/>
  <c r="FC126" i="10"/>
  <c r="FC127" i="10"/>
  <c r="FC128" i="10"/>
  <c r="FC129" i="10"/>
  <c r="FC95" i="10"/>
  <c r="FC96" i="10"/>
  <c r="FC97" i="10"/>
  <c r="FC98" i="10"/>
  <c r="FC99" i="10"/>
  <c r="FC100" i="10"/>
  <c r="FC101" i="10"/>
  <c r="FC102" i="10"/>
  <c r="FC103" i="10"/>
  <c r="FC104" i="10"/>
  <c r="FC112" i="10"/>
  <c r="FC113" i="10"/>
  <c r="FC114" i="10"/>
  <c r="FC78" i="10"/>
  <c r="FC79" i="10"/>
  <c r="FC80" i="10"/>
  <c r="FC81" i="10"/>
  <c r="FC82" i="10"/>
  <c r="FC83" i="10"/>
  <c r="FC84" i="10"/>
  <c r="FC85" i="10"/>
  <c r="FC86" i="10"/>
  <c r="FC87" i="10"/>
  <c r="FC88" i="10"/>
  <c r="FC93" i="10"/>
  <c r="FC65" i="10"/>
  <c r="FC66" i="10"/>
  <c r="FC67" i="10"/>
  <c r="FC68" i="10"/>
  <c r="FC69" i="10"/>
  <c r="FC70" i="10"/>
  <c r="FC71" i="10"/>
  <c r="FC72" i="10"/>
  <c r="FC73" i="10"/>
  <c r="FC74" i="10"/>
  <c r="FC75" i="10"/>
  <c r="AE50" i="10"/>
  <c r="AE51" i="10"/>
  <c r="AE52" i="10"/>
  <c r="AE53" i="10"/>
  <c r="FC53" i="10" s="1"/>
  <c r="AE54" i="10"/>
  <c r="FC54" i="10" s="1"/>
  <c r="FC55" i="10"/>
  <c r="FC56" i="10"/>
  <c r="FC57" i="10"/>
  <c r="FC58" i="10"/>
  <c r="FC59" i="10"/>
  <c r="FC60" i="10"/>
  <c r="FC61" i="10"/>
  <c r="AE34" i="10"/>
  <c r="AE35" i="10"/>
  <c r="AE36" i="10"/>
  <c r="AE37" i="10"/>
  <c r="FC38" i="10"/>
  <c r="FC39" i="10"/>
  <c r="FC40" i="10"/>
  <c r="FC41" i="10"/>
  <c r="FC42" i="10"/>
  <c r="FC43" i="10"/>
  <c r="FC44" i="10"/>
  <c r="FC45" i="10"/>
  <c r="FC46" i="10"/>
  <c r="FC47" i="10"/>
  <c r="AE11" i="10"/>
  <c r="AE13" i="10"/>
  <c r="FC13" i="10" s="1"/>
  <c r="AE14" i="10"/>
  <c r="FC14" i="10" s="1"/>
  <c r="AE16" i="10"/>
  <c r="FC16" i="10" s="1"/>
  <c r="FC17" i="10"/>
  <c r="FC18" i="10"/>
  <c r="FC19" i="10"/>
  <c r="FC22" i="10"/>
  <c r="FC23" i="10"/>
  <c r="FC27" i="10"/>
  <c r="FC32" i="10"/>
  <c r="AE424" i="10"/>
  <c r="FC424" i="10" s="1"/>
  <c r="AE425" i="10"/>
  <c r="FC425" i="10" s="1"/>
  <c r="AE426" i="10"/>
  <c r="FC426" i="10" s="1"/>
  <c r="AE427" i="10"/>
  <c r="FC427" i="10" s="1"/>
  <c r="AE428" i="10"/>
  <c r="FC428" i="10" s="1"/>
  <c r="FC429" i="10"/>
  <c r="FC430" i="10"/>
  <c r="FC431" i="10"/>
  <c r="FC432" i="10"/>
  <c r="FC433" i="10"/>
  <c r="FC434" i="10"/>
  <c r="FC435" i="10"/>
  <c r="FC436" i="10"/>
  <c r="FC437" i="10"/>
  <c r="FC438" i="10"/>
  <c r="AE440" i="10"/>
  <c r="AE441" i="10"/>
  <c r="FC441" i="10" s="1"/>
  <c r="AE442" i="10"/>
  <c r="FC442" i="10" s="1"/>
  <c r="AE443" i="10"/>
  <c r="FC443" i="10" s="1"/>
  <c r="AE444" i="10"/>
  <c r="FC444" i="10" s="1"/>
  <c r="FC445" i="10"/>
  <c r="FC446" i="10"/>
  <c r="FC447" i="10"/>
  <c r="FC448" i="10"/>
  <c r="FC449" i="10"/>
  <c r="FC450" i="10"/>
  <c r="FC451" i="10"/>
  <c r="FC452" i="10"/>
  <c r="FC453" i="10"/>
  <c r="FC454" i="10"/>
  <c r="FC455" i="10"/>
  <c r="AE458" i="10"/>
  <c r="FC458" i="10" s="1"/>
  <c r="AE459" i="10"/>
  <c r="FC459" i="10" s="1"/>
  <c r="AE460" i="10"/>
  <c r="FC460" i="10" s="1"/>
  <c r="AE461" i="10"/>
  <c r="FC461" i="10" s="1"/>
  <c r="AE462" i="10"/>
  <c r="FC462" i="10" s="1"/>
  <c r="AE463" i="10"/>
  <c r="FC463" i="10" s="1"/>
  <c r="FC464" i="10"/>
  <c r="FC465" i="10"/>
  <c r="FC466" i="10"/>
  <c r="FC467" i="10"/>
  <c r="FC468" i="10"/>
  <c r="FC469" i="10"/>
  <c r="FC470" i="10"/>
  <c r="FC471" i="10"/>
  <c r="FC472" i="10"/>
  <c r="FC508" i="10"/>
  <c r="FC509" i="10"/>
  <c r="FC510" i="10"/>
  <c r="FC511" i="10"/>
  <c r="FC512" i="10"/>
  <c r="FC513" i="10"/>
  <c r="FC514" i="10"/>
  <c r="FC515" i="10"/>
  <c r="FC516" i="10"/>
  <c r="FC517" i="10"/>
  <c r="FC518" i="10"/>
  <c r="FC519" i="10"/>
  <c r="FC520" i="10"/>
  <c r="FC521" i="10"/>
  <c r="FC522" i="10"/>
  <c r="FC523" i="10"/>
  <c r="AE276" i="10"/>
  <c r="AE277" i="10"/>
  <c r="AE278" i="10"/>
  <c r="FC278" i="10" s="1"/>
  <c r="AE279" i="10"/>
  <c r="FC279" i="10" s="1"/>
  <c r="AE280" i="10"/>
  <c r="FC280" i="10" s="1"/>
  <c r="FC281" i="10"/>
  <c r="AE282" i="10"/>
  <c r="FC282" i="10" s="1"/>
  <c r="FC283" i="10"/>
  <c r="FC284" i="10"/>
  <c r="FC285" i="10"/>
  <c r="FC286" i="10"/>
  <c r="FC287" i="10"/>
  <c r="AE290" i="10"/>
  <c r="FC290" i="10" s="1"/>
  <c r="AE291" i="10"/>
  <c r="FC291" i="10" s="1"/>
  <c r="AE292" i="10"/>
  <c r="FC292" i="10" s="1"/>
  <c r="AE293" i="10"/>
  <c r="FC293" i="10" s="1"/>
  <c r="AE294" i="10"/>
  <c r="FC294" i="10" s="1"/>
  <c r="AE295" i="10"/>
  <c r="FC295" i="10" s="1"/>
  <c r="AE313" i="10"/>
  <c r="CQ313" i="10"/>
  <c r="AE314" i="10"/>
  <c r="CQ314" i="10"/>
  <c r="AE315" i="10"/>
  <c r="AE316" i="10"/>
  <c r="AE317" i="10"/>
  <c r="FC317" i="10" s="1"/>
  <c r="AE318" i="10"/>
  <c r="FC318" i="10" s="1"/>
  <c r="AE319" i="10"/>
  <c r="FC319" i="10" s="1"/>
  <c r="AE320" i="10"/>
  <c r="FC320" i="10" s="1"/>
  <c r="FC321" i="10"/>
  <c r="FC322" i="10"/>
  <c r="FC323" i="10"/>
  <c r="FC324" i="10"/>
  <c r="FC325" i="10"/>
  <c r="FC326" i="10"/>
  <c r="FC327" i="10"/>
  <c r="FC328" i="10"/>
  <c r="AE330" i="10"/>
  <c r="CQ330" i="10"/>
  <c r="AE331" i="10"/>
  <c r="CQ331" i="10"/>
  <c r="AE332" i="10"/>
  <c r="CQ332" i="10"/>
  <c r="AE333" i="10"/>
  <c r="FC334" i="10"/>
  <c r="AE335" i="10"/>
  <c r="FC335" i="10" s="1"/>
  <c r="AE336" i="10"/>
  <c r="FC336" i="10" s="1"/>
  <c r="FC337" i="10"/>
  <c r="FC338" i="10"/>
  <c r="FC339" i="10"/>
  <c r="FC340" i="10"/>
  <c r="FC341" i="10"/>
  <c r="FC342" i="10"/>
  <c r="FC343" i="10"/>
  <c r="FC344" i="10"/>
  <c r="FC345" i="10"/>
  <c r="AE349" i="10"/>
  <c r="FC349" i="10" s="1"/>
  <c r="AE350" i="10"/>
  <c r="FC350" i="10" s="1"/>
  <c r="AE351" i="10"/>
  <c r="FC351" i="10" s="1"/>
  <c r="AE352" i="10"/>
  <c r="FC352" i="10" s="1"/>
  <c r="AE353" i="10"/>
  <c r="FC353" i="10" s="1"/>
  <c r="FC360" i="10"/>
  <c r="FC361" i="10"/>
  <c r="FC362" i="10"/>
  <c r="AE364" i="10"/>
  <c r="AE365" i="10"/>
  <c r="AE366" i="10"/>
  <c r="AE367" i="10"/>
  <c r="FC367" i="10" s="1"/>
  <c r="FC368" i="10"/>
  <c r="FC369" i="10"/>
  <c r="FC370" i="10"/>
  <c r="FC371" i="10"/>
  <c r="FC372" i="10"/>
  <c r="FC373" i="10"/>
  <c r="FC374" i="10"/>
  <c r="FC375" i="10"/>
  <c r="FC376" i="10"/>
  <c r="FC377" i="10"/>
  <c r="FC378" i="10"/>
  <c r="FC379" i="10"/>
  <c r="AE381" i="10"/>
  <c r="AE382" i="10"/>
  <c r="AE383" i="10"/>
  <c r="FC383" i="10" s="1"/>
  <c r="AE384" i="10"/>
  <c r="FC384" i="10" s="1"/>
  <c r="AE385" i="10"/>
  <c r="FC385" i="10" s="1"/>
  <c r="FC386" i="10"/>
  <c r="FC387" i="10"/>
  <c r="FC388" i="10"/>
  <c r="FC389" i="10"/>
  <c r="FC390" i="10"/>
  <c r="FC391" i="10"/>
  <c r="FC392" i="10"/>
  <c r="FC393" i="10"/>
  <c r="FC394" i="10"/>
  <c r="FC395" i="10"/>
  <c r="FC396" i="10"/>
  <c r="FD525" i="10"/>
  <c r="FD526" i="10"/>
  <c r="FD527" i="10"/>
  <c r="FD528" i="10"/>
  <c r="FD529" i="10"/>
  <c r="FD530" i="10"/>
  <c r="FD531" i="10"/>
  <c r="FD532" i="10"/>
  <c r="FD533" i="10"/>
  <c r="FD534" i="10"/>
  <c r="FD535" i="10"/>
  <c r="FD536" i="10"/>
  <c r="FD537" i="10"/>
  <c r="FD538" i="10"/>
  <c r="FD539" i="10"/>
  <c r="FD540" i="10"/>
  <c r="FD411" i="10"/>
  <c r="FD412" i="10"/>
  <c r="FD413" i="10"/>
  <c r="FD414" i="10"/>
  <c r="FD415" i="10"/>
  <c r="FD416" i="10"/>
  <c r="FD417" i="10"/>
  <c r="FD418" i="10"/>
  <c r="FD419" i="10"/>
  <c r="FD420" i="10"/>
  <c r="FD421" i="10"/>
  <c r="FD398" i="10"/>
  <c r="FD399" i="10"/>
  <c r="FD400" i="10"/>
  <c r="FD401" i="10"/>
  <c r="FD402" i="10"/>
  <c r="FD403" i="10"/>
  <c r="FD404" i="10"/>
  <c r="FD405" i="10"/>
  <c r="FD406" i="10"/>
  <c r="FD407" i="10"/>
  <c r="FD408" i="10"/>
  <c r="FD409" i="10"/>
  <c r="FD263" i="10"/>
  <c r="FD264" i="10"/>
  <c r="FD265" i="10"/>
  <c r="FD266" i="10"/>
  <c r="FD267" i="10"/>
  <c r="FD268" i="10"/>
  <c r="FD269" i="10"/>
  <c r="FD270" i="10"/>
  <c r="FD271" i="10"/>
  <c r="FD272" i="10"/>
  <c r="FD273" i="10"/>
  <c r="FD274" i="10"/>
  <c r="FD251" i="10"/>
  <c r="FD252" i="10"/>
  <c r="FD253" i="10"/>
  <c r="FD254" i="10"/>
  <c r="FD255" i="10"/>
  <c r="FD256" i="10"/>
  <c r="FD257" i="10"/>
  <c r="FD258" i="10"/>
  <c r="FD259" i="10"/>
  <c r="FD260" i="10"/>
  <c r="FD261" i="10"/>
  <c r="FD239" i="10"/>
  <c r="FD240" i="10"/>
  <c r="FD241" i="10"/>
  <c r="FD242" i="10"/>
  <c r="FD243" i="10"/>
  <c r="FD244" i="10"/>
  <c r="FD245" i="10"/>
  <c r="FD246" i="10"/>
  <c r="FD247" i="10"/>
  <c r="FD248" i="10"/>
  <c r="FD249" i="10"/>
  <c r="FD226" i="10"/>
  <c r="FD227" i="10"/>
  <c r="FD228" i="10"/>
  <c r="FD229" i="10"/>
  <c r="FD230" i="10"/>
  <c r="FD231" i="10"/>
  <c r="FD232" i="10"/>
  <c r="FD233" i="10"/>
  <c r="FD234" i="10"/>
  <c r="FD235" i="10"/>
  <c r="FD236" i="10"/>
  <c r="FD237" i="10"/>
  <c r="FD206" i="10"/>
  <c r="FD207" i="10"/>
  <c r="FD208" i="10"/>
  <c r="FD209" i="10"/>
  <c r="FD210" i="10"/>
  <c r="FD211" i="10"/>
  <c r="FD212" i="10"/>
  <c r="FD213" i="10"/>
  <c r="FD214" i="10"/>
  <c r="FD215" i="10"/>
  <c r="FD216" i="10"/>
  <c r="FD217" i="10"/>
  <c r="FD218" i="10"/>
  <c r="FD223" i="10"/>
  <c r="FD224" i="10"/>
  <c r="FD191" i="10"/>
  <c r="FD192" i="10"/>
  <c r="FD193" i="10"/>
  <c r="FD194" i="10"/>
  <c r="FD195" i="10"/>
  <c r="FD196" i="10"/>
  <c r="FD197" i="10"/>
  <c r="FD198" i="10"/>
  <c r="FD199" i="10"/>
  <c r="FD200" i="10"/>
  <c r="FD201" i="10"/>
  <c r="FD202" i="10"/>
  <c r="FD203" i="10"/>
  <c r="FD204" i="10"/>
  <c r="FD176" i="10"/>
  <c r="FD177" i="10"/>
  <c r="FD178" i="10"/>
  <c r="FD179" i="10"/>
  <c r="FD180" i="10"/>
  <c r="FD181" i="10"/>
  <c r="FD182" i="10"/>
  <c r="FD183" i="10"/>
  <c r="FD184" i="10"/>
  <c r="FD185" i="10"/>
  <c r="FD186" i="10"/>
  <c r="FD187" i="10"/>
  <c r="FD188" i="10"/>
  <c r="FD189" i="10"/>
  <c r="FD159" i="10"/>
  <c r="FD160" i="10"/>
  <c r="FD161" i="10"/>
  <c r="FD162" i="10"/>
  <c r="FD163" i="10"/>
  <c r="FD164" i="10"/>
  <c r="FD165" i="10"/>
  <c r="FD166" i="10"/>
  <c r="FD167" i="10"/>
  <c r="FD168" i="10"/>
  <c r="FD174" i="10"/>
  <c r="FD145" i="10"/>
  <c r="FD146" i="10"/>
  <c r="FD147" i="10"/>
  <c r="FD148" i="10"/>
  <c r="FD149" i="10"/>
  <c r="FD150" i="10"/>
  <c r="FD151" i="10"/>
  <c r="FD152" i="10"/>
  <c r="FD153" i="10"/>
  <c r="FD154" i="10"/>
  <c r="FD155" i="10"/>
  <c r="FD156" i="10"/>
  <c r="FD157" i="10"/>
  <c r="FD131" i="10"/>
  <c r="FD132" i="10"/>
  <c r="FD133" i="10"/>
  <c r="FD134" i="10"/>
  <c r="FD135" i="10"/>
  <c r="FD136" i="10"/>
  <c r="FD137" i="10"/>
  <c r="FD138" i="10"/>
  <c r="FD139" i="10"/>
  <c r="FD140" i="10"/>
  <c r="FD141" i="10"/>
  <c r="FD142" i="10"/>
  <c r="FD143" i="10"/>
  <c r="FD116" i="10"/>
  <c r="FD117" i="10"/>
  <c r="FD118" i="10"/>
  <c r="FD119" i="10"/>
  <c r="FD120" i="10"/>
  <c r="FD121" i="10"/>
  <c r="FD122" i="10"/>
  <c r="FD123" i="10"/>
  <c r="FD124" i="10"/>
  <c r="FD125" i="10"/>
  <c r="FD126" i="10"/>
  <c r="FD127" i="10"/>
  <c r="FD128" i="10"/>
  <c r="FD129" i="10"/>
  <c r="FD95" i="10"/>
  <c r="FD96" i="10"/>
  <c r="FD97" i="10"/>
  <c r="FD98" i="10"/>
  <c r="FD99" i="10"/>
  <c r="FD100" i="10"/>
  <c r="FD101" i="10"/>
  <c r="FD102" i="10"/>
  <c r="FD103" i="10"/>
  <c r="FD104" i="10"/>
  <c r="FD112" i="10"/>
  <c r="FD113" i="10"/>
  <c r="FD114" i="10"/>
  <c r="FD77" i="10"/>
  <c r="FD78" i="10"/>
  <c r="FD79" i="10"/>
  <c r="FD80" i="10"/>
  <c r="FD81" i="10"/>
  <c r="FD82" i="10"/>
  <c r="FD83" i="10"/>
  <c r="FD84" i="10"/>
  <c r="FD85" i="10"/>
  <c r="FD86" i="10"/>
  <c r="FD87" i="10"/>
  <c r="FD88" i="10"/>
  <c r="FD93" i="10"/>
  <c r="FD63" i="10"/>
  <c r="FD64" i="10"/>
  <c r="FD65" i="10"/>
  <c r="FD66" i="10"/>
  <c r="FD67" i="10"/>
  <c r="FD68" i="10"/>
  <c r="FD69" i="10"/>
  <c r="FD70" i="10"/>
  <c r="FD71" i="10"/>
  <c r="FD72" i="10"/>
  <c r="FD73" i="10"/>
  <c r="FD74" i="10"/>
  <c r="FD75" i="10"/>
  <c r="FD49" i="10"/>
  <c r="FD50" i="10"/>
  <c r="FD51" i="10"/>
  <c r="FD52" i="10"/>
  <c r="FD53" i="10"/>
  <c r="FD54" i="10"/>
  <c r="FD55" i="10"/>
  <c r="FD56" i="10"/>
  <c r="FD57" i="10"/>
  <c r="FD58" i="10"/>
  <c r="FD59" i="10"/>
  <c r="FD60" i="10"/>
  <c r="FD61" i="10"/>
  <c r="FD34" i="10"/>
  <c r="FD35" i="10"/>
  <c r="FD36" i="10"/>
  <c r="FD37" i="10"/>
  <c r="FD38" i="10"/>
  <c r="FD39" i="10"/>
  <c r="FD40" i="10"/>
  <c r="FD41" i="10"/>
  <c r="FD42" i="10"/>
  <c r="FD43" i="10"/>
  <c r="FD44" i="10"/>
  <c r="FD45" i="10"/>
  <c r="FD46" i="10"/>
  <c r="FD47" i="10"/>
  <c r="FD10" i="10"/>
  <c r="FD11" i="10"/>
  <c r="FD12" i="10"/>
  <c r="FD13" i="10"/>
  <c r="FD14" i="10"/>
  <c r="FD15" i="10"/>
  <c r="FD16" i="10"/>
  <c r="FD17" i="10"/>
  <c r="FD18" i="10"/>
  <c r="FD19" i="10"/>
  <c r="FD22" i="10"/>
  <c r="FD23" i="10"/>
  <c r="FD27" i="10"/>
  <c r="FD32" i="10"/>
  <c r="FD423" i="10"/>
  <c r="FD424" i="10"/>
  <c r="FD425" i="10"/>
  <c r="FD426" i="10"/>
  <c r="FD427" i="10"/>
  <c r="FD428" i="10"/>
  <c r="FD429" i="10"/>
  <c r="FD430" i="10"/>
  <c r="FD431" i="10"/>
  <c r="FD432" i="10"/>
  <c r="FD433" i="10"/>
  <c r="FD434" i="10"/>
  <c r="FD435" i="10"/>
  <c r="FD436" i="10"/>
  <c r="FD437" i="10"/>
  <c r="FD438" i="10"/>
  <c r="FD440" i="10"/>
  <c r="FD441" i="10"/>
  <c r="FD442" i="10"/>
  <c r="FD443" i="10"/>
  <c r="FD444" i="10"/>
  <c r="FD445" i="10"/>
  <c r="FD446" i="10"/>
  <c r="FD447" i="10"/>
  <c r="FD448" i="10"/>
  <c r="FD449" i="10"/>
  <c r="FD450" i="10"/>
  <c r="FD451" i="10"/>
  <c r="FD452" i="10"/>
  <c r="FD453" i="10"/>
  <c r="FD454" i="10"/>
  <c r="FD455" i="10"/>
  <c r="FD458" i="10"/>
  <c r="FD459" i="10"/>
  <c r="FD460" i="10"/>
  <c r="FD461" i="10"/>
  <c r="FD462" i="10"/>
  <c r="FD463" i="10"/>
  <c r="FD464" i="10"/>
  <c r="FD465" i="10"/>
  <c r="FD466" i="10"/>
  <c r="FD467" i="10"/>
  <c r="FD468" i="10"/>
  <c r="FD469" i="10"/>
  <c r="FD470" i="10"/>
  <c r="FD471" i="10"/>
  <c r="FD472" i="10"/>
  <c r="FD508" i="10"/>
  <c r="FD509" i="10"/>
  <c r="FD510" i="10"/>
  <c r="FD511" i="10"/>
  <c r="FD512" i="10"/>
  <c r="FD513" i="10"/>
  <c r="FD514" i="10"/>
  <c r="FD515" i="10"/>
  <c r="FD516" i="10"/>
  <c r="FD517" i="10"/>
  <c r="FD518" i="10"/>
  <c r="FD519" i="10"/>
  <c r="FD520" i="10"/>
  <c r="FD521" i="10"/>
  <c r="FD522" i="10"/>
  <c r="FD523" i="10"/>
  <c r="FD276" i="10"/>
  <c r="FD277" i="10"/>
  <c r="FD278" i="10"/>
  <c r="FD279" i="10"/>
  <c r="FD280" i="10"/>
  <c r="FD281" i="10"/>
  <c r="FD282" i="10"/>
  <c r="FD283" i="10"/>
  <c r="FD284" i="10"/>
  <c r="FD285" i="10"/>
  <c r="FD286" i="10"/>
  <c r="FD287" i="10"/>
  <c r="FD311" i="10"/>
  <c r="FD313" i="10"/>
  <c r="FD314" i="10"/>
  <c r="FD315" i="10"/>
  <c r="FD316" i="10"/>
  <c r="FD317" i="10"/>
  <c r="FD318" i="10"/>
  <c r="FD319" i="10"/>
  <c r="FD320" i="10"/>
  <c r="FD321" i="10"/>
  <c r="FD322" i="10"/>
  <c r="FD323" i="10"/>
  <c r="FD324" i="10"/>
  <c r="FD325" i="10"/>
  <c r="FD326" i="10"/>
  <c r="FD327" i="10"/>
  <c r="FD328" i="10"/>
  <c r="FD330" i="10"/>
  <c r="FD331" i="10"/>
  <c r="FD332" i="10"/>
  <c r="FD333" i="10"/>
  <c r="FD334" i="10"/>
  <c r="FD335" i="10"/>
  <c r="FD336" i="10"/>
  <c r="FD337" i="10"/>
  <c r="FD338" i="10"/>
  <c r="FD339" i="10"/>
  <c r="FD340" i="10"/>
  <c r="FD341" i="10"/>
  <c r="FD342" i="10"/>
  <c r="FD343" i="10"/>
  <c r="FD344" i="10"/>
  <c r="FD345" i="10"/>
  <c r="FD360" i="10"/>
  <c r="FD361" i="10"/>
  <c r="FD362" i="10"/>
  <c r="FD364" i="10"/>
  <c r="FD365" i="10"/>
  <c r="FD366" i="10"/>
  <c r="FD367" i="10"/>
  <c r="FD368" i="10"/>
  <c r="FD369" i="10"/>
  <c r="FD370" i="10"/>
  <c r="FD371" i="10"/>
  <c r="FD372" i="10"/>
  <c r="FD373" i="10"/>
  <c r="FD374" i="10"/>
  <c r="FD375" i="10"/>
  <c r="FD376" i="10"/>
  <c r="FD377" i="10"/>
  <c r="FD378" i="10"/>
  <c r="FD379" i="10"/>
  <c r="FD381" i="10"/>
  <c r="FD382" i="10"/>
  <c r="FD383" i="10"/>
  <c r="FD384" i="10"/>
  <c r="FD385" i="10"/>
  <c r="FD386" i="10"/>
  <c r="FD387" i="10"/>
  <c r="FD388" i="10"/>
  <c r="FD389" i="10"/>
  <c r="FD390" i="10"/>
  <c r="FD391" i="10"/>
  <c r="FD392" i="10"/>
  <c r="FD393" i="10"/>
  <c r="FD394" i="10"/>
  <c r="FD395" i="10"/>
  <c r="FD396" i="10"/>
  <c r="FE525" i="10"/>
  <c r="FE526" i="10"/>
  <c r="FE527" i="10"/>
  <c r="FE528" i="10"/>
  <c r="FE529" i="10"/>
  <c r="FE530" i="10"/>
  <c r="FE531" i="10"/>
  <c r="FE532" i="10"/>
  <c r="FE533" i="10"/>
  <c r="FE534" i="10"/>
  <c r="FE535" i="10"/>
  <c r="FE536" i="10"/>
  <c r="FE537" i="10"/>
  <c r="FE538" i="10"/>
  <c r="FE539" i="10"/>
  <c r="FE540" i="10"/>
  <c r="AG411" i="10"/>
  <c r="AG412" i="10"/>
  <c r="FE412" i="10" s="1"/>
  <c r="AG413" i="10"/>
  <c r="AG415" i="10"/>
  <c r="FE415" i="10" s="1"/>
  <c r="AG416" i="10"/>
  <c r="FE416" i="10" s="1"/>
  <c r="FE417" i="10"/>
  <c r="FE418" i="10"/>
  <c r="FE419" i="10"/>
  <c r="FE420" i="10"/>
  <c r="FE421" i="10"/>
  <c r="AG398" i="10"/>
  <c r="AG399" i="10"/>
  <c r="AG400" i="10"/>
  <c r="AG401" i="10"/>
  <c r="AG402" i="10"/>
  <c r="FE402" i="10" s="1"/>
  <c r="FE403" i="10"/>
  <c r="FE404" i="10"/>
  <c r="FE405" i="10"/>
  <c r="FE406" i="10"/>
  <c r="FE407" i="10"/>
  <c r="FE408" i="10"/>
  <c r="FE409" i="10"/>
  <c r="AG263" i="10"/>
  <c r="CS263" i="10"/>
  <c r="AG264" i="10"/>
  <c r="CS264" i="10"/>
  <c r="AG265" i="10"/>
  <c r="AG266" i="10"/>
  <c r="AG269" i="10"/>
  <c r="AG270" i="10"/>
  <c r="FE270" i="10" s="1"/>
  <c r="FE271" i="10"/>
  <c r="FE272" i="10"/>
  <c r="FE273" i="10"/>
  <c r="FE274" i="10"/>
  <c r="AG251" i="10"/>
  <c r="AG252" i="10"/>
  <c r="AG253" i="10"/>
  <c r="AG254" i="10"/>
  <c r="AG257" i="10"/>
  <c r="FE257" i="10" s="1"/>
  <c r="AG258" i="10"/>
  <c r="FE258" i="10" s="1"/>
  <c r="AG259" i="10"/>
  <c r="FE259" i="10" s="1"/>
  <c r="FE260" i="10"/>
  <c r="FE261" i="10"/>
  <c r="AG239" i="10"/>
  <c r="AG240" i="10"/>
  <c r="AG241" i="10"/>
  <c r="AG242" i="10"/>
  <c r="FE242" i="10" s="1"/>
  <c r="FE243" i="10"/>
  <c r="FE244" i="10"/>
  <c r="FE245" i="10"/>
  <c r="FE246" i="10"/>
  <c r="FE247" i="10"/>
  <c r="FE248" i="10"/>
  <c r="FE249" i="10"/>
  <c r="AG226" i="10"/>
  <c r="AG227" i="10"/>
  <c r="AG229" i="10"/>
  <c r="AG230" i="10"/>
  <c r="FE232" i="10"/>
  <c r="FE233" i="10"/>
  <c r="FE234" i="10"/>
  <c r="FE235" i="10"/>
  <c r="FE236" i="10"/>
  <c r="FE237" i="10"/>
  <c r="AG206" i="10"/>
  <c r="FE206" i="10" s="1"/>
  <c r="FE207" i="10"/>
  <c r="FE208" i="10"/>
  <c r="AG209" i="10"/>
  <c r="FE209" i="10" s="1"/>
  <c r="AG210" i="10"/>
  <c r="FE210" i="10" s="1"/>
  <c r="AG212" i="10"/>
  <c r="FE212" i="10" s="1"/>
  <c r="AG213" i="10"/>
  <c r="FE213" i="10" s="1"/>
  <c r="FE214" i="10"/>
  <c r="FE215" i="10"/>
  <c r="FE216" i="10"/>
  <c r="FE217" i="10"/>
  <c r="FE218" i="10"/>
  <c r="FE223" i="10"/>
  <c r="FE224" i="10"/>
  <c r="AG195" i="10"/>
  <c r="FE195" i="10" s="1"/>
  <c r="AG196" i="10"/>
  <c r="FE196" i="10" s="1"/>
  <c r="AG197" i="10"/>
  <c r="FE197" i="10" s="1"/>
  <c r="FE198" i="10"/>
  <c r="FE199" i="10"/>
  <c r="FE200" i="10"/>
  <c r="FE201" i="10"/>
  <c r="FE202" i="10"/>
  <c r="FE203" i="10"/>
  <c r="FE204" i="10"/>
  <c r="FE176" i="10"/>
  <c r="AG177" i="10"/>
  <c r="FE177" i="10" s="1"/>
  <c r="FE178" i="10"/>
  <c r="AG179" i="10"/>
  <c r="FE179" i="10" s="1"/>
  <c r="AG180" i="10"/>
  <c r="FE180" i="10" s="1"/>
  <c r="AG181" i="10"/>
  <c r="FE181" i="10" s="1"/>
  <c r="FE182" i="10"/>
  <c r="FE183" i="10"/>
  <c r="FE184" i="10"/>
  <c r="FE185" i="10"/>
  <c r="FE186" i="10"/>
  <c r="FE187" i="10"/>
  <c r="FE188" i="10"/>
  <c r="FE189" i="10"/>
  <c r="FE159" i="10"/>
  <c r="FE160" i="10"/>
  <c r="FE161" i="10"/>
  <c r="FE162" i="10"/>
  <c r="AG163" i="10"/>
  <c r="FE163" i="10" s="1"/>
  <c r="AG164" i="10"/>
  <c r="FE164" i="10" s="1"/>
  <c r="AG165" i="10"/>
  <c r="FE165" i="10" s="1"/>
  <c r="AG166" i="10"/>
  <c r="FE166" i="10" s="1"/>
  <c r="FE167" i="10"/>
  <c r="FE168" i="10"/>
  <c r="FE174" i="10"/>
  <c r="AG145" i="10"/>
  <c r="FE145" i="10" s="1"/>
  <c r="AG146" i="10"/>
  <c r="FE146" i="10" s="1"/>
  <c r="AG147" i="10"/>
  <c r="FE147" i="10" s="1"/>
  <c r="FE148" i="10"/>
  <c r="AG149" i="10"/>
  <c r="FE149" i="10" s="1"/>
  <c r="FE150" i="10"/>
  <c r="FE151" i="10"/>
  <c r="FE152" i="10"/>
  <c r="FE153" i="10"/>
  <c r="FE154" i="10"/>
  <c r="FE155" i="10"/>
  <c r="FE156" i="10"/>
  <c r="FE157" i="10"/>
  <c r="AG131" i="10"/>
  <c r="AG133" i="10"/>
  <c r="AG134" i="10"/>
  <c r="AG135" i="10"/>
  <c r="FE135" i="10" s="1"/>
  <c r="AG136" i="10"/>
  <c r="FE136" i="10" s="1"/>
  <c r="FE137" i="10"/>
  <c r="FE138" i="10"/>
  <c r="AG139" i="10"/>
  <c r="FE139" i="10" s="1"/>
  <c r="FE140" i="10"/>
  <c r="FE141" i="10"/>
  <c r="FE142" i="10"/>
  <c r="FE143" i="10"/>
  <c r="AG117" i="10"/>
  <c r="FE117" i="10" s="1"/>
  <c r="AG118" i="10"/>
  <c r="FE118" i="10" s="1"/>
  <c r="AG119" i="10"/>
  <c r="FE119" i="10" s="1"/>
  <c r="FE120" i="10"/>
  <c r="FE121" i="10"/>
  <c r="FE122" i="10"/>
  <c r="FE123" i="10"/>
  <c r="FE124" i="10"/>
  <c r="FE125" i="10"/>
  <c r="FE126" i="10"/>
  <c r="FE127" i="10"/>
  <c r="FE128" i="10"/>
  <c r="FE129" i="10"/>
  <c r="FE95" i="10"/>
  <c r="FE96" i="10"/>
  <c r="FE97" i="10"/>
  <c r="FE98" i="10"/>
  <c r="FE99" i="10"/>
  <c r="FE100" i="10"/>
  <c r="FE101" i="10"/>
  <c r="FE102" i="10"/>
  <c r="FE103" i="10"/>
  <c r="FE104" i="10"/>
  <c r="FE112" i="10"/>
  <c r="FE113" i="10"/>
  <c r="FE114" i="10"/>
  <c r="FE77" i="10"/>
  <c r="FE79" i="10"/>
  <c r="FE80" i="10"/>
  <c r="FE81" i="10"/>
  <c r="FE82" i="10"/>
  <c r="FE83" i="10"/>
  <c r="FE84" i="10"/>
  <c r="FE85" i="10"/>
  <c r="FE86" i="10"/>
  <c r="FE87" i="10"/>
  <c r="FE88" i="10"/>
  <c r="FE93" i="10"/>
  <c r="FE65" i="10"/>
  <c r="FE66" i="10"/>
  <c r="FE67" i="10"/>
  <c r="FE68" i="10"/>
  <c r="FE69" i="10"/>
  <c r="FE70" i="10"/>
  <c r="FE71" i="10"/>
  <c r="FE72" i="10"/>
  <c r="FE73" i="10"/>
  <c r="FE74" i="10"/>
  <c r="FE75" i="10"/>
  <c r="AG50" i="10"/>
  <c r="AG51" i="10"/>
  <c r="AG52" i="10"/>
  <c r="AG53" i="10"/>
  <c r="FE53" i="10" s="1"/>
  <c r="AG54" i="10"/>
  <c r="FE54" i="10" s="1"/>
  <c r="FE55" i="10"/>
  <c r="FE56" i="10"/>
  <c r="FE57" i="10"/>
  <c r="FE58" i="10"/>
  <c r="FE59" i="10"/>
  <c r="FE60" i="10"/>
  <c r="FE61" i="10"/>
  <c r="AG34" i="10"/>
  <c r="AG35" i="10"/>
  <c r="AG36" i="10"/>
  <c r="AG37" i="10"/>
  <c r="FE38" i="10"/>
  <c r="FE39" i="10"/>
  <c r="FE40" i="10"/>
  <c r="FE41" i="10"/>
  <c r="FE42" i="10"/>
  <c r="FE43" i="10"/>
  <c r="FE44" i="10"/>
  <c r="FE45" i="10"/>
  <c r="FE46" i="10"/>
  <c r="FE47" i="10"/>
  <c r="AG11" i="10"/>
  <c r="AG13" i="10"/>
  <c r="FE13" i="10" s="1"/>
  <c r="AG14" i="10"/>
  <c r="FE14" i="10" s="1"/>
  <c r="AG16" i="10"/>
  <c r="FE16" i="10" s="1"/>
  <c r="FE17" i="10"/>
  <c r="FE18" i="10"/>
  <c r="FE19" i="10"/>
  <c r="FE22" i="10"/>
  <c r="FE23" i="10"/>
  <c r="FE27" i="10"/>
  <c r="FE32" i="10"/>
  <c r="AG424" i="10"/>
  <c r="FE424" i="10" s="1"/>
  <c r="AG425" i="10"/>
  <c r="FE425" i="10" s="1"/>
  <c r="AG426" i="10"/>
  <c r="FE426" i="10" s="1"/>
  <c r="AG427" i="10"/>
  <c r="FE427" i="10" s="1"/>
  <c r="AG428" i="10"/>
  <c r="FE428" i="10" s="1"/>
  <c r="FE429" i="10"/>
  <c r="FE430" i="10"/>
  <c r="FE431" i="10"/>
  <c r="FE432" i="10"/>
  <c r="FE433" i="10"/>
  <c r="FE434" i="10"/>
  <c r="FE435" i="10"/>
  <c r="FE436" i="10"/>
  <c r="FE437" i="10"/>
  <c r="FE438" i="10"/>
  <c r="AG440" i="10"/>
  <c r="AG441" i="10"/>
  <c r="AG442" i="10"/>
  <c r="FE442" i="10" s="1"/>
  <c r="AG443" i="10"/>
  <c r="FE443" i="10" s="1"/>
  <c r="AG444" i="10"/>
  <c r="FE444" i="10" s="1"/>
  <c r="FE445" i="10"/>
  <c r="FE446" i="10"/>
  <c r="FE447" i="10"/>
  <c r="FE448" i="10"/>
  <c r="FE449" i="10"/>
  <c r="FE450" i="10"/>
  <c r="FE451" i="10"/>
  <c r="FE452" i="10"/>
  <c r="FE453" i="10"/>
  <c r="FE454" i="10"/>
  <c r="FE455" i="10"/>
  <c r="AG458" i="10"/>
  <c r="AG459" i="10"/>
  <c r="FE459" i="10" s="1"/>
  <c r="AG460" i="10"/>
  <c r="FE460" i="10" s="1"/>
  <c r="AG461" i="10"/>
  <c r="FE461" i="10" s="1"/>
  <c r="AG462" i="10"/>
  <c r="FE462" i="10" s="1"/>
  <c r="AG463" i="10"/>
  <c r="FE463" i="10" s="1"/>
  <c r="FE464" i="10"/>
  <c r="FE465" i="10"/>
  <c r="FE466" i="10"/>
  <c r="FE467" i="10"/>
  <c r="FE468" i="10"/>
  <c r="FE469" i="10"/>
  <c r="FE470" i="10"/>
  <c r="FE471" i="10"/>
  <c r="FE472" i="10"/>
  <c r="FE508" i="10"/>
  <c r="FE509" i="10"/>
  <c r="FE510" i="10"/>
  <c r="FE511" i="10"/>
  <c r="FE512" i="10"/>
  <c r="FE513" i="10"/>
  <c r="FE514" i="10"/>
  <c r="FE515" i="10"/>
  <c r="FE516" i="10"/>
  <c r="FE517" i="10"/>
  <c r="FE518" i="10"/>
  <c r="FE519" i="10"/>
  <c r="FE520" i="10"/>
  <c r="FE521" i="10"/>
  <c r="FE522" i="10"/>
  <c r="FE523" i="10"/>
  <c r="AG276" i="10"/>
  <c r="AG277" i="10"/>
  <c r="AG278" i="10"/>
  <c r="FE278" i="10" s="1"/>
  <c r="AG279" i="10"/>
  <c r="FE279" i="10" s="1"/>
  <c r="AG280" i="10"/>
  <c r="FE280" i="10" s="1"/>
  <c r="FE281" i="10"/>
  <c r="AG282" i="10"/>
  <c r="FE282" i="10" s="1"/>
  <c r="FE283" i="10"/>
  <c r="FE284" i="10"/>
  <c r="FE285" i="10"/>
  <c r="FE286" i="10"/>
  <c r="FE287" i="10"/>
  <c r="AG290" i="10"/>
  <c r="FE290" i="10" s="1"/>
  <c r="AG291" i="10"/>
  <c r="FE291" i="10" s="1"/>
  <c r="AG292" i="10"/>
  <c r="FE292" i="10" s="1"/>
  <c r="AG293" i="10"/>
  <c r="FE293" i="10" s="1"/>
  <c r="AG294" i="10"/>
  <c r="FE294" i="10" s="1"/>
  <c r="AG295" i="10"/>
  <c r="FE295" i="10" s="1"/>
  <c r="FE311" i="10"/>
  <c r="AG313" i="10"/>
  <c r="CS313" i="10"/>
  <c r="AG314" i="10"/>
  <c r="CS314" i="10"/>
  <c r="AG315" i="10"/>
  <c r="AG316" i="10"/>
  <c r="AG317" i="10"/>
  <c r="FE317" i="10" s="1"/>
  <c r="AG318" i="10"/>
  <c r="FE318" i="10" s="1"/>
  <c r="AG319" i="10"/>
  <c r="FE319" i="10" s="1"/>
  <c r="AG320" i="10"/>
  <c r="FE320" i="10" s="1"/>
  <c r="FE321" i="10"/>
  <c r="FE322" i="10"/>
  <c r="FE323" i="10"/>
  <c r="FE324" i="10"/>
  <c r="FE325" i="10"/>
  <c r="FE326" i="10"/>
  <c r="FE327" i="10"/>
  <c r="FE328" i="10"/>
  <c r="AG330" i="10"/>
  <c r="CS330" i="10"/>
  <c r="AG331" i="10"/>
  <c r="CS331" i="10"/>
  <c r="AG332" i="10"/>
  <c r="CS332" i="10"/>
  <c r="AG333" i="10"/>
  <c r="FE334" i="10"/>
  <c r="AG335" i="10"/>
  <c r="FE335" i="10" s="1"/>
  <c r="AG336" i="10"/>
  <c r="FE336" i="10" s="1"/>
  <c r="FE337" i="10"/>
  <c r="FE338" i="10"/>
  <c r="FE339" i="10"/>
  <c r="FE340" i="10"/>
  <c r="FE341" i="10"/>
  <c r="FE342" i="10"/>
  <c r="FE343" i="10"/>
  <c r="FE344" i="10"/>
  <c r="FE345" i="10"/>
  <c r="AG349" i="10"/>
  <c r="FE349" i="10" s="1"/>
  <c r="AG350" i="10"/>
  <c r="FE350" i="10" s="1"/>
  <c r="AG351" i="10"/>
  <c r="FE351" i="10" s="1"/>
  <c r="AG352" i="10"/>
  <c r="FE352" i="10" s="1"/>
  <c r="AG353" i="10"/>
  <c r="FE353" i="10" s="1"/>
  <c r="FE360" i="10"/>
  <c r="FE361" i="10"/>
  <c r="FE362" i="10"/>
  <c r="AG364" i="10"/>
  <c r="AG365" i="10"/>
  <c r="AG366" i="10"/>
  <c r="AG367" i="10"/>
  <c r="FE367" i="10" s="1"/>
  <c r="FE368" i="10"/>
  <c r="FE369" i="10"/>
  <c r="FE370" i="10"/>
  <c r="FE371" i="10"/>
  <c r="FE372" i="10"/>
  <c r="FE373" i="10"/>
  <c r="FE374" i="10"/>
  <c r="FE375" i="10"/>
  <c r="FE376" i="10"/>
  <c r="FE377" i="10"/>
  <c r="FE378" i="10"/>
  <c r="FE379" i="10"/>
  <c r="AG381" i="10"/>
  <c r="AG382" i="10"/>
  <c r="AG383" i="10"/>
  <c r="FE383" i="10" s="1"/>
  <c r="AG384" i="10"/>
  <c r="FE384" i="10" s="1"/>
  <c r="AG385" i="10"/>
  <c r="FE385" i="10" s="1"/>
  <c r="FE386" i="10"/>
  <c r="FE387" i="10"/>
  <c r="FE388" i="10"/>
  <c r="FE389" i="10"/>
  <c r="FE390" i="10"/>
  <c r="FE391" i="10"/>
  <c r="FE392" i="10"/>
  <c r="FE393" i="10"/>
  <c r="FE394" i="10"/>
  <c r="FE395" i="10"/>
  <c r="FE396" i="10"/>
  <c r="FF525" i="10"/>
  <c r="FF526" i="10"/>
  <c r="FF527" i="10"/>
  <c r="FF528" i="10"/>
  <c r="FF529" i="10"/>
  <c r="FF530" i="10"/>
  <c r="FF531" i="10"/>
  <c r="FF532" i="10"/>
  <c r="FF533" i="10"/>
  <c r="FF534" i="10"/>
  <c r="FF535" i="10"/>
  <c r="FF536" i="10"/>
  <c r="FF537" i="10"/>
  <c r="FF538" i="10"/>
  <c r="FF539" i="10"/>
  <c r="FF540" i="10"/>
  <c r="FF411" i="10"/>
  <c r="FF412" i="10"/>
  <c r="FF413" i="10"/>
  <c r="FF414" i="10"/>
  <c r="FF415" i="10"/>
  <c r="FF416" i="10"/>
  <c r="FF417" i="10"/>
  <c r="FF418" i="10"/>
  <c r="FF419" i="10"/>
  <c r="FF420" i="10"/>
  <c r="FF421" i="10"/>
  <c r="FF398" i="10"/>
  <c r="FF399" i="10"/>
  <c r="FF400" i="10"/>
  <c r="FF401" i="10"/>
  <c r="FF402" i="10"/>
  <c r="FF403" i="10"/>
  <c r="FF404" i="10"/>
  <c r="FF405" i="10"/>
  <c r="FF406" i="10"/>
  <c r="FF407" i="10"/>
  <c r="FF408" i="10"/>
  <c r="FF409" i="10"/>
  <c r="FF263" i="10"/>
  <c r="FF264" i="10"/>
  <c r="FF265" i="10"/>
  <c r="FF266" i="10"/>
  <c r="FF267" i="10"/>
  <c r="FF268" i="10"/>
  <c r="FF269" i="10"/>
  <c r="FF270" i="10"/>
  <c r="FF271" i="10"/>
  <c r="FF272" i="10"/>
  <c r="FF273" i="10"/>
  <c r="FF274" i="10"/>
  <c r="FF251" i="10"/>
  <c r="FF252" i="10"/>
  <c r="FF253" i="10"/>
  <c r="FF254" i="10"/>
  <c r="FF255" i="10"/>
  <c r="FF256" i="10"/>
  <c r="FF257" i="10"/>
  <c r="FF258" i="10"/>
  <c r="FF259" i="10"/>
  <c r="FF260" i="10"/>
  <c r="FF261" i="10"/>
  <c r="FF239" i="10"/>
  <c r="FF240" i="10"/>
  <c r="FF241" i="10"/>
  <c r="FF242" i="10"/>
  <c r="FF243" i="10"/>
  <c r="FF244" i="10"/>
  <c r="FF245" i="10"/>
  <c r="FF246" i="10"/>
  <c r="FF247" i="10"/>
  <c r="FF248" i="10"/>
  <c r="FF249" i="10"/>
  <c r="FF226" i="10"/>
  <c r="FF227" i="10"/>
  <c r="FF228" i="10"/>
  <c r="FF229" i="10"/>
  <c r="FF230" i="10"/>
  <c r="FF231" i="10"/>
  <c r="FF232" i="10"/>
  <c r="FF233" i="10"/>
  <c r="FF234" i="10"/>
  <c r="FF235" i="10"/>
  <c r="FF236" i="10"/>
  <c r="FF237" i="10"/>
  <c r="FF206" i="10"/>
  <c r="FF207" i="10"/>
  <c r="FF208" i="10"/>
  <c r="FF209" i="10"/>
  <c r="FF210" i="10"/>
  <c r="FF211" i="10"/>
  <c r="FF212" i="10"/>
  <c r="FF213" i="10"/>
  <c r="FF214" i="10"/>
  <c r="FF215" i="10"/>
  <c r="FF216" i="10"/>
  <c r="FF217" i="10"/>
  <c r="FF218" i="10"/>
  <c r="FF223" i="10"/>
  <c r="FF224" i="10"/>
  <c r="FF191" i="10"/>
  <c r="FF192" i="10"/>
  <c r="FF193" i="10"/>
  <c r="FF194" i="10"/>
  <c r="FF195" i="10"/>
  <c r="FF196" i="10"/>
  <c r="FF197" i="10"/>
  <c r="FF198" i="10"/>
  <c r="FF199" i="10"/>
  <c r="FF200" i="10"/>
  <c r="FF201" i="10"/>
  <c r="FF202" i="10"/>
  <c r="FF203" i="10"/>
  <c r="FF204" i="10"/>
  <c r="FF176" i="10"/>
  <c r="FF177" i="10"/>
  <c r="FF178" i="10"/>
  <c r="FF179" i="10"/>
  <c r="FF180" i="10"/>
  <c r="FF181" i="10"/>
  <c r="FF182" i="10"/>
  <c r="FF183" i="10"/>
  <c r="FF184" i="10"/>
  <c r="FF185" i="10"/>
  <c r="FF186" i="10"/>
  <c r="FF187" i="10"/>
  <c r="FF188" i="10"/>
  <c r="FF189" i="10"/>
  <c r="FF159" i="10"/>
  <c r="FF160" i="10"/>
  <c r="FF161" i="10"/>
  <c r="FF162" i="10"/>
  <c r="FF163" i="10"/>
  <c r="FF164" i="10"/>
  <c r="FF165" i="10"/>
  <c r="FF166" i="10"/>
  <c r="FF167" i="10"/>
  <c r="FF168" i="10"/>
  <c r="FF174" i="10"/>
  <c r="FF145" i="10"/>
  <c r="FF146" i="10"/>
  <c r="FF147" i="10"/>
  <c r="FF148" i="10"/>
  <c r="FF149" i="10"/>
  <c r="FF150" i="10"/>
  <c r="FF151" i="10"/>
  <c r="FF152" i="10"/>
  <c r="FF153" i="10"/>
  <c r="FF154" i="10"/>
  <c r="FF155" i="10"/>
  <c r="FF156" i="10"/>
  <c r="FF157" i="10"/>
  <c r="FF131" i="10"/>
  <c r="FF132" i="10"/>
  <c r="FF133" i="10"/>
  <c r="FF134" i="10"/>
  <c r="FF135" i="10"/>
  <c r="FF136" i="10"/>
  <c r="FF137" i="10"/>
  <c r="FF138" i="10"/>
  <c r="FF139" i="10"/>
  <c r="FF140" i="10"/>
  <c r="FF141" i="10"/>
  <c r="FF142" i="10"/>
  <c r="FF143" i="10"/>
  <c r="FF116" i="10"/>
  <c r="FF117" i="10"/>
  <c r="FF118" i="10"/>
  <c r="FF119" i="10"/>
  <c r="FF120" i="10"/>
  <c r="FF121" i="10"/>
  <c r="FF122" i="10"/>
  <c r="FF123" i="10"/>
  <c r="FF124" i="10"/>
  <c r="FF125" i="10"/>
  <c r="FF126" i="10"/>
  <c r="FF127" i="10"/>
  <c r="FF128" i="10"/>
  <c r="FF129" i="10"/>
  <c r="FF95" i="10"/>
  <c r="FF96" i="10"/>
  <c r="FF97" i="10"/>
  <c r="FF98" i="10"/>
  <c r="FF99" i="10"/>
  <c r="FF100" i="10"/>
  <c r="FF101" i="10"/>
  <c r="FF102" i="10"/>
  <c r="FF103" i="10"/>
  <c r="FF104" i="10"/>
  <c r="FF112" i="10"/>
  <c r="FF113" i="10"/>
  <c r="FF114" i="10"/>
  <c r="FF77" i="10"/>
  <c r="FF78" i="10"/>
  <c r="FF79" i="10"/>
  <c r="FF80" i="10"/>
  <c r="FF81" i="10"/>
  <c r="FF82" i="10"/>
  <c r="FF83" i="10"/>
  <c r="FF84" i="10"/>
  <c r="FF85" i="10"/>
  <c r="FF86" i="10"/>
  <c r="FF87" i="10"/>
  <c r="FF88" i="10"/>
  <c r="FF93" i="10"/>
  <c r="FF63" i="10"/>
  <c r="FF64" i="10"/>
  <c r="FF65" i="10"/>
  <c r="FF66" i="10"/>
  <c r="FF67" i="10"/>
  <c r="FF68" i="10"/>
  <c r="FF69" i="10"/>
  <c r="FF70" i="10"/>
  <c r="FF71" i="10"/>
  <c r="FF72" i="10"/>
  <c r="FF73" i="10"/>
  <c r="FF74" i="10"/>
  <c r="FF75" i="10"/>
  <c r="FF49" i="10"/>
  <c r="FF50" i="10"/>
  <c r="FF51" i="10"/>
  <c r="FF52" i="10"/>
  <c r="FF53" i="10"/>
  <c r="FF54" i="10"/>
  <c r="FF55" i="10"/>
  <c r="FF56" i="10"/>
  <c r="FF57" i="10"/>
  <c r="FF58" i="10"/>
  <c r="FF59" i="10"/>
  <c r="FF60" i="10"/>
  <c r="FF61" i="10"/>
  <c r="FF34" i="10"/>
  <c r="FF35" i="10"/>
  <c r="FF36" i="10"/>
  <c r="FF37" i="10"/>
  <c r="FF38" i="10"/>
  <c r="FF39" i="10"/>
  <c r="FF40" i="10"/>
  <c r="FF41" i="10"/>
  <c r="FF42" i="10"/>
  <c r="FF43" i="10"/>
  <c r="FF44" i="10"/>
  <c r="FF45" i="10"/>
  <c r="FF46" i="10"/>
  <c r="FF47" i="10"/>
  <c r="FF10" i="10"/>
  <c r="FF11" i="10"/>
  <c r="FF12" i="10"/>
  <c r="FF13" i="10"/>
  <c r="FF14" i="10"/>
  <c r="FF15" i="10"/>
  <c r="FF16" i="10"/>
  <c r="FF17" i="10"/>
  <c r="FF18" i="10"/>
  <c r="FF19" i="10"/>
  <c r="FF22" i="10"/>
  <c r="FF23" i="10"/>
  <c r="FF27" i="10"/>
  <c r="FF32" i="10"/>
  <c r="FF423" i="10"/>
  <c r="FF424" i="10"/>
  <c r="FF425" i="10"/>
  <c r="FF426" i="10"/>
  <c r="FF427" i="10"/>
  <c r="FF428" i="10"/>
  <c r="FF429" i="10"/>
  <c r="FF430" i="10"/>
  <c r="FF431" i="10"/>
  <c r="FF432" i="10"/>
  <c r="FF433" i="10"/>
  <c r="FF434" i="10"/>
  <c r="FF435" i="10"/>
  <c r="FF436" i="10"/>
  <c r="FF437" i="10"/>
  <c r="FF438" i="10"/>
  <c r="FF440" i="10"/>
  <c r="FF441" i="10"/>
  <c r="FF442" i="10"/>
  <c r="FF443" i="10"/>
  <c r="FF444" i="10"/>
  <c r="FF445" i="10"/>
  <c r="FF446" i="10"/>
  <c r="FF447" i="10"/>
  <c r="FF448" i="10"/>
  <c r="FF449" i="10"/>
  <c r="FF450" i="10"/>
  <c r="FF451" i="10"/>
  <c r="FF452" i="10"/>
  <c r="FF453" i="10"/>
  <c r="FF454" i="10"/>
  <c r="FF455" i="10"/>
  <c r="FF458" i="10"/>
  <c r="FF459" i="10"/>
  <c r="FF460" i="10"/>
  <c r="FF461" i="10"/>
  <c r="FF462" i="10"/>
  <c r="FF463" i="10"/>
  <c r="FF464" i="10"/>
  <c r="FF465" i="10"/>
  <c r="FF466" i="10"/>
  <c r="FF467" i="10"/>
  <c r="FF468" i="10"/>
  <c r="FF469" i="10"/>
  <c r="FF470" i="10"/>
  <c r="FF471" i="10"/>
  <c r="FF472" i="10"/>
  <c r="FF508" i="10"/>
  <c r="FF509" i="10"/>
  <c r="FF510" i="10"/>
  <c r="FF511" i="10"/>
  <c r="FF512" i="10"/>
  <c r="FF513" i="10"/>
  <c r="FF514" i="10"/>
  <c r="FF515" i="10"/>
  <c r="FF516" i="10"/>
  <c r="FF517" i="10"/>
  <c r="FF518" i="10"/>
  <c r="FF519" i="10"/>
  <c r="FF520" i="10"/>
  <c r="FF521" i="10"/>
  <c r="FF522" i="10"/>
  <c r="FF523" i="10"/>
  <c r="FF276" i="10"/>
  <c r="FF277" i="10"/>
  <c r="FF278" i="10"/>
  <c r="FF279" i="10"/>
  <c r="FF280" i="10"/>
  <c r="FF281" i="10"/>
  <c r="FF282" i="10"/>
  <c r="FF283" i="10"/>
  <c r="FF284" i="10"/>
  <c r="FF285" i="10"/>
  <c r="FF286" i="10"/>
  <c r="FF287" i="10"/>
  <c r="FF311" i="10"/>
  <c r="FF313" i="10"/>
  <c r="FF314" i="10"/>
  <c r="FF315" i="10"/>
  <c r="FF316" i="10"/>
  <c r="FF317" i="10"/>
  <c r="FF318" i="10"/>
  <c r="FF319" i="10"/>
  <c r="FF320" i="10"/>
  <c r="FF321" i="10"/>
  <c r="FF322" i="10"/>
  <c r="FF323" i="10"/>
  <c r="FF324" i="10"/>
  <c r="FF325" i="10"/>
  <c r="FF326" i="10"/>
  <c r="FF327" i="10"/>
  <c r="FF328" i="10"/>
  <c r="FF330" i="10"/>
  <c r="FF331" i="10"/>
  <c r="FF332" i="10"/>
  <c r="FF333" i="10"/>
  <c r="FF334" i="10"/>
  <c r="FF335" i="10"/>
  <c r="FF336" i="10"/>
  <c r="FF337" i="10"/>
  <c r="FF338" i="10"/>
  <c r="FF339" i="10"/>
  <c r="FF340" i="10"/>
  <c r="FF341" i="10"/>
  <c r="FF342" i="10"/>
  <c r="FF343" i="10"/>
  <c r="FF344" i="10"/>
  <c r="FF345" i="10"/>
  <c r="FF360" i="10"/>
  <c r="FF361" i="10"/>
  <c r="FF362" i="10"/>
  <c r="FF364" i="10"/>
  <c r="FF365" i="10"/>
  <c r="FF366" i="10"/>
  <c r="FF367" i="10"/>
  <c r="FF368" i="10"/>
  <c r="FF369" i="10"/>
  <c r="FF370" i="10"/>
  <c r="FF371" i="10"/>
  <c r="FF372" i="10"/>
  <c r="FF373" i="10"/>
  <c r="FF374" i="10"/>
  <c r="FF375" i="10"/>
  <c r="FF376" i="10"/>
  <c r="FF377" i="10"/>
  <c r="FF378" i="10"/>
  <c r="FF379" i="10"/>
  <c r="FF381" i="10"/>
  <c r="FF382" i="10"/>
  <c r="FF383" i="10"/>
  <c r="FF384" i="10"/>
  <c r="FF385" i="10"/>
  <c r="FF386" i="10"/>
  <c r="FF387" i="10"/>
  <c r="FF388" i="10"/>
  <c r="FF389" i="10"/>
  <c r="FF390" i="10"/>
  <c r="FF391" i="10"/>
  <c r="FF392" i="10"/>
  <c r="FF393" i="10"/>
  <c r="FF394" i="10"/>
  <c r="FF395" i="10"/>
  <c r="FF396" i="10"/>
  <c r="FG525" i="10"/>
  <c r="FG526" i="10"/>
  <c r="FG527" i="10"/>
  <c r="FG528" i="10"/>
  <c r="FG529" i="10"/>
  <c r="FG530" i="10"/>
  <c r="FG531" i="10"/>
  <c r="FG532" i="10"/>
  <c r="FG533" i="10"/>
  <c r="FG534" i="10"/>
  <c r="FG535" i="10"/>
  <c r="FG536" i="10"/>
  <c r="FG537" i="10"/>
  <c r="FG538" i="10"/>
  <c r="FG539" i="10"/>
  <c r="FG540" i="10"/>
  <c r="AI411" i="10"/>
  <c r="AI412" i="10"/>
  <c r="AI413" i="10"/>
  <c r="AI415" i="10"/>
  <c r="FG415" i="10" s="1"/>
  <c r="AI416" i="10"/>
  <c r="FG416" i="10" s="1"/>
  <c r="FG417" i="10"/>
  <c r="FG418" i="10"/>
  <c r="FG419" i="10"/>
  <c r="FG420" i="10"/>
  <c r="FG421" i="10"/>
  <c r="AI398" i="10"/>
  <c r="AI399" i="10"/>
  <c r="AI400" i="10"/>
  <c r="AI401" i="10"/>
  <c r="AI402" i="10"/>
  <c r="FG402" i="10" s="1"/>
  <c r="FG403" i="10"/>
  <c r="FG404" i="10"/>
  <c r="FG405" i="10"/>
  <c r="FG406" i="10"/>
  <c r="FG407" i="10"/>
  <c r="FG408" i="10"/>
  <c r="FG409" i="10"/>
  <c r="AI263" i="10"/>
  <c r="CU263" i="10"/>
  <c r="AI264" i="10"/>
  <c r="CU264" i="10"/>
  <c r="AI265" i="10"/>
  <c r="AI266" i="10"/>
  <c r="AI269" i="10"/>
  <c r="AI270" i="10"/>
  <c r="FG270" i="10" s="1"/>
  <c r="FG271" i="10"/>
  <c r="FG272" i="10"/>
  <c r="FG273" i="10"/>
  <c r="FG274" i="10"/>
  <c r="AI251" i="10"/>
  <c r="AI252" i="10"/>
  <c r="AI253" i="10"/>
  <c r="AI254" i="10"/>
  <c r="AI257" i="10"/>
  <c r="FG257" i="10" s="1"/>
  <c r="AI258" i="10"/>
  <c r="FG258" i="10" s="1"/>
  <c r="AI259" i="10"/>
  <c r="FG259" i="10" s="1"/>
  <c r="FG260" i="10"/>
  <c r="FG261" i="10"/>
  <c r="AI239" i="10"/>
  <c r="AI240" i="10"/>
  <c r="AI241" i="10"/>
  <c r="AI242" i="10"/>
  <c r="FG242" i="10" s="1"/>
  <c r="FG243" i="10"/>
  <c r="FG244" i="10"/>
  <c r="FG245" i="10"/>
  <c r="FG246" i="10"/>
  <c r="FG247" i="10"/>
  <c r="FG248" i="10"/>
  <c r="FG249" i="10"/>
  <c r="AI226" i="10"/>
  <c r="AI227" i="10"/>
  <c r="AI229" i="10"/>
  <c r="AI230" i="10"/>
  <c r="FG232" i="10"/>
  <c r="FG233" i="10"/>
  <c r="FG234" i="10"/>
  <c r="FG235" i="10"/>
  <c r="FG236" i="10"/>
  <c r="FG237" i="10"/>
  <c r="AI206" i="10"/>
  <c r="FG206" i="10" s="1"/>
  <c r="FG207" i="10"/>
  <c r="FG208" i="10"/>
  <c r="AI209" i="10"/>
  <c r="FG209" i="10" s="1"/>
  <c r="AI210" i="10"/>
  <c r="FG210" i="10" s="1"/>
  <c r="AI212" i="10"/>
  <c r="FG212" i="10" s="1"/>
  <c r="AI213" i="10"/>
  <c r="FG213" i="10" s="1"/>
  <c r="FG214" i="10"/>
  <c r="FG215" i="10"/>
  <c r="FG216" i="10"/>
  <c r="FG217" i="10"/>
  <c r="FG218" i="10"/>
  <c r="FG223" i="10"/>
  <c r="FG224" i="10"/>
  <c r="AI195" i="10"/>
  <c r="FG195" i="10" s="1"/>
  <c r="AI196" i="10"/>
  <c r="FG196" i="10" s="1"/>
  <c r="AI197" i="10"/>
  <c r="FG197" i="10" s="1"/>
  <c r="FG198" i="10"/>
  <c r="FG199" i="10"/>
  <c r="FG200" i="10"/>
  <c r="FG201" i="10"/>
  <c r="FG202" i="10"/>
  <c r="FG203" i="10"/>
  <c r="FG204" i="10"/>
  <c r="FG176" i="10"/>
  <c r="AI177" i="10"/>
  <c r="FG177" i="10" s="1"/>
  <c r="FG178" i="10"/>
  <c r="AI179" i="10"/>
  <c r="FG179" i="10" s="1"/>
  <c r="AI180" i="10"/>
  <c r="FG180" i="10" s="1"/>
  <c r="AI181" i="10"/>
  <c r="FG181" i="10" s="1"/>
  <c r="FG182" i="10"/>
  <c r="FG183" i="10"/>
  <c r="FG184" i="10"/>
  <c r="FG185" i="10"/>
  <c r="FG186" i="10"/>
  <c r="FG187" i="10"/>
  <c r="FG188" i="10"/>
  <c r="FG189" i="10"/>
  <c r="FG159" i="10"/>
  <c r="FG160" i="10"/>
  <c r="FG161" i="10"/>
  <c r="FG162" i="10"/>
  <c r="AI163" i="10"/>
  <c r="FG163" i="10" s="1"/>
  <c r="AI164" i="10"/>
  <c r="FG164" i="10" s="1"/>
  <c r="AI165" i="10"/>
  <c r="FG165" i="10" s="1"/>
  <c r="AI166" i="10"/>
  <c r="FG166" i="10" s="1"/>
  <c r="FG167" i="10"/>
  <c r="FG168" i="10"/>
  <c r="FG174" i="10"/>
  <c r="FG145" i="10"/>
  <c r="AI146" i="10"/>
  <c r="FG146" i="10" s="1"/>
  <c r="AI147" i="10"/>
  <c r="FG147" i="10" s="1"/>
  <c r="FG148" i="10"/>
  <c r="AI149" i="10"/>
  <c r="FG149" i="10" s="1"/>
  <c r="FG150" i="10"/>
  <c r="FG151" i="10"/>
  <c r="FG152" i="10"/>
  <c r="FG153" i="10"/>
  <c r="FG154" i="10"/>
  <c r="FG155" i="10"/>
  <c r="FG156" i="10"/>
  <c r="FG157" i="10"/>
  <c r="AI131" i="10"/>
  <c r="FG132" i="10"/>
  <c r="AI133" i="10"/>
  <c r="AI134" i="10"/>
  <c r="AI135" i="10"/>
  <c r="FG135" i="10" s="1"/>
  <c r="AI136" i="10"/>
  <c r="FG136" i="10" s="1"/>
  <c r="FG137" i="10"/>
  <c r="FG138" i="10"/>
  <c r="AI139" i="10"/>
  <c r="FG139" i="10" s="1"/>
  <c r="FG140" i="10"/>
  <c r="FG141" i="10"/>
  <c r="FG142" i="10"/>
  <c r="FG143" i="10"/>
  <c r="FG116" i="10"/>
  <c r="AI117" i="10"/>
  <c r="FG117" i="10" s="1"/>
  <c r="AI118" i="10"/>
  <c r="FG118" i="10" s="1"/>
  <c r="AI119" i="10"/>
  <c r="FG119" i="10" s="1"/>
  <c r="FG120" i="10"/>
  <c r="FG121" i="10"/>
  <c r="FG122" i="10"/>
  <c r="FG123" i="10"/>
  <c r="FG124" i="10"/>
  <c r="FG125" i="10"/>
  <c r="FG126" i="10"/>
  <c r="FG127" i="10"/>
  <c r="FG128" i="10"/>
  <c r="FG129" i="10"/>
  <c r="FG95" i="10"/>
  <c r="FG96" i="10"/>
  <c r="FG97" i="10"/>
  <c r="FG98" i="10"/>
  <c r="FG99" i="10"/>
  <c r="FG100" i="10"/>
  <c r="FG101" i="10"/>
  <c r="FG102" i="10"/>
  <c r="FG103" i="10"/>
  <c r="FG104" i="10"/>
  <c r="FG112" i="10"/>
  <c r="FG113" i="10"/>
  <c r="FG114" i="10"/>
  <c r="FG78" i="10"/>
  <c r="FG79" i="10"/>
  <c r="FG80" i="10"/>
  <c r="FG81" i="10"/>
  <c r="FG82" i="10"/>
  <c r="FG83" i="10"/>
  <c r="FG84" i="10"/>
  <c r="FG85" i="10"/>
  <c r="FG86" i="10"/>
  <c r="FG87" i="10"/>
  <c r="FG88" i="10"/>
  <c r="FG93" i="10"/>
  <c r="FG65" i="10"/>
  <c r="FG66" i="10"/>
  <c r="FG67" i="10"/>
  <c r="FG68" i="10"/>
  <c r="FG69" i="10"/>
  <c r="FG70" i="10"/>
  <c r="FG71" i="10"/>
  <c r="FG72" i="10"/>
  <c r="FG73" i="10"/>
  <c r="FG74" i="10"/>
  <c r="FG75" i="10"/>
  <c r="AI50" i="10"/>
  <c r="AI51" i="10"/>
  <c r="AI52" i="10"/>
  <c r="AI53" i="10"/>
  <c r="FG53" i="10" s="1"/>
  <c r="AI54" i="10"/>
  <c r="FG54" i="10" s="1"/>
  <c r="FG55" i="10"/>
  <c r="FG56" i="10"/>
  <c r="FG57" i="10"/>
  <c r="FG58" i="10"/>
  <c r="FG59" i="10"/>
  <c r="FG60" i="10"/>
  <c r="FG61" i="10"/>
  <c r="AI34" i="10"/>
  <c r="AI35" i="10"/>
  <c r="AI36" i="10"/>
  <c r="AI37" i="10"/>
  <c r="FG38" i="10"/>
  <c r="FG39" i="10"/>
  <c r="FG40" i="10"/>
  <c r="FG41" i="10"/>
  <c r="FG42" i="10"/>
  <c r="FG43" i="10"/>
  <c r="FG44" i="10"/>
  <c r="FG45" i="10"/>
  <c r="FG46" i="10"/>
  <c r="FG47" i="10"/>
  <c r="AI11" i="10"/>
  <c r="AI13" i="10"/>
  <c r="FG13" i="10" s="1"/>
  <c r="AI14" i="10"/>
  <c r="FG14" i="10" s="1"/>
  <c r="AI16" i="10"/>
  <c r="FG16" i="10" s="1"/>
  <c r="FG17" i="10"/>
  <c r="FG18" i="10"/>
  <c r="FG19" i="10"/>
  <c r="FG22" i="10"/>
  <c r="FG23" i="10"/>
  <c r="FG27" i="10"/>
  <c r="FG32" i="10"/>
  <c r="AI424" i="10"/>
  <c r="FG424" i="10" s="1"/>
  <c r="AI425" i="10"/>
  <c r="FG425" i="10" s="1"/>
  <c r="AI426" i="10"/>
  <c r="FG426" i="10" s="1"/>
  <c r="AI427" i="10"/>
  <c r="FG427" i="10" s="1"/>
  <c r="AI428" i="10"/>
  <c r="FG428" i="10" s="1"/>
  <c r="FG429" i="10"/>
  <c r="FG430" i="10"/>
  <c r="FG431" i="10"/>
  <c r="FG432" i="10"/>
  <c r="FG433" i="10"/>
  <c r="FG434" i="10"/>
  <c r="FG435" i="10"/>
  <c r="FG436" i="10"/>
  <c r="FG437" i="10"/>
  <c r="FG438" i="10"/>
  <c r="AI440" i="10"/>
  <c r="AI441" i="10"/>
  <c r="AI442" i="10"/>
  <c r="FG442" i="10" s="1"/>
  <c r="AI443" i="10"/>
  <c r="FG443" i="10" s="1"/>
  <c r="AI444" i="10"/>
  <c r="FG444" i="10" s="1"/>
  <c r="FG445" i="10"/>
  <c r="FG446" i="10"/>
  <c r="FG447" i="10"/>
  <c r="FG448" i="10"/>
  <c r="FG449" i="10"/>
  <c r="FG450" i="10"/>
  <c r="FG451" i="10"/>
  <c r="FG452" i="10"/>
  <c r="FG453" i="10"/>
  <c r="FG454" i="10"/>
  <c r="FG455" i="10"/>
  <c r="AI458" i="10"/>
  <c r="FG458" i="10" s="1"/>
  <c r="AI459" i="10"/>
  <c r="AI460" i="10"/>
  <c r="FG460" i="10" s="1"/>
  <c r="AI461" i="10"/>
  <c r="FG461" i="10" s="1"/>
  <c r="AI462" i="10"/>
  <c r="FG462" i="10" s="1"/>
  <c r="AI463" i="10"/>
  <c r="FG463" i="10" s="1"/>
  <c r="FG464" i="10"/>
  <c r="FG465" i="10"/>
  <c r="FG466" i="10"/>
  <c r="FG467" i="10"/>
  <c r="FG468" i="10"/>
  <c r="FG469" i="10"/>
  <c r="FG470" i="10"/>
  <c r="FG471" i="10"/>
  <c r="FG472" i="10"/>
  <c r="FG508" i="10"/>
  <c r="FG509" i="10"/>
  <c r="FG510" i="10"/>
  <c r="FG511" i="10"/>
  <c r="FG512" i="10"/>
  <c r="FG513" i="10"/>
  <c r="FG514" i="10"/>
  <c r="FG515" i="10"/>
  <c r="FG516" i="10"/>
  <c r="FG517" i="10"/>
  <c r="FG518" i="10"/>
  <c r="FG519" i="10"/>
  <c r="FG520" i="10"/>
  <c r="FG521" i="10"/>
  <c r="FG522" i="10"/>
  <c r="FG523" i="10"/>
  <c r="AI276" i="10"/>
  <c r="AI277" i="10"/>
  <c r="AI278" i="10"/>
  <c r="FG278" i="10" s="1"/>
  <c r="AI279" i="10"/>
  <c r="FG279" i="10" s="1"/>
  <c r="AI280" i="10"/>
  <c r="FG280" i="10" s="1"/>
  <c r="FG281" i="10"/>
  <c r="AI282" i="10"/>
  <c r="FG282" i="10" s="1"/>
  <c r="FG283" i="10"/>
  <c r="FG284" i="10"/>
  <c r="FG285" i="10"/>
  <c r="FG286" i="10"/>
  <c r="FG287" i="10"/>
  <c r="AI290" i="10"/>
  <c r="FG290" i="10" s="1"/>
  <c r="AI291" i="10"/>
  <c r="FG291" i="10" s="1"/>
  <c r="AI292" i="10"/>
  <c r="FG292" i="10" s="1"/>
  <c r="AI293" i="10"/>
  <c r="FG293" i="10" s="1"/>
  <c r="AI294" i="10"/>
  <c r="FG294" i="10" s="1"/>
  <c r="AI295" i="10"/>
  <c r="FG295" i="10" s="1"/>
  <c r="FG311" i="10"/>
  <c r="AI313" i="10"/>
  <c r="CU313" i="10"/>
  <c r="AI314" i="10"/>
  <c r="CU314" i="10"/>
  <c r="AI315" i="10"/>
  <c r="AI316" i="10"/>
  <c r="AI317" i="10"/>
  <c r="FG317" i="10" s="1"/>
  <c r="AI318" i="10"/>
  <c r="FG318" i="10" s="1"/>
  <c r="AI319" i="10"/>
  <c r="FG319" i="10" s="1"/>
  <c r="AI320" i="10"/>
  <c r="FG320" i="10" s="1"/>
  <c r="FG321" i="10"/>
  <c r="FG322" i="10"/>
  <c r="FG323" i="10"/>
  <c r="FG324" i="10"/>
  <c r="FG325" i="10"/>
  <c r="FG326" i="10"/>
  <c r="FG327" i="10"/>
  <c r="FG328" i="10"/>
  <c r="AI330" i="10"/>
  <c r="CU330" i="10"/>
  <c r="AI331" i="10"/>
  <c r="CU331" i="10"/>
  <c r="AI332" i="10"/>
  <c r="CU332" i="10"/>
  <c r="AI333" i="10"/>
  <c r="FG334" i="10"/>
  <c r="AI335" i="10"/>
  <c r="FG335" i="10" s="1"/>
  <c r="AI336" i="10"/>
  <c r="FG336" i="10" s="1"/>
  <c r="FG337" i="10"/>
  <c r="FG338" i="10"/>
  <c r="FG339" i="10"/>
  <c r="FG340" i="10"/>
  <c r="FG341" i="10"/>
  <c r="FG342" i="10"/>
  <c r="FG343" i="10"/>
  <c r="FG344" i="10"/>
  <c r="FG345" i="10"/>
  <c r="AI349" i="10"/>
  <c r="FG349" i="10" s="1"/>
  <c r="AI350" i="10"/>
  <c r="FG350" i="10" s="1"/>
  <c r="AI351" i="10"/>
  <c r="FG351" i="10" s="1"/>
  <c r="AI352" i="10"/>
  <c r="FG352" i="10" s="1"/>
  <c r="AI353" i="10"/>
  <c r="FG353" i="10" s="1"/>
  <c r="FG360" i="10"/>
  <c r="FG361" i="10"/>
  <c r="FG362" i="10"/>
  <c r="AI364" i="10"/>
  <c r="AI365" i="10"/>
  <c r="AI366" i="10"/>
  <c r="AI367" i="10"/>
  <c r="FG367" i="10" s="1"/>
  <c r="FG368" i="10"/>
  <c r="FG369" i="10"/>
  <c r="FG370" i="10"/>
  <c r="FG371" i="10"/>
  <c r="FG372" i="10"/>
  <c r="FG373" i="10"/>
  <c r="FG374" i="10"/>
  <c r="FG375" i="10"/>
  <c r="FG376" i="10"/>
  <c r="FG377" i="10"/>
  <c r="FG378" i="10"/>
  <c r="FG379" i="10"/>
  <c r="AI381" i="10"/>
  <c r="AI382" i="10"/>
  <c r="AI383" i="10"/>
  <c r="FG383" i="10" s="1"/>
  <c r="AI384" i="10"/>
  <c r="FG384" i="10" s="1"/>
  <c r="AI385" i="10"/>
  <c r="FG385" i="10" s="1"/>
  <c r="FG386" i="10"/>
  <c r="FG387" i="10"/>
  <c r="FG388" i="10"/>
  <c r="FG389" i="10"/>
  <c r="FG390" i="10"/>
  <c r="FG391" i="10"/>
  <c r="FG392" i="10"/>
  <c r="FG393" i="10"/>
  <c r="FG394" i="10"/>
  <c r="FG395" i="10"/>
  <c r="FG396" i="10"/>
  <c r="FH525" i="10"/>
  <c r="FH526" i="10"/>
  <c r="FH527" i="10"/>
  <c r="FH528" i="10"/>
  <c r="FH529" i="10"/>
  <c r="FH530" i="10"/>
  <c r="FH531" i="10"/>
  <c r="FH532" i="10"/>
  <c r="FH533" i="10"/>
  <c r="FH534" i="10"/>
  <c r="FH535" i="10"/>
  <c r="FH536" i="10"/>
  <c r="FH537" i="10"/>
  <c r="FH538" i="10"/>
  <c r="FH539" i="10"/>
  <c r="FH540" i="10"/>
  <c r="FH411" i="10"/>
  <c r="FH412" i="10"/>
  <c r="FH413" i="10"/>
  <c r="FH414" i="10"/>
  <c r="FH415" i="10"/>
  <c r="FH416" i="10"/>
  <c r="FH417" i="10"/>
  <c r="FH418" i="10"/>
  <c r="FH419" i="10"/>
  <c r="FH420" i="10"/>
  <c r="FH421" i="10"/>
  <c r="FH398" i="10"/>
  <c r="FH399" i="10"/>
  <c r="FH400" i="10"/>
  <c r="FH401" i="10"/>
  <c r="FH402" i="10"/>
  <c r="FH403" i="10"/>
  <c r="FH404" i="10"/>
  <c r="FH405" i="10"/>
  <c r="FH406" i="10"/>
  <c r="FH407" i="10"/>
  <c r="FH408" i="10"/>
  <c r="FH409" i="10"/>
  <c r="FH263" i="10"/>
  <c r="FH264" i="10"/>
  <c r="FH265" i="10"/>
  <c r="FH266" i="10"/>
  <c r="FH267" i="10"/>
  <c r="FH268" i="10"/>
  <c r="FH269" i="10"/>
  <c r="FH270" i="10"/>
  <c r="FH271" i="10"/>
  <c r="FH272" i="10"/>
  <c r="FH273" i="10"/>
  <c r="FH274" i="10"/>
  <c r="FH251" i="10"/>
  <c r="FH252" i="10"/>
  <c r="FH253" i="10"/>
  <c r="FH254" i="10"/>
  <c r="FH255" i="10"/>
  <c r="FH256" i="10"/>
  <c r="FH257" i="10"/>
  <c r="FH258" i="10"/>
  <c r="FH259" i="10"/>
  <c r="FH260" i="10"/>
  <c r="FH261" i="10"/>
  <c r="FH239" i="10"/>
  <c r="FH240" i="10"/>
  <c r="FH241" i="10"/>
  <c r="FH242" i="10"/>
  <c r="FH243" i="10"/>
  <c r="FH244" i="10"/>
  <c r="FH245" i="10"/>
  <c r="FH246" i="10"/>
  <c r="FH247" i="10"/>
  <c r="FH248" i="10"/>
  <c r="FH249" i="10"/>
  <c r="FH226" i="10"/>
  <c r="FH227" i="10"/>
  <c r="FH228" i="10"/>
  <c r="FH229" i="10"/>
  <c r="FH230" i="10"/>
  <c r="FH231" i="10"/>
  <c r="FH232" i="10"/>
  <c r="FH233" i="10"/>
  <c r="FH234" i="10"/>
  <c r="FH235" i="10"/>
  <c r="FH236" i="10"/>
  <c r="FH237" i="10"/>
  <c r="FH206" i="10"/>
  <c r="FH207" i="10"/>
  <c r="FH208" i="10"/>
  <c r="FH209" i="10"/>
  <c r="FH210" i="10"/>
  <c r="FH211" i="10"/>
  <c r="FH212" i="10"/>
  <c r="FH213" i="10"/>
  <c r="FH214" i="10"/>
  <c r="FH215" i="10"/>
  <c r="FH216" i="10"/>
  <c r="FH217" i="10"/>
  <c r="FH218" i="10"/>
  <c r="FH223" i="10"/>
  <c r="FH224" i="10"/>
  <c r="FH191" i="10"/>
  <c r="FH192" i="10"/>
  <c r="FH193" i="10"/>
  <c r="FH194" i="10"/>
  <c r="FH195" i="10"/>
  <c r="FH196" i="10"/>
  <c r="FH197" i="10"/>
  <c r="FH198" i="10"/>
  <c r="FH199" i="10"/>
  <c r="FH200" i="10"/>
  <c r="FH201" i="10"/>
  <c r="FH202" i="10"/>
  <c r="FH203" i="10"/>
  <c r="FH204" i="10"/>
  <c r="FH176" i="10"/>
  <c r="FH177" i="10"/>
  <c r="FH178" i="10"/>
  <c r="FH179" i="10"/>
  <c r="FH180" i="10"/>
  <c r="FH181" i="10"/>
  <c r="FH182" i="10"/>
  <c r="FH183" i="10"/>
  <c r="FH184" i="10"/>
  <c r="FH185" i="10"/>
  <c r="FH186" i="10"/>
  <c r="FH187" i="10"/>
  <c r="FH188" i="10"/>
  <c r="FH189" i="10"/>
  <c r="FH159" i="10"/>
  <c r="FH160" i="10"/>
  <c r="FH161" i="10"/>
  <c r="FH162" i="10"/>
  <c r="FH163" i="10"/>
  <c r="FH164" i="10"/>
  <c r="FH165" i="10"/>
  <c r="FH166" i="10"/>
  <c r="FH167" i="10"/>
  <c r="FH168" i="10"/>
  <c r="FH174" i="10"/>
  <c r="FH145" i="10"/>
  <c r="FH146" i="10"/>
  <c r="FH147" i="10"/>
  <c r="FH148" i="10"/>
  <c r="FH149" i="10"/>
  <c r="FH150" i="10"/>
  <c r="FH151" i="10"/>
  <c r="FH152" i="10"/>
  <c r="FH153" i="10"/>
  <c r="FH154" i="10"/>
  <c r="FH155" i="10"/>
  <c r="FH156" i="10"/>
  <c r="FH157" i="10"/>
  <c r="FH131" i="10"/>
  <c r="FH132" i="10"/>
  <c r="FH133" i="10"/>
  <c r="FH134" i="10"/>
  <c r="FH135" i="10"/>
  <c r="FH136" i="10"/>
  <c r="FH137" i="10"/>
  <c r="FH138" i="10"/>
  <c r="FH139" i="10"/>
  <c r="FH140" i="10"/>
  <c r="FH141" i="10"/>
  <c r="FH142" i="10"/>
  <c r="FH143" i="10"/>
  <c r="FH116" i="10"/>
  <c r="FH117" i="10"/>
  <c r="FH118" i="10"/>
  <c r="FH119" i="10"/>
  <c r="FH120" i="10"/>
  <c r="FH121" i="10"/>
  <c r="FH122" i="10"/>
  <c r="FH123" i="10"/>
  <c r="FH124" i="10"/>
  <c r="FH125" i="10"/>
  <c r="FH126" i="10"/>
  <c r="FH127" i="10"/>
  <c r="FH128" i="10"/>
  <c r="FH129" i="10"/>
  <c r="FH95" i="10"/>
  <c r="FH96" i="10"/>
  <c r="FH97" i="10"/>
  <c r="FH98" i="10"/>
  <c r="FH99" i="10"/>
  <c r="FH100" i="10"/>
  <c r="FH101" i="10"/>
  <c r="FH102" i="10"/>
  <c r="FH103" i="10"/>
  <c r="FH104" i="10"/>
  <c r="FH112" i="10"/>
  <c r="FH113" i="10"/>
  <c r="FH114" i="10"/>
  <c r="FH77" i="10"/>
  <c r="FH78" i="10"/>
  <c r="FH79" i="10"/>
  <c r="FH80" i="10"/>
  <c r="FH81" i="10"/>
  <c r="FH82" i="10"/>
  <c r="FH83" i="10"/>
  <c r="FH84" i="10"/>
  <c r="FH85" i="10"/>
  <c r="FH86" i="10"/>
  <c r="FH87" i="10"/>
  <c r="FH88" i="10"/>
  <c r="FH93" i="10"/>
  <c r="FH63" i="10"/>
  <c r="FH64" i="10"/>
  <c r="FH65" i="10"/>
  <c r="FH66" i="10"/>
  <c r="FH67" i="10"/>
  <c r="FH68" i="10"/>
  <c r="FH69" i="10"/>
  <c r="FH70" i="10"/>
  <c r="FH71" i="10"/>
  <c r="FH72" i="10"/>
  <c r="FH73" i="10"/>
  <c r="FH74" i="10"/>
  <c r="FH75" i="10"/>
  <c r="FH49" i="10"/>
  <c r="FH50" i="10"/>
  <c r="FH51" i="10"/>
  <c r="FH52" i="10"/>
  <c r="FH53" i="10"/>
  <c r="FH54" i="10"/>
  <c r="FH55" i="10"/>
  <c r="FH56" i="10"/>
  <c r="FH57" i="10"/>
  <c r="FH58" i="10"/>
  <c r="FH59" i="10"/>
  <c r="FH60" i="10"/>
  <c r="FH61" i="10"/>
  <c r="FH34" i="10"/>
  <c r="FH35" i="10"/>
  <c r="FH36" i="10"/>
  <c r="FH37" i="10"/>
  <c r="FH38" i="10"/>
  <c r="FH39" i="10"/>
  <c r="FH40" i="10"/>
  <c r="FH41" i="10"/>
  <c r="FH42" i="10"/>
  <c r="FH43" i="10"/>
  <c r="FH44" i="10"/>
  <c r="FH45" i="10"/>
  <c r="FH46" i="10"/>
  <c r="FH47" i="10"/>
  <c r="FH10" i="10"/>
  <c r="FH11" i="10"/>
  <c r="FH12" i="10"/>
  <c r="FH13" i="10"/>
  <c r="FH14" i="10"/>
  <c r="FH15" i="10"/>
  <c r="FH16" i="10"/>
  <c r="FH17" i="10"/>
  <c r="FH18" i="10"/>
  <c r="FH19" i="10"/>
  <c r="FH22" i="10"/>
  <c r="FH23" i="10"/>
  <c r="FH27" i="10"/>
  <c r="FH32" i="10"/>
  <c r="FH423" i="10"/>
  <c r="FH424" i="10"/>
  <c r="FH425" i="10"/>
  <c r="FH426" i="10"/>
  <c r="FH427" i="10"/>
  <c r="FH428" i="10"/>
  <c r="FH429" i="10"/>
  <c r="FH430" i="10"/>
  <c r="FH431" i="10"/>
  <c r="FH432" i="10"/>
  <c r="FH433" i="10"/>
  <c r="FH434" i="10"/>
  <c r="FH435" i="10"/>
  <c r="FH436" i="10"/>
  <c r="FH437" i="10"/>
  <c r="FH438" i="10"/>
  <c r="FH440" i="10"/>
  <c r="FH441" i="10"/>
  <c r="FH442" i="10"/>
  <c r="FH443" i="10"/>
  <c r="FH444" i="10"/>
  <c r="FH445" i="10"/>
  <c r="FH446" i="10"/>
  <c r="FH447" i="10"/>
  <c r="FH448" i="10"/>
  <c r="FH449" i="10"/>
  <c r="FH450" i="10"/>
  <c r="FH451" i="10"/>
  <c r="FH452" i="10"/>
  <c r="FH453" i="10"/>
  <c r="FH454" i="10"/>
  <c r="FH455" i="10"/>
  <c r="FH458" i="10"/>
  <c r="FH459" i="10"/>
  <c r="FH460" i="10"/>
  <c r="FH461" i="10"/>
  <c r="FH462" i="10"/>
  <c r="FH463" i="10"/>
  <c r="FH464" i="10"/>
  <c r="FH465" i="10"/>
  <c r="FH466" i="10"/>
  <c r="FH467" i="10"/>
  <c r="FH468" i="10"/>
  <c r="FH469" i="10"/>
  <c r="FH470" i="10"/>
  <c r="FH471" i="10"/>
  <c r="FH472" i="10"/>
  <c r="FH508" i="10"/>
  <c r="FH509" i="10"/>
  <c r="FH510" i="10"/>
  <c r="FH511" i="10"/>
  <c r="FH512" i="10"/>
  <c r="FH513" i="10"/>
  <c r="FH514" i="10"/>
  <c r="FH515" i="10"/>
  <c r="FH516" i="10"/>
  <c r="FH517" i="10"/>
  <c r="FH518" i="10"/>
  <c r="FH519" i="10"/>
  <c r="FH520" i="10"/>
  <c r="FH521" i="10"/>
  <c r="FH522" i="10"/>
  <c r="FH523" i="10"/>
  <c r="FH276" i="10"/>
  <c r="FH277" i="10"/>
  <c r="FH278" i="10"/>
  <c r="FH279" i="10"/>
  <c r="FH280" i="10"/>
  <c r="FH281" i="10"/>
  <c r="FH282" i="10"/>
  <c r="FH283" i="10"/>
  <c r="FH284" i="10"/>
  <c r="FH285" i="10"/>
  <c r="FH286" i="10"/>
  <c r="FH287" i="10"/>
  <c r="FH311" i="10"/>
  <c r="FH313" i="10"/>
  <c r="FH314" i="10"/>
  <c r="FH315" i="10"/>
  <c r="FH316" i="10"/>
  <c r="FH317" i="10"/>
  <c r="FH318" i="10"/>
  <c r="FH319" i="10"/>
  <c r="FH320" i="10"/>
  <c r="FH321" i="10"/>
  <c r="FH322" i="10"/>
  <c r="FH323" i="10"/>
  <c r="FH324" i="10"/>
  <c r="FH325" i="10"/>
  <c r="FH326" i="10"/>
  <c r="FH327" i="10"/>
  <c r="FH328" i="10"/>
  <c r="FH330" i="10"/>
  <c r="FH331" i="10"/>
  <c r="FH332" i="10"/>
  <c r="FH333" i="10"/>
  <c r="FH334" i="10"/>
  <c r="FH335" i="10"/>
  <c r="FH336" i="10"/>
  <c r="FH337" i="10"/>
  <c r="FH338" i="10"/>
  <c r="FH339" i="10"/>
  <c r="FH340" i="10"/>
  <c r="FH341" i="10"/>
  <c r="FH342" i="10"/>
  <c r="FH343" i="10"/>
  <c r="FH344" i="10"/>
  <c r="FH345" i="10"/>
  <c r="FH360" i="10"/>
  <c r="FH361" i="10"/>
  <c r="FH362" i="10"/>
  <c r="FH364" i="10"/>
  <c r="FH365" i="10"/>
  <c r="FH366" i="10"/>
  <c r="FH367" i="10"/>
  <c r="FH368" i="10"/>
  <c r="FH369" i="10"/>
  <c r="FH370" i="10"/>
  <c r="FH371" i="10"/>
  <c r="FH372" i="10"/>
  <c r="FH373" i="10"/>
  <c r="FH374" i="10"/>
  <c r="FH375" i="10"/>
  <c r="FH376" i="10"/>
  <c r="FH377" i="10"/>
  <c r="FH378" i="10"/>
  <c r="FH379" i="10"/>
  <c r="FH381" i="10"/>
  <c r="FH382" i="10"/>
  <c r="FH383" i="10"/>
  <c r="FH384" i="10"/>
  <c r="FH385" i="10"/>
  <c r="FH386" i="10"/>
  <c r="FH387" i="10"/>
  <c r="FH388" i="10"/>
  <c r="FH389" i="10"/>
  <c r="FH390" i="10"/>
  <c r="FH391" i="10"/>
  <c r="FH392" i="10"/>
  <c r="FH393" i="10"/>
  <c r="FH394" i="10"/>
  <c r="FH395" i="10"/>
  <c r="FH396" i="10"/>
  <c r="FI525" i="10"/>
  <c r="FI526" i="10"/>
  <c r="FI527" i="10"/>
  <c r="FI528" i="10"/>
  <c r="FI529" i="10"/>
  <c r="FI530" i="10"/>
  <c r="FI531" i="10"/>
  <c r="FI532" i="10"/>
  <c r="FI533" i="10"/>
  <c r="FI534" i="10"/>
  <c r="FI535" i="10"/>
  <c r="FI536" i="10"/>
  <c r="FI537" i="10"/>
  <c r="FI538" i="10"/>
  <c r="FI539" i="10"/>
  <c r="FI540" i="10"/>
  <c r="AK411" i="10"/>
  <c r="AK412" i="10"/>
  <c r="AK413" i="10"/>
  <c r="AK415" i="10"/>
  <c r="FI415" i="10" s="1"/>
  <c r="AK416" i="10"/>
  <c r="FI416" i="10" s="1"/>
  <c r="FI417" i="10"/>
  <c r="FI418" i="10"/>
  <c r="FI419" i="10"/>
  <c r="FI420" i="10"/>
  <c r="FI421" i="10"/>
  <c r="AK398" i="10"/>
  <c r="AK399" i="10"/>
  <c r="AK400" i="10"/>
  <c r="AK401" i="10"/>
  <c r="AK402" i="10"/>
  <c r="FI402" i="10" s="1"/>
  <c r="FI403" i="10"/>
  <c r="FI404" i="10"/>
  <c r="FI405" i="10"/>
  <c r="FI406" i="10"/>
  <c r="FI407" i="10"/>
  <c r="FI408" i="10"/>
  <c r="FI409" i="10"/>
  <c r="AK263" i="10"/>
  <c r="CW263" i="10"/>
  <c r="AK264" i="10"/>
  <c r="CW264" i="10"/>
  <c r="AK265" i="10"/>
  <c r="AK266" i="10"/>
  <c r="AK269" i="10"/>
  <c r="AK270" i="10"/>
  <c r="FI270" i="10" s="1"/>
  <c r="FI271" i="10"/>
  <c r="FI272" i="10"/>
  <c r="FI273" i="10"/>
  <c r="FI274" i="10"/>
  <c r="AK251" i="10"/>
  <c r="AK252" i="10"/>
  <c r="AK253" i="10"/>
  <c r="AK254" i="10"/>
  <c r="AK257" i="10"/>
  <c r="FI257" i="10" s="1"/>
  <c r="AK258" i="10"/>
  <c r="FI258" i="10" s="1"/>
  <c r="AK259" i="10"/>
  <c r="FI259" i="10" s="1"/>
  <c r="FI260" i="10"/>
  <c r="FI261" i="10"/>
  <c r="AK239" i="10"/>
  <c r="AK240" i="10"/>
  <c r="AK241" i="10"/>
  <c r="AK242" i="10"/>
  <c r="FI242" i="10" s="1"/>
  <c r="FI243" i="10"/>
  <c r="FI244" i="10"/>
  <c r="FI245" i="10"/>
  <c r="FI246" i="10"/>
  <c r="FI247" i="10"/>
  <c r="FI248" i="10"/>
  <c r="FI249" i="10"/>
  <c r="AK226" i="10"/>
  <c r="AK227" i="10"/>
  <c r="AK229" i="10"/>
  <c r="AK230" i="10"/>
  <c r="FI232" i="10"/>
  <c r="FI233" i="10"/>
  <c r="FI234" i="10"/>
  <c r="FI235" i="10"/>
  <c r="FI236" i="10"/>
  <c r="FI237" i="10"/>
  <c r="AK206" i="10"/>
  <c r="FI206" i="10" s="1"/>
  <c r="FI207" i="10"/>
  <c r="FI208" i="10"/>
  <c r="AK209" i="10"/>
  <c r="FI209" i="10" s="1"/>
  <c r="AK210" i="10"/>
  <c r="FI210" i="10" s="1"/>
  <c r="AK212" i="10"/>
  <c r="FI212" i="10" s="1"/>
  <c r="AK213" i="10"/>
  <c r="FI213" i="10" s="1"/>
  <c r="FI214" i="10"/>
  <c r="FI215" i="10"/>
  <c r="FI216" i="10"/>
  <c r="FI217" i="10"/>
  <c r="FI218" i="10"/>
  <c r="FI223" i="10"/>
  <c r="FI224" i="10"/>
  <c r="AK195" i="10"/>
  <c r="FI195" i="10" s="1"/>
  <c r="AK196" i="10"/>
  <c r="FI196" i="10" s="1"/>
  <c r="AK197" i="10"/>
  <c r="FI197" i="10" s="1"/>
  <c r="FI198" i="10"/>
  <c r="FI199" i="10"/>
  <c r="FI200" i="10"/>
  <c r="FI201" i="10"/>
  <c r="FI202" i="10"/>
  <c r="FI203" i="10"/>
  <c r="FI204" i="10"/>
  <c r="FI176" i="10"/>
  <c r="AK177" i="10"/>
  <c r="FI177" i="10" s="1"/>
  <c r="FI178" i="10"/>
  <c r="AK179" i="10"/>
  <c r="FI179" i="10" s="1"/>
  <c r="AK180" i="10"/>
  <c r="FI180" i="10" s="1"/>
  <c r="AK181" i="10"/>
  <c r="FI181" i="10" s="1"/>
  <c r="FI182" i="10"/>
  <c r="FI183" i="10"/>
  <c r="FI184" i="10"/>
  <c r="FI185" i="10"/>
  <c r="FI186" i="10"/>
  <c r="FI187" i="10"/>
  <c r="FI188" i="10"/>
  <c r="FI189" i="10"/>
  <c r="FI159" i="10"/>
  <c r="FI160" i="10"/>
  <c r="FI161" i="10"/>
  <c r="FI162" i="10"/>
  <c r="AK163" i="10"/>
  <c r="FI163" i="10" s="1"/>
  <c r="AK164" i="10"/>
  <c r="FI164" i="10" s="1"/>
  <c r="AK165" i="10"/>
  <c r="FI165" i="10" s="1"/>
  <c r="AK166" i="10"/>
  <c r="FI166" i="10" s="1"/>
  <c r="FI167" i="10"/>
  <c r="FI168" i="10"/>
  <c r="FI174" i="10"/>
  <c r="FI145" i="10"/>
  <c r="AK146" i="10"/>
  <c r="FI146" i="10" s="1"/>
  <c r="AK147" i="10"/>
  <c r="FI147" i="10" s="1"/>
  <c r="FI148" i="10"/>
  <c r="AK149" i="10"/>
  <c r="FI149" i="10" s="1"/>
  <c r="FI150" i="10"/>
  <c r="FI151" i="10"/>
  <c r="FI152" i="10"/>
  <c r="FI153" i="10"/>
  <c r="FI154" i="10"/>
  <c r="FI155" i="10"/>
  <c r="FI156" i="10"/>
  <c r="FI157" i="10"/>
  <c r="AK131" i="10"/>
  <c r="FI131" i="10" s="1"/>
  <c r="AK133" i="10"/>
  <c r="AK134" i="10"/>
  <c r="AK135" i="10"/>
  <c r="FI135" i="10" s="1"/>
  <c r="AK136" i="10"/>
  <c r="FI136" i="10" s="1"/>
  <c r="FI137" i="10"/>
  <c r="FI138" i="10"/>
  <c r="AK139" i="10"/>
  <c r="FI139" i="10" s="1"/>
  <c r="FI140" i="10"/>
  <c r="FI141" i="10"/>
  <c r="FI142" i="10"/>
  <c r="FI143" i="10"/>
  <c r="FI116" i="10"/>
  <c r="AK117" i="10"/>
  <c r="FI117" i="10" s="1"/>
  <c r="AK118" i="10"/>
  <c r="FI118" i="10" s="1"/>
  <c r="AK119" i="10"/>
  <c r="FI119" i="10" s="1"/>
  <c r="FI120" i="10"/>
  <c r="FI121" i="10"/>
  <c r="FI122" i="10"/>
  <c r="FI123" i="10"/>
  <c r="FI124" i="10"/>
  <c r="FI125" i="10"/>
  <c r="FI126" i="10"/>
  <c r="FI127" i="10"/>
  <c r="FI128" i="10"/>
  <c r="FI129" i="10"/>
  <c r="FI95" i="10"/>
  <c r="FI96" i="10"/>
  <c r="FI97" i="10"/>
  <c r="FI98" i="10"/>
  <c r="FI99" i="10"/>
  <c r="FI100" i="10"/>
  <c r="FI101" i="10"/>
  <c r="FI102" i="10"/>
  <c r="FI103" i="10"/>
  <c r="FI104" i="10"/>
  <c r="FI112" i="10"/>
  <c r="FI113" i="10"/>
  <c r="FI114" i="10"/>
  <c r="FI78" i="10"/>
  <c r="FI79" i="10"/>
  <c r="FI80" i="10"/>
  <c r="FI81" i="10"/>
  <c r="FI82" i="10"/>
  <c r="FI83" i="10"/>
  <c r="FI84" i="10"/>
  <c r="FI85" i="10"/>
  <c r="FI86" i="10"/>
  <c r="FI87" i="10"/>
  <c r="FI88" i="10"/>
  <c r="FI93" i="10"/>
  <c r="FI66" i="10"/>
  <c r="FI67" i="10"/>
  <c r="FI68" i="10"/>
  <c r="FI69" i="10"/>
  <c r="FI70" i="10"/>
  <c r="FI71" i="10"/>
  <c r="FI72" i="10"/>
  <c r="FI73" i="10"/>
  <c r="FI74" i="10"/>
  <c r="FI75" i="10"/>
  <c r="AK50" i="10"/>
  <c r="AK51" i="10"/>
  <c r="AK52" i="10"/>
  <c r="AK53" i="10"/>
  <c r="FI53" i="10" s="1"/>
  <c r="AK54" i="10"/>
  <c r="FI54" i="10" s="1"/>
  <c r="FI55" i="10"/>
  <c r="FI56" i="10"/>
  <c r="FI57" i="10"/>
  <c r="FI58" i="10"/>
  <c r="FI59" i="10"/>
  <c r="FI60" i="10"/>
  <c r="FI61" i="10"/>
  <c r="AK34" i="10"/>
  <c r="AK35" i="10"/>
  <c r="AK36" i="10"/>
  <c r="AK37" i="10"/>
  <c r="FI38" i="10"/>
  <c r="FI39" i="10"/>
  <c r="FI40" i="10"/>
  <c r="FI41" i="10"/>
  <c r="FI42" i="10"/>
  <c r="FI43" i="10"/>
  <c r="FI44" i="10"/>
  <c r="FI45" i="10"/>
  <c r="FI46" i="10"/>
  <c r="FI47" i="10"/>
  <c r="AK11" i="10"/>
  <c r="AK13" i="10"/>
  <c r="FI13" i="10" s="1"/>
  <c r="AK14" i="10"/>
  <c r="FI14" i="10" s="1"/>
  <c r="AK16" i="10"/>
  <c r="FI16" i="10" s="1"/>
  <c r="FI17" i="10"/>
  <c r="FI18" i="10"/>
  <c r="FI19" i="10"/>
  <c r="FI22" i="10"/>
  <c r="FI23" i="10"/>
  <c r="FI27" i="10"/>
  <c r="FI32" i="10"/>
  <c r="AK424" i="10"/>
  <c r="FI424" i="10" s="1"/>
  <c r="AK425" i="10"/>
  <c r="FI425" i="10" s="1"/>
  <c r="AK426" i="10"/>
  <c r="FI426" i="10" s="1"/>
  <c r="AK427" i="10"/>
  <c r="FI427" i="10" s="1"/>
  <c r="AK428" i="10"/>
  <c r="FI428" i="10" s="1"/>
  <c r="FI429" i="10"/>
  <c r="FI430" i="10"/>
  <c r="FI431" i="10"/>
  <c r="FI432" i="10"/>
  <c r="FI433" i="10"/>
  <c r="FI434" i="10"/>
  <c r="FI435" i="10"/>
  <c r="FI436" i="10"/>
  <c r="FI437" i="10"/>
  <c r="FI438" i="10"/>
  <c r="AK440" i="10"/>
  <c r="AK441" i="10"/>
  <c r="FI441" i="10" s="1"/>
  <c r="AK442" i="10"/>
  <c r="FI442" i="10" s="1"/>
  <c r="AK443" i="10"/>
  <c r="FI443" i="10" s="1"/>
  <c r="AK444" i="10"/>
  <c r="FI444" i="10" s="1"/>
  <c r="FI445" i="10"/>
  <c r="FI446" i="10"/>
  <c r="FI447" i="10"/>
  <c r="FI448" i="10"/>
  <c r="FI449" i="10"/>
  <c r="FI450" i="10"/>
  <c r="FI451" i="10"/>
  <c r="FI452" i="10"/>
  <c r="FI453" i="10"/>
  <c r="FI454" i="10"/>
  <c r="FI455" i="10"/>
  <c r="AK458" i="10"/>
  <c r="FI458" i="10" s="1"/>
  <c r="AK459" i="10"/>
  <c r="AK460" i="10"/>
  <c r="FI460" i="10" s="1"/>
  <c r="AK461" i="10"/>
  <c r="FI461" i="10" s="1"/>
  <c r="AK462" i="10"/>
  <c r="FI462" i="10" s="1"/>
  <c r="AK463" i="10"/>
  <c r="FI463" i="10" s="1"/>
  <c r="FI464" i="10"/>
  <c r="FI465" i="10"/>
  <c r="FI466" i="10"/>
  <c r="FI467" i="10"/>
  <c r="FI468" i="10"/>
  <c r="FI469" i="10"/>
  <c r="FI470" i="10"/>
  <c r="FI471" i="10"/>
  <c r="FI472" i="10"/>
  <c r="FI508" i="10"/>
  <c r="FI509" i="10"/>
  <c r="FI510" i="10"/>
  <c r="FI511" i="10"/>
  <c r="FI512" i="10"/>
  <c r="FI513" i="10"/>
  <c r="FI514" i="10"/>
  <c r="FI515" i="10"/>
  <c r="FI516" i="10"/>
  <c r="FI517" i="10"/>
  <c r="FI518" i="10"/>
  <c r="FI519" i="10"/>
  <c r="FI520" i="10"/>
  <c r="FI521" i="10"/>
  <c r="FI522" i="10"/>
  <c r="FI523" i="10"/>
  <c r="AK276" i="10"/>
  <c r="AK277" i="10"/>
  <c r="AK278" i="10"/>
  <c r="FI278" i="10" s="1"/>
  <c r="AK279" i="10"/>
  <c r="FI279" i="10" s="1"/>
  <c r="AK280" i="10"/>
  <c r="FI280" i="10" s="1"/>
  <c r="FI281" i="10"/>
  <c r="AK282" i="10"/>
  <c r="FI282" i="10" s="1"/>
  <c r="FI283" i="10"/>
  <c r="FI284" i="10"/>
  <c r="FI285" i="10"/>
  <c r="FI286" i="10"/>
  <c r="FI287" i="10"/>
  <c r="AK290" i="10"/>
  <c r="FI290" i="10" s="1"/>
  <c r="AK291" i="10"/>
  <c r="FI291" i="10" s="1"/>
  <c r="AK292" i="10"/>
  <c r="FI292" i="10" s="1"/>
  <c r="AK293" i="10"/>
  <c r="FI293" i="10" s="1"/>
  <c r="AK294" i="10"/>
  <c r="FI294" i="10" s="1"/>
  <c r="AK295" i="10"/>
  <c r="FI295" i="10" s="1"/>
  <c r="FI311" i="10"/>
  <c r="AK313" i="10"/>
  <c r="CW313" i="10"/>
  <c r="AK314" i="10"/>
  <c r="CW314" i="10"/>
  <c r="AK315" i="10"/>
  <c r="AK316" i="10"/>
  <c r="AK317" i="10"/>
  <c r="FI317" i="10" s="1"/>
  <c r="AK318" i="10"/>
  <c r="FI318" i="10" s="1"/>
  <c r="AK319" i="10"/>
  <c r="FI319" i="10" s="1"/>
  <c r="AK320" i="10"/>
  <c r="FI320" i="10" s="1"/>
  <c r="FI321" i="10"/>
  <c r="FI322" i="10"/>
  <c r="FI323" i="10"/>
  <c r="FI324" i="10"/>
  <c r="FI325" i="10"/>
  <c r="FI326" i="10"/>
  <c r="FI327" i="10"/>
  <c r="FI328" i="10"/>
  <c r="AK330" i="10"/>
  <c r="CW330" i="10"/>
  <c r="AK331" i="10"/>
  <c r="CW331" i="10"/>
  <c r="AK332" i="10"/>
  <c r="CW332" i="10"/>
  <c r="AK333" i="10"/>
  <c r="FI334" i="10"/>
  <c r="AK335" i="10"/>
  <c r="FI335" i="10" s="1"/>
  <c r="AK336" i="10"/>
  <c r="FI336" i="10" s="1"/>
  <c r="FI337" i="10"/>
  <c r="FI338" i="10"/>
  <c r="FI339" i="10"/>
  <c r="FI340" i="10"/>
  <c r="FI341" i="10"/>
  <c r="FI342" i="10"/>
  <c r="FI343" i="10"/>
  <c r="FI344" i="10"/>
  <c r="FI345" i="10"/>
  <c r="AK349" i="10"/>
  <c r="FI349" i="10" s="1"/>
  <c r="AK350" i="10"/>
  <c r="FI350" i="10" s="1"/>
  <c r="AK351" i="10"/>
  <c r="FI351" i="10" s="1"/>
  <c r="AK352" i="10"/>
  <c r="FI352" i="10" s="1"/>
  <c r="AK353" i="10"/>
  <c r="FI353" i="10" s="1"/>
  <c r="FI360" i="10"/>
  <c r="FI361" i="10"/>
  <c r="FI362" i="10"/>
  <c r="AK364" i="10"/>
  <c r="AK365" i="10"/>
  <c r="AK366" i="10"/>
  <c r="AK367" i="10"/>
  <c r="FI367" i="10" s="1"/>
  <c r="FI368" i="10"/>
  <c r="FI369" i="10"/>
  <c r="FI370" i="10"/>
  <c r="FI371" i="10"/>
  <c r="FI372" i="10"/>
  <c r="FI373" i="10"/>
  <c r="FI374" i="10"/>
  <c r="FI375" i="10"/>
  <c r="FI376" i="10"/>
  <c r="FI377" i="10"/>
  <c r="FI378" i="10"/>
  <c r="FI379" i="10"/>
  <c r="AK381" i="10"/>
  <c r="AK382" i="10"/>
  <c r="AK383" i="10"/>
  <c r="FI383" i="10" s="1"/>
  <c r="AK384" i="10"/>
  <c r="FI384" i="10" s="1"/>
  <c r="AK385" i="10"/>
  <c r="FI385" i="10" s="1"/>
  <c r="FI386" i="10"/>
  <c r="FI387" i="10"/>
  <c r="FI388" i="10"/>
  <c r="FI389" i="10"/>
  <c r="FI390" i="10"/>
  <c r="FI391" i="10"/>
  <c r="FI392" i="10"/>
  <c r="FI393" i="10"/>
  <c r="FI394" i="10"/>
  <c r="FI395" i="10"/>
  <c r="FI396" i="10"/>
  <c r="FJ525" i="10"/>
  <c r="FJ526" i="10"/>
  <c r="FJ527" i="10"/>
  <c r="FJ528" i="10"/>
  <c r="FJ529" i="10"/>
  <c r="FJ530" i="10"/>
  <c r="FJ531" i="10"/>
  <c r="FJ532" i="10"/>
  <c r="FJ533" i="10"/>
  <c r="FJ534" i="10"/>
  <c r="FJ535" i="10"/>
  <c r="FJ536" i="10"/>
  <c r="FJ537" i="10"/>
  <c r="FJ538" i="10"/>
  <c r="FJ539" i="10"/>
  <c r="FJ540" i="10"/>
  <c r="FJ411" i="10"/>
  <c r="FJ412" i="10"/>
  <c r="FJ413" i="10"/>
  <c r="FJ414" i="10"/>
  <c r="FJ415" i="10"/>
  <c r="FJ416" i="10"/>
  <c r="FJ417" i="10"/>
  <c r="FJ418" i="10"/>
  <c r="FJ419" i="10"/>
  <c r="FJ420" i="10"/>
  <c r="FJ421" i="10"/>
  <c r="FJ398" i="10"/>
  <c r="FJ399" i="10"/>
  <c r="FJ400" i="10"/>
  <c r="FJ401" i="10"/>
  <c r="FJ402" i="10"/>
  <c r="FJ403" i="10"/>
  <c r="FJ404" i="10"/>
  <c r="FJ405" i="10"/>
  <c r="FJ406" i="10"/>
  <c r="FJ407" i="10"/>
  <c r="FJ408" i="10"/>
  <c r="FJ409" i="10"/>
  <c r="FJ263" i="10"/>
  <c r="FJ264" i="10"/>
  <c r="FJ265" i="10"/>
  <c r="FJ266" i="10"/>
  <c r="FJ267" i="10"/>
  <c r="FJ268" i="10"/>
  <c r="FJ269" i="10"/>
  <c r="FJ270" i="10"/>
  <c r="FJ271" i="10"/>
  <c r="FJ272" i="10"/>
  <c r="FJ273" i="10"/>
  <c r="FJ274" i="10"/>
  <c r="FJ251" i="10"/>
  <c r="FJ252" i="10"/>
  <c r="FJ253" i="10"/>
  <c r="FJ254" i="10"/>
  <c r="FJ255" i="10"/>
  <c r="FJ256" i="10"/>
  <c r="FJ257" i="10"/>
  <c r="FJ258" i="10"/>
  <c r="FJ259" i="10"/>
  <c r="FJ260" i="10"/>
  <c r="FJ261" i="10"/>
  <c r="FJ239" i="10"/>
  <c r="FJ240" i="10"/>
  <c r="FJ241" i="10"/>
  <c r="FJ242" i="10"/>
  <c r="FJ243" i="10"/>
  <c r="FJ244" i="10"/>
  <c r="FJ245" i="10"/>
  <c r="FJ246" i="10"/>
  <c r="FJ247" i="10"/>
  <c r="FJ248" i="10"/>
  <c r="FJ249" i="10"/>
  <c r="FJ226" i="10"/>
  <c r="FJ227" i="10"/>
  <c r="FJ228" i="10"/>
  <c r="FJ229" i="10"/>
  <c r="FJ230" i="10"/>
  <c r="FJ231" i="10"/>
  <c r="FJ232" i="10"/>
  <c r="FJ233" i="10"/>
  <c r="FJ234" i="10"/>
  <c r="FJ235" i="10"/>
  <c r="FJ236" i="10"/>
  <c r="FJ237" i="10"/>
  <c r="FJ206" i="10"/>
  <c r="FJ207" i="10"/>
  <c r="FJ208" i="10"/>
  <c r="FJ209" i="10"/>
  <c r="FJ210" i="10"/>
  <c r="FJ211" i="10"/>
  <c r="FJ212" i="10"/>
  <c r="FJ213" i="10"/>
  <c r="FJ214" i="10"/>
  <c r="FJ215" i="10"/>
  <c r="FJ216" i="10"/>
  <c r="FJ217" i="10"/>
  <c r="FJ218" i="10"/>
  <c r="FJ223" i="10"/>
  <c r="FJ224" i="10"/>
  <c r="FJ191" i="10"/>
  <c r="FJ192" i="10"/>
  <c r="FJ193" i="10"/>
  <c r="FJ194" i="10"/>
  <c r="FJ195" i="10"/>
  <c r="FJ196" i="10"/>
  <c r="FJ197" i="10"/>
  <c r="FJ198" i="10"/>
  <c r="FJ199" i="10"/>
  <c r="FJ200" i="10"/>
  <c r="FJ201" i="10"/>
  <c r="FJ202" i="10"/>
  <c r="FJ203" i="10"/>
  <c r="FJ204" i="10"/>
  <c r="FJ176" i="10"/>
  <c r="FJ177" i="10"/>
  <c r="FJ178" i="10"/>
  <c r="FJ179" i="10"/>
  <c r="FJ180" i="10"/>
  <c r="FJ181" i="10"/>
  <c r="FJ182" i="10"/>
  <c r="FJ183" i="10"/>
  <c r="FJ184" i="10"/>
  <c r="FJ185" i="10"/>
  <c r="FJ186" i="10"/>
  <c r="FJ187" i="10"/>
  <c r="FJ188" i="10"/>
  <c r="FJ189" i="10"/>
  <c r="FJ159" i="10"/>
  <c r="FJ160" i="10"/>
  <c r="FJ161" i="10"/>
  <c r="FJ162" i="10"/>
  <c r="FJ163" i="10"/>
  <c r="FJ164" i="10"/>
  <c r="FJ165" i="10"/>
  <c r="FJ166" i="10"/>
  <c r="FJ167" i="10"/>
  <c r="FJ168" i="10"/>
  <c r="FJ174" i="10"/>
  <c r="FJ145" i="10"/>
  <c r="FJ146" i="10"/>
  <c r="FJ147" i="10"/>
  <c r="FJ148" i="10"/>
  <c r="FJ149" i="10"/>
  <c r="FJ150" i="10"/>
  <c r="FJ151" i="10"/>
  <c r="FJ152" i="10"/>
  <c r="FJ153" i="10"/>
  <c r="FJ154" i="10"/>
  <c r="FJ155" i="10"/>
  <c r="FJ156" i="10"/>
  <c r="FJ157" i="10"/>
  <c r="FJ131" i="10"/>
  <c r="FJ132" i="10"/>
  <c r="FJ133" i="10"/>
  <c r="FJ134" i="10"/>
  <c r="FJ135" i="10"/>
  <c r="FJ136" i="10"/>
  <c r="FJ137" i="10"/>
  <c r="FJ138" i="10"/>
  <c r="FJ139" i="10"/>
  <c r="FJ140" i="10"/>
  <c r="FJ141" i="10"/>
  <c r="FJ142" i="10"/>
  <c r="FJ143" i="10"/>
  <c r="FJ116" i="10"/>
  <c r="FJ117" i="10"/>
  <c r="FJ118" i="10"/>
  <c r="FJ119" i="10"/>
  <c r="FJ120" i="10"/>
  <c r="FJ121" i="10"/>
  <c r="FJ122" i="10"/>
  <c r="FJ123" i="10"/>
  <c r="FJ124" i="10"/>
  <c r="FJ125" i="10"/>
  <c r="FJ126" i="10"/>
  <c r="FJ127" i="10"/>
  <c r="FJ128" i="10"/>
  <c r="FJ129" i="10"/>
  <c r="FJ95" i="10"/>
  <c r="FJ96" i="10"/>
  <c r="FJ97" i="10"/>
  <c r="FJ98" i="10"/>
  <c r="FJ99" i="10"/>
  <c r="FJ100" i="10"/>
  <c r="FJ101" i="10"/>
  <c r="FJ102" i="10"/>
  <c r="FJ103" i="10"/>
  <c r="FJ104" i="10"/>
  <c r="FJ112" i="10"/>
  <c r="FJ113" i="10"/>
  <c r="FJ114" i="10"/>
  <c r="FJ77" i="10"/>
  <c r="FJ78" i="10"/>
  <c r="FJ79" i="10"/>
  <c r="FJ80" i="10"/>
  <c r="FJ81" i="10"/>
  <c r="FJ82" i="10"/>
  <c r="FJ83" i="10"/>
  <c r="FJ84" i="10"/>
  <c r="FJ85" i="10"/>
  <c r="FJ86" i="10"/>
  <c r="FJ87" i="10"/>
  <c r="FJ88" i="10"/>
  <c r="FJ93" i="10"/>
  <c r="FJ63" i="10"/>
  <c r="FJ64" i="10"/>
  <c r="FJ65" i="10"/>
  <c r="FJ66" i="10"/>
  <c r="FJ67" i="10"/>
  <c r="FJ68" i="10"/>
  <c r="FJ69" i="10"/>
  <c r="FJ70" i="10"/>
  <c r="FJ71" i="10"/>
  <c r="FJ72" i="10"/>
  <c r="FJ73" i="10"/>
  <c r="FJ74" i="10"/>
  <c r="FJ75" i="10"/>
  <c r="FJ49" i="10"/>
  <c r="FJ50" i="10"/>
  <c r="FJ51" i="10"/>
  <c r="FJ52" i="10"/>
  <c r="FJ53" i="10"/>
  <c r="FJ54" i="10"/>
  <c r="FJ55" i="10"/>
  <c r="FJ56" i="10"/>
  <c r="FJ57" i="10"/>
  <c r="FJ58" i="10"/>
  <c r="FJ59" i="10"/>
  <c r="FJ60" i="10"/>
  <c r="FJ61" i="10"/>
  <c r="FJ34" i="10"/>
  <c r="FJ35" i="10"/>
  <c r="FJ36" i="10"/>
  <c r="FJ37" i="10"/>
  <c r="FJ38" i="10"/>
  <c r="FJ39" i="10"/>
  <c r="FJ40" i="10"/>
  <c r="FJ41" i="10"/>
  <c r="FJ42" i="10"/>
  <c r="FJ43" i="10"/>
  <c r="FJ44" i="10"/>
  <c r="FJ45" i="10"/>
  <c r="FJ46" i="10"/>
  <c r="FJ47" i="10"/>
  <c r="FJ10" i="10"/>
  <c r="FJ11" i="10"/>
  <c r="FJ12" i="10"/>
  <c r="FJ13" i="10"/>
  <c r="FJ14" i="10"/>
  <c r="FJ15" i="10"/>
  <c r="FJ16" i="10"/>
  <c r="FJ17" i="10"/>
  <c r="FJ18" i="10"/>
  <c r="FJ19" i="10"/>
  <c r="FJ22" i="10"/>
  <c r="FJ23" i="10"/>
  <c r="FJ27" i="10"/>
  <c r="FJ32" i="10"/>
  <c r="FJ423" i="10"/>
  <c r="FJ424" i="10"/>
  <c r="FJ425" i="10"/>
  <c r="FJ426" i="10"/>
  <c r="FJ427" i="10"/>
  <c r="FJ428" i="10"/>
  <c r="FJ429" i="10"/>
  <c r="FJ430" i="10"/>
  <c r="FJ431" i="10"/>
  <c r="FJ432" i="10"/>
  <c r="FJ433" i="10"/>
  <c r="FJ434" i="10"/>
  <c r="FJ435" i="10"/>
  <c r="FJ436" i="10"/>
  <c r="FJ437" i="10"/>
  <c r="FJ438" i="10"/>
  <c r="FJ440" i="10"/>
  <c r="FJ441" i="10"/>
  <c r="FJ442" i="10"/>
  <c r="FJ443" i="10"/>
  <c r="FJ444" i="10"/>
  <c r="FJ445" i="10"/>
  <c r="FJ446" i="10"/>
  <c r="FJ447" i="10"/>
  <c r="FJ448" i="10"/>
  <c r="FJ449" i="10"/>
  <c r="FJ450" i="10"/>
  <c r="FJ451" i="10"/>
  <c r="FJ452" i="10"/>
  <c r="FJ453" i="10"/>
  <c r="FJ454" i="10"/>
  <c r="FJ455" i="10"/>
  <c r="FJ458" i="10"/>
  <c r="FJ459" i="10"/>
  <c r="FJ460" i="10"/>
  <c r="FJ461" i="10"/>
  <c r="FJ462" i="10"/>
  <c r="FJ463" i="10"/>
  <c r="FJ464" i="10"/>
  <c r="FJ465" i="10"/>
  <c r="FJ466" i="10"/>
  <c r="FJ467" i="10"/>
  <c r="FJ468" i="10"/>
  <c r="FJ469" i="10"/>
  <c r="FJ470" i="10"/>
  <c r="FJ471" i="10"/>
  <c r="FJ472" i="10"/>
  <c r="FJ508" i="10"/>
  <c r="FJ509" i="10"/>
  <c r="FJ510" i="10"/>
  <c r="FJ511" i="10"/>
  <c r="FJ512" i="10"/>
  <c r="FJ513" i="10"/>
  <c r="FJ514" i="10"/>
  <c r="FJ515" i="10"/>
  <c r="FJ516" i="10"/>
  <c r="FJ517" i="10"/>
  <c r="FJ518" i="10"/>
  <c r="FJ519" i="10"/>
  <c r="FJ520" i="10"/>
  <c r="FJ521" i="10"/>
  <c r="FJ522" i="10"/>
  <c r="FJ523" i="10"/>
  <c r="FJ276" i="10"/>
  <c r="FJ277" i="10"/>
  <c r="FJ278" i="10"/>
  <c r="FJ279" i="10"/>
  <c r="FJ280" i="10"/>
  <c r="FJ281" i="10"/>
  <c r="FJ282" i="10"/>
  <c r="FJ283" i="10"/>
  <c r="FJ284" i="10"/>
  <c r="FJ285" i="10"/>
  <c r="FJ286" i="10"/>
  <c r="FJ287" i="10"/>
  <c r="FJ311" i="10"/>
  <c r="FJ313" i="10"/>
  <c r="FJ314" i="10"/>
  <c r="FJ315" i="10"/>
  <c r="FJ316" i="10"/>
  <c r="FJ317" i="10"/>
  <c r="FJ318" i="10"/>
  <c r="FJ319" i="10"/>
  <c r="FJ320" i="10"/>
  <c r="FJ321" i="10"/>
  <c r="FJ322" i="10"/>
  <c r="FJ323" i="10"/>
  <c r="FJ324" i="10"/>
  <c r="FJ325" i="10"/>
  <c r="FJ326" i="10"/>
  <c r="FJ327" i="10"/>
  <c r="FJ328" i="10"/>
  <c r="FJ330" i="10"/>
  <c r="FJ331" i="10"/>
  <c r="FJ332" i="10"/>
  <c r="FJ333" i="10"/>
  <c r="FJ334" i="10"/>
  <c r="FJ335" i="10"/>
  <c r="FJ336" i="10"/>
  <c r="FJ337" i="10"/>
  <c r="FJ338" i="10"/>
  <c r="FJ339" i="10"/>
  <c r="FJ340" i="10"/>
  <c r="FJ341" i="10"/>
  <c r="FJ342" i="10"/>
  <c r="FJ343" i="10"/>
  <c r="FJ344" i="10"/>
  <c r="FJ345" i="10"/>
  <c r="FJ360" i="10"/>
  <c r="FJ361" i="10"/>
  <c r="FJ362" i="10"/>
  <c r="FJ364" i="10"/>
  <c r="FJ365" i="10"/>
  <c r="FJ366" i="10"/>
  <c r="FJ367" i="10"/>
  <c r="FJ368" i="10"/>
  <c r="FJ369" i="10"/>
  <c r="FJ370" i="10"/>
  <c r="FJ371" i="10"/>
  <c r="FJ372" i="10"/>
  <c r="FJ373" i="10"/>
  <c r="FJ374" i="10"/>
  <c r="FJ375" i="10"/>
  <c r="FJ376" i="10"/>
  <c r="FJ377" i="10"/>
  <c r="FJ378" i="10"/>
  <c r="FJ379" i="10"/>
  <c r="FJ381" i="10"/>
  <c r="FJ382" i="10"/>
  <c r="FJ383" i="10"/>
  <c r="FJ384" i="10"/>
  <c r="FJ385" i="10"/>
  <c r="FJ386" i="10"/>
  <c r="FJ387" i="10"/>
  <c r="FJ388" i="10"/>
  <c r="FJ389" i="10"/>
  <c r="FJ390" i="10"/>
  <c r="FJ391" i="10"/>
  <c r="FJ392" i="10"/>
  <c r="FJ393" i="10"/>
  <c r="FJ394" i="10"/>
  <c r="FJ395" i="10"/>
  <c r="FJ396" i="10"/>
  <c r="FK525" i="10"/>
  <c r="FK526" i="10"/>
  <c r="FK527" i="10"/>
  <c r="FK528" i="10"/>
  <c r="FK529" i="10"/>
  <c r="FK530" i="10"/>
  <c r="FK531" i="10"/>
  <c r="FK532" i="10"/>
  <c r="FK533" i="10"/>
  <c r="FK534" i="10"/>
  <c r="FK535" i="10"/>
  <c r="FK536" i="10"/>
  <c r="FK537" i="10"/>
  <c r="FK538" i="10"/>
  <c r="FK539" i="10"/>
  <c r="FK540" i="10"/>
  <c r="AM411" i="10"/>
  <c r="AM412" i="10"/>
  <c r="AM413" i="10"/>
  <c r="AM415" i="10"/>
  <c r="FK415" i="10" s="1"/>
  <c r="AM416" i="10"/>
  <c r="FK416" i="10" s="1"/>
  <c r="FK417" i="10"/>
  <c r="FK418" i="10"/>
  <c r="FK419" i="10"/>
  <c r="FK420" i="10"/>
  <c r="FK421" i="10"/>
  <c r="AM398" i="10"/>
  <c r="AM399" i="10"/>
  <c r="AM400" i="10"/>
  <c r="AM401" i="10"/>
  <c r="AM402" i="10"/>
  <c r="FK402" i="10" s="1"/>
  <c r="FK403" i="10"/>
  <c r="FK404" i="10"/>
  <c r="FK405" i="10"/>
  <c r="FK406" i="10"/>
  <c r="FK407" i="10"/>
  <c r="FK408" i="10"/>
  <c r="FK409" i="10"/>
  <c r="AM263" i="10"/>
  <c r="CY263" i="10"/>
  <c r="AM264" i="10"/>
  <c r="CY264" i="10"/>
  <c r="AM265" i="10"/>
  <c r="AM266" i="10"/>
  <c r="AM269" i="10"/>
  <c r="AM270" i="10"/>
  <c r="FK270" i="10" s="1"/>
  <c r="FK271" i="10"/>
  <c r="FK272" i="10"/>
  <c r="FK273" i="10"/>
  <c r="FK274" i="10"/>
  <c r="AM251" i="10"/>
  <c r="AM252" i="10"/>
  <c r="AM253" i="10"/>
  <c r="AM254" i="10"/>
  <c r="AM257" i="10"/>
  <c r="FK257" i="10" s="1"/>
  <c r="AM258" i="10"/>
  <c r="FK258" i="10" s="1"/>
  <c r="AM259" i="10"/>
  <c r="FK259" i="10" s="1"/>
  <c r="FK260" i="10"/>
  <c r="FK261" i="10"/>
  <c r="AM239" i="10"/>
  <c r="AM240" i="10"/>
  <c r="AM241" i="10"/>
  <c r="AM242" i="10"/>
  <c r="FK242" i="10" s="1"/>
  <c r="FK243" i="10"/>
  <c r="FK244" i="10"/>
  <c r="FK245" i="10"/>
  <c r="FK246" i="10"/>
  <c r="FK247" i="10"/>
  <c r="FK248" i="10"/>
  <c r="FK249" i="10"/>
  <c r="AM226" i="10"/>
  <c r="AM227" i="10"/>
  <c r="AM229" i="10"/>
  <c r="AM230" i="10"/>
  <c r="FK232" i="10"/>
  <c r="FK233" i="10"/>
  <c r="FK234" i="10"/>
  <c r="FK235" i="10"/>
  <c r="FK236" i="10"/>
  <c r="FK237" i="10"/>
  <c r="AM206" i="10"/>
  <c r="FK206" i="10" s="1"/>
  <c r="FK207" i="10"/>
  <c r="FK208" i="10"/>
  <c r="AM209" i="10"/>
  <c r="FK209" i="10" s="1"/>
  <c r="AM210" i="10"/>
  <c r="FK210" i="10" s="1"/>
  <c r="AM212" i="10"/>
  <c r="FK212" i="10" s="1"/>
  <c r="AM213" i="10"/>
  <c r="FK213" i="10" s="1"/>
  <c r="FK214" i="10"/>
  <c r="FK215" i="10"/>
  <c r="FK216" i="10"/>
  <c r="FK217" i="10"/>
  <c r="FK218" i="10"/>
  <c r="FK223" i="10"/>
  <c r="FK224" i="10"/>
  <c r="AM195" i="10"/>
  <c r="FK195" i="10" s="1"/>
  <c r="AM196" i="10"/>
  <c r="FK196" i="10" s="1"/>
  <c r="AM197" i="10"/>
  <c r="FK197" i="10" s="1"/>
  <c r="FK198" i="10"/>
  <c r="FK199" i="10"/>
  <c r="FK200" i="10"/>
  <c r="FK201" i="10"/>
  <c r="FK202" i="10"/>
  <c r="FK203" i="10"/>
  <c r="FK204" i="10"/>
  <c r="FK176" i="10"/>
  <c r="AM177" i="10"/>
  <c r="FK177" i="10" s="1"/>
  <c r="FK178" i="10"/>
  <c r="AM179" i="10"/>
  <c r="FK179" i="10" s="1"/>
  <c r="AM180" i="10"/>
  <c r="FK180" i="10" s="1"/>
  <c r="AM181" i="10"/>
  <c r="FK181" i="10" s="1"/>
  <c r="FK182" i="10"/>
  <c r="FK183" i="10"/>
  <c r="FK184" i="10"/>
  <c r="FK185" i="10"/>
  <c r="FK186" i="10"/>
  <c r="FK187" i="10"/>
  <c r="FK188" i="10"/>
  <c r="FK189" i="10"/>
  <c r="FK159" i="10"/>
  <c r="FK160" i="10"/>
  <c r="FK161" i="10"/>
  <c r="FK162" i="10"/>
  <c r="AM163" i="10"/>
  <c r="FK163" i="10" s="1"/>
  <c r="AM164" i="10"/>
  <c r="FK164" i="10" s="1"/>
  <c r="AM165" i="10"/>
  <c r="FK165" i="10" s="1"/>
  <c r="AM166" i="10"/>
  <c r="FK166" i="10" s="1"/>
  <c r="FK167" i="10"/>
  <c r="FK168" i="10"/>
  <c r="FK174" i="10"/>
  <c r="FK145" i="10"/>
  <c r="AM146" i="10"/>
  <c r="FK146" i="10" s="1"/>
  <c r="AM147" i="10"/>
  <c r="FK147" i="10" s="1"/>
  <c r="FK148" i="10"/>
  <c r="AM149" i="10"/>
  <c r="FK149" i="10" s="1"/>
  <c r="FK150" i="10"/>
  <c r="FK151" i="10"/>
  <c r="FK152" i="10"/>
  <c r="FK153" i="10"/>
  <c r="FK154" i="10"/>
  <c r="FK155" i="10"/>
  <c r="FK156" i="10"/>
  <c r="FK157" i="10"/>
  <c r="AM131" i="10"/>
  <c r="FK131" i="10" s="1"/>
  <c r="AM133" i="10"/>
  <c r="AM134" i="10"/>
  <c r="AM135" i="10"/>
  <c r="FK135" i="10" s="1"/>
  <c r="AM136" i="10"/>
  <c r="FK136" i="10" s="1"/>
  <c r="FK137" i="10"/>
  <c r="FK138" i="10"/>
  <c r="AM139" i="10"/>
  <c r="FK139" i="10" s="1"/>
  <c r="FK140" i="10"/>
  <c r="FK141" i="10"/>
  <c r="FK142" i="10"/>
  <c r="FK143" i="10"/>
  <c r="FK116" i="10"/>
  <c r="AM117" i="10"/>
  <c r="FK117" i="10" s="1"/>
  <c r="AM118" i="10"/>
  <c r="FK118" i="10" s="1"/>
  <c r="AM119" i="10"/>
  <c r="FK119" i="10" s="1"/>
  <c r="FK120" i="10"/>
  <c r="FK121" i="10"/>
  <c r="FK122" i="10"/>
  <c r="FK123" i="10"/>
  <c r="FK124" i="10"/>
  <c r="FK125" i="10"/>
  <c r="FK126" i="10"/>
  <c r="FK127" i="10"/>
  <c r="FK128" i="10"/>
  <c r="FK129" i="10"/>
  <c r="FK95" i="10"/>
  <c r="FK96" i="10"/>
  <c r="FK97" i="10"/>
  <c r="FK98" i="10"/>
  <c r="FK99" i="10"/>
  <c r="FK100" i="10"/>
  <c r="FK101" i="10"/>
  <c r="FK102" i="10"/>
  <c r="FK103" i="10"/>
  <c r="FK104" i="10"/>
  <c r="FK112" i="10"/>
  <c r="FK113" i="10"/>
  <c r="FK114" i="10"/>
  <c r="FK77" i="10"/>
  <c r="FK79" i="10"/>
  <c r="FK80" i="10"/>
  <c r="FK81" i="10"/>
  <c r="FK82" i="10"/>
  <c r="FK83" i="10"/>
  <c r="FK84" i="10"/>
  <c r="FK85" i="10"/>
  <c r="FK86" i="10"/>
  <c r="FK87" i="10"/>
  <c r="FK88" i="10"/>
  <c r="FK93" i="10"/>
  <c r="FK65" i="10"/>
  <c r="FK66" i="10"/>
  <c r="FK67" i="10"/>
  <c r="FK68" i="10"/>
  <c r="FK69" i="10"/>
  <c r="FK70" i="10"/>
  <c r="FK71" i="10"/>
  <c r="FK72" i="10"/>
  <c r="FK73" i="10"/>
  <c r="FK74" i="10"/>
  <c r="FK75" i="10"/>
  <c r="AM50" i="10"/>
  <c r="AM51" i="10"/>
  <c r="AM52" i="10"/>
  <c r="AM53" i="10"/>
  <c r="FK53" i="10" s="1"/>
  <c r="AM54" i="10"/>
  <c r="FK54" i="10" s="1"/>
  <c r="FK55" i="10"/>
  <c r="FK56" i="10"/>
  <c r="FK57" i="10"/>
  <c r="FK58" i="10"/>
  <c r="FK59" i="10"/>
  <c r="FK60" i="10"/>
  <c r="FK61" i="10"/>
  <c r="AM34" i="10"/>
  <c r="AM35" i="10"/>
  <c r="AM36" i="10"/>
  <c r="AM37" i="10"/>
  <c r="FK38" i="10"/>
  <c r="FK39" i="10"/>
  <c r="FK40" i="10"/>
  <c r="FK41" i="10"/>
  <c r="FK42" i="10"/>
  <c r="FK43" i="10"/>
  <c r="FK44" i="10"/>
  <c r="FK45" i="10"/>
  <c r="FK46" i="10"/>
  <c r="FK47" i="10"/>
  <c r="AM11" i="10"/>
  <c r="AM13" i="10"/>
  <c r="FK13" i="10" s="1"/>
  <c r="AM14" i="10"/>
  <c r="FK14" i="10" s="1"/>
  <c r="AM16" i="10"/>
  <c r="FK16" i="10" s="1"/>
  <c r="FK17" i="10"/>
  <c r="FK18" i="10"/>
  <c r="FK19" i="10"/>
  <c r="FK22" i="10"/>
  <c r="FK23" i="10"/>
  <c r="FK27" i="10"/>
  <c r="FK32" i="10"/>
  <c r="AM424" i="10"/>
  <c r="FK424" i="10" s="1"/>
  <c r="AM425" i="10"/>
  <c r="FK425" i="10" s="1"/>
  <c r="AM426" i="10"/>
  <c r="FK426" i="10" s="1"/>
  <c r="AM427" i="10"/>
  <c r="FK427" i="10" s="1"/>
  <c r="AM428" i="10"/>
  <c r="FK428" i="10" s="1"/>
  <c r="FK429" i="10"/>
  <c r="FK430" i="10"/>
  <c r="FK431" i="10"/>
  <c r="FK432" i="10"/>
  <c r="FK433" i="10"/>
  <c r="FK434" i="10"/>
  <c r="FK435" i="10"/>
  <c r="FK436" i="10"/>
  <c r="FK437" i="10"/>
  <c r="FK438" i="10"/>
  <c r="AM440" i="10"/>
  <c r="AM441" i="10"/>
  <c r="AM442" i="10"/>
  <c r="FK442" i="10" s="1"/>
  <c r="AM443" i="10"/>
  <c r="FK443" i="10" s="1"/>
  <c r="AM444" i="10"/>
  <c r="FK444" i="10" s="1"/>
  <c r="FK445" i="10"/>
  <c r="FK446" i="10"/>
  <c r="FK447" i="10"/>
  <c r="FK448" i="10"/>
  <c r="FK449" i="10"/>
  <c r="FK450" i="10"/>
  <c r="FK451" i="10"/>
  <c r="FK452" i="10"/>
  <c r="FK453" i="10"/>
  <c r="FK454" i="10"/>
  <c r="FK455" i="10"/>
  <c r="AM458" i="10"/>
  <c r="FK458" i="10" s="1"/>
  <c r="AM459" i="10"/>
  <c r="FK459" i="10" s="1"/>
  <c r="AM460" i="10"/>
  <c r="FK460" i="10" s="1"/>
  <c r="AM461" i="10"/>
  <c r="FK461" i="10" s="1"/>
  <c r="AM462" i="10"/>
  <c r="FK462" i="10" s="1"/>
  <c r="AM463" i="10"/>
  <c r="FK463" i="10" s="1"/>
  <c r="FK464" i="10"/>
  <c r="FK465" i="10"/>
  <c r="FK466" i="10"/>
  <c r="FK467" i="10"/>
  <c r="FK468" i="10"/>
  <c r="FK469" i="10"/>
  <c r="FK470" i="10"/>
  <c r="FK471" i="10"/>
  <c r="FK472" i="10"/>
  <c r="FK508" i="10"/>
  <c r="FK509" i="10"/>
  <c r="FK510" i="10"/>
  <c r="FK511" i="10"/>
  <c r="FK512" i="10"/>
  <c r="FK513" i="10"/>
  <c r="FK514" i="10"/>
  <c r="FK515" i="10"/>
  <c r="FK516" i="10"/>
  <c r="FK517" i="10"/>
  <c r="FK518" i="10"/>
  <c r="FK519" i="10"/>
  <c r="FK520" i="10"/>
  <c r="FK521" i="10"/>
  <c r="FK522" i="10"/>
  <c r="FK523" i="10"/>
  <c r="AM276" i="10"/>
  <c r="AM277" i="10"/>
  <c r="AM278" i="10"/>
  <c r="FK278" i="10" s="1"/>
  <c r="AM279" i="10"/>
  <c r="FK279" i="10" s="1"/>
  <c r="AM280" i="10"/>
  <c r="FK280" i="10" s="1"/>
  <c r="FK281" i="10"/>
  <c r="AM282" i="10"/>
  <c r="FK282" i="10" s="1"/>
  <c r="FK283" i="10"/>
  <c r="FK284" i="10"/>
  <c r="FK285" i="10"/>
  <c r="FK286" i="10"/>
  <c r="FK287" i="10"/>
  <c r="AM290" i="10"/>
  <c r="FK290" i="10" s="1"/>
  <c r="AM291" i="10"/>
  <c r="FK291" i="10" s="1"/>
  <c r="AM292" i="10"/>
  <c r="FK292" i="10" s="1"/>
  <c r="AM293" i="10"/>
  <c r="FK293" i="10" s="1"/>
  <c r="AM294" i="10"/>
  <c r="FK294" i="10" s="1"/>
  <c r="AM295" i="10"/>
  <c r="FK295" i="10" s="1"/>
  <c r="FK311" i="10"/>
  <c r="AM313" i="10"/>
  <c r="CY313" i="10"/>
  <c r="AM314" i="10"/>
  <c r="CY314" i="10"/>
  <c r="AM315" i="10"/>
  <c r="AM316" i="10"/>
  <c r="AM317" i="10"/>
  <c r="FK317" i="10" s="1"/>
  <c r="AM318" i="10"/>
  <c r="FK318" i="10" s="1"/>
  <c r="AM319" i="10"/>
  <c r="FK319" i="10" s="1"/>
  <c r="AM320" i="10"/>
  <c r="FK320" i="10" s="1"/>
  <c r="FK321" i="10"/>
  <c r="FK322" i="10"/>
  <c r="FK323" i="10"/>
  <c r="FK324" i="10"/>
  <c r="FK325" i="10"/>
  <c r="FK326" i="10"/>
  <c r="FK327" i="10"/>
  <c r="FK328" i="10"/>
  <c r="AM330" i="10"/>
  <c r="CY330" i="10"/>
  <c r="AM331" i="10"/>
  <c r="CY331" i="10"/>
  <c r="AM332" i="10"/>
  <c r="CY332" i="10"/>
  <c r="AM333" i="10"/>
  <c r="FK334" i="10"/>
  <c r="AM335" i="10"/>
  <c r="FK335" i="10" s="1"/>
  <c r="AM336" i="10"/>
  <c r="FK336" i="10" s="1"/>
  <c r="FK337" i="10"/>
  <c r="FK338" i="10"/>
  <c r="FK339" i="10"/>
  <c r="FK340" i="10"/>
  <c r="FK341" i="10"/>
  <c r="FK342" i="10"/>
  <c r="FK343" i="10"/>
  <c r="FK344" i="10"/>
  <c r="FK345" i="10"/>
  <c r="AM349" i="10"/>
  <c r="FK349" i="10" s="1"/>
  <c r="AM350" i="10"/>
  <c r="FK350" i="10" s="1"/>
  <c r="AM351" i="10"/>
  <c r="FK351" i="10" s="1"/>
  <c r="AM352" i="10"/>
  <c r="FK352" i="10" s="1"/>
  <c r="AM353" i="10"/>
  <c r="FK353" i="10" s="1"/>
  <c r="FK360" i="10"/>
  <c r="FK361" i="10"/>
  <c r="FK362" i="10"/>
  <c r="AM364" i="10"/>
  <c r="AM365" i="10"/>
  <c r="AM366" i="10"/>
  <c r="AM367" i="10"/>
  <c r="FK367" i="10" s="1"/>
  <c r="FK368" i="10"/>
  <c r="FK369" i="10"/>
  <c r="FK370" i="10"/>
  <c r="FK371" i="10"/>
  <c r="FK372" i="10"/>
  <c r="FK373" i="10"/>
  <c r="FK374" i="10"/>
  <c r="FK375" i="10"/>
  <c r="FK376" i="10"/>
  <c r="FK377" i="10"/>
  <c r="FK378" i="10"/>
  <c r="FK379" i="10"/>
  <c r="AM381" i="10"/>
  <c r="AM382" i="10"/>
  <c r="AM383" i="10"/>
  <c r="FK383" i="10" s="1"/>
  <c r="AM384" i="10"/>
  <c r="FK384" i="10" s="1"/>
  <c r="AM385" i="10"/>
  <c r="FK385" i="10" s="1"/>
  <c r="FK386" i="10"/>
  <c r="FK387" i="10"/>
  <c r="FK388" i="10"/>
  <c r="FK389" i="10"/>
  <c r="FK390" i="10"/>
  <c r="FK391" i="10"/>
  <c r="FK392" i="10"/>
  <c r="FK393" i="10"/>
  <c r="FK394" i="10"/>
  <c r="FK395" i="10"/>
  <c r="FK396" i="10"/>
  <c r="FL525" i="10"/>
  <c r="FL526" i="10"/>
  <c r="FL527" i="10"/>
  <c r="FL528" i="10"/>
  <c r="FL529" i="10"/>
  <c r="FL530" i="10"/>
  <c r="FL531" i="10"/>
  <c r="FL532" i="10"/>
  <c r="FL533" i="10"/>
  <c r="FL534" i="10"/>
  <c r="FL535" i="10"/>
  <c r="FL536" i="10"/>
  <c r="FL537" i="10"/>
  <c r="FL538" i="10"/>
  <c r="FL539" i="10"/>
  <c r="FL540" i="10"/>
  <c r="FL411" i="10"/>
  <c r="FL412" i="10"/>
  <c r="FL413" i="10"/>
  <c r="FL414" i="10"/>
  <c r="FL415" i="10"/>
  <c r="FL416" i="10"/>
  <c r="FL417" i="10"/>
  <c r="FL418" i="10"/>
  <c r="FL419" i="10"/>
  <c r="FL420" i="10"/>
  <c r="FL421" i="10"/>
  <c r="FL398" i="10"/>
  <c r="FL399" i="10"/>
  <c r="FL400" i="10"/>
  <c r="FL401" i="10"/>
  <c r="FL402" i="10"/>
  <c r="FL403" i="10"/>
  <c r="FL404" i="10"/>
  <c r="FL405" i="10"/>
  <c r="FL406" i="10"/>
  <c r="FL407" i="10"/>
  <c r="FL408" i="10"/>
  <c r="FL409" i="10"/>
  <c r="FL263" i="10"/>
  <c r="FL264" i="10"/>
  <c r="FL265" i="10"/>
  <c r="FL266" i="10"/>
  <c r="FL267" i="10"/>
  <c r="FL268" i="10"/>
  <c r="FL269" i="10"/>
  <c r="FL270" i="10"/>
  <c r="FL271" i="10"/>
  <c r="FL272" i="10"/>
  <c r="FL273" i="10"/>
  <c r="FL274" i="10"/>
  <c r="FL251" i="10"/>
  <c r="FL252" i="10"/>
  <c r="FL253" i="10"/>
  <c r="FL254" i="10"/>
  <c r="FL255" i="10"/>
  <c r="FL256" i="10"/>
  <c r="FL257" i="10"/>
  <c r="FL258" i="10"/>
  <c r="FL259" i="10"/>
  <c r="FL260" i="10"/>
  <c r="FL261" i="10"/>
  <c r="FL239" i="10"/>
  <c r="FL240" i="10"/>
  <c r="FL241" i="10"/>
  <c r="FL242" i="10"/>
  <c r="FL243" i="10"/>
  <c r="FL244" i="10"/>
  <c r="FL245" i="10"/>
  <c r="FL246" i="10"/>
  <c r="FL247" i="10"/>
  <c r="FL248" i="10"/>
  <c r="FL249" i="10"/>
  <c r="FL226" i="10"/>
  <c r="FL227" i="10"/>
  <c r="FL228" i="10"/>
  <c r="FL229" i="10"/>
  <c r="FL230" i="10"/>
  <c r="FL231" i="10"/>
  <c r="FL232" i="10"/>
  <c r="FL233" i="10"/>
  <c r="FL234" i="10"/>
  <c r="FL235" i="10"/>
  <c r="FL236" i="10"/>
  <c r="FL237" i="10"/>
  <c r="FL206" i="10"/>
  <c r="FL207" i="10"/>
  <c r="FL208" i="10"/>
  <c r="FL209" i="10"/>
  <c r="FL210" i="10"/>
  <c r="FL211" i="10"/>
  <c r="FL212" i="10"/>
  <c r="FL213" i="10"/>
  <c r="FL214" i="10"/>
  <c r="FL215" i="10"/>
  <c r="FL216" i="10"/>
  <c r="FL217" i="10"/>
  <c r="FL218" i="10"/>
  <c r="FL223" i="10"/>
  <c r="FL224" i="10"/>
  <c r="FL191" i="10"/>
  <c r="FL192" i="10"/>
  <c r="FL193" i="10"/>
  <c r="FL194" i="10"/>
  <c r="FL195" i="10"/>
  <c r="FL196" i="10"/>
  <c r="FL197" i="10"/>
  <c r="FL198" i="10"/>
  <c r="FL199" i="10"/>
  <c r="FL200" i="10"/>
  <c r="FL201" i="10"/>
  <c r="FL202" i="10"/>
  <c r="FL203" i="10"/>
  <c r="FL204" i="10"/>
  <c r="FL176" i="10"/>
  <c r="FL177" i="10"/>
  <c r="FL178" i="10"/>
  <c r="FL179" i="10"/>
  <c r="FL180" i="10"/>
  <c r="FL181" i="10"/>
  <c r="FL182" i="10"/>
  <c r="FL183" i="10"/>
  <c r="FL184" i="10"/>
  <c r="FL185" i="10"/>
  <c r="FL186" i="10"/>
  <c r="FL187" i="10"/>
  <c r="FL188" i="10"/>
  <c r="FL189" i="10"/>
  <c r="FL159" i="10"/>
  <c r="FL160" i="10"/>
  <c r="FL161" i="10"/>
  <c r="FL162" i="10"/>
  <c r="FL163" i="10"/>
  <c r="FL164" i="10"/>
  <c r="FL165" i="10"/>
  <c r="FL166" i="10"/>
  <c r="FL167" i="10"/>
  <c r="FL168" i="10"/>
  <c r="FL174" i="10"/>
  <c r="FL145" i="10"/>
  <c r="FL146" i="10"/>
  <c r="FL147" i="10"/>
  <c r="FL148" i="10"/>
  <c r="FL149" i="10"/>
  <c r="FL150" i="10"/>
  <c r="FL151" i="10"/>
  <c r="FL152" i="10"/>
  <c r="FL153" i="10"/>
  <c r="FL154" i="10"/>
  <c r="FL155" i="10"/>
  <c r="FL156" i="10"/>
  <c r="FL157" i="10"/>
  <c r="FL131" i="10"/>
  <c r="FL132" i="10"/>
  <c r="FL133" i="10"/>
  <c r="FL134" i="10"/>
  <c r="FL135" i="10"/>
  <c r="FL136" i="10"/>
  <c r="FL137" i="10"/>
  <c r="FL138" i="10"/>
  <c r="FL139" i="10"/>
  <c r="FL140" i="10"/>
  <c r="FL141" i="10"/>
  <c r="FL142" i="10"/>
  <c r="FL143" i="10"/>
  <c r="FL116" i="10"/>
  <c r="FL117" i="10"/>
  <c r="FL118" i="10"/>
  <c r="FL119" i="10"/>
  <c r="FL120" i="10"/>
  <c r="FL121" i="10"/>
  <c r="FL122" i="10"/>
  <c r="FL123" i="10"/>
  <c r="FL124" i="10"/>
  <c r="FL125" i="10"/>
  <c r="FL126" i="10"/>
  <c r="FL127" i="10"/>
  <c r="FL128" i="10"/>
  <c r="FL129" i="10"/>
  <c r="FL95" i="10"/>
  <c r="FL96" i="10"/>
  <c r="FL97" i="10"/>
  <c r="FL98" i="10"/>
  <c r="FL99" i="10"/>
  <c r="FL100" i="10"/>
  <c r="FL101" i="10"/>
  <c r="FL102" i="10"/>
  <c r="FL103" i="10"/>
  <c r="FL104" i="10"/>
  <c r="FL112" i="10"/>
  <c r="FL113" i="10"/>
  <c r="FL114" i="10"/>
  <c r="FL77" i="10"/>
  <c r="FL78" i="10"/>
  <c r="FL79" i="10"/>
  <c r="FL80" i="10"/>
  <c r="FL81" i="10"/>
  <c r="FL82" i="10"/>
  <c r="FL83" i="10"/>
  <c r="FL84" i="10"/>
  <c r="FL85" i="10"/>
  <c r="FL86" i="10"/>
  <c r="FL87" i="10"/>
  <c r="FL88" i="10"/>
  <c r="FL93" i="10"/>
  <c r="FL63" i="10"/>
  <c r="FL64" i="10"/>
  <c r="FL65" i="10"/>
  <c r="FL66" i="10"/>
  <c r="FL67" i="10"/>
  <c r="FL68" i="10"/>
  <c r="FL69" i="10"/>
  <c r="FL70" i="10"/>
  <c r="FL71" i="10"/>
  <c r="FL72" i="10"/>
  <c r="FL73" i="10"/>
  <c r="FL74" i="10"/>
  <c r="FL75" i="10"/>
  <c r="FL49" i="10"/>
  <c r="FL50" i="10"/>
  <c r="FL51" i="10"/>
  <c r="FL52" i="10"/>
  <c r="FL53" i="10"/>
  <c r="FL54" i="10"/>
  <c r="FL55" i="10"/>
  <c r="FL56" i="10"/>
  <c r="FL57" i="10"/>
  <c r="FL58" i="10"/>
  <c r="FL59" i="10"/>
  <c r="FL60" i="10"/>
  <c r="FL61" i="10"/>
  <c r="FL34" i="10"/>
  <c r="FL35" i="10"/>
  <c r="FL36" i="10"/>
  <c r="FL37" i="10"/>
  <c r="FL38" i="10"/>
  <c r="FL39" i="10"/>
  <c r="FL40" i="10"/>
  <c r="FL41" i="10"/>
  <c r="FL42" i="10"/>
  <c r="FL43" i="10"/>
  <c r="FL44" i="10"/>
  <c r="FL45" i="10"/>
  <c r="FL46" i="10"/>
  <c r="FL47" i="10"/>
  <c r="FL10" i="10"/>
  <c r="FL11" i="10"/>
  <c r="FL12" i="10"/>
  <c r="FL13" i="10"/>
  <c r="FL14" i="10"/>
  <c r="FL15" i="10"/>
  <c r="FL16" i="10"/>
  <c r="FL17" i="10"/>
  <c r="FL18" i="10"/>
  <c r="FL19" i="10"/>
  <c r="FL22" i="10"/>
  <c r="FL23" i="10"/>
  <c r="FL27" i="10"/>
  <c r="FL32" i="10"/>
  <c r="FL423" i="10"/>
  <c r="FL424" i="10"/>
  <c r="FL425" i="10"/>
  <c r="FL426" i="10"/>
  <c r="FL427" i="10"/>
  <c r="FL428" i="10"/>
  <c r="FL429" i="10"/>
  <c r="FL430" i="10"/>
  <c r="FL431" i="10"/>
  <c r="FL432" i="10"/>
  <c r="FL433" i="10"/>
  <c r="FL434" i="10"/>
  <c r="FL435" i="10"/>
  <c r="FL436" i="10"/>
  <c r="FL437" i="10"/>
  <c r="FL438" i="10"/>
  <c r="FL440" i="10"/>
  <c r="FL441" i="10"/>
  <c r="FL442" i="10"/>
  <c r="FL443" i="10"/>
  <c r="FL444" i="10"/>
  <c r="FL445" i="10"/>
  <c r="FL446" i="10"/>
  <c r="FL447" i="10"/>
  <c r="FL448" i="10"/>
  <c r="FL449" i="10"/>
  <c r="FL450" i="10"/>
  <c r="FL451" i="10"/>
  <c r="FL452" i="10"/>
  <c r="FL453" i="10"/>
  <c r="FL454" i="10"/>
  <c r="FL455" i="10"/>
  <c r="FL458" i="10"/>
  <c r="FL459" i="10"/>
  <c r="FL460" i="10"/>
  <c r="FL461" i="10"/>
  <c r="FL462" i="10"/>
  <c r="FL463" i="10"/>
  <c r="FL464" i="10"/>
  <c r="FL465" i="10"/>
  <c r="FL466" i="10"/>
  <c r="FL467" i="10"/>
  <c r="FL468" i="10"/>
  <c r="FL469" i="10"/>
  <c r="FL470" i="10"/>
  <c r="FL471" i="10"/>
  <c r="FL472" i="10"/>
  <c r="FL508" i="10"/>
  <c r="FL509" i="10"/>
  <c r="FL510" i="10"/>
  <c r="FL511" i="10"/>
  <c r="FL512" i="10"/>
  <c r="FL513" i="10"/>
  <c r="FL514" i="10"/>
  <c r="FL515" i="10"/>
  <c r="FL516" i="10"/>
  <c r="FL517" i="10"/>
  <c r="FL518" i="10"/>
  <c r="FL519" i="10"/>
  <c r="FL520" i="10"/>
  <c r="FL521" i="10"/>
  <c r="FL522" i="10"/>
  <c r="FL523" i="10"/>
  <c r="FL276" i="10"/>
  <c r="FL277" i="10"/>
  <c r="FL278" i="10"/>
  <c r="FL279" i="10"/>
  <c r="FL280" i="10"/>
  <c r="FL281" i="10"/>
  <c r="FL282" i="10"/>
  <c r="FL283" i="10"/>
  <c r="FL284" i="10"/>
  <c r="FL285" i="10"/>
  <c r="FL286" i="10"/>
  <c r="FL287" i="10"/>
  <c r="FL311" i="10"/>
  <c r="FL313" i="10"/>
  <c r="FL314" i="10"/>
  <c r="FL315" i="10"/>
  <c r="FL316" i="10"/>
  <c r="FL317" i="10"/>
  <c r="FL318" i="10"/>
  <c r="FL319" i="10"/>
  <c r="FL320" i="10"/>
  <c r="FL321" i="10"/>
  <c r="FL322" i="10"/>
  <c r="FL323" i="10"/>
  <c r="FL324" i="10"/>
  <c r="FL325" i="10"/>
  <c r="FL326" i="10"/>
  <c r="FL327" i="10"/>
  <c r="FL328" i="10"/>
  <c r="FL330" i="10"/>
  <c r="FL331" i="10"/>
  <c r="FL332" i="10"/>
  <c r="FL333" i="10"/>
  <c r="FL334" i="10"/>
  <c r="FL335" i="10"/>
  <c r="FL336" i="10"/>
  <c r="FL337" i="10"/>
  <c r="FL338" i="10"/>
  <c r="FL339" i="10"/>
  <c r="FL340" i="10"/>
  <c r="FL341" i="10"/>
  <c r="FL342" i="10"/>
  <c r="FL343" i="10"/>
  <c r="FL344" i="10"/>
  <c r="FL345" i="10"/>
  <c r="FL360" i="10"/>
  <c r="FL361" i="10"/>
  <c r="FL362" i="10"/>
  <c r="FL364" i="10"/>
  <c r="FL365" i="10"/>
  <c r="FL366" i="10"/>
  <c r="FL367" i="10"/>
  <c r="FL368" i="10"/>
  <c r="FL369" i="10"/>
  <c r="FL370" i="10"/>
  <c r="FL371" i="10"/>
  <c r="FL372" i="10"/>
  <c r="FL373" i="10"/>
  <c r="FL374" i="10"/>
  <c r="FL375" i="10"/>
  <c r="FL376" i="10"/>
  <c r="FL377" i="10"/>
  <c r="FL378" i="10"/>
  <c r="FL379" i="10"/>
  <c r="FL381" i="10"/>
  <c r="FL382" i="10"/>
  <c r="FL383" i="10"/>
  <c r="FL384" i="10"/>
  <c r="FL385" i="10"/>
  <c r="FL386" i="10"/>
  <c r="FL387" i="10"/>
  <c r="FL388" i="10"/>
  <c r="FL389" i="10"/>
  <c r="FL390" i="10"/>
  <c r="FL391" i="10"/>
  <c r="FL392" i="10"/>
  <c r="FL393" i="10"/>
  <c r="FL394" i="10"/>
  <c r="FL395" i="10"/>
  <c r="FL396" i="10"/>
  <c r="FM525" i="10"/>
  <c r="FM526" i="10"/>
  <c r="FM527" i="10"/>
  <c r="FM528" i="10"/>
  <c r="FM529" i="10"/>
  <c r="FM530" i="10"/>
  <c r="FM531" i="10"/>
  <c r="FM532" i="10"/>
  <c r="FM533" i="10"/>
  <c r="FM534" i="10"/>
  <c r="FM535" i="10"/>
  <c r="FM536" i="10"/>
  <c r="FM537" i="10"/>
  <c r="FM538" i="10"/>
  <c r="FM539" i="10"/>
  <c r="FM540" i="10"/>
  <c r="AO411" i="10"/>
  <c r="AO412" i="10"/>
  <c r="AO413" i="10"/>
  <c r="AO415" i="10"/>
  <c r="FM415" i="10" s="1"/>
  <c r="AO416" i="10"/>
  <c r="FM416" i="10" s="1"/>
  <c r="FM417" i="10"/>
  <c r="FM418" i="10"/>
  <c r="FM419" i="10"/>
  <c r="FM420" i="10"/>
  <c r="FM421" i="10"/>
  <c r="AO398" i="10"/>
  <c r="AO399" i="10"/>
  <c r="AO400" i="10"/>
  <c r="AO401" i="10"/>
  <c r="AO402" i="10"/>
  <c r="FM402" i="10" s="1"/>
  <c r="FM403" i="10"/>
  <c r="FM404" i="10"/>
  <c r="FM405" i="10"/>
  <c r="FM406" i="10"/>
  <c r="FM407" i="10"/>
  <c r="FM408" i="10"/>
  <c r="FM409" i="10"/>
  <c r="AO263" i="10"/>
  <c r="DA263" i="10"/>
  <c r="AO264" i="10"/>
  <c r="DA264" i="10"/>
  <c r="AO265" i="10"/>
  <c r="AO266" i="10"/>
  <c r="AO269" i="10"/>
  <c r="AO270" i="10"/>
  <c r="FM270" i="10" s="1"/>
  <c r="FM271" i="10"/>
  <c r="FM272" i="10"/>
  <c r="FM273" i="10"/>
  <c r="FM274" i="10"/>
  <c r="AO251" i="10"/>
  <c r="AO252" i="10"/>
  <c r="AO253" i="10"/>
  <c r="AO254" i="10"/>
  <c r="AO257" i="10"/>
  <c r="AO258" i="10"/>
  <c r="AO259" i="10"/>
  <c r="FM260" i="10"/>
  <c r="FM261" i="10"/>
  <c r="AO239" i="10"/>
  <c r="AO240" i="10"/>
  <c r="AO241" i="10"/>
  <c r="AO242" i="10"/>
  <c r="FM242" i="10" s="1"/>
  <c r="FM243" i="10"/>
  <c r="FM244" i="10"/>
  <c r="FM245" i="10"/>
  <c r="FM246" i="10"/>
  <c r="FM247" i="10"/>
  <c r="FM248" i="10"/>
  <c r="FM249" i="10"/>
  <c r="AO226" i="10"/>
  <c r="AO227" i="10"/>
  <c r="AO229" i="10"/>
  <c r="AO230" i="10"/>
  <c r="FM232" i="10"/>
  <c r="FM233" i="10"/>
  <c r="FM234" i="10"/>
  <c r="FM235" i="10"/>
  <c r="FM236" i="10"/>
  <c r="FM237" i="10"/>
  <c r="AO206" i="10"/>
  <c r="FM206" i="10" s="1"/>
  <c r="FM208" i="10"/>
  <c r="AO209" i="10"/>
  <c r="FM209" i="10" s="1"/>
  <c r="AO210" i="10"/>
  <c r="FM210" i="10" s="1"/>
  <c r="AO211" i="10"/>
  <c r="FM211" i="10" s="1"/>
  <c r="AO212" i="10"/>
  <c r="FM212" i="10" s="1"/>
  <c r="AO213" i="10"/>
  <c r="FM213" i="10" s="1"/>
  <c r="FM214" i="10"/>
  <c r="FM215" i="10"/>
  <c r="FM216" i="10"/>
  <c r="FM217" i="10"/>
  <c r="FM218" i="10"/>
  <c r="FM223" i="10"/>
  <c r="FM224" i="10"/>
  <c r="FM195" i="10"/>
  <c r="AO196" i="10"/>
  <c r="AO197" i="10"/>
  <c r="FM197" i="10" s="1"/>
  <c r="FM199" i="10"/>
  <c r="FM200" i="10"/>
  <c r="FM201" i="10"/>
  <c r="FM202" i="10"/>
  <c r="FM203" i="10"/>
  <c r="FM204" i="10"/>
  <c r="FM176" i="10"/>
  <c r="AO177" i="10"/>
  <c r="FM178" i="10"/>
  <c r="AO179" i="10"/>
  <c r="FM179" i="10" s="1"/>
  <c r="AO180" i="10"/>
  <c r="FM180" i="10" s="1"/>
  <c r="AO181" i="10"/>
  <c r="FM181" i="10" s="1"/>
  <c r="FM182" i="10"/>
  <c r="FM183" i="10"/>
  <c r="FM184" i="10"/>
  <c r="FM185" i="10"/>
  <c r="FM186" i="10"/>
  <c r="FM187" i="10"/>
  <c r="FM188" i="10"/>
  <c r="FM189" i="10"/>
  <c r="FM160" i="10"/>
  <c r="FM162" i="10"/>
  <c r="AO163" i="10"/>
  <c r="FM163" i="10" s="1"/>
  <c r="AO164" i="10"/>
  <c r="FM164" i="10" s="1"/>
  <c r="AO165" i="10"/>
  <c r="FM165" i="10" s="1"/>
  <c r="AO166" i="10"/>
  <c r="FM166" i="10" s="1"/>
  <c r="FM167" i="10"/>
  <c r="FM168" i="10"/>
  <c r="FM174" i="10"/>
  <c r="FM145" i="10"/>
  <c r="AO146" i="10"/>
  <c r="AO147" i="10"/>
  <c r="FM147" i="10" s="1"/>
  <c r="AO149" i="10"/>
  <c r="FM149" i="10" s="1"/>
  <c r="FM150" i="10"/>
  <c r="FM151" i="10"/>
  <c r="FM152" i="10"/>
  <c r="FM153" i="10"/>
  <c r="FM154" i="10"/>
  <c r="FM155" i="10"/>
  <c r="FM156" i="10"/>
  <c r="FM157" i="10"/>
  <c r="AO131" i="10"/>
  <c r="AO133" i="10"/>
  <c r="AO134" i="10"/>
  <c r="AO135" i="10"/>
  <c r="FM135" i="10" s="1"/>
  <c r="AO136" i="10"/>
  <c r="FM136" i="10" s="1"/>
  <c r="FM137" i="10"/>
  <c r="FM138" i="10"/>
  <c r="AO139" i="10"/>
  <c r="FM139" i="10" s="1"/>
  <c r="FM140" i="10"/>
  <c r="FM141" i="10"/>
  <c r="FM142" i="10"/>
  <c r="FM143" i="10"/>
  <c r="FM116" i="10"/>
  <c r="AO117" i="10"/>
  <c r="FM117" i="10" s="1"/>
  <c r="AO118" i="10"/>
  <c r="FM118" i="10" s="1"/>
  <c r="AO119" i="10"/>
  <c r="FM119" i="10" s="1"/>
  <c r="FM120" i="10"/>
  <c r="FM121" i="10"/>
  <c r="FM122" i="10"/>
  <c r="FM123" i="10"/>
  <c r="FM124" i="10"/>
  <c r="FM125" i="10"/>
  <c r="FM126" i="10"/>
  <c r="FM127" i="10"/>
  <c r="FM128" i="10"/>
  <c r="FM129" i="10"/>
  <c r="FM95" i="10"/>
  <c r="FM96" i="10"/>
  <c r="FM97" i="10"/>
  <c r="FM99" i="10"/>
  <c r="FM100" i="10"/>
  <c r="FM101" i="10"/>
  <c r="FM102" i="10"/>
  <c r="FM103" i="10"/>
  <c r="FM104" i="10"/>
  <c r="FM112" i="10"/>
  <c r="FM113" i="10"/>
  <c r="FM114" i="10"/>
  <c r="FM78" i="10"/>
  <c r="FM80" i="10"/>
  <c r="FM82" i="10"/>
  <c r="FM83" i="10"/>
  <c r="FM84" i="10"/>
  <c r="FM85" i="10"/>
  <c r="FM86" i="10"/>
  <c r="FM87" i="10"/>
  <c r="FM88" i="10"/>
  <c r="FM93" i="10"/>
  <c r="FM65" i="10"/>
  <c r="FM66" i="10"/>
  <c r="FM67" i="10"/>
  <c r="FM68" i="10"/>
  <c r="FM69" i="10"/>
  <c r="FM70" i="10"/>
  <c r="FM71" i="10"/>
  <c r="FM72" i="10"/>
  <c r="FM73" i="10"/>
  <c r="FM74" i="10"/>
  <c r="FM75" i="10"/>
  <c r="AO50" i="10"/>
  <c r="AO51" i="10"/>
  <c r="AO52" i="10"/>
  <c r="AO53" i="10"/>
  <c r="AO54" i="10"/>
  <c r="FM54" i="10" s="1"/>
  <c r="FM55" i="10"/>
  <c r="FM56" i="10"/>
  <c r="FM57" i="10"/>
  <c r="FM58" i="10"/>
  <c r="FM59" i="10"/>
  <c r="FM60" i="10"/>
  <c r="FM61" i="10"/>
  <c r="AO34" i="10"/>
  <c r="AO35" i="10"/>
  <c r="AO36" i="10"/>
  <c r="AO37" i="10"/>
  <c r="FM38" i="10"/>
  <c r="FM39" i="10"/>
  <c r="FM40" i="10"/>
  <c r="FM41" i="10"/>
  <c r="FM42" i="10"/>
  <c r="FM43" i="10"/>
  <c r="FM44" i="10"/>
  <c r="FM45" i="10"/>
  <c r="FM46" i="10"/>
  <c r="FM47" i="10"/>
  <c r="AO11" i="10"/>
  <c r="AO12" i="10"/>
  <c r="AO13" i="10"/>
  <c r="FM13" i="10" s="1"/>
  <c r="AO14" i="10"/>
  <c r="AO15" i="10"/>
  <c r="FM15" i="10" s="1"/>
  <c r="AO16" i="10"/>
  <c r="FM17" i="10"/>
  <c r="FM18" i="10"/>
  <c r="FM19" i="10"/>
  <c r="FM22" i="10"/>
  <c r="FM23" i="10"/>
  <c r="FM27" i="10"/>
  <c r="FM32" i="10"/>
  <c r="AO424" i="10"/>
  <c r="FM424" i="10" s="1"/>
  <c r="AO425" i="10"/>
  <c r="FM425" i="10" s="1"/>
  <c r="AO426" i="10"/>
  <c r="FM426" i="10" s="1"/>
  <c r="AO427" i="10"/>
  <c r="FM427" i="10" s="1"/>
  <c r="AO428" i="10"/>
  <c r="FM428" i="10" s="1"/>
  <c r="FM429" i="10"/>
  <c r="FM430" i="10"/>
  <c r="FM431" i="10"/>
  <c r="FM432" i="10"/>
  <c r="FM433" i="10"/>
  <c r="FM434" i="10"/>
  <c r="FM435" i="10"/>
  <c r="FM436" i="10"/>
  <c r="FM437" i="10"/>
  <c r="FM438" i="10"/>
  <c r="AO440" i="10"/>
  <c r="AO441" i="10"/>
  <c r="FM441" i="10" s="1"/>
  <c r="AO442" i="10"/>
  <c r="AO443" i="10"/>
  <c r="FM443" i="10" s="1"/>
  <c r="AO444" i="10"/>
  <c r="FM445" i="10"/>
  <c r="FM446" i="10"/>
  <c r="FM447" i="10"/>
  <c r="FM448" i="10"/>
  <c r="FM449" i="10"/>
  <c r="FM450" i="10"/>
  <c r="FM451" i="10"/>
  <c r="FM452" i="10"/>
  <c r="FM453" i="10"/>
  <c r="FM454" i="10"/>
  <c r="FM455" i="10"/>
  <c r="AO458" i="10"/>
  <c r="FM458" i="10" s="1"/>
  <c r="AO459" i="10"/>
  <c r="AO460" i="10"/>
  <c r="FM460" i="10" s="1"/>
  <c r="AO461" i="10"/>
  <c r="AO462" i="10"/>
  <c r="FM462" i="10" s="1"/>
  <c r="AO463" i="10"/>
  <c r="FM464" i="10"/>
  <c r="FM465" i="10"/>
  <c r="FM466" i="10"/>
  <c r="FM467" i="10"/>
  <c r="FM468" i="10"/>
  <c r="FM469" i="10"/>
  <c r="FM470" i="10"/>
  <c r="FM471" i="10"/>
  <c r="FM472" i="10"/>
  <c r="FM508" i="10"/>
  <c r="FM509" i="10"/>
  <c r="FM510" i="10"/>
  <c r="FM511" i="10"/>
  <c r="FM512" i="10"/>
  <c r="FM513" i="10"/>
  <c r="FM514" i="10"/>
  <c r="FM515" i="10"/>
  <c r="FM516" i="10"/>
  <c r="FM517" i="10"/>
  <c r="FM518" i="10"/>
  <c r="FM519" i="10"/>
  <c r="FM520" i="10"/>
  <c r="FM521" i="10"/>
  <c r="FM522" i="10"/>
  <c r="FM523" i="10"/>
  <c r="AO276" i="10"/>
  <c r="AO277" i="10"/>
  <c r="AO278" i="10"/>
  <c r="FM278" i="10" s="1"/>
  <c r="AO279" i="10"/>
  <c r="FM279" i="10" s="1"/>
  <c r="AO280" i="10"/>
  <c r="FM280" i="10" s="1"/>
  <c r="FM281" i="10"/>
  <c r="AO282" i="10"/>
  <c r="FM282" i="10" s="1"/>
  <c r="FM283" i="10"/>
  <c r="FM284" i="10"/>
  <c r="FM285" i="10"/>
  <c r="FM286" i="10"/>
  <c r="FM287" i="10"/>
  <c r="AO290" i="10"/>
  <c r="FM290" i="10" s="1"/>
  <c r="AO291" i="10"/>
  <c r="FM291" i="10" s="1"/>
  <c r="AO292" i="10"/>
  <c r="FM292" i="10" s="1"/>
  <c r="AO293" i="10"/>
  <c r="FM293" i="10" s="1"/>
  <c r="AO294" i="10"/>
  <c r="FM294" i="10" s="1"/>
  <c r="AO295" i="10"/>
  <c r="FM295" i="10" s="1"/>
  <c r="FM311" i="10"/>
  <c r="AO313" i="10"/>
  <c r="DA313" i="10"/>
  <c r="AO314" i="10"/>
  <c r="DA314" i="10"/>
  <c r="AO315" i="10"/>
  <c r="AO316" i="10"/>
  <c r="AO317" i="10"/>
  <c r="AO318" i="10"/>
  <c r="AO319" i="10"/>
  <c r="AO320" i="10"/>
  <c r="FM321" i="10"/>
  <c r="FM322" i="10"/>
  <c r="FM323" i="10"/>
  <c r="FM324" i="10"/>
  <c r="FM325" i="10"/>
  <c r="FM326" i="10"/>
  <c r="FM327" i="10"/>
  <c r="FM328" i="10"/>
  <c r="AO330" i="10"/>
  <c r="DA330" i="10"/>
  <c r="AO331" i="10"/>
  <c r="DA331" i="10"/>
  <c r="AO332" i="10"/>
  <c r="DA332" i="10"/>
  <c r="AO333" i="10"/>
  <c r="FM334" i="10"/>
  <c r="AO335" i="10"/>
  <c r="FM335" i="10" s="1"/>
  <c r="AO336" i="10"/>
  <c r="FM336" i="10" s="1"/>
  <c r="FM337" i="10"/>
  <c r="FM338" i="10"/>
  <c r="FM339" i="10"/>
  <c r="FM340" i="10"/>
  <c r="FM341" i="10"/>
  <c r="FM342" i="10"/>
  <c r="FM343" i="10"/>
  <c r="FM344" i="10"/>
  <c r="FM345" i="10"/>
  <c r="AO349" i="10"/>
  <c r="FM349" i="10" s="1"/>
  <c r="AO350" i="10"/>
  <c r="FM350" i="10" s="1"/>
  <c r="AO351" i="10"/>
  <c r="FM351" i="10" s="1"/>
  <c r="AO352" i="10"/>
  <c r="FM352" i="10" s="1"/>
  <c r="AO353" i="10"/>
  <c r="FM353" i="10" s="1"/>
  <c r="FM360" i="10"/>
  <c r="FM361" i="10"/>
  <c r="FM362" i="10"/>
  <c r="AO364" i="10"/>
  <c r="AO365" i="10"/>
  <c r="AO366" i="10"/>
  <c r="AO367" i="10"/>
  <c r="FM367" i="10" s="1"/>
  <c r="FM368" i="10"/>
  <c r="FM369" i="10"/>
  <c r="FM370" i="10"/>
  <c r="FM371" i="10"/>
  <c r="FM372" i="10"/>
  <c r="FM373" i="10"/>
  <c r="FM374" i="10"/>
  <c r="FM375" i="10"/>
  <c r="FM376" i="10"/>
  <c r="FM377" i="10"/>
  <c r="FM378" i="10"/>
  <c r="FM379" i="10"/>
  <c r="AO381" i="10"/>
  <c r="AO382" i="10"/>
  <c r="FM382" i="10" s="1"/>
  <c r="AO383" i="10"/>
  <c r="FM383" i="10" s="1"/>
  <c r="AO384" i="10"/>
  <c r="FM384" i="10" s="1"/>
  <c r="AO385" i="10"/>
  <c r="FM385" i="10" s="1"/>
  <c r="FM386" i="10"/>
  <c r="FM387" i="10"/>
  <c r="FM388" i="10"/>
  <c r="FM389" i="10"/>
  <c r="FM390" i="10"/>
  <c r="FM391" i="10"/>
  <c r="FM392" i="10"/>
  <c r="FM393" i="10"/>
  <c r="FM394" i="10"/>
  <c r="FM395" i="10"/>
  <c r="FM396" i="10"/>
  <c r="FN525" i="10"/>
  <c r="FN526" i="10"/>
  <c r="FN527" i="10"/>
  <c r="FN528" i="10"/>
  <c r="FN529" i="10"/>
  <c r="FN530" i="10"/>
  <c r="FN531" i="10"/>
  <c r="FN532" i="10"/>
  <c r="FN533" i="10"/>
  <c r="FN534" i="10"/>
  <c r="FN535" i="10"/>
  <c r="FN536" i="10"/>
  <c r="FN537" i="10"/>
  <c r="FN538" i="10"/>
  <c r="FN539" i="10"/>
  <c r="FN540" i="10"/>
  <c r="FN411" i="10"/>
  <c r="FN412" i="10"/>
  <c r="FN413" i="10"/>
  <c r="FN414" i="10"/>
  <c r="FN415" i="10"/>
  <c r="FN416" i="10"/>
  <c r="FN417" i="10"/>
  <c r="FN418" i="10"/>
  <c r="FN419" i="10"/>
  <c r="FN420" i="10"/>
  <c r="FN421" i="10"/>
  <c r="FN398" i="10"/>
  <c r="FN399" i="10"/>
  <c r="FN400" i="10"/>
  <c r="FN401" i="10"/>
  <c r="FN402" i="10"/>
  <c r="FN403" i="10"/>
  <c r="FN404" i="10"/>
  <c r="FN405" i="10"/>
  <c r="FN406" i="10"/>
  <c r="FN407" i="10"/>
  <c r="FN408" i="10"/>
  <c r="FN409" i="10"/>
  <c r="FN263" i="10"/>
  <c r="FN264" i="10"/>
  <c r="FN265" i="10"/>
  <c r="FN266" i="10"/>
  <c r="FN267" i="10"/>
  <c r="FN268" i="10"/>
  <c r="FN269" i="10"/>
  <c r="FN270" i="10"/>
  <c r="FN271" i="10"/>
  <c r="FN272" i="10"/>
  <c r="FN273" i="10"/>
  <c r="FN274" i="10"/>
  <c r="FN251" i="10"/>
  <c r="FN252" i="10"/>
  <c r="FN253" i="10"/>
  <c r="FN254" i="10"/>
  <c r="FN255" i="10"/>
  <c r="FN256" i="10"/>
  <c r="FN257" i="10"/>
  <c r="FN258" i="10"/>
  <c r="FN259" i="10"/>
  <c r="FN260" i="10"/>
  <c r="FN261" i="10"/>
  <c r="FN239" i="10"/>
  <c r="FN240" i="10"/>
  <c r="FN241" i="10"/>
  <c r="FN242" i="10"/>
  <c r="FN243" i="10"/>
  <c r="FN244" i="10"/>
  <c r="FN245" i="10"/>
  <c r="FN246" i="10"/>
  <c r="FN247" i="10"/>
  <c r="FN248" i="10"/>
  <c r="FN249" i="10"/>
  <c r="FN226" i="10"/>
  <c r="FN227" i="10"/>
  <c r="FN228" i="10"/>
  <c r="FN229" i="10"/>
  <c r="FN230" i="10"/>
  <c r="FN231" i="10"/>
  <c r="FN232" i="10"/>
  <c r="FN233" i="10"/>
  <c r="FN234" i="10"/>
  <c r="FN235" i="10"/>
  <c r="FN236" i="10"/>
  <c r="FN237" i="10"/>
  <c r="FN206" i="10"/>
  <c r="FN207" i="10"/>
  <c r="FN208" i="10"/>
  <c r="FN209" i="10"/>
  <c r="FN210" i="10"/>
  <c r="FN211" i="10"/>
  <c r="FN212" i="10"/>
  <c r="FN213" i="10"/>
  <c r="FN214" i="10"/>
  <c r="FN215" i="10"/>
  <c r="FN216" i="10"/>
  <c r="FN217" i="10"/>
  <c r="FN218" i="10"/>
  <c r="FN223" i="10"/>
  <c r="FN224" i="10"/>
  <c r="FN191" i="10"/>
  <c r="FN192" i="10"/>
  <c r="FN193" i="10"/>
  <c r="FN194" i="10"/>
  <c r="FN195" i="10"/>
  <c r="FN196" i="10"/>
  <c r="FN197" i="10"/>
  <c r="FN198" i="10"/>
  <c r="FN199" i="10"/>
  <c r="FN200" i="10"/>
  <c r="FN201" i="10"/>
  <c r="FN202" i="10"/>
  <c r="FN203" i="10"/>
  <c r="FN204" i="10"/>
  <c r="FN176" i="10"/>
  <c r="FN177" i="10"/>
  <c r="FN178" i="10"/>
  <c r="FN179" i="10"/>
  <c r="FN180" i="10"/>
  <c r="FN181" i="10"/>
  <c r="FN182" i="10"/>
  <c r="FN183" i="10"/>
  <c r="FN184" i="10"/>
  <c r="FN185" i="10"/>
  <c r="FN186" i="10"/>
  <c r="FN187" i="10"/>
  <c r="FN188" i="10"/>
  <c r="FN189" i="10"/>
  <c r="FN159" i="10"/>
  <c r="FN160" i="10"/>
  <c r="FN161" i="10"/>
  <c r="FN162" i="10"/>
  <c r="FN163" i="10"/>
  <c r="FN164" i="10"/>
  <c r="FN165" i="10"/>
  <c r="FN166" i="10"/>
  <c r="FN167" i="10"/>
  <c r="FN168" i="10"/>
  <c r="FN174" i="10"/>
  <c r="FN145" i="10"/>
  <c r="FN146" i="10"/>
  <c r="FN147" i="10"/>
  <c r="FN148" i="10"/>
  <c r="FN149" i="10"/>
  <c r="FN150" i="10"/>
  <c r="FN151" i="10"/>
  <c r="FN152" i="10"/>
  <c r="FN153" i="10"/>
  <c r="FN154" i="10"/>
  <c r="FN155" i="10"/>
  <c r="FN156" i="10"/>
  <c r="FN157" i="10"/>
  <c r="FN131" i="10"/>
  <c r="FN132" i="10"/>
  <c r="FN133" i="10"/>
  <c r="FN134" i="10"/>
  <c r="FN135" i="10"/>
  <c r="FN136" i="10"/>
  <c r="FN137" i="10"/>
  <c r="FN138" i="10"/>
  <c r="FN139" i="10"/>
  <c r="FN140" i="10"/>
  <c r="FN141" i="10"/>
  <c r="FN142" i="10"/>
  <c r="FN143" i="10"/>
  <c r="FN116" i="10"/>
  <c r="FN117" i="10"/>
  <c r="FN118" i="10"/>
  <c r="FN119" i="10"/>
  <c r="FN120" i="10"/>
  <c r="FN121" i="10"/>
  <c r="FN122" i="10"/>
  <c r="FN123" i="10"/>
  <c r="FN124" i="10"/>
  <c r="FN125" i="10"/>
  <c r="FN126" i="10"/>
  <c r="FN127" i="10"/>
  <c r="FN128" i="10"/>
  <c r="FN129" i="10"/>
  <c r="FN95" i="10"/>
  <c r="FN96" i="10"/>
  <c r="FN97" i="10"/>
  <c r="FN98" i="10"/>
  <c r="FN99" i="10"/>
  <c r="FN100" i="10"/>
  <c r="FN101" i="10"/>
  <c r="FN102" i="10"/>
  <c r="FN103" i="10"/>
  <c r="FN104" i="10"/>
  <c r="FN112" i="10"/>
  <c r="FN113" i="10"/>
  <c r="FN114" i="10"/>
  <c r="FN77" i="10"/>
  <c r="FN78" i="10"/>
  <c r="FN79" i="10"/>
  <c r="FN80" i="10"/>
  <c r="FN81" i="10"/>
  <c r="FN82" i="10"/>
  <c r="FN83" i="10"/>
  <c r="FN84" i="10"/>
  <c r="FN85" i="10"/>
  <c r="FN86" i="10"/>
  <c r="FN87" i="10"/>
  <c r="FN88" i="10"/>
  <c r="FN93" i="10"/>
  <c r="FN63" i="10"/>
  <c r="FN64" i="10"/>
  <c r="FN65" i="10"/>
  <c r="FN66" i="10"/>
  <c r="FN67" i="10"/>
  <c r="FN68" i="10"/>
  <c r="FN69" i="10"/>
  <c r="FN70" i="10"/>
  <c r="FN71" i="10"/>
  <c r="FN72" i="10"/>
  <c r="FN73" i="10"/>
  <c r="FN74" i="10"/>
  <c r="FN75" i="10"/>
  <c r="FN49" i="10"/>
  <c r="FN50" i="10"/>
  <c r="FN51" i="10"/>
  <c r="FN52" i="10"/>
  <c r="FN53" i="10"/>
  <c r="FN54" i="10"/>
  <c r="FN55" i="10"/>
  <c r="FN56" i="10"/>
  <c r="FN57" i="10"/>
  <c r="FN58" i="10"/>
  <c r="FN59" i="10"/>
  <c r="FN60" i="10"/>
  <c r="FN61" i="10"/>
  <c r="FN34" i="10"/>
  <c r="FN35" i="10"/>
  <c r="FN36" i="10"/>
  <c r="FN37" i="10"/>
  <c r="FN38" i="10"/>
  <c r="FN39" i="10"/>
  <c r="FN40" i="10"/>
  <c r="FN41" i="10"/>
  <c r="FN42" i="10"/>
  <c r="FN43" i="10"/>
  <c r="FN44" i="10"/>
  <c r="FN45" i="10"/>
  <c r="FN46" i="10"/>
  <c r="FN47" i="10"/>
  <c r="FN10" i="10"/>
  <c r="FN11" i="10"/>
  <c r="FN12" i="10"/>
  <c r="FN13" i="10"/>
  <c r="FN14" i="10"/>
  <c r="FN15" i="10"/>
  <c r="FN16" i="10"/>
  <c r="FN17" i="10"/>
  <c r="FN18" i="10"/>
  <c r="FN19" i="10"/>
  <c r="FN22" i="10"/>
  <c r="FN23" i="10"/>
  <c r="FN27" i="10"/>
  <c r="FN32" i="10"/>
  <c r="FN423" i="10"/>
  <c r="FN424" i="10"/>
  <c r="FN425" i="10"/>
  <c r="FN426" i="10"/>
  <c r="FN427" i="10"/>
  <c r="FN428" i="10"/>
  <c r="FN429" i="10"/>
  <c r="FN430" i="10"/>
  <c r="FN431" i="10"/>
  <c r="FN432" i="10"/>
  <c r="FN433" i="10"/>
  <c r="FN434" i="10"/>
  <c r="FN435" i="10"/>
  <c r="FN436" i="10"/>
  <c r="FN437" i="10"/>
  <c r="FN438" i="10"/>
  <c r="FN440" i="10"/>
  <c r="FN441" i="10"/>
  <c r="FN442" i="10"/>
  <c r="FN443" i="10"/>
  <c r="FN444" i="10"/>
  <c r="FN445" i="10"/>
  <c r="FN446" i="10"/>
  <c r="FN447" i="10"/>
  <c r="FN448" i="10"/>
  <c r="FN449" i="10"/>
  <c r="FN450" i="10"/>
  <c r="FN451" i="10"/>
  <c r="FN452" i="10"/>
  <c r="FN453" i="10"/>
  <c r="FN454" i="10"/>
  <c r="FN455" i="10"/>
  <c r="FN458" i="10"/>
  <c r="FN459" i="10"/>
  <c r="FN460" i="10"/>
  <c r="FN461" i="10"/>
  <c r="FN462" i="10"/>
  <c r="FN463" i="10"/>
  <c r="FN464" i="10"/>
  <c r="FN465" i="10"/>
  <c r="FN466" i="10"/>
  <c r="FN467" i="10"/>
  <c r="FN468" i="10"/>
  <c r="FN469" i="10"/>
  <c r="FN470" i="10"/>
  <c r="FN471" i="10"/>
  <c r="FN472" i="10"/>
  <c r="FN508" i="10"/>
  <c r="FN509" i="10"/>
  <c r="FN510" i="10"/>
  <c r="FN511" i="10"/>
  <c r="FN512" i="10"/>
  <c r="FN513" i="10"/>
  <c r="FN514" i="10"/>
  <c r="FN515" i="10"/>
  <c r="FN516" i="10"/>
  <c r="FN517" i="10"/>
  <c r="FN518" i="10"/>
  <c r="FN519" i="10"/>
  <c r="FN520" i="10"/>
  <c r="FN521" i="10"/>
  <c r="FN522" i="10"/>
  <c r="FN523" i="10"/>
  <c r="FN276" i="10"/>
  <c r="FN277" i="10"/>
  <c r="FN278" i="10"/>
  <c r="FN279" i="10"/>
  <c r="FN280" i="10"/>
  <c r="FN281" i="10"/>
  <c r="FN282" i="10"/>
  <c r="FN283" i="10"/>
  <c r="FN284" i="10"/>
  <c r="FN285" i="10"/>
  <c r="FN286" i="10"/>
  <c r="FN287" i="10"/>
  <c r="FN311" i="10"/>
  <c r="FN313" i="10"/>
  <c r="FN314" i="10"/>
  <c r="FN315" i="10"/>
  <c r="FN316" i="10"/>
  <c r="FN317" i="10"/>
  <c r="FN318" i="10"/>
  <c r="FN319" i="10"/>
  <c r="FN320" i="10"/>
  <c r="FN321" i="10"/>
  <c r="FN322" i="10"/>
  <c r="FN323" i="10"/>
  <c r="FN324" i="10"/>
  <c r="FN325" i="10"/>
  <c r="FN326" i="10"/>
  <c r="FN327" i="10"/>
  <c r="FN328" i="10"/>
  <c r="FN330" i="10"/>
  <c r="FN331" i="10"/>
  <c r="FN332" i="10"/>
  <c r="FN333" i="10"/>
  <c r="FN334" i="10"/>
  <c r="FN335" i="10"/>
  <c r="FN336" i="10"/>
  <c r="FN337" i="10"/>
  <c r="FN338" i="10"/>
  <c r="FN339" i="10"/>
  <c r="FN340" i="10"/>
  <c r="FN341" i="10"/>
  <c r="FN342" i="10"/>
  <c r="FN343" i="10"/>
  <c r="FN344" i="10"/>
  <c r="FN345" i="10"/>
  <c r="FN360" i="10"/>
  <c r="FN361" i="10"/>
  <c r="FN362" i="10"/>
  <c r="FN364" i="10"/>
  <c r="FN365" i="10"/>
  <c r="FN366" i="10"/>
  <c r="FN367" i="10"/>
  <c r="FN368" i="10"/>
  <c r="FN369" i="10"/>
  <c r="FN370" i="10"/>
  <c r="FN371" i="10"/>
  <c r="FN372" i="10"/>
  <c r="FN373" i="10"/>
  <c r="FN374" i="10"/>
  <c r="FN375" i="10"/>
  <c r="FN376" i="10"/>
  <c r="FN377" i="10"/>
  <c r="FN378" i="10"/>
  <c r="FN379" i="10"/>
  <c r="FN381" i="10"/>
  <c r="FN382" i="10"/>
  <c r="FN383" i="10"/>
  <c r="FN384" i="10"/>
  <c r="FN385" i="10"/>
  <c r="FN386" i="10"/>
  <c r="FN387" i="10"/>
  <c r="FN388" i="10"/>
  <c r="FN389" i="10"/>
  <c r="FN390" i="10"/>
  <c r="FN391" i="10"/>
  <c r="FN392" i="10"/>
  <c r="FN393" i="10"/>
  <c r="FN394" i="10"/>
  <c r="FN395" i="10"/>
  <c r="FN396" i="10"/>
  <c r="FO525" i="10"/>
  <c r="FO526" i="10"/>
  <c r="FO527" i="10"/>
  <c r="FO528" i="10"/>
  <c r="FO529" i="10"/>
  <c r="FO530" i="10"/>
  <c r="FO531" i="10"/>
  <c r="FO532" i="10"/>
  <c r="FO533" i="10"/>
  <c r="FO534" i="10"/>
  <c r="FO535" i="10"/>
  <c r="FO536" i="10"/>
  <c r="FO537" i="10"/>
  <c r="FO538" i="10"/>
  <c r="FO539" i="10"/>
  <c r="FO540" i="10"/>
  <c r="AQ411" i="10"/>
  <c r="AQ412" i="10"/>
  <c r="AQ413" i="10"/>
  <c r="AQ415" i="10"/>
  <c r="FO415" i="10" s="1"/>
  <c r="AQ416" i="10"/>
  <c r="FO416" i="10" s="1"/>
  <c r="FO417" i="10"/>
  <c r="FO418" i="10"/>
  <c r="FO419" i="10"/>
  <c r="FO420" i="10"/>
  <c r="FO421" i="10"/>
  <c r="AQ398" i="10"/>
  <c r="AQ399" i="10"/>
  <c r="AQ400" i="10"/>
  <c r="AQ401" i="10"/>
  <c r="AQ402" i="10"/>
  <c r="FO402" i="10" s="1"/>
  <c r="FO403" i="10"/>
  <c r="FO404" i="10"/>
  <c r="FO405" i="10"/>
  <c r="FO406" i="10"/>
  <c r="FO407" i="10"/>
  <c r="FO408" i="10"/>
  <c r="FO409" i="10"/>
  <c r="AQ263" i="10"/>
  <c r="DC263" i="10"/>
  <c r="AQ264" i="10"/>
  <c r="DC264" i="10"/>
  <c r="AQ265" i="10"/>
  <c r="AQ266" i="10"/>
  <c r="AQ269" i="10"/>
  <c r="AQ270" i="10"/>
  <c r="FO271" i="10"/>
  <c r="FO272" i="10"/>
  <c r="FO273" i="10"/>
  <c r="FO274" i="10"/>
  <c r="AQ251" i="10"/>
  <c r="AQ252" i="10"/>
  <c r="AQ253" i="10"/>
  <c r="AQ254" i="10"/>
  <c r="AQ257" i="10"/>
  <c r="FO257" i="10" s="1"/>
  <c r="AQ258" i="10"/>
  <c r="FO258" i="10" s="1"/>
  <c r="AQ259" i="10"/>
  <c r="FO259" i="10" s="1"/>
  <c r="FO260" i="10"/>
  <c r="FO261" i="10"/>
  <c r="AQ239" i="10"/>
  <c r="AQ240" i="10"/>
  <c r="AQ241" i="10"/>
  <c r="AQ242" i="10"/>
  <c r="FO243" i="10"/>
  <c r="FO244" i="10"/>
  <c r="FO245" i="10"/>
  <c r="FO246" i="10"/>
  <c r="FO247" i="10"/>
  <c r="FO248" i="10"/>
  <c r="FO249" i="10"/>
  <c r="AQ226" i="10"/>
  <c r="AQ227" i="10"/>
  <c r="AQ229" i="10"/>
  <c r="AQ230" i="10"/>
  <c r="FO232" i="10"/>
  <c r="FO233" i="10"/>
  <c r="FO234" i="10"/>
  <c r="FO235" i="10"/>
  <c r="FO236" i="10"/>
  <c r="FO237" i="10"/>
  <c r="AQ206" i="10"/>
  <c r="FO206" i="10" s="1"/>
  <c r="FO207" i="10"/>
  <c r="FO208" i="10"/>
  <c r="AQ209" i="10"/>
  <c r="AQ210" i="10"/>
  <c r="FO210" i="10" s="1"/>
  <c r="AQ212" i="10"/>
  <c r="AQ213" i="10"/>
  <c r="FO214" i="10"/>
  <c r="FO215" i="10"/>
  <c r="FO216" i="10"/>
  <c r="FO217" i="10"/>
  <c r="FO218" i="10"/>
  <c r="FO223" i="10"/>
  <c r="FO224" i="10"/>
  <c r="FO195" i="10"/>
  <c r="AQ196" i="10"/>
  <c r="FO196" i="10" s="1"/>
  <c r="AQ197" i="10"/>
  <c r="FO197" i="10" s="1"/>
  <c r="FO198" i="10"/>
  <c r="FO199" i="10"/>
  <c r="FO200" i="10"/>
  <c r="FO201" i="10"/>
  <c r="FO202" i="10"/>
  <c r="FO203" i="10"/>
  <c r="FO204" i="10"/>
  <c r="FO176" i="10"/>
  <c r="AQ177" i="10"/>
  <c r="FO177" i="10" s="1"/>
  <c r="FO178" i="10"/>
  <c r="AQ179" i="10"/>
  <c r="AQ180" i="10"/>
  <c r="FO180" i="10" s="1"/>
  <c r="AQ181" i="10"/>
  <c r="FO182" i="10"/>
  <c r="FO183" i="10"/>
  <c r="FO184" i="10"/>
  <c r="FO185" i="10"/>
  <c r="FO186" i="10"/>
  <c r="FO187" i="10"/>
  <c r="FO188" i="10"/>
  <c r="FO189" i="10"/>
  <c r="FO160" i="10"/>
  <c r="FO161" i="10"/>
  <c r="FO162" i="10"/>
  <c r="AQ163" i="10"/>
  <c r="AQ164" i="10"/>
  <c r="AQ165" i="10"/>
  <c r="AQ166" i="10"/>
  <c r="FO167" i="10"/>
  <c r="FO168" i="10"/>
  <c r="FO174" i="10"/>
  <c r="FO145" i="10"/>
  <c r="AQ146" i="10"/>
  <c r="FO146" i="10" s="1"/>
  <c r="AQ147" i="10"/>
  <c r="FO148" i="10"/>
  <c r="AQ149" i="10"/>
  <c r="FO149" i="10" s="1"/>
  <c r="FO150" i="10"/>
  <c r="FO151" i="10"/>
  <c r="FO152" i="10"/>
  <c r="FO153" i="10"/>
  <c r="FO154" i="10"/>
  <c r="FO155" i="10"/>
  <c r="FO156" i="10"/>
  <c r="FO157" i="10"/>
  <c r="AQ131" i="10"/>
  <c r="AQ133" i="10"/>
  <c r="AQ134" i="10"/>
  <c r="AQ135" i="10"/>
  <c r="AQ136" i="10"/>
  <c r="FO136" i="10" s="1"/>
  <c r="FO138" i="10"/>
  <c r="AQ139" i="10"/>
  <c r="FO140" i="10"/>
  <c r="FO141" i="10"/>
  <c r="FO142" i="10"/>
  <c r="FO143" i="10"/>
  <c r="FO116" i="10"/>
  <c r="AQ117" i="10"/>
  <c r="FO117" i="10" s="1"/>
  <c r="AQ118" i="10"/>
  <c r="AQ119" i="10"/>
  <c r="FO119" i="10" s="1"/>
  <c r="FO120" i="10"/>
  <c r="FO121" i="10"/>
  <c r="FO122" i="10"/>
  <c r="FO123" i="10"/>
  <c r="FO124" i="10"/>
  <c r="FO125" i="10"/>
  <c r="FO126" i="10"/>
  <c r="FO127" i="10"/>
  <c r="FO128" i="10"/>
  <c r="FO129" i="10"/>
  <c r="FO95" i="10"/>
  <c r="FO96" i="10"/>
  <c r="FO97" i="10"/>
  <c r="FO98" i="10"/>
  <c r="FO99" i="10"/>
  <c r="FO100" i="10"/>
  <c r="FO101" i="10"/>
  <c r="FO102" i="10"/>
  <c r="FO103" i="10"/>
  <c r="FO104" i="10"/>
  <c r="FO112" i="10"/>
  <c r="FO113" i="10"/>
  <c r="FO114" i="10"/>
  <c r="FO77" i="10"/>
  <c r="FO78" i="10"/>
  <c r="FO79" i="10"/>
  <c r="FO80" i="10"/>
  <c r="FO81" i="10"/>
  <c r="FO82" i="10"/>
  <c r="FO83" i="10"/>
  <c r="FO84" i="10"/>
  <c r="FO85" i="10"/>
  <c r="FO86" i="10"/>
  <c r="FO87" i="10"/>
  <c r="FO88" i="10"/>
  <c r="FO93" i="10"/>
  <c r="FO65" i="10"/>
  <c r="FO67" i="10"/>
  <c r="FO69" i="10"/>
  <c r="FO70" i="10"/>
  <c r="FO71" i="10"/>
  <c r="FO72" i="10"/>
  <c r="FO73" i="10"/>
  <c r="FO74" i="10"/>
  <c r="FO75" i="10"/>
  <c r="AQ50" i="10"/>
  <c r="AQ51" i="10"/>
  <c r="AQ52" i="10"/>
  <c r="FO52" i="10" s="1"/>
  <c r="AQ53" i="10"/>
  <c r="FO53" i="10" s="1"/>
  <c r="AQ54" i="10"/>
  <c r="FO54" i="10" s="1"/>
  <c r="FO55" i="10"/>
  <c r="FO56" i="10"/>
  <c r="FO57" i="10"/>
  <c r="FO58" i="10"/>
  <c r="FO59" i="10"/>
  <c r="FO60" i="10"/>
  <c r="FO61" i="10"/>
  <c r="AQ34" i="10"/>
  <c r="AQ35" i="10"/>
  <c r="AQ36" i="10"/>
  <c r="AQ37" i="10"/>
  <c r="FO38" i="10"/>
  <c r="FO39" i="10"/>
  <c r="FO40" i="10"/>
  <c r="FO41" i="10"/>
  <c r="FO42" i="10"/>
  <c r="FO43" i="10"/>
  <c r="FO44" i="10"/>
  <c r="FO45" i="10"/>
  <c r="FO46" i="10"/>
  <c r="FO47" i="10"/>
  <c r="AQ11" i="10"/>
  <c r="AQ13" i="10"/>
  <c r="FO13" i="10" s="1"/>
  <c r="AQ14" i="10"/>
  <c r="FO14" i="10" s="1"/>
  <c r="AQ16" i="10"/>
  <c r="FO16" i="10" s="1"/>
  <c r="FO17" i="10"/>
  <c r="FO18" i="10"/>
  <c r="FO19" i="10"/>
  <c r="FO22" i="10"/>
  <c r="FO23" i="10"/>
  <c r="FO27" i="10"/>
  <c r="FO32" i="10"/>
  <c r="AQ424" i="10"/>
  <c r="FO424" i="10" s="1"/>
  <c r="AQ425" i="10"/>
  <c r="AQ426" i="10"/>
  <c r="FO426" i="10" s="1"/>
  <c r="AQ427" i="10"/>
  <c r="AQ428" i="10"/>
  <c r="FO429" i="10"/>
  <c r="FO430" i="10"/>
  <c r="FO431" i="10"/>
  <c r="FO432" i="10"/>
  <c r="FO433" i="10"/>
  <c r="FO434" i="10"/>
  <c r="FO435" i="10"/>
  <c r="FO436" i="10"/>
  <c r="FO437" i="10"/>
  <c r="FO438" i="10"/>
  <c r="AQ440" i="10"/>
  <c r="AQ441" i="10"/>
  <c r="FO441" i="10" s="1"/>
  <c r="AQ442" i="10"/>
  <c r="FO442" i="10" s="1"/>
  <c r="AQ443" i="10"/>
  <c r="FO443" i="10" s="1"/>
  <c r="AQ444" i="10"/>
  <c r="FO444" i="10" s="1"/>
  <c r="FO445" i="10"/>
  <c r="FO446" i="10"/>
  <c r="FO447" i="10"/>
  <c r="FO448" i="10"/>
  <c r="FO449" i="10"/>
  <c r="FO450" i="10"/>
  <c r="FO451" i="10"/>
  <c r="FO452" i="10"/>
  <c r="FO453" i="10"/>
  <c r="FO454" i="10"/>
  <c r="FO455" i="10"/>
  <c r="AQ458" i="10"/>
  <c r="FO458" i="10" s="1"/>
  <c r="AQ459" i="10"/>
  <c r="AQ460" i="10"/>
  <c r="FO460" i="10" s="1"/>
  <c r="AQ461" i="10"/>
  <c r="FO461" i="10" s="1"/>
  <c r="AQ462" i="10"/>
  <c r="FO462" i="10" s="1"/>
  <c r="AQ463" i="10"/>
  <c r="FO463" i="10" s="1"/>
  <c r="FO464" i="10"/>
  <c r="FO465" i="10"/>
  <c r="FO466" i="10"/>
  <c r="FO467" i="10"/>
  <c r="FO468" i="10"/>
  <c r="FO469" i="10"/>
  <c r="FO470" i="10"/>
  <c r="FO471" i="10"/>
  <c r="FO472" i="10"/>
  <c r="FO508" i="10"/>
  <c r="FO509" i="10"/>
  <c r="FO510" i="10"/>
  <c r="FO511" i="10"/>
  <c r="FO512" i="10"/>
  <c r="FO513" i="10"/>
  <c r="FO514" i="10"/>
  <c r="FO515" i="10"/>
  <c r="FO516" i="10"/>
  <c r="FO517" i="10"/>
  <c r="FO518" i="10"/>
  <c r="FO519" i="10"/>
  <c r="FO520" i="10"/>
  <c r="FO521" i="10"/>
  <c r="FO522" i="10"/>
  <c r="FO523" i="10"/>
  <c r="AQ276" i="10"/>
  <c r="AQ277" i="10"/>
  <c r="FO277" i="10" s="1"/>
  <c r="AQ278" i="10"/>
  <c r="FO278" i="10" s="1"/>
  <c r="AQ279" i="10"/>
  <c r="FO279" i="10" s="1"/>
  <c r="AQ280" i="10"/>
  <c r="FO280" i="10" s="1"/>
  <c r="FO281" i="10"/>
  <c r="AQ282" i="10"/>
  <c r="FO282" i="10" s="1"/>
  <c r="FO283" i="10"/>
  <c r="FO284" i="10"/>
  <c r="FO285" i="10"/>
  <c r="FO286" i="10"/>
  <c r="FO287" i="10"/>
  <c r="AQ290" i="10"/>
  <c r="FO290" i="10" s="1"/>
  <c r="AQ291" i="10"/>
  <c r="FO291" i="10" s="1"/>
  <c r="AQ292" i="10"/>
  <c r="FO292" i="10" s="1"/>
  <c r="AQ293" i="10"/>
  <c r="FO293" i="10" s="1"/>
  <c r="AQ294" i="10"/>
  <c r="FO294" i="10" s="1"/>
  <c r="AQ295" i="10"/>
  <c r="FO295" i="10" s="1"/>
  <c r="FO311" i="10"/>
  <c r="AQ313" i="10"/>
  <c r="DC313" i="10"/>
  <c r="AQ314" i="10"/>
  <c r="DC314" i="10"/>
  <c r="AQ315" i="10"/>
  <c r="AQ316" i="10"/>
  <c r="AQ317" i="10"/>
  <c r="FO317" i="10" s="1"/>
  <c r="AQ318" i="10"/>
  <c r="FO318" i="10" s="1"/>
  <c r="AQ319" i="10"/>
  <c r="FO319" i="10" s="1"/>
  <c r="AQ320" i="10"/>
  <c r="FO320" i="10" s="1"/>
  <c r="FO321" i="10"/>
  <c r="FO322" i="10"/>
  <c r="FO323" i="10"/>
  <c r="FO324" i="10"/>
  <c r="FO325" i="10"/>
  <c r="FO326" i="10"/>
  <c r="FO327" i="10"/>
  <c r="FO328" i="10"/>
  <c r="AQ330" i="10"/>
  <c r="DC330" i="10"/>
  <c r="AQ331" i="10"/>
  <c r="DC331" i="10"/>
  <c r="AQ332" i="10"/>
  <c r="DC332" i="10"/>
  <c r="AQ333" i="10"/>
  <c r="FO334" i="10"/>
  <c r="AQ335" i="10"/>
  <c r="FO335" i="10" s="1"/>
  <c r="AQ336" i="10"/>
  <c r="FO336" i="10" s="1"/>
  <c r="FO337" i="10"/>
  <c r="FO338" i="10"/>
  <c r="FO339" i="10"/>
  <c r="FO340" i="10"/>
  <c r="FO341" i="10"/>
  <c r="FO342" i="10"/>
  <c r="FO343" i="10"/>
  <c r="FO344" i="10"/>
  <c r="FO345" i="10"/>
  <c r="AQ349" i="10"/>
  <c r="FO349" i="10" s="1"/>
  <c r="AQ350" i="10"/>
  <c r="FO350" i="10" s="1"/>
  <c r="AQ351" i="10"/>
  <c r="FO351" i="10" s="1"/>
  <c r="AQ352" i="10"/>
  <c r="FO352" i="10" s="1"/>
  <c r="AQ353" i="10"/>
  <c r="FO353" i="10" s="1"/>
  <c r="FO360" i="10"/>
  <c r="FO361" i="10"/>
  <c r="FO362" i="10"/>
  <c r="AQ364" i="10"/>
  <c r="AQ365" i="10"/>
  <c r="AQ366" i="10"/>
  <c r="AQ367" i="10"/>
  <c r="FO367" i="10" s="1"/>
  <c r="FO368" i="10"/>
  <c r="FO369" i="10"/>
  <c r="FO370" i="10"/>
  <c r="FO371" i="10"/>
  <c r="FO372" i="10"/>
  <c r="FO373" i="10"/>
  <c r="FO374" i="10"/>
  <c r="FO375" i="10"/>
  <c r="FO376" i="10"/>
  <c r="FO377" i="10"/>
  <c r="FO378" i="10"/>
  <c r="FO379" i="10"/>
  <c r="AQ381" i="10"/>
  <c r="AQ382" i="10"/>
  <c r="AQ383" i="10"/>
  <c r="FO383" i="10" s="1"/>
  <c r="AQ384" i="10"/>
  <c r="FO384" i="10" s="1"/>
  <c r="AQ385" i="10"/>
  <c r="FO385" i="10" s="1"/>
  <c r="FO386" i="10"/>
  <c r="FO387" i="10"/>
  <c r="FO388" i="10"/>
  <c r="FO389" i="10"/>
  <c r="FO390" i="10"/>
  <c r="FO391" i="10"/>
  <c r="FO392" i="10"/>
  <c r="FO393" i="10"/>
  <c r="FO394" i="10"/>
  <c r="FO395" i="10"/>
  <c r="FO396" i="10"/>
  <c r="FP525" i="10"/>
  <c r="FP526" i="10"/>
  <c r="FP527" i="10"/>
  <c r="FP528" i="10"/>
  <c r="FP529" i="10"/>
  <c r="FP530" i="10"/>
  <c r="FP531" i="10"/>
  <c r="FP532" i="10"/>
  <c r="FP533" i="10"/>
  <c r="FP534" i="10"/>
  <c r="FP535" i="10"/>
  <c r="FP536" i="10"/>
  <c r="FP537" i="10"/>
  <c r="FP538" i="10"/>
  <c r="FP539" i="10"/>
  <c r="FP540" i="10"/>
  <c r="FP411" i="10"/>
  <c r="FP412" i="10"/>
  <c r="FP413" i="10"/>
  <c r="FP414" i="10"/>
  <c r="FP415" i="10"/>
  <c r="FP416" i="10"/>
  <c r="FP417" i="10"/>
  <c r="FP418" i="10"/>
  <c r="FP419" i="10"/>
  <c r="FP420" i="10"/>
  <c r="FP421" i="10"/>
  <c r="FP398" i="10"/>
  <c r="FP399" i="10"/>
  <c r="FP400" i="10"/>
  <c r="FP401" i="10"/>
  <c r="FP402" i="10"/>
  <c r="FP403" i="10"/>
  <c r="FP404" i="10"/>
  <c r="FP405" i="10"/>
  <c r="FP406" i="10"/>
  <c r="FP407" i="10"/>
  <c r="FP408" i="10"/>
  <c r="FP409" i="10"/>
  <c r="FP263" i="10"/>
  <c r="FP264" i="10"/>
  <c r="FP265" i="10"/>
  <c r="FP266" i="10"/>
  <c r="FP267" i="10"/>
  <c r="FP268" i="10"/>
  <c r="FP269" i="10"/>
  <c r="FP270" i="10"/>
  <c r="FP271" i="10"/>
  <c r="FP272" i="10"/>
  <c r="FP273" i="10"/>
  <c r="FP274" i="10"/>
  <c r="FP251" i="10"/>
  <c r="FP252" i="10"/>
  <c r="FP253" i="10"/>
  <c r="FP254" i="10"/>
  <c r="FP255" i="10"/>
  <c r="FP256" i="10"/>
  <c r="FP257" i="10"/>
  <c r="FP258" i="10"/>
  <c r="FP259" i="10"/>
  <c r="FP260" i="10"/>
  <c r="FP261" i="10"/>
  <c r="FP239" i="10"/>
  <c r="FP240" i="10"/>
  <c r="FP241" i="10"/>
  <c r="FP242" i="10"/>
  <c r="FP243" i="10"/>
  <c r="FP244" i="10"/>
  <c r="FP245" i="10"/>
  <c r="FP246" i="10"/>
  <c r="FP247" i="10"/>
  <c r="FP248" i="10"/>
  <c r="FP249" i="10"/>
  <c r="FP226" i="10"/>
  <c r="FP227" i="10"/>
  <c r="FP228" i="10"/>
  <c r="FP229" i="10"/>
  <c r="FP230" i="10"/>
  <c r="FP231" i="10"/>
  <c r="FP232" i="10"/>
  <c r="FP233" i="10"/>
  <c r="FP234" i="10"/>
  <c r="FP235" i="10"/>
  <c r="FP236" i="10"/>
  <c r="FP237" i="10"/>
  <c r="FP206" i="10"/>
  <c r="FP207" i="10"/>
  <c r="FP208" i="10"/>
  <c r="FP209" i="10"/>
  <c r="FP210" i="10"/>
  <c r="FP211" i="10"/>
  <c r="FP212" i="10"/>
  <c r="FP213" i="10"/>
  <c r="FP214" i="10"/>
  <c r="FP215" i="10"/>
  <c r="FP216" i="10"/>
  <c r="FP217" i="10"/>
  <c r="FP218" i="10"/>
  <c r="FP223" i="10"/>
  <c r="FP224" i="10"/>
  <c r="FP191" i="10"/>
  <c r="FP192" i="10"/>
  <c r="FP193" i="10"/>
  <c r="FP194" i="10"/>
  <c r="FP195" i="10"/>
  <c r="FP196" i="10"/>
  <c r="FP197" i="10"/>
  <c r="FP198" i="10"/>
  <c r="FP199" i="10"/>
  <c r="FP200" i="10"/>
  <c r="FP201" i="10"/>
  <c r="FP202" i="10"/>
  <c r="FP203" i="10"/>
  <c r="FP204" i="10"/>
  <c r="FP176" i="10"/>
  <c r="FP177" i="10"/>
  <c r="FP178" i="10"/>
  <c r="FP179" i="10"/>
  <c r="FP180" i="10"/>
  <c r="FP181" i="10"/>
  <c r="FP182" i="10"/>
  <c r="FP183" i="10"/>
  <c r="FP184" i="10"/>
  <c r="FP185" i="10"/>
  <c r="FP186" i="10"/>
  <c r="FP187" i="10"/>
  <c r="FP188" i="10"/>
  <c r="FP189" i="10"/>
  <c r="FP159" i="10"/>
  <c r="FP160" i="10"/>
  <c r="FP161" i="10"/>
  <c r="FP162" i="10"/>
  <c r="FP163" i="10"/>
  <c r="FP164" i="10"/>
  <c r="FP165" i="10"/>
  <c r="FP166" i="10"/>
  <c r="FP167" i="10"/>
  <c r="FP168" i="10"/>
  <c r="FP174" i="10"/>
  <c r="FP145" i="10"/>
  <c r="FP146" i="10"/>
  <c r="FP147" i="10"/>
  <c r="FP148" i="10"/>
  <c r="FP149" i="10"/>
  <c r="FP150" i="10"/>
  <c r="FP151" i="10"/>
  <c r="FP152" i="10"/>
  <c r="FP153" i="10"/>
  <c r="FP154" i="10"/>
  <c r="FP155" i="10"/>
  <c r="FP156" i="10"/>
  <c r="FP157" i="10"/>
  <c r="FP131" i="10"/>
  <c r="FP132" i="10"/>
  <c r="FP133" i="10"/>
  <c r="FP134" i="10"/>
  <c r="FP135" i="10"/>
  <c r="FP136" i="10"/>
  <c r="FP137" i="10"/>
  <c r="FP138" i="10"/>
  <c r="FP139" i="10"/>
  <c r="FP140" i="10"/>
  <c r="FP141" i="10"/>
  <c r="FP142" i="10"/>
  <c r="FP143" i="10"/>
  <c r="FP116" i="10"/>
  <c r="FP117" i="10"/>
  <c r="FP118" i="10"/>
  <c r="FP119" i="10"/>
  <c r="FP120" i="10"/>
  <c r="FP121" i="10"/>
  <c r="FP122" i="10"/>
  <c r="FP123" i="10"/>
  <c r="FP124" i="10"/>
  <c r="FP125" i="10"/>
  <c r="FP126" i="10"/>
  <c r="FP127" i="10"/>
  <c r="FP128" i="10"/>
  <c r="FP129" i="10"/>
  <c r="FP95" i="10"/>
  <c r="FP96" i="10"/>
  <c r="FP97" i="10"/>
  <c r="FP98" i="10"/>
  <c r="FP99" i="10"/>
  <c r="FP100" i="10"/>
  <c r="FP101" i="10"/>
  <c r="FP102" i="10"/>
  <c r="FP103" i="10"/>
  <c r="FP104" i="10"/>
  <c r="FP112" i="10"/>
  <c r="FP113" i="10"/>
  <c r="FP114" i="10"/>
  <c r="FP77" i="10"/>
  <c r="FP78" i="10"/>
  <c r="FP79" i="10"/>
  <c r="FP80" i="10"/>
  <c r="FP81" i="10"/>
  <c r="FP82" i="10"/>
  <c r="FP83" i="10"/>
  <c r="FP84" i="10"/>
  <c r="FP85" i="10"/>
  <c r="FP86" i="10"/>
  <c r="FP87" i="10"/>
  <c r="FP88" i="10"/>
  <c r="FP93" i="10"/>
  <c r="FP63" i="10"/>
  <c r="FP64" i="10"/>
  <c r="FP65" i="10"/>
  <c r="FP66" i="10"/>
  <c r="FP67" i="10"/>
  <c r="FP68" i="10"/>
  <c r="FP69" i="10"/>
  <c r="FP70" i="10"/>
  <c r="FP71" i="10"/>
  <c r="FP72" i="10"/>
  <c r="FP73" i="10"/>
  <c r="FP74" i="10"/>
  <c r="FP75" i="10"/>
  <c r="FP49" i="10"/>
  <c r="FP50" i="10"/>
  <c r="FP51" i="10"/>
  <c r="FP52" i="10"/>
  <c r="FP53" i="10"/>
  <c r="FP54" i="10"/>
  <c r="FP55" i="10"/>
  <c r="FP56" i="10"/>
  <c r="FP57" i="10"/>
  <c r="FP58" i="10"/>
  <c r="FP59" i="10"/>
  <c r="FP60" i="10"/>
  <c r="FP61" i="10"/>
  <c r="FP34" i="10"/>
  <c r="FP35" i="10"/>
  <c r="FP36" i="10"/>
  <c r="FP37" i="10"/>
  <c r="FP38" i="10"/>
  <c r="FP39" i="10"/>
  <c r="FP40" i="10"/>
  <c r="FP41" i="10"/>
  <c r="FP42" i="10"/>
  <c r="FP43" i="10"/>
  <c r="FP44" i="10"/>
  <c r="FP45" i="10"/>
  <c r="FP46" i="10"/>
  <c r="FP47" i="10"/>
  <c r="FP10" i="10"/>
  <c r="FP11" i="10"/>
  <c r="FP12" i="10"/>
  <c r="FP13" i="10"/>
  <c r="FP14" i="10"/>
  <c r="FP15" i="10"/>
  <c r="FP16" i="10"/>
  <c r="FP17" i="10"/>
  <c r="FP18" i="10"/>
  <c r="FP19" i="10"/>
  <c r="FP22" i="10"/>
  <c r="FP23" i="10"/>
  <c r="FP27" i="10"/>
  <c r="FP32" i="10"/>
  <c r="FP423" i="10"/>
  <c r="FP424" i="10"/>
  <c r="FP425" i="10"/>
  <c r="FP426" i="10"/>
  <c r="FP427" i="10"/>
  <c r="FP428" i="10"/>
  <c r="FP429" i="10"/>
  <c r="FP430" i="10"/>
  <c r="FP431" i="10"/>
  <c r="FP432" i="10"/>
  <c r="FP433" i="10"/>
  <c r="FP434" i="10"/>
  <c r="FP435" i="10"/>
  <c r="FP436" i="10"/>
  <c r="FP437" i="10"/>
  <c r="FP438" i="10"/>
  <c r="FP440" i="10"/>
  <c r="FP441" i="10"/>
  <c r="FP442" i="10"/>
  <c r="FP443" i="10"/>
  <c r="FP444" i="10"/>
  <c r="FP445" i="10"/>
  <c r="FP446" i="10"/>
  <c r="FP447" i="10"/>
  <c r="FP448" i="10"/>
  <c r="FP449" i="10"/>
  <c r="FP450" i="10"/>
  <c r="FP451" i="10"/>
  <c r="FP452" i="10"/>
  <c r="FP453" i="10"/>
  <c r="FP454" i="10"/>
  <c r="FP455" i="10"/>
  <c r="FP458" i="10"/>
  <c r="FP459" i="10"/>
  <c r="FP460" i="10"/>
  <c r="FP461" i="10"/>
  <c r="FP462" i="10"/>
  <c r="FP463" i="10"/>
  <c r="FP464" i="10"/>
  <c r="FP465" i="10"/>
  <c r="FP466" i="10"/>
  <c r="FP467" i="10"/>
  <c r="FP468" i="10"/>
  <c r="FP469" i="10"/>
  <c r="FP470" i="10"/>
  <c r="FP471" i="10"/>
  <c r="FP472" i="10"/>
  <c r="FP508" i="10"/>
  <c r="FP509" i="10"/>
  <c r="FP510" i="10"/>
  <c r="FP511" i="10"/>
  <c r="FP512" i="10"/>
  <c r="FP513" i="10"/>
  <c r="FP514" i="10"/>
  <c r="FP515" i="10"/>
  <c r="FP516" i="10"/>
  <c r="FP517" i="10"/>
  <c r="FP518" i="10"/>
  <c r="FP519" i="10"/>
  <c r="FP520" i="10"/>
  <c r="FP521" i="10"/>
  <c r="FP522" i="10"/>
  <c r="FP523" i="10"/>
  <c r="FP276" i="10"/>
  <c r="FP277" i="10"/>
  <c r="FP278" i="10"/>
  <c r="FP279" i="10"/>
  <c r="FP280" i="10"/>
  <c r="FP281" i="10"/>
  <c r="FP282" i="10"/>
  <c r="FP283" i="10"/>
  <c r="FP284" i="10"/>
  <c r="FP285" i="10"/>
  <c r="FP286" i="10"/>
  <c r="FP287" i="10"/>
  <c r="FP311" i="10"/>
  <c r="FP313" i="10"/>
  <c r="FP314" i="10"/>
  <c r="FP315" i="10"/>
  <c r="FP316" i="10"/>
  <c r="FP317" i="10"/>
  <c r="FP318" i="10"/>
  <c r="FP319" i="10"/>
  <c r="FP320" i="10"/>
  <c r="FP321" i="10"/>
  <c r="FP322" i="10"/>
  <c r="FP323" i="10"/>
  <c r="FP324" i="10"/>
  <c r="FP325" i="10"/>
  <c r="FP326" i="10"/>
  <c r="FP327" i="10"/>
  <c r="FP328" i="10"/>
  <c r="FP330" i="10"/>
  <c r="FP331" i="10"/>
  <c r="FP332" i="10"/>
  <c r="FP333" i="10"/>
  <c r="FP334" i="10"/>
  <c r="FP335" i="10"/>
  <c r="FP336" i="10"/>
  <c r="FP337" i="10"/>
  <c r="FP338" i="10"/>
  <c r="FP339" i="10"/>
  <c r="FP340" i="10"/>
  <c r="FP341" i="10"/>
  <c r="FP342" i="10"/>
  <c r="FP343" i="10"/>
  <c r="FP344" i="10"/>
  <c r="FP345" i="10"/>
  <c r="FP360" i="10"/>
  <c r="FP361" i="10"/>
  <c r="FP362" i="10"/>
  <c r="FP364" i="10"/>
  <c r="FP365" i="10"/>
  <c r="FP366" i="10"/>
  <c r="FP367" i="10"/>
  <c r="FP368" i="10"/>
  <c r="FP369" i="10"/>
  <c r="FP370" i="10"/>
  <c r="FP371" i="10"/>
  <c r="FP372" i="10"/>
  <c r="FP373" i="10"/>
  <c r="FP374" i="10"/>
  <c r="FP375" i="10"/>
  <c r="FP376" i="10"/>
  <c r="FP377" i="10"/>
  <c r="FP378" i="10"/>
  <c r="FP379" i="10"/>
  <c r="FP381" i="10"/>
  <c r="FP382" i="10"/>
  <c r="FP383" i="10"/>
  <c r="FP384" i="10"/>
  <c r="FP385" i="10"/>
  <c r="FP386" i="10"/>
  <c r="FP387" i="10"/>
  <c r="FP388" i="10"/>
  <c r="FP389" i="10"/>
  <c r="FP390" i="10"/>
  <c r="FP391" i="10"/>
  <c r="FP392" i="10"/>
  <c r="FP393" i="10"/>
  <c r="FP394" i="10"/>
  <c r="FP395" i="10"/>
  <c r="FP396" i="10"/>
  <c r="FQ525" i="10"/>
  <c r="FQ526" i="10"/>
  <c r="FQ527" i="10"/>
  <c r="FQ528" i="10"/>
  <c r="FQ529" i="10"/>
  <c r="FQ530" i="10"/>
  <c r="FQ531" i="10"/>
  <c r="FQ532" i="10"/>
  <c r="FQ533" i="10"/>
  <c r="FQ534" i="10"/>
  <c r="FQ535" i="10"/>
  <c r="FQ536" i="10"/>
  <c r="FQ537" i="10"/>
  <c r="FQ538" i="10"/>
  <c r="FQ539" i="10"/>
  <c r="FQ540" i="10"/>
  <c r="AS411" i="10"/>
  <c r="AS412" i="10"/>
  <c r="AS413" i="10"/>
  <c r="AS415" i="10"/>
  <c r="FQ415" i="10" s="1"/>
  <c r="AS416" i="10"/>
  <c r="FQ416" i="10" s="1"/>
  <c r="FQ417" i="10"/>
  <c r="FQ418" i="10"/>
  <c r="FQ419" i="10"/>
  <c r="FQ420" i="10"/>
  <c r="FQ421" i="10"/>
  <c r="AS398" i="10"/>
  <c r="AS399" i="10"/>
  <c r="AS400" i="10"/>
  <c r="AS401" i="10"/>
  <c r="AS402" i="10"/>
  <c r="FQ402" i="10" s="1"/>
  <c r="FQ403" i="10"/>
  <c r="FQ404" i="10"/>
  <c r="FQ405" i="10"/>
  <c r="FQ406" i="10"/>
  <c r="FQ407" i="10"/>
  <c r="FQ408" i="10"/>
  <c r="FQ409" i="10"/>
  <c r="AS263" i="10"/>
  <c r="DE263" i="10"/>
  <c r="AS264" i="10"/>
  <c r="DE264" i="10"/>
  <c r="AS265" i="10"/>
  <c r="AS266" i="10"/>
  <c r="FQ268" i="10"/>
  <c r="AS269" i="10"/>
  <c r="AS270" i="10"/>
  <c r="FQ270" i="10" s="1"/>
  <c r="FQ271" i="10"/>
  <c r="FQ272" i="10"/>
  <c r="FQ273" i="10"/>
  <c r="FQ274" i="10"/>
  <c r="AS251" i="10"/>
  <c r="AS252" i="10"/>
  <c r="AS253" i="10"/>
  <c r="AS254" i="10"/>
  <c r="AS257" i="10"/>
  <c r="FQ257" i="10" s="1"/>
  <c r="AS258" i="10"/>
  <c r="FQ258" i="10" s="1"/>
  <c r="AS259" i="10"/>
  <c r="FQ259" i="10" s="1"/>
  <c r="FQ260" i="10"/>
  <c r="FQ261" i="10"/>
  <c r="AS239" i="10"/>
  <c r="AS240" i="10"/>
  <c r="AS241" i="10"/>
  <c r="AS242" i="10"/>
  <c r="FQ242" i="10" s="1"/>
  <c r="FQ243" i="10"/>
  <c r="FQ244" i="10"/>
  <c r="FQ245" i="10"/>
  <c r="FQ246" i="10"/>
  <c r="FQ247" i="10"/>
  <c r="FQ248" i="10"/>
  <c r="FQ249" i="10"/>
  <c r="AS226" i="10"/>
  <c r="AS227" i="10"/>
  <c r="AS229" i="10"/>
  <c r="AS230" i="10"/>
  <c r="FQ232" i="10"/>
  <c r="FQ233" i="10"/>
  <c r="FQ234" i="10"/>
  <c r="FQ235" i="10"/>
  <c r="FQ236" i="10"/>
  <c r="FQ237" i="10"/>
  <c r="AS206" i="10"/>
  <c r="FQ206" i="10" s="1"/>
  <c r="FQ207" i="10"/>
  <c r="FQ208" i="10"/>
  <c r="AS209" i="10"/>
  <c r="FQ209" i="10" s="1"/>
  <c r="AS210" i="10"/>
  <c r="FQ210" i="10" s="1"/>
  <c r="AS211" i="10"/>
  <c r="FQ211" i="10" s="1"/>
  <c r="AS212" i="10"/>
  <c r="FQ212" i="10" s="1"/>
  <c r="AS213" i="10"/>
  <c r="FQ213" i="10" s="1"/>
  <c r="FQ214" i="10"/>
  <c r="FQ215" i="10"/>
  <c r="FQ216" i="10"/>
  <c r="FQ217" i="10"/>
  <c r="FQ218" i="10"/>
  <c r="FQ223" i="10"/>
  <c r="FQ224" i="10"/>
  <c r="FQ195" i="10"/>
  <c r="AS196" i="10"/>
  <c r="FQ196" i="10" s="1"/>
  <c r="AS197" i="10"/>
  <c r="FQ198" i="10"/>
  <c r="FQ199" i="10"/>
  <c r="FQ200" i="10"/>
  <c r="FQ201" i="10"/>
  <c r="FQ202" i="10"/>
  <c r="FQ203" i="10"/>
  <c r="FQ204" i="10"/>
  <c r="FQ176" i="10"/>
  <c r="AS177" i="10"/>
  <c r="FQ178" i="10"/>
  <c r="AS179" i="10"/>
  <c r="FQ179" i="10" s="1"/>
  <c r="AS180" i="10"/>
  <c r="AS181" i="10"/>
  <c r="FQ181" i="10" s="1"/>
  <c r="FQ182" i="10"/>
  <c r="FQ183" i="10"/>
  <c r="FQ184" i="10"/>
  <c r="FQ185" i="10"/>
  <c r="FQ186" i="10"/>
  <c r="FQ187" i="10"/>
  <c r="FQ188" i="10"/>
  <c r="FQ189" i="10"/>
  <c r="FQ159" i="10"/>
  <c r="FQ160" i="10"/>
  <c r="FQ161" i="10"/>
  <c r="AS163" i="10"/>
  <c r="FQ163" i="10" s="1"/>
  <c r="AS164" i="10"/>
  <c r="FQ164" i="10" s="1"/>
  <c r="AS165" i="10"/>
  <c r="FQ165" i="10" s="1"/>
  <c r="AS166" i="10"/>
  <c r="FQ166" i="10" s="1"/>
  <c r="FQ145" i="10"/>
  <c r="AS146" i="10"/>
  <c r="FQ146" i="10" s="1"/>
  <c r="AS147" i="10"/>
  <c r="FQ147" i="10" s="1"/>
  <c r="AS149" i="10"/>
  <c r="FQ149" i="10" s="1"/>
  <c r="FQ150" i="10"/>
  <c r="FQ151" i="10"/>
  <c r="FQ152" i="10"/>
  <c r="FQ153" i="10"/>
  <c r="FQ154" i="10"/>
  <c r="FQ155" i="10"/>
  <c r="FQ156" i="10"/>
  <c r="FQ157" i="10"/>
  <c r="AS131" i="10"/>
  <c r="AS133" i="10"/>
  <c r="AS134" i="10"/>
  <c r="AS135" i="10"/>
  <c r="FQ135" i="10" s="1"/>
  <c r="AS136" i="10"/>
  <c r="FQ136" i="10" s="1"/>
  <c r="FQ137" i="10"/>
  <c r="FQ138" i="10"/>
  <c r="AS139" i="10"/>
  <c r="FQ139" i="10" s="1"/>
  <c r="FQ140" i="10"/>
  <c r="FQ141" i="10"/>
  <c r="FQ142" i="10"/>
  <c r="FQ143" i="10"/>
  <c r="FQ116" i="10"/>
  <c r="AS117" i="10"/>
  <c r="AS118" i="10"/>
  <c r="FQ118" i="10" s="1"/>
  <c r="AS119" i="10"/>
  <c r="FQ119" i="10" s="1"/>
  <c r="FQ120" i="10"/>
  <c r="FQ121" i="10"/>
  <c r="FQ122" i="10"/>
  <c r="FQ123" i="10"/>
  <c r="FQ124" i="10"/>
  <c r="FQ125" i="10"/>
  <c r="FQ126" i="10"/>
  <c r="FQ127" i="10"/>
  <c r="FQ128" i="10"/>
  <c r="FQ129" i="10"/>
  <c r="FQ95" i="10"/>
  <c r="FQ96" i="10"/>
  <c r="FQ97" i="10"/>
  <c r="FQ98" i="10"/>
  <c r="FQ99" i="10"/>
  <c r="FQ100" i="10"/>
  <c r="FQ101" i="10"/>
  <c r="FQ102" i="10"/>
  <c r="FQ103" i="10"/>
  <c r="FQ104" i="10"/>
  <c r="FQ112" i="10"/>
  <c r="FQ113" i="10"/>
  <c r="FQ114" i="10"/>
  <c r="FQ78" i="10"/>
  <c r="FQ79" i="10"/>
  <c r="FQ80" i="10"/>
  <c r="FQ81" i="10"/>
  <c r="FQ83" i="10"/>
  <c r="FQ84" i="10"/>
  <c r="FQ85" i="10"/>
  <c r="FQ86" i="10"/>
  <c r="FQ87" i="10"/>
  <c r="FQ88" i="10"/>
  <c r="FQ93" i="10"/>
  <c r="FQ65" i="10"/>
  <c r="FQ66" i="10"/>
  <c r="FQ67" i="10"/>
  <c r="FQ68" i="10"/>
  <c r="FQ69" i="10"/>
  <c r="FQ70" i="10"/>
  <c r="FQ71" i="10"/>
  <c r="FQ72" i="10"/>
  <c r="FQ73" i="10"/>
  <c r="FQ74" i="10"/>
  <c r="FQ75" i="10"/>
  <c r="AS50" i="10"/>
  <c r="AS53" i="10"/>
  <c r="FQ53" i="10" s="1"/>
  <c r="AS54" i="10"/>
  <c r="FQ54" i="10" s="1"/>
  <c r="FQ55" i="10"/>
  <c r="FQ56" i="10"/>
  <c r="FQ57" i="10"/>
  <c r="FQ58" i="10"/>
  <c r="FQ59" i="10"/>
  <c r="FQ60" i="10"/>
  <c r="FQ61" i="10"/>
  <c r="AS34" i="10"/>
  <c r="AS35" i="10"/>
  <c r="AS36" i="10"/>
  <c r="AS37" i="10"/>
  <c r="FQ38" i="10"/>
  <c r="FQ39" i="10"/>
  <c r="FQ40" i="10"/>
  <c r="FQ41" i="10"/>
  <c r="FQ42" i="10"/>
  <c r="FQ43" i="10"/>
  <c r="FQ44" i="10"/>
  <c r="FQ45" i="10"/>
  <c r="FQ46" i="10"/>
  <c r="FQ47" i="10"/>
  <c r="AS11" i="10"/>
  <c r="AS12" i="10"/>
  <c r="AS13" i="10"/>
  <c r="AS14" i="10"/>
  <c r="AS15" i="10"/>
  <c r="FQ15" i="10" s="1"/>
  <c r="AS16" i="10"/>
  <c r="FQ16" i="10" s="1"/>
  <c r="FQ17" i="10"/>
  <c r="FQ18" i="10"/>
  <c r="FQ19" i="10"/>
  <c r="FQ22" i="10"/>
  <c r="FQ23" i="10"/>
  <c r="FQ27" i="10"/>
  <c r="FQ32" i="10"/>
  <c r="AS424" i="10"/>
  <c r="FQ424" i="10" s="1"/>
  <c r="AS425" i="10"/>
  <c r="FQ425" i="10" s="1"/>
  <c r="AS426" i="10"/>
  <c r="FQ426" i="10" s="1"/>
  <c r="AS427" i="10"/>
  <c r="FQ427" i="10" s="1"/>
  <c r="AS428" i="10"/>
  <c r="FQ428" i="10" s="1"/>
  <c r="FQ429" i="10"/>
  <c r="FQ430" i="10"/>
  <c r="FQ431" i="10"/>
  <c r="FQ432" i="10"/>
  <c r="FQ433" i="10"/>
  <c r="FQ434" i="10"/>
  <c r="FQ435" i="10"/>
  <c r="FQ436" i="10"/>
  <c r="FQ437" i="10"/>
  <c r="FQ438" i="10"/>
  <c r="AS440" i="10"/>
  <c r="FQ440" i="10" s="1"/>
  <c r="AS441" i="10"/>
  <c r="AS442" i="10"/>
  <c r="FQ442" i="10" s="1"/>
  <c r="AS443" i="10"/>
  <c r="FQ443" i="10" s="1"/>
  <c r="AS444" i="10"/>
  <c r="FQ445" i="10"/>
  <c r="FQ446" i="10"/>
  <c r="FQ447" i="10"/>
  <c r="FQ448" i="10"/>
  <c r="FQ449" i="10"/>
  <c r="FQ450" i="10"/>
  <c r="FQ451" i="10"/>
  <c r="FQ452" i="10"/>
  <c r="FQ453" i="10"/>
  <c r="FQ454" i="10"/>
  <c r="FQ455" i="10"/>
  <c r="AS458" i="10"/>
  <c r="AS459" i="10"/>
  <c r="FQ459" i="10" s="1"/>
  <c r="AS460" i="10"/>
  <c r="FQ460" i="10" s="1"/>
  <c r="AS461" i="10"/>
  <c r="FQ461" i="10" s="1"/>
  <c r="AS462" i="10"/>
  <c r="FQ462" i="10" s="1"/>
  <c r="AS463" i="10"/>
  <c r="FQ463" i="10" s="1"/>
  <c r="FQ464" i="10"/>
  <c r="FQ465" i="10"/>
  <c r="FQ466" i="10"/>
  <c r="FQ467" i="10"/>
  <c r="FQ468" i="10"/>
  <c r="FQ469" i="10"/>
  <c r="FQ470" i="10"/>
  <c r="FQ471" i="10"/>
  <c r="FQ472" i="10"/>
  <c r="FQ508" i="10"/>
  <c r="FQ509" i="10"/>
  <c r="FQ510" i="10"/>
  <c r="FQ511" i="10"/>
  <c r="FQ512" i="10"/>
  <c r="FQ513" i="10"/>
  <c r="FQ514" i="10"/>
  <c r="FQ515" i="10"/>
  <c r="FQ516" i="10"/>
  <c r="FQ517" i="10"/>
  <c r="FQ518" i="10"/>
  <c r="FQ519" i="10"/>
  <c r="FQ520" i="10"/>
  <c r="FQ521" i="10"/>
  <c r="FQ522" i="10"/>
  <c r="FQ523" i="10"/>
  <c r="AS276" i="10"/>
  <c r="AS277" i="10"/>
  <c r="FQ277" i="10" s="1"/>
  <c r="AS278" i="10"/>
  <c r="FQ278" i="10" s="1"/>
  <c r="AS279" i="10"/>
  <c r="FQ279" i="10" s="1"/>
  <c r="AS280" i="10"/>
  <c r="FQ280" i="10" s="1"/>
  <c r="AS282" i="10"/>
  <c r="FQ282" i="10" s="1"/>
  <c r="FQ283" i="10"/>
  <c r="FQ284" i="10"/>
  <c r="FQ285" i="10"/>
  <c r="FQ286" i="10"/>
  <c r="FQ287" i="10"/>
  <c r="AS290" i="10"/>
  <c r="FQ290" i="10" s="1"/>
  <c r="AS294" i="10"/>
  <c r="FQ294" i="10" s="1"/>
  <c r="AS295" i="10"/>
  <c r="FQ295" i="10" s="1"/>
  <c r="FQ311" i="10"/>
  <c r="AS313" i="10"/>
  <c r="DE313" i="10"/>
  <c r="AS314" i="10"/>
  <c r="DE314" i="10"/>
  <c r="AS315" i="10"/>
  <c r="AS316" i="10"/>
  <c r="AS317" i="10"/>
  <c r="FQ317" i="10" s="1"/>
  <c r="AS318" i="10"/>
  <c r="FQ318" i="10" s="1"/>
  <c r="AS319" i="10"/>
  <c r="FQ319" i="10" s="1"/>
  <c r="AS320" i="10"/>
  <c r="FQ320" i="10" s="1"/>
  <c r="FQ321" i="10"/>
  <c r="FQ322" i="10"/>
  <c r="FQ323" i="10"/>
  <c r="FQ324" i="10"/>
  <c r="FQ325" i="10"/>
  <c r="FQ326" i="10"/>
  <c r="FQ327" i="10"/>
  <c r="FQ328" i="10"/>
  <c r="AS330" i="10"/>
  <c r="DE330" i="10"/>
  <c r="AS331" i="10"/>
  <c r="DE331" i="10"/>
  <c r="AS332" i="10"/>
  <c r="DE332" i="10"/>
  <c r="AS333" i="10"/>
  <c r="AS335" i="10"/>
  <c r="FQ335" i="10" s="1"/>
  <c r="AS336" i="10"/>
  <c r="FQ337" i="10"/>
  <c r="FQ338" i="10"/>
  <c r="FQ339" i="10"/>
  <c r="FQ340" i="10"/>
  <c r="FQ341" i="10"/>
  <c r="FQ342" i="10"/>
  <c r="FQ343" i="10"/>
  <c r="FQ344" i="10"/>
  <c r="FQ345" i="10"/>
  <c r="AS349" i="10"/>
  <c r="FQ349" i="10" s="1"/>
  <c r="AS350" i="10"/>
  <c r="FQ350" i="10" s="1"/>
  <c r="AS351" i="10"/>
  <c r="FQ351" i="10" s="1"/>
  <c r="AS352" i="10"/>
  <c r="FQ352" i="10" s="1"/>
  <c r="AS353" i="10"/>
  <c r="FQ353" i="10" s="1"/>
  <c r="AS364" i="10"/>
  <c r="AS365" i="10"/>
  <c r="AS366" i="10"/>
  <c r="AS367" i="10"/>
  <c r="FQ367" i="10" s="1"/>
  <c r="FQ368" i="10"/>
  <c r="FQ369" i="10"/>
  <c r="FQ370" i="10"/>
  <c r="FQ371" i="10"/>
  <c r="FQ372" i="10"/>
  <c r="FQ373" i="10"/>
  <c r="FQ374" i="10"/>
  <c r="FQ375" i="10"/>
  <c r="FQ376" i="10"/>
  <c r="FQ377" i="10"/>
  <c r="FQ378" i="10"/>
  <c r="FQ379" i="10"/>
  <c r="AS381" i="10"/>
  <c r="AS382" i="10"/>
  <c r="AS383" i="10"/>
  <c r="FQ383" i="10" s="1"/>
  <c r="AS384" i="10"/>
  <c r="FQ384" i="10" s="1"/>
  <c r="AS385" i="10"/>
  <c r="FQ385" i="10" s="1"/>
  <c r="FQ386" i="10"/>
  <c r="FQ387" i="10"/>
  <c r="FQ388" i="10"/>
  <c r="FQ389" i="10"/>
  <c r="FQ390" i="10"/>
  <c r="FQ391" i="10"/>
  <c r="FQ392" i="10"/>
  <c r="FQ393" i="10"/>
  <c r="FQ394" i="10"/>
  <c r="FQ395" i="10"/>
  <c r="FQ396" i="10"/>
  <c r="FR48" i="10"/>
  <c r="FR541" i="10" s="1"/>
  <c r="BZ524" i="10"/>
  <c r="BZ410" i="10"/>
  <c r="BZ397" i="10"/>
  <c r="BZ250" i="10"/>
  <c r="BZ238" i="10"/>
  <c r="BZ225" i="10"/>
  <c r="BZ205" i="10"/>
  <c r="BZ190" i="10"/>
  <c r="BZ175" i="10"/>
  <c r="BZ158" i="10"/>
  <c r="BZ144" i="10"/>
  <c r="BZ130" i="10"/>
  <c r="BZ115" i="10"/>
  <c r="BZ94" i="10"/>
  <c r="BZ76" i="10"/>
  <c r="BZ62" i="10"/>
  <c r="BZ48" i="10"/>
  <c r="BZ33" i="10"/>
  <c r="BZ9" i="10"/>
  <c r="BZ422" i="10"/>
  <c r="BZ439" i="10"/>
  <c r="BZ456" i="10"/>
  <c r="BZ507" i="10"/>
  <c r="BZ275" i="10"/>
  <c r="BZ288" i="10"/>
  <c r="BZ312" i="10"/>
  <c r="BZ329" i="10"/>
  <c r="BZ363" i="10"/>
  <c r="BZ380" i="10"/>
  <c r="CA524" i="10"/>
  <c r="CA205" i="10"/>
  <c r="CA175" i="10"/>
  <c r="CA158" i="10"/>
  <c r="CA144" i="10"/>
  <c r="CA115" i="10"/>
  <c r="CA94" i="10"/>
  <c r="CA76" i="10"/>
  <c r="CA456" i="10"/>
  <c r="CA507" i="10"/>
  <c r="CA288" i="10"/>
  <c r="CB524" i="10"/>
  <c r="CB410" i="10"/>
  <c r="CB397" i="10"/>
  <c r="CB250" i="10"/>
  <c r="CB238" i="10"/>
  <c r="CB225" i="10"/>
  <c r="CB205" i="10"/>
  <c r="CB190" i="10"/>
  <c r="CB175" i="10"/>
  <c r="CB158" i="10"/>
  <c r="CB144" i="10"/>
  <c r="CB130" i="10"/>
  <c r="CB115" i="10"/>
  <c r="CB94" i="10"/>
  <c r="CB76" i="10"/>
  <c r="CB48" i="10"/>
  <c r="CB33" i="10"/>
  <c r="CB9" i="10"/>
  <c r="CB422" i="10"/>
  <c r="CB439" i="10"/>
  <c r="CB456" i="10"/>
  <c r="CB507" i="10"/>
  <c r="CB275" i="10"/>
  <c r="CB288" i="10"/>
  <c r="CB312" i="10"/>
  <c r="CB329" i="10"/>
  <c r="CB363" i="10"/>
  <c r="CB380" i="10"/>
  <c r="CC524" i="10"/>
  <c r="CC205" i="10"/>
  <c r="CC175" i="10"/>
  <c r="CC158" i="10"/>
  <c r="CC144" i="10"/>
  <c r="CC115" i="10"/>
  <c r="CC94" i="10"/>
  <c r="CC76" i="10"/>
  <c r="CC507" i="10"/>
  <c r="CC288" i="10"/>
  <c r="CD524" i="10"/>
  <c r="CD410" i="10"/>
  <c r="CD397" i="10"/>
  <c r="CD250" i="10"/>
  <c r="CD238" i="10"/>
  <c r="CD225" i="10"/>
  <c r="CD205" i="10"/>
  <c r="CD190" i="10"/>
  <c r="CD175" i="10"/>
  <c r="CD158" i="10"/>
  <c r="CD144" i="10"/>
  <c r="CD130" i="10"/>
  <c r="CD115" i="10"/>
  <c r="CD94" i="10"/>
  <c r="CD76" i="10"/>
  <c r="CD62" i="10"/>
  <c r="CD48" i="10"/>
  <c r="CD33" i="10"/>
  <c r="CD9" i="10"/>
  <c r="CD422" i="10"/>
  <c r="CD439" i="10"/>
  <c r="CD456" i="10"/>
  <c r="CD507" i="10"/>
  <c r="CD275" i="10"/>
  <c r="CD288" i="10"/>
  <c r="CD312" i="10"/>
  <c r="CD329" i="10"/>
  <c r="CD363" i="10"/>
  <c r="CD380" i="10"/>
  <c r="CE524" i="10"/>
  <c r="CE205" i="10"/>
  <c r="CE175" i="10"/>
  <c r="CE158" i="10"/>
  <c r="CE144" i="10"/>
  <c r="CE115" i="10"/>
  <c r="CE94" i="10"/>
  <c r="CE76" i="10"/>
  <c r="CE439" i="10"/>
  <c r="CE507" i="10"/>
  <c r="CE288" i="10"/>
  <c r="CF524" i="10"/>
  <c r="CF410" i="10"/>
  <c r="CF397" i="10"/>
  <c r="CF250" i="10"/>
  <c r="CF238" i="10"/>
  <c r="CF225" i="10"/>
  <c r="CF205" i="10"/>
  <c r="CF190" i="10"/>
  <c r="CF175" i="10"/>
  <c r="CF158" i="10"/>
  <c r="CF144" i="10"/>
  <c r="CF130" i="10"/>
  <c r="CF115" i="10"/>
  <c r="CF94" i="10"/>
  <c r="CF76" i="10"/>
  <c r="CF62" i="10"/>
  <c r="CF48" i="10"/>
  <c r="CF33" i="10"/>
  <c r="CF9" i="10"/>
  <c r="CF422" i="10"/>
  <c r="CF439" i="10"/>
  <c r="CF456" i="10"/>
  <c r="CF507" i="10"/>
  <c r="CF275" i="10"/>
  <c r="CF288" i="10"/>
  <c r="CF312" i="10"/>
  <c r="CF329" i="10"/>
  <c r="CF363" i="10"/>
  <c r="CF380" i="10"/>
  <c r="CG524" i="10"/>
  <c r="CG205" i="10"/>
  <c r="CG175" i="10"/>
  <c r="CG158" i="10"/>
  <c r="CG144" i="10"/>
  <c r="CG115" i="10"/>
  <c r="CG94" i="10"/>
  <c r="CG76" i="10"/>
  <c r="CG507" i="10"/>
  <c r="CG288" i="10"/>
  <c r="CH524" i="10"/>
  <c r="CH410" i="10"/>
  <c r="CH397" i="10"/>
  <c r="CH250" i="10"/>
  <c r="CH238" i="10"/>
  <c r="CH225" i="10"/>
  <c r="CH205" i="10"/>
  <c r="CH190" i="10"/>
  <c r="CH175" i="10"/>
  <c r="CH158" i="10"/>
  <c r="CH144" i="10"/>
  <c r="CH130" i="10"/>
  <c r="CH115" i="10"/>
  <c r="CH94" i="10"/>
  <c r="CH76" i="10"/>
  <c r="CH62" i="10"/>
  <c r="CH48" i="10"/>
  <c r="CH33" i="10"/>
  <c r="CH9" i="10"/>
  <c r="CH422" i="10"/>
  <c r="CH439" i="10"/>
  <c r="CH456" i="10"/>
  <c r="CH507" i="10"/>
  <c r="CH275" i="10"/>
  <c r="CH288" i="10"/>
  <c r="CH312" i="10"/>
  <c r="CH329" i="10"/>
  <c r="CH363" i="10"/>
  <c r="CH380" i="10"/>
  <c r="CI524" i="10"/>
  <c r="CI205" i="10"/>
  <c r="CI175" i="10"/>
  <c r="CI158" i="10"/>
  <c r="CI144" i="10"/>
  <c r="CI115" i="10"/>
  <c r="CI94" i="10"/>
  <c r="CI76" i="10"/>
  <c r="CI507" i="10"/>
  <c r="CI288" i="10"/>
  <c r="CJ524" i="10"/>
  <c r="CJ205" i="10"/>
  <c r="CJ190" i="10"/>
  <c r="CJ175" i="10"/>
  <c r="CJ158" i="10"/>
  <c r="CJ144" i="10"/>
  <c r="CJ115" i="10"/>
  <c r="CJ94" i="10"/>
  <c r="CJ76" i="10"/>
  <c r="CJ9" i="10"/>
  <c r="CJ456" i="10"/>
  <c r="CJ507" i="10"/>
  <c r="CJ288" i="10"/>
  <c r="CK524" i="10"/>
  <c r="CK205" i="10"/>
  <c r="CK190" i="10"/>
  <c r="CK175" i="10"/>
  <c r="CK158" i="10"/>
  <c r="CK144" i="10"/>
  <c r="CK115" i="10"/>
  <c r="CK94" i="10"/>
  <c r="CK76" i="10"/>
  <c r="CK422" i="10"/>
  <c r="CK507" i="10"/>
  <c r="CK275" i="10"/>
  <c r="CK288" i="10"/>
  <c r="CL524" i="10"/>
  <c r="CL410" i="10"/>
  <c r="CL397" i="10"/>
  <c r="CL250" i="10"/>
  <c r="CL238" i="10"/>
  <c r="CL225" i="10"/>
  <c r="CL205" i="10"/>
  <c r="CL190" i="10"/>
  <c r="CL175" i="10"/>
  <c r="CL158" i="10"/>
  <c r="CL144" i="10"/>
  <c r="CL130" i="10"/>
  <c r="CL115" i="10"/>
  <c r="CL94" i="10"/>
  <c r="CL76" i="10"/>
  <c r="CL62" i="10"/>
  <c r="CL48" i="10"/>
  <c r="CL33" i="10"/>
  <c r="CL9" i="10"/>
  <c r="CL422" i="10"/>
  <c r="CL439" i="10"/>
  <c r="CL456" i="10"/>
  <c r="CL507" i="10"/>
  <c r="CL275" i="10"/>
  <c r="CL288" i="10"/>
  <c r="CL312" i="10"/>
  <c r="CL329" i="10"/>
  <c r="CL363" i="10"/>
  <c r="CL380" i="10"/>
  <c r="CM524" i="10"/>
  <c r="CM410" i="10"/>
  <c r="CM397" i="10"/>
  <c r="CM250" i="10"/>
  <c r="CM238" i="10"/>
  <c r="CM225" i="10"/>
  <c r="CM205" i="10"/>
  <c r="CM190" i="10"/>
  <c r="CM175" i="10"/>
  <c r="CM158" i="10"/>
  <c r="CM144" i="10"/>
  <c r="CM130" i="10"/>
  <c r="CM115" i="10"/>
  <c r="CM94" i="10"/>
  <c r="CM76" i="10"/>
  <c r="CM62" i="10"/>
  <c r="CM48" i="10"/>
  <c r="CM33" i="10"/>
  <c r="CM9" i="10"/>
  <c r="CM422" i="10"/>
  <c r="CM439" i="10"/>
  <c r="CM456" i="10"/>
  <c r="CM507" i="10"/>
  <c r="CM275" i="10"/>
  <c r="CM288" i="10"/>
  <c r="CM312" i="10"/>
  <c r="CM329" i="10"/>
  <c r="CM363" i="10"/>
  <c r="CM380" i="10"/>
  <c r="CN524" i="10"/>
  <c r="CN410" i="10"/>
  <c r="CN397" i="10"/>
  <c r="CN250" i="10"/>
  <c r="CN238" i="10"/>
  <c r="CN225" i="10"/>
  <c r="CN205" i="10"/>
  <c r="CN190" i="10"/>
  <c r="CN175" i="10"/>
  <c r="CN158" i="10"/>
  <c r="CN144" i="10"/>
  <c r="CN130" i="10"/>
  <c r="CN115" i="10"/>
  <c r="CN94" i="10"/>
  <c r="CN76" i="10"/>
  <c r="CN62" i="10"/>
  <c r="CN48" i="10"/>
  <c r="CN33" i="10"/>
  <c r="CN9" i="10"/>
  <c r="CN422" i="10"/>
  <c r="CN439" i="10"/>
  <c r="CN456" i="10"/>
  <c r="CN507" i="10"/>
  <c r="CN275" i="10"/>
  <c r="CN288" i="10"/>
  <c r="CN312" i="10"/>
  <c r="CN329" i="10"/>
  <c r="CN363" i="10"/>
  <c r="CN380" i="10"/>
  <c r="CO524" i="10"/>
  <c r="CO205" i="10"/>
  <c r="CO175" i="10"/>
  <c r="CO158" i="10"/>
  <c r="CO144" i="10"/>
  <c r="CO115" i="10"/>
  <c r="CO94" i="10"/>
  <c r="CO76" i="10"/>
  <c r="CO439" i="10"/>
  <c r="CO507" i="10"/>
  <c r="CO288" i="10"/>
  <c r="CP524" i="10"/>
  <c r="CP410" i="10"/>
  <c r="CP397" i="10"/>
  <c r="CP250" i="10"/>
  <c r="CP238" i="10"/>
  <c r="CP225" i="10"/>
  <c r="CP205" i="10"/>
  <c r="CP190" i="10"/>
  <c r="CP175" i="10"/>
  <c r="CP158" i="10"/>
  <c r="CP144" i="10"/>
  <c r="CP130" i="10"/>
  <c r="CP115" i="10"/>
  <c r="CP94" i="10"/>
  <c r="CP76" i="10"/>
  <c r="CP62" i="10"/>
  <c r="CP48" i="10"/>
  <c r="CP33" i="10"/>
  <c r="CP9" i="10"/>
  <c r="CP422" i="10"/>
  <c r="CP439" i="10"/>
  <c r="CP456" i="10"/>
  <c r="CP507" i="10"/>
  <c r="CP275" i="10"/>
  <c r="CP288" i="10"/>
  <c r="CP312" i="10"/>
  <c r="CP329" i="10"/>
  <c r="CP363" i="10"/>
  <c r="CP380" i="10"/>
  <c r="CQ524" i="10"/>
  <c r="CQ205" i="10"/>
  <c r="CQ175" i="10"/>
  <c r="CQ158" i="10"/>
  <c r="CQ144" i="10"/>
  <c r="CQ115" i="10"/>
  <c r="CQ94" i="10"/>
  <c r="CQ76" i="10"/>
  <c r="CQ507" i="10"/>
  <c r="CQ288" i="10"/>
  <c r="CR524" i="10"/>
  <c r="CR410" i="10"/>
  <c r="CR397" i="10"/>
  <c r="CR250" i="10"/>
  <c r="CR238" i="10"/>
  <c r="CR225" i="10"/>
  <c r="CR205" i="10"/>
  <c r="CR190" i="10"/>
  <c r="CR175" i="10"/>
  <c r="CR158" i="10"/>
  <c r="CR144" i="10"/>
  <c r="CR130" i="10"/>
  <c r="CR115" i="10"/>
  <c r="CR94" i="10"/>
  <c r="CR76" i="10"/>
  <c r="CR62" i="10"/>
  <c r="CR48" i="10"/>
  <c r="CR33" i="10"/>
  <c r="CR9" i="10"/>
  <c r="CR422" i="10"/>
  <c r="CR439" i="10"/>
  <c r="CR456" i="10"/>
  <c r="CR507" i="10"/>
  <c r="CR275" i="10"/>
  <c r="CR288" i="10"/>
  <c r="CR312" i="10"/>
  <c r="CR329" i="10"/>
  <c r="CR363" i="10"/>
  <c r="CR380" i="10"/>
  <c r="CS524" i="10"/>
  <c r="CS205" i="10"/>
  <c r="CS175" i="10"/>
  <c r="CS158" i="10"/>
  <c r="CS144" i="10"/>
  <c r="CS115" i="10"/>
  <c r="CS94" i="10"/>
  <c r="CS76" i="10"/>
  <c r="CS507" i="10"/>
  <c r="CS288" i="10"/>
  <c r="CT524" i="10"/>
  <c r="CT410" i="10"/>
  <c r="CT397" i="10"/>
  <c r="CT250" i="10"/>
  <c r="CT238" i="10"/>
  <c r="CT225" i="10"/>
  <c r="CT205" i="10"/>
  <c r="CT190" i="10"/>
  <c r="CT175" i="10"/>
  <c r="CT158" i="10"/>
  <c r="CT144" i="10"/>
  <c r="CT130" i="10"/>
  <c r="CT115" i="10"/>
  <c r="CT94" i="10"/>
  <c r="CT76" i="10"/>
  <c r="CT62" i="10"/>
  <c r="CT48" i="10"/>
  <c r="CT33" i="10"/>
  <c r="CT9" i="10"/>
  <c r="CT422" i="10"/>
  <c r="CT439" i="10"/>
  <c r="CT456" i="10"/>
  <c r="CT507" i="10"/>
  <c r="CT275" i="10"/>
  <c r="CT288" i="10"/>
  <c r="CT312" i="10"/>
  <c r="CT329" i="10"/>
  <c r="CT363" i="10"/>
  <c r="CT380" i="10"/>
  <c r="CU524" i="10"/>
  <c r="CU205" i="10"/>
  <c r="CU175" i="10"/>
  <c r="CU158" i="10"/>
  <c r="CU144" i="10"/>
  <c r="CU115" i="10"/>
  <c r="CU94" i="10"/>
  <c r="CU76" i="10"/>
  <c r="CU507" i="10"/>
  <c r="CU288" i="10"/>
  <c r="CV524" i="10"/>
  <c r="CV410" i="10"/>
  <c r="CV397" i="10"/>
  <c r="CV250" i="10"/>
  <c r="CV238" i="10"/>
  <c r="CV225" i="10"/>
  <c r="CV205" i="10"/>
  <c r="CV190" i="10"/>
  <c r="CV175" i="10"/>
  <c r="CV158" i="10"/>
  <c r="CV144" i="10"/>
  <c r="CV130" i="10"/>
  <c r="CV115" i="10"/>
  <c r="CV94" i="10"/>
  <c r="CV76" i="10"/>
  <c r="CV62" i="10"/>
  <c r="CV48" i="10"/>
  <c r="CV33" i="10"/>
  <c r="CV9" i="10"/>
  <c r="CV422" i="10"/>
  <c r="CV439" i="10"/>
  <c r="CV456" i="10"/>
  <c r="CV507" i="10"/>
  <c r="CV275" i="10"/>
  <c r="CV288" i="10"/>
  <c r="CV312" i="10"/>
  <c r="CV329" i="10"/>
  <c r="CV363" i="10"/>
  <c r="CV380" i="10"/>
  <c r="CW524" i="10"/>
  <c r="CW205" i="10"/>
  <c r="CW175" i="10"/>
  <c r="CW158" i="10"/>
  <c r="CW144" i="10"/>
  <c r="CW115" i="10"/>
  <c r="CW94" i="10"/>
  <c r="CW76" i="10"/>
  <c r="CW507" i="10"/>
  <c r="CW288" i="10"/>
  <c r="CX524" i="10"/>
  <c r="CX410" i="10"/>
  <c r="CX397" i="10"/>
  <c r="CX250" i="10"/>
  <c r="CX238" i="10"/>
  <c r="CX225" i="10"/>
  <c r="CX205" i="10"/>
  <c r="CX190" i="10"/>
  <c r="CX175" i="10"/>
  <c r="CX158" i="10"/>
  <c r="CX144" i="10"/>
  <c r="CX130" i="10"/>
  <c r="CX115" i="10"/>
  <c r="CX94" i="10"/>
  <c r="CX76" i="10"/>
  <c r="CX62" i="10"/>
  <c r="CX48" i="10"/>
  <c r="CX33" i="10"/>
  <c r="CX9" i="10"/>
  <c r="CX422" i="10"/>
  <c r="CX439" i="10"/>
  <c r="CX456" i="10"/>
  <c r="CX507" i="10"/>
  <c r="CX275" i="10"/>
  <c r="CX288" i="10"/>
  <c r="CX312" i="10"/>
  <c r="CX329" i="10"/>
  <c r="CX363" i="10"/>
  <c r="CX380" i="10"/>
  <c r="CY524" i="10"/>
  <c r="CY205" i="10"/>
  <c r="CY175" i="10"/>
  <c r="CY158" i="10"/>
  <c r="CY144" i="10"/>
  <c r="CY115" i="10"/>
  <c r="CY94" i="10"/>
  <c r="CY76" i="10"/>
  <c r="CY507" i="10"/>
  <c r="CY288" i="10"/>
  <c r="CZ524" i="10"/>
  <c r="CZ410" i="10"/>
  <c r="CZ397" i="10"/>
  <c r="CZ250" i="10"/>
  <c r="CZ238" i="10"/>
  <c r="CZ225" i="10"/>
  <c r="CZ205" i="10"/>
  <c r="CZ190" i="10"/>
  <c r="CZ175" i="10"/>
  <c r="CZ158" i="10"/>
  <c r="CZ144" i="10"/>
  <c r="CZ130" i="10"/>
  <c r="CZ115" i="10"/>
  <c r="CZ94" i="10"/>
  <c r="CZ76" i="10"/>
  <c r="CZ62" i="10"/>
  <c r="CZ48" i="10"/>
  <c r="CZ33" i="10"/>
  <c r="CZ9" i="10"/>
  <c r="CZ422" i="10"/>
  <c r="CZ439" i="10"/>
  <c r="CZ456" i="10"/>
  <c r="CZ507" i="10"/>
  <c r="CZ275" i="10"/>
  <c r="CZ288" i="10"/>
  <c r="CZ312" i="10"/>
  <c r="CZ329" i="10"/>
  <c r="CZ363" i="10"/>
  <c r="CZ380" i="10"/>
  <c r="DA524" i="10"/>
  <c r="DA205" i="10"/>
  <c r="DA175" i="10"/>
  <c r="DA158" i="10"/>
  <c r="DA144" i="10"/>
  <c r="DA115" i="10"/>
  <c r="DA94" i="10"/>
  <c r="DA76" i="10"/>
  <c r="DA507" i="10"/>
  <c r="DA288" i="10"/>
  <c r="DB524" i="10"/>
  <c r="DB410" i="10"/>
  <c r="DB397" i="10"/>
  <c r="DB250" i="10"/>
  <c r="DB238" i="10"/>
  <c r="DB225" i="10"/>
  <c r="DB205" i="10"/>
  <c r="DB190" i="10"/>
  <c r="DB175" i="10"/>
  <c r="DB158" i="10"/>
  <c r="DB144" i="10"/>
  <c r="DB130" i="10"/>
  <c r="DB115" i="10"/>
  <c r="DB94" i="10"/>
  <c r="DB76" i="10"/>
  <c r="DB62" i="10"/>
  <c r="DB48" i="10"/>
  <c r="DB33" i="10"/>
  <c r="DB9" i="10"/>
  <c r="DB422" i="10"/>
  <c r="DB439" i="10"/>
  <c r="DB456" i="10"/>
  <c r="DB507" i="10"/>
  <c r="DB275" i="10"/>
  <c r="DB288" i="10"/>
  <c r="DB312" i="10"/>
  <c r="DB329" i="10"/>
  <c r="DB363" i="10"/>
  <c r="DB380" i="10"/>
  <c r="DC524" i="10"/>
  <c r="DC205" i="10"/>
  <c r="DC175" i="10"/>
  <c r="DC158" i="10"/>
  <c r="DC144" i="10"/>
  <c r="DC115" i="10"/>
  <c r="DC94" i="10"/>
  <c r="DC76" i="10"/>
  <c r="DC507" i="10"/>
  <c r="DC288" i="10"/>
  <c r="DD524" i="10"/>
  <c r="DD410" i="10"/>
  <c r="DD397" i="10"/>
  <c r="DD250" i="10"/>
  <c r="DD238" i="10"/>
  <c r="DD225" i="10"/>
  <c r="DD205" i="10"/>
  <c r="DD190" i="10"/>
  <c r="DD175" i="10"/>
  <c r="DD158" i="10"/>
  <c r="DD144" i="10"/>
  <c r="DD130" i="10"/>
  <c r="DD115" i="10"/>
  <c r="DD94" i="10"/>
  <c r="DD76" i="10"/>
  <c r="DD62" i="10"/>
  <c r="DD48" i="10"/>
  <c r="DD33" i="10"/>
  <c r="DD9" i="10"/>
  <c r="DD422" i="10"/>
  <c r="DD439" i="10"/>
  <c r="DD456" i="10"/>
  <c r="DD507" i="10"/>
  <c r="DD275" i="10"/>
  <c r="DD288" i="10"/>
  <c r="DD312" i="10"/>
  <c r="DD329" i="10"/>
  <c r="DD363" i="10"/>
  <c r="DD380" i="10"/>
  <c r="DE524" i="10"/>
  <c r="DE205" i="10"/>
  <c r="DE175" i="10"/>
  <c r="DE158" i="10"/>
  <c r="DE144" i="10"/>
  <c r="DE115" i="10"/>
  <c r="DE94" i="10"/>
  <c r="DE76" i="10"/>
  <c r="DE439" i="10"/>
  <c r="DE507" i="10"/>
  <c r="DE288" i="10"/>
  <c r="DF524" i="10"/>
  <c r="DF410" i="10"/>
  <c r="DF397" i="10"/>
  <c r="DG263" i="10"/>
  <c r="DG264" i="10"/>
  <c r="DF250" i="10"/>
  <c r="DF238" i="10"/>
  <c r="DF225" i="10"/>
  <c r="DF205" i="10"/>
  <c r="DF190" i="10"/>
  <c r="DF175" i="10"/>
  <c r="DF158" i="10"/>
  <c r="DF144" i="10"/>
  <c r="DF130" i="10"/>
  <c r="DF115" i="10"/>
  <c r="DF94" i="10"/>
  <c r="DF76" i="10"/>
  <c r="DF62" i="10"/>
  <c r="DF48" i="10"/>
  <c r="DF33" i="10"/>
  <c r="DF9" i="10"/>
  <c r="DF422" i="10"/>
  <c r="DF439" i="10"/>
  <c r="DF456" i="10"/>
  <c r="DF507" i="10"/>
  <c r="DF275" i="10"/>
  <c r="DF288" i="10"/>
  <c r="DF312" i="10"/>
  <c r="DF329" i="10"/>
  <c r="DF363" i="10"/>
  <c r="DF380" i="10"/>
  <c r="DG524" i="10"/>
  <c r="DG205" i="10"/>
  <c r="DG175" i="10"/>
  <c r="DG158" i="10"/>
  <c r="DG144" i="10"/>
  <c r="DG115" i="10"/>
  <c r="DG94" i="10"/>
  <c r="DG76" i="10"/>
  <c r="DG456" i="10"/>
  <c r="DG507" i="10"/>
  <c r="DG288" i="10"/>
  <c r="DG313" i="10"/>
  <c r="DG314" i="10"/>
  <c r="DG330" i="10"/>
  <c r="DG331" i="10"/>
  <c r="DG332" i="10"/>
  <c r="DH524" i="10"/>
  <c r="DH410" i="10"/>
  <c r="DH397" i="10"/>
  <c r="DH250" i="10"/>
  <c r="DH238" i="10"/>
  <c r="DH225" i="10"/>
  <c r="DH205" i="10"/>
  <c r="DH190" i="10"/>
  <c r="DH175" i="10"/>
  <c r="DH158" i="10"/>
  <c r="DH144" i="10"/>
  <c r="DH130" i="10"/>
  <c r="DH115" i="10"/>
  <c r="DH94" i="10"/>
  <c r="DH76" i="10"/>
  <c r="DH62" i="10"/>
  <c r="DH48" i="10"/>
  <c r="DH33" i="10"/>
  <c r="DH9" i="10"/>
  <c r="DH422" i="10"/>
  <c r="DH439" i="10"/>
  <c r="DH456" i="10"/>
  <c r="DH507" i="10"/>
  <c r="DH275" i="10"/>
  <c r="DH288" i="10"/>
  <c r="DH312" i="10"/>
  <c r="DH329" i="10"/>
  <c r="DH363" i="10"/>
  <c r="DH380" i="10"/>
  <c r="DI524" i="10"/>
  <c r="DI205" i="10"/>
  <c r="DI175" i="10"/>
  <c r="DI158" i="10"/>
  <c r="DI144" i="10"/>
  <c r="DI115" i="10"/>
  <c r="DI94" i="10"/>
  <c r="DI76" i="10"/>
  <c r="DI507" i="10"/>
  <c r="DI288" i="10"/>
  <c r="DJ524" i="10"/>
  <c r="DJ410" i="10"/>
  <c r="DJ397" i="10"/>
  <c r="DJ250" i="10"/>
  <c r="DJ238" i="10"/>
  <c r="DJ225" i="10"/>
  <c r="DJ205" i="10"/>
  <c r="DJ190" i="10"/>
  <c r="DJ175" i="10"/>
  <c r="DJ158" i="10"/>
  <c r="DJ144" i="10"/>
  <c r="DJ130" i="10"/>
  <c r="DJ115" i="10"/>
  <c r="DJ94" i="10"/>
  <c r="DJ76" i="10"/>
  <c r="DJ62" i="10"/>
  <c r="DJ48" i="10"/>
  <c r="DJ33" i="10"/>
  <c r="DJ9" i="10"/>
  <c r="DJ422" i="10"/>
  <c r="DJ439" i="10"/>
  <c r="DJ456" i="10"/>
  <c r="DJ507" i="10"/>
  <c r="DJ275" i="10"/>
  <c r="DJ288" i="10"/>
  <c r="DJ312" i="10"/>
  <c r="DJ329" i="10"/>
  <c r="DJ363" i="10"/>
  <c r="DJ380" i="10"/>
  <c r="BY314" i="10"/>
  <c r="BY264" i="10"/>
  <c r="BY332" i="10"/>
  <c r="BY331" i="10"/>
  <c r="BY313" i="10"/>
  <c r="BY263" i="10"/>
  <c r="BY330" i="10"/>
  <c r="AU270" i="10"/>
  <c r="FS270" i="10" s="1"/>
  <c r="M270" i="10"/>
  <c r="AU269" i="10"/>
  <c r="M269" i="10"/>
  <c r="M267" i="10"/>
  <c r="AU266" i="10"/>
  <c r="M266" i="10"/>
  <c r="AU265" i="10"/>
  <c r="M265" i="10"/>
  <c r="AU264" i="10"/>
  <c r="M264" i="10"/>
  <c r="AU263" i="10"/>
  <c r="M263" i="10"/>
  <c r="BH271" i="10"/>
  <c r="BH272" i="10"/>
  <c r="BH273" i="10"/>
  <c r="BH274" i="10"/>
  <c r="BG271" i="10"/>
  <c r="BG272" i="10"/>
  <c r="BG273" i="10"/>
  <c r="BG274" i="10"/>
  <c r="AU251" i="10"/>
  <c r="AU252" i="10"/>
  <c r="AU253" i="10"/>
  <c r="AU254" i="10"/>
  <c r="AU257" i="10"/>
  <c r="FS257" i="10" s="1"/>
  <c r="AU258" i="10"/>
  <c r="FS258" i="10" s="1"/>
  <c r="AU259" i="10"/>
  <c r="FS259" i="10" s="1"/>
  <c r="BG260" i="10"/>
  <c r="BG261" i="10"/>
  <c r="M259" i="10"/>
  <c r="M258" i="10"/>
  <c r="M257" i="10"/>
  <c r="M256" i="10"/>
  <c r="M255" i="10"/>
  <c r="M254" i="10"/>
  <c r="M253" i="10"/>
  <c r="M252" i="10"/>
  <c r="M251" i="10"/>
  <c r="DS270" i="10"/>
  <c r="DS271" i="10"/>
  <c r="DS272" i="10"/>
  <c r="DS273" i="10"/>
  <c r="DS274" i="10"/>
  <c r="DT270" i="10"/>
  <c r="DT271" i="10"/>
  <c r="DT272" i="10"/>
  <c r="DT273" i="10"/>
  <c r="DT274" i="10"/>
  <c r="P262" i="10"/>
  <c r="R262" i="10"/>
  <c r="T262" i="10"/>
  <c r="V262" i="10"/>
  <c r="Z262" i="10"/>
  <c r="AA262" i="10"/>
  <c r="AB262" i="10"/>
  <c r="AD262" i="10"/>
  <c r="AF262" i="10"/>
  <c r="AH262" i="10"/>
  <c r="AJ262" i="10"/>
  <c r="AL262" i="10"/>
  <c r="AN262" i="10"/>
  <c r="AP262" i="10"/>
  <c r="AR262" i="10"/>
  <c r="AT262" i="10"/>
  <c r="AV262" i="10"/>
  <c r="AX262" i="10"/>
  <c r="AZ262" i="10"/>
  <c r="BB262" i="10"/>
  <c r="BD262" i="10"/>
  <c r="FS464" i="10"/>
  <c r="AU367" i="10"/>
  <c r="FS367" i="10" s="1"/>
  <c r="M367" i="10"/>
  <c r="EK367" i="10" s="1"/>
  <c r="AU242" i="10"/>
  <c r="M242" i="10"/>
  <c r="BE497" i="10"/>
  <c r="GC497" i="10" s="1"/>
  <c r="AY497" i="10"/>
  <c r="FW497" i="10" s="1"/>
  <c r="AW497" i="10"/>
  <c r="FU497" i="10" s="1"/>
  <c r="AU497" i="10"/>
  <c r="FS497" i="10" s="1"/>
  <c r="AS497" i="10"/>
  <c r="FQ497" i="10" s="1"/>
  <c r="AQ497" i="10"/>
  <c r="FO497" i="10" s="1"/>
  <c r="AO497" i="10"/>
  <c r="FM497" i="10" s="1"/>
  <c r="AM497" i="10"/>
  <c r="FK497" i="10" s="1"/>
  <c r="AK497" i="10"/>
  <c r="FI497" i="10" s="1"/>
  <c r="AI497" i="10"/>
  <c r="FG497" i="10" s="1"/>
  <c r="AG497" i="10"/>
  <c r="FE497" i="10" s="1"/>
  <c r="AE497" i="10"/>
  <c r="FC497" i="10" s="1"/>
  <c r="AC497" i="10"/>
  <c r="FA497" i="10" s="1"/>
  <c r="Y497" i="10"/>
  <c r="EW497" i="10" s="1"/>
  <c r="W497" i="10"/>
  <c r="EU497" i="10" s="1"/>
  <c r="S497" i="10"/>
  <c r="EQ497" i="10" s="1"/>
  <c r="Q497" i="10"/>
  <c r="EO497" i="10" s="1"/>
  <c r="O497" i="10"/>
  <c r="M497" i="10"/>
  <c r="K497" i="10"/>
  <c r="U497" i="10" s="1"/>
  <c r="ES497" i="10" s="1"/>
  <c r="BE479" i="10"/>
  <c r="GC479" i="10" s="1"/>
  <c r="AY479" i="10"/>
  <c r="FW479" i="10" s="1"/>
  <c r="AW479" i="10"/>
  <c r="FU479" i="10" s="1"/>
  <c r="AU479" i="10"/>
  <c r="FS479" i="10" s="1"/>
  <c r="AS479" i="10"/>
  <c r="FQ479" i="10" s="1"/>
  <c r="AQ479" i="10"/>
  <c r="FO479" i="10" s="1"/>
  <c r="AO479" i="10"/>
  <c r="FM479" i="10" s="1"/>
  <c r="AM479" i="10"/>
  <c r="FK479" i="10" s="1"/>
  <c r="AK479" i="10"/>
  <c r="FI479" i="10" s="1"/>
  <c r="AI479" i="10"/>
  <c r="FG479" i="10" s="1"/>
  <c r="AG479" i="10"/>
  <c r="FE479" i="10" s="1"/>
  <c r="AE479" i="10"/>
  <c r="FC479" i="10" s="1"/>
  <c r="AC479" i="10"/>
  <c r="FA479" i="10" s="1"/>
  <c r="Y479" i="10"/>
  <c r="EW479" i="10" s="1"/>
  <c r="W479" i="10"/>
  <c r="EU479" i="10" s="1"/>
  <c r="S479" i="10"/>
  <c r="EQ479" i="10" s="1"/>
  <c r="Q479" i="10"/>
  <c r="O479" i="10"/>
  <c r="EM479" i="10" s="1"/>
  <c r="M479" i="10"/>
  <c r="K479" i="10"/>
  <c r="X479" i="10" s="1"/>
  <c r="EV479" i="10" s="1"/>
  <c r="AU444" i="10"/>
  <c r="FS444" i="10" s="1"/>
  <c r="M444" i="10"/>
  <c r="AU416" i="10"/>
  <c r="FS416" i="10" s="1"/>
  <c r="M416" i="10"/>
  <c r="AU402" i="10"/>
  <c r="FS402" i="10" s="1"/>
  <c r="M402" i="10"/>
  <c r="AU385" i="10"/>
  <c r="FS385" i="10" s="1"/>
  <c r="M385" i="10"/>
  <c r="AU353" i="10"/>
  <c r="FS353" i="10" s="1"/>
  <c r="M353" i="10"/>
  <c r="AU336" i="10"/>
  <c r="FS336" i="10" s="1"/>
  <c r="M336" i="10"/>
  <c r="AU320" i="10"/>
  <c r="FS320" i="10" s="1"/>
  <c r="M320" i="10"/>
  <c r="AU295" i="10"/>
  <c r="FS295" i="10" s="1"/>
  <c r="M295" i="10"/>
  <c r="AU282" i="10"/>
  <c r="FS282" i="10" s="1"/>
  <c r="M282" i="10"/>
  <c r="AU230" i="10"/>
  <c r="M230" i="10"/>
  <c r="FS198" i="10"/>
  <c r="AU139" i="10"/>
  <c r="FS139" i="10" s="1"/>
  <c r="M139" i="10"/>
  <c r="FS68" i="10"/>
  <c r="AU54" i="10"/>
  <c r="FS54" i="10" s="1"/>
  <c r="M54" i="10"/>
  <c r="AU37" i="10"/>
  <c r="M37" i="10"/>
  <c r="AU181" i="10"/>
  <c r="FS181" i="10" s="1"/>
  <c r="M181" i="10"/>
  <c r="AU149" i="10"/>
  <c r="FS149" i="10" s="1"/>
  <c r="M149" i="10"/>
  <c r="AU119" i="10"/>
  <c r="FS119" i="10" s="1"/>
  <c r="M119" i="10"/>
  <c r="EK119" i="10" s="1"/>
  <c r="FS98" i="10"/>
  <c r="BE496" i="10"/>
  <c r="GC496" i="10" s="1"/>
  <c r="AY496" i="10"/>
  <c r="FW496" i="10" s="1"/>
  <c r="AW496" i="10"/>
  <c r="FU496" i="10" s="1"/>
  <c r="AU496" i="10"/>
  <c r="FS496" i="10" s="1"/>
  <c r="AS496" i="10"/>
  <c r="FQ496" i="10" s="1"/>
  <c r="AQ496" i="10"/>
  <c r="FO496" i="10" s="1"/>
  <c r="AO496" i="10"/>
  <c r="FM496" i="10" s="1"/>
  <c r="AM496" i="10"/>
  <c r="FK496" i="10" s="1"/>
  <c r="AK496" i="10"/>
  <c r="FI496" i="10" s="1"/>
  <c r="AI496" i="10"/>
  <c r="FG496" i="10" s="1"/>
  <c r="AG496" i="10"/>
  <c r="FE496" i="10" s="1"/>
  <c r="AE496" i="10"/>
  <c r="FC496" i="10" s="1"/>
  <c r="AC496" i="10"/>
  <c r="FA496" i="10" s="1"/>
  <c r="Y496" i="10"/>
  <c r="EW496" i="10" s="1"/>
  <c r="W496" i="10"/>
  <c r="EU496" i="10" s="1"/>
  <c r="S496" i="10"/>
  <c r="EQ496" i="10" s="1"/>
  <c r="Q496" i="10"/>
  <c r="EO496" i="10" s="1"/>
  <c r="O496" i="10"/>
  <c r="M496" i="10"/>
  <c r="K496" i="10"/>
  <c r="BC496" i="10" s="1"/>
  <c r="GA496" i="10" s="1"/>
  <c r="AU352" i="10"/>
  <c r="FS352" i="10" s="1"/>
  <c r="M352" i="10"/>
  <c r="AU443" i="10"/>
  <c r="FS443" i="10" s="1"/>
  <c r="M443" i="10"/>
  <c r="AU319" i="10"/>
  <c r="FS319" i="10" s="1"/>
  <c r="M319" i="10"/>
  <c r="AU294" i="10"/>
  <c r="FS294" i="10" s="1"/>
  <c r="M294" i="10"/>
  <c r="AU196" i="10"/>
  <c r="FS196" i="10" s="1"/>
  <c r="M196" i="10"/>
  <c r="AU335" i="10"/>
  <c r="FS335" i="10" s="1"/>
  <c r="M335" i="10"/>
  <c r="FS281" i="10"/>
  <c r="FS138" i="10"/>
  <c r="FS67" i="10"/>
  <c r="AU53" i="10"/>
  <c r="FS53" i="10" s="1"/>
  <c r="M53" i="10"/>
  <c r="AU36" i="10"/>
  <c r="M36" i="10"/>
  <c r="AU442" i="10"/>
  <c r="FS442" i="10" s="1"/>
  <c r="M442" i="10"/>
  <c r="FS334" i="10"/>
  <c r="AU318" i="10"/>
  <c r="FS318" i="10" s="1"/>
  <c r="M318" i="10"/>
  <c r="AU280" i="10"/>
  <c r="FS280" i="10" s="1"/>
  <c r="M280" i="10"/>
  <c r="AR62" i="10"/>
  <c r="AT62" i="10"/>
  <c r="FS137" i="10"/>
  <c r="AU166" i="10"/>
  <c r="FS166" i="10" s="1"/>
  <c r="M166" i="10"/>
  <c r="AU165" i="10"/>
  <c r="FS165" i="10" s="1"/>
  <c r="M165" i="10"/>
  <c r="AU213" i="10"/>
  <c r="FS213" i="10" s="1"/>
  <c r="M213" i="10"/>
  <c r="AU197" i="10"/>
  <c r="FS197" i="10" s="1"/>
  <c r="M197" i="10"/>
  <c r="AU164" i="10"/>
  <c r="FS164" i="10" s="1"/>
  <c r="M164" i="10"/>
  <c r="AU136" i="10"/>
  <c r="FS136" i="10" s="1"/>
  <c r="M136" i="10"/>
  <c r="EK136" i="10" s="1"/>
  <c r="AU118" i="10"/>
  <c r="FS118" i="10" s="1"/>
  <c r="M118" i="10"/>
  <c r="EK118" i="10" s="1"/>
  <c r="FS82" i="10"/>
  <c r="FS66" i="10"/>
  <c r="AU16" i="10"/>
  <c r="FS16" i="10" s="1"/>
  <c r="M16" i="10"/>
  <c r="M15" i="10"/>
  <c r="H15" i="10"/>
  <c r="AU212" i="10"/>
  <c r="FS212" i="10" s="1"/>
  <c r="M212" i="10"/>
  <c r="AU180" i="10"/>
  <c r="FS180" i="10" s="1"/>
  <c r="M180" i="10"/>
  <c r="AU163" i="10"/>
  <c r="FS163" i="10" s="1"/>
  <c r="M163" i="10"/>
  <c r="AU14" i="10"/>
  <c r="FS14" i="10" s="1"/>
  <c r="M14" i="10"/>
  <c r="FS65" i="10"/>
  <c r="AU13" i="10"/>
  <c r="FS13" i="10" s="1"/>
  <c r="M13" i="10"/>
  <c r="FS148" i="10"/>
  <c r="AU117" i="10"/>
  <c r="M117" i="10"/>
  <c r="EK117" i="10" s="1"/>
  <c r="AU179" i="10"/>
  <c r="FS179" i="10" s="1"/>
  <c r="M179" i="10"/>
  <c r="M178" i="10"/>
  <c r="AU135" i="10"/>
  <c r="M135" i="10"/>
  <c r="EK135" i="10" s="1"/>
  <c r="AU147" i="10"/>
  <c r="FS147" i="10" s="1"/>
  <c r="M147" i="10"/>
  <c r="AU134" i="10"/>
  <c r="M134" i="10"/>
  <c r="M162" i="10"/>
  <c r="K162" i="10"/>
  <c r="AU146" i="10"/>
  <c r="M146" i="10"/>
  <c r="M12" i="10"/>
  <c r="H12" i="10"/>
  <c r="AG12" i="10" s="1"/>
  <c r="FE12" i="10" s="1"/>
  <c r="M211" i="10"/>
  <c r="H211" i="10"/>
  <c r="AU177" i="10"/>
  <c r="M177" i="10"/>
  <c r="M145" i="10"/>
  <c r="AU11" i="10"/>
  <c r="M11" i="10"/>
  <c r="FS81" i="10"/>
  <c r="FS80" i="10"/>
  <c r="AU463" i="10"/>
  <c r="FS463" i="10" s="1"/>
  <c r="M463" i="10"/>
  <c r="AU462" i="10"/>
  <c r="FS462" i="10" s="1"/>
  <c r="M462" i="10"/>
  <c r="AU210" i="10"/>
  <c r="FS210" i="10" s="1"/>
  <c r="M210" i="10"/>
  <c r="EK210" i="10" s="1"/>
  <c r="FS161" i="10"/>
  <c r="FS160" i="10"/>
  <c r="AU461" i="10"/>
  <c r="FS461" i="10" s="1"/>
  <c r="M461" i="10"/>
  <c r="AU460" i="10"/>
  <c r="FS460" i="10" s="1"/>
  <c r="M460" i="10"/>
  <c r="FS159" i="10"/>
  <c r="AU209" i="10"/>
  <c r="FS209" i="10" s="1"/>
  <c r="M209" i="10"/>
  <c r="FS79" i="10"/>
  <c r="M208" i="10"/>
  <c r="K208" i="10"/>
  <c r="AU459" i="10"/>
  <c r="FS459" i="10" s="1"/>
  <c r="M459" i="10"/>
  <c r="AU458" i="10"/>
  <c r="M458" i="10"/>
  <c r="FS78" i="10"/>
  <c r="FS207" i="10"/>
  <c r="AU206" i="10"/>
  <c r="FS206" i="10" s="1"/>
  <c r="M206" i="10"/>
  <c r="M10" i="10"/>
  <c r="AU52" i="10"/>
  <c r="M52" i="10"/>
  <c r="AU51" i="10"/>
  <c r="M51" i="10"/>
  <c r="AU293" i="10"/>
  <c r="FS293" i="10" s="1"/>
  <c r="M293" i="10"/>
  <c r="AU292" i="10"/>
  <c r="FS292" i="10" s="1"/>
  <c r="M292" i="10"/>
  <c r="AU291" i="10"/>
  <c r="FS291" i="10" s="1"/>
  <c r="M291" i="10"/>
  <c r="BE495" i="10"/>
  <c r="GC495" i="10" s="1"/>
  <c r="AY495" i="10"/>
  <c r="FW495" i="10" s="1"/>
  <c r="AW495" i="10"/>
  <c r="FU495" i="10" s="1"/>
  <c r="AU495" i="10"/>
  <c r="FS495" i="10" s="1"/>
  <c r="AS495" i="10"/>
  <c r="FQ495" i="10" s="1"/>
  <c r="AQ495" i="10"/>
  <c r="FO495" i="10" s="1"/>
  <c r="AO495" i="10"/>
  <c r="FM495" i="10" s="1"/>
  <c r="AM495" i="10"/>
  <c r="FK495" i="10" s="1"/>
  <c r="AK495" i="10"/>
  <c r="FI495" i="10" s="1"/>
  <c r="AI495" i="10"/>
  <c r="FG495" i="10" s="1"/>
  <c r="AG495" i="10"/>
  <c r="FE495" i="10" s="1"/>
  <c r="AE495" i="10"/>
  <c r="FC495" i="10" s="1"/>
  <c r="AC495" i="10"/>
  <c r="FA495" i="10" s="1"/>
  <c r="Y495" i="10"/>
  <c r="EW495" i="10" s="1"/>
  <c r="W495" i="10"/>
  <c r="EU495" i="10" s="1"/>
  <c r="S495" i="10"/>
  <c r="EQ495" i="10" s="1"/>
  <c r="Q495" i="10"/>
  <c r="EO495" i="10" s="1"/>
  <c r="O495" i="10"/>
  <c r="M495" i="10"/>
  <c r="K495" i="10"/>
  <c r="U495" i="10" s="1"/>
  <c r="ES495" i="10" s="1"/>
  <c r="AU441" i="10"/>
  <c r="FS441" i="10" s="1"/>
  <c r="M441" i="10"/>
  <c r="BE478" i="10"/>
  <c r="GC478" i="10" s="1"/>
  <c r="AY478" i="10"/>
  <c r="FW478" i="10" s="1"/>
  <c r="AW478" i="10"/>
  <c r="FU478" i="10" s="1"/>
  <c r="AU478" i="10"/>
  <c r="FS478" i="10" s="1"/>
  <c r="AS478" i="10"/>
  <c r="FQ478" i="10" s="1"/>
  <c r="AQ478" i="10"/>
  <c r="FO478" i="10" s="1"/>
  <c r="AO478" i="10"/>
  <c r="FM478" i="10" s="1"/>
  <c r="AM478" i="10"/>
  <c r="FK478" i="10" s="1"/>
  <c r="AK478" i="10"/>
  <c r="FI478" i="10" s="1"/>
  <c r="AI478" i="10"/>
  <c r="FG478" i="10" s="1"/>
  <c r="AG478" i="10"/>
  <c r="FE478" i="10" s="1"/>
  <c r="AE478" i="10"/>
  <c r="FC478" i="10" s="1"/>
  <c r="AC478" i="10"/>
  <c r="FA478" i="10" s="1"/>
  <c r="X478" i="10"/>
  <c r="EV478" i="10" s="1"/>
  <c r="W478" i="10"/>
  <c r="EU478" i="10" s="1"/>
  <c r="S478" i="10"/>
  <c r="EQ478" i="10" s="1"/>
  <c r="Q478" i="10"/>
  <c r="O478" i="10"/>
  <c r="EM478" i="10" s="1"/>
  <c r="M478" i="10"/>
  <c r="L478" i="10"/>
  <c r="Y478" i="10" s="1"/>
  <c r="EW478" i="10" s="1"/>
  <c r="K478" i="10"/>
  <c r="BC478" i="10" s="1"/>
  <c r="AU415" i="10"/>
  <c r="FS415" i="10" s="1"/>
  <c r="M415" i="10"/>
  <c r="L415" i="10"/>
  <c r="Y415" i="10" s="1"/>
  <c r="AU290" i="10"/>
  <c r="FS290" i="10" s="1"/>
  <c r="M290" i="10"/>
  <c r="AU440" i="10"/>
  <c r="R440" i="10"/>
  <c r="R439" i="10" s="1"/>
  <c r="P440" i="10"/>
  <c r="Q440" i="10" s="1"/>
  <c r="N440" i="10"/>
  <c r="L440" i="10"/>
  <c r="L439" i="10" s="1"/>
  <c r="AU428" i="10"/>
  <c r="FS428" i="10" s="1"/>
  <c r="M428" i="10"/>
  <c r="AU427" i="10"/>
  <c r="FS427" i="10" s="1"/>
  <c r="M427" i="10"/>
  <c r="AU426" i="10"/>
  <c r="FS426" i="10" s="1"/>
  <c r="M426" i="10"/>
  <c r="AU351" i="10"/>
  <c r="FS351" i="10" s="1"/>
  <c r="M351" i="10"/>
  <c r="AU425" i="10"/>
  <c r="FS425" i="10" s="1"/>
  <c r="M425" i="10"/>
  <c r="AU424" i="10"/>
  <c r="M424" i="10"/>
  <c r="AU350" i="10"/>
  <c r="FS350" i="10" s="1"/>
  <c r="M350" i="10"/>
  <c r="AU349" i="10"/>
  <c r="FS349" i="10" s="1"/>
  <c r="M349" i="10"/>
  <c r="BE494" i="10"/>
  <c r="GC494" i="10" s="1"/>
  <c r="AY494" i="10"/>
  <c r="FW494" i="10" s="1"/>
  <c r="AW494" i="10"/>
  <c r="FU494" i="10" s="1"/>
  <c r="AU494" i="10"/>
  <c r="FS494" i="10" s="1"/>
  <c r="AS494" i="10"/>
  <c r="FQ494" i="10" s="1"/>
  <c r="AQ494" i="10"/>
  <c r="FO494" i="10" s="1"/>
  <c r="AO494" i="10"/>
  <c r="FM494" i="10" s="1"/>
  <c r="AM494" i="10"/>
  <c r="FK494" i="10" s="1"/>
  <c r="AK494" i="10"/>
  <c r="FI494" i="10" s="1"/>
  <c r="AI494" i="10"/>
  <c r="FG494" i="10" s="1"/>
  <c r="AG494" i="10"/>
  <c r="FE494" i="10" s="1"/>
  <c r="AE494" i="10"/>
  <c r="FC494" i="10" s="1"/>
  <c r="AC494" i="10"/>
  <c r="FA494" i="10" s="1"/>
  <c r="Y494" i="10"/>
  <c r="EW494" i="10" s="1"/>
  <c r="W494" i="10"/>
  <c r="EU494" i="10" s="1"/>
  <c r="S494" i="10"/>
  <c r="EQ494" i="10" s="1"/>
  <c r="Q494" i="10"/>
  <c r="EO494" i="10" s="1"/>
  <c r="O494" i="10"/>
  <c r="M494" i="10"/>
  <c r="K494" i="10"/>
  <c r="U494" i="10" s="1"/>
  <c r="ES494" i="10" s="1"/>
  <c r="BE493" i="10"/>
  <c r="GC493" i="10" s="1"/>
  <c r="AY493" i="10"/>
  <c r="FW493" i="10" s="1"/>
  <c r="AW493" i="10"/>
  <c r="FU493" i="10" s="1"/>
  <c r="AU493" i="10"/>
  <c r="FS493" i="10" s="1"/>
  <c r="AS493" i="10"/>
  <c r="FQ493" i="10" s="1"/>
  <c r="AQ493" i="10"/>
  <c r="FO493" i="10" s="1"/>
  <c r="AO493" i="10"/>
  <c r="FM493" i="10" s="1"/>
  <c r="AM493" i="10"/>
  <c r="FK493" i="10" s="1"/>
  <c r="AK493" i="10"/>
  <c r="FI493" i="10" s="1"/>
  <c r="AI493" i="10"/>
  <c r="FG493" i="10" s="1"/>
  <c r="AG493" i="10"/>
  <c r="FE493" i="10" s="1"/>
  <c r="AE493" i="10"/>
  <c r="FC493" i="10" s="1"/>
  <c r="AC493" i="10"/>
  <c r="FA493" i="10" s="1"/>
  <c r="Y493" i="10"/>
  <c r="EW493" i="10" s="1"/>
  <c r="W493" i="10"/>
  <c r="EU493" i="10" s="1"/>
  <c r="S493" i="10"/>
  <c r="EQ493" i="10" s="1"/>
  <c r="Q493" i="10"/>
  <c r="O493" i="10"/>
  <c r="EM493" i="10" s="1"/>
  <c r="M493" i="10"/>
  <c r="K493" i="10"/>
  <c r="X493" i="10" s="1"/>
  <c r="EV493" i="10" s="1"/>
  <c r="M384" i="10"/>
  <c r="AU383" i="10"/>
  <c r="FS383" i="10" s="1"/>
  <c r="M383" i="10"/>
  <c r="L383" i="10"/>
  <c r="L380" i="10" s="1"/>
  <c r="BE492" i="10"/>
  <c r="AY492" i="10"/>
  <c r="AW492" i="10"/>
  <c r="AU492" i="10"/>
  <c r="AS492" i="10"/>
  <c r="AQ492" i="10"/>
  <c r="AO492" i="10"/>
  <c r="AM492" i="10"/>
  <c r="AK492" i="10"/>
  <c r="AI492" i="10"/>
  <c r="AG492" i="10"/>
  <c r="AE492" i="10"/>
  <c r="AC492" i="10"/>
  <c r="X492" i="10"/>
  <c r="W492" i="10"/>
  <c r="S492" i="10"/>
  <c r="Q492" i="10"/>
  <c r="O492" i="10"/>
  <c r="M492" i="10"/>
  <c r="L492" i="10"/>
  <c r="L490" i="10" s="1"/>
  <c r="K492" i="10"/>
  <c r="M195" i="10"/>
  <c r="M348" i="10"/>
  <c r="EK348" i="10" s="1"/>
  <c r="W491" i="10"/>
  <c r="S491" i="10"/>
  <c r="Q491" i="10"/>
  <c r="O491" i="10"/>
  <c r="M491" i="10"/>
  <c r="K491" i="10"/>
  <c r="U491" i="10" s="1"/>
  <c r="M423" i="10"/>
  <c r="AU241" i="10"/>
  <c r="M241" i="10"/>
  <c r="AU366" i="10"/>
  <c r="M366" i="10"/>
  <c r="AU279" i="10"/>
  <c r="FS279" i="10" s="1"/>
  <c r="M279" i="10"/>
  <c r="AU240" i="10"/>
  <c r="M240" i="10"/>
  <c r="M194" i="10"/>
  <c r="K194" i="10"/>
  <c r="AU401" i="10"/>
  <c r="M401" i="10"/>
  <c r="AU317" i="10"/>
  <c r="FS317" i="10" s="1"/>
  <c r="M317" i="10"/>
  <c r="AU316" i="10"/>
  <c r="M316" i="10"/>
  <c r="AU315" i="10"/>
  <c r="M315" i="10"/>
  <c r="AU314" i="10"/>
  <c r="M314" i="10"/>
  <c r="AU239" i="10"/>
  <c r="M239" i="10"/>
  <c r="M347" i="10"/>
  <c r="AU365" i="10"/>
  <c r="M365" i="10"/>
  <c r="AU400" i="10"/>
  <c r="M400" i="10"/>
  <c r="M193" i="10"/>
  <c r="K193" i="10"/>
  <c r="M289" i="10"/>
  <c r="M192" i="10"/>
  <c r="K192" i="10"/>
  <c r="AU399" i="10"/>
  <c r="M399" i="10"/>
  <c r="AU50" i="10"/>
  <c r="M50" i="10"/>
  <c r="AU382" i="10"/>
  <c r="M382" i="10"/>
  <c r="AU364" i="10"/>
  <c r="M364" i="10"/>
  <c r="AU278" i="10"/>
  <c r="FS278" i="10" s="1"/>
  <c r="M278" i="10"/>
  <c r="EK278" i="10" s="1"/>
  <c r="M191" i="10"/>
  <c r="K191" i="10"/>
  <c r="AU381" i="10"/>
  <c r="M381" i="10"/>
  <c r="AU277" i="10"/>
  <c r="M277" i="10"/>
  <c r="AU276" i="10"/>
  <c r="M276" i="10"/>
  <c r="AU313" i="10"/>
  <c r="M313" i="10"/>
  <c r="M49" i="10"/>
  <c r="K49" i="10"/>
  <c r="AU398" i="10"/>
  <c r="M398" i="10"/>
  <c r="BE476" i="10"/>
  <c r="BC476" i="10"/>
  <c r="BA476" i="10"/>
  <c r="AY476" i="10"/>
  <c r="AW476" i="10"/>
  <c r="AU476" i="10"/>
  <c r="AS476" i="10"/>
  <c r="AQ476" i="10"/>
  <c r="AO476" i="10"/>
  <c r="AM476" i="10"/>
  <c r="AK476" i="10"/>
  <c r="AI476" i="10"/>
  <c r="AG476" i="10"/>
  <c r="AE476" i="10"/>
  <c r="AC476" i="10"/>
  <c r="Y476" i="10"/>
  <c r="X476" i="10"/>
  <c r="W476" i="10"/>
  <c r="U476" i="10"/>
  <c r="S476" i="10"/>
  <c r="Q476" i="10"/>
  <c r="O476" i="10"/>
  <c r="M476" i="10"/>
  <c r="AU229" i="10"/>
  <c r="M229" i="10"/>
  <c r="M228" i="10"/>
  <c r="AU333" i="10"/>
  <c r="M333" i="10"/>
  <c r="AU133" i="10"/>
  <c r="M133" i="10"/>
  <c r="AU35" i="10"/>
  <c r="M35" i="10"/>
  <c r="BE475" i="10"/>
  <c r="AY475" i="10"/>
  <c r="AW475" i="10"/>
  <c r="AU475" i="10"/>
  <c r="AS475" i="10"/>
  <c r="AQ475" i="10"/>
  <c r="AO475" i="10"/>
  <c r="AM475" i="10"/>
  <c r="AK475" i="10"/>
  <c r="AI475" i="10"/>
  <c r="AG475" i="10"/>
  <c r="AE475" i="10"/>
  <c r="AC475" i="10"/>
  <c r="Y475" i="10"/>
  <c r="W475" i="10"/>
  <c r="S475" i="10"/>
  <c r="Q475" i="10"/>
  <c r="O475" i="10"/>
  <c r="M475" i="10"/>
  <c r="K475" i="10"/>
  <c r="BC475" i="10" s="1"/>
  <c r="AU332" i="10"/>
  <c r="M332" i="10"/>
  <c r="AU331" i="10"/>
  <c r="M331" i="10"/>
  <c r="AU330" i="10"/>
  <c r="M330" i="10"/>
  <c r="AU413" i="10"/>
  <c r="M413" i="10"/>
  <c r="BE474" i="10"/>
  <c r="GC474" i="10" s="1"/>
  <c r="AY474" i="10"/>
  <c r="AW474" i="10"/>
  <c r="AU474" i="10"/>
  <c r="AS474" i="10"/>
  <c r="AQ474" i="10"/>
  <c r="AO474" i="10"/>
  <c r="AM474" i="10"/>
  <c r="AK474" i="10"/>
  <c r="AI474" i="10"/>
  <c r="AG474" i="10"/>
  <c r="AE474" i="10"/>
  <c r="AC474" i="10"/>
  <c r="Y474" i="10"/>
  <c r="W474" i="10"/>
  <c r="S474" i="10"/>
  <c r="Q474" i="10"/>
  <c r="O474" i="10"/>
  <c r="M474" i="10"/>
  <c r="K474" i="10"/>
  <c r="BA474" i="10" s="1"/>
  <c r="FY474" i="10" s="1"/>
  <c r="AU412" i="10"/>
  <c r="M412" i="10"/>
  <c r="AU227" i="10"/>
  <c r="M227" i="10"/>
  <c r="AU411" i="10"/>
  <c r="M411" i="10"/>
  <c r="AU226" i="10"/>
  <c r="M226" i="10"/>
  <c r="AU34" i="10"/>
  <c r="M34" i="10"/>
  <c r="AU131" i="10"/>
  <c r="M131" i="10"/>
  <c r="AU384" i="10"/>
  <c r="FS384" i="10" s="1"/>
  <c r="GD506" i="10"/>
  <c r="GC506" i="10"/>
  <c r="GB506" i="10"/>
  <c r="GA506" i="10"/>
  <c r="FZ506" i="10"/>
  <c r="FY506" i="10"/>
  <c r="FX506" i="10"/>
  <c r="FW506" i="10"/>
  <c r="FV506" i="10"/>
  <c r="FU506" i="10"/>
  <c r="FT506" i="10"/>
  <c r="FS506" i="10"/>
  <c r="FQ506" i="10"/>
  <c r="FP506" i="10"/>
  <c r="FO506" i="10"/>
  <c r="FN506" i="10"/>
  <c r="FM506" i="10"/>
  <c r="FL506" i="10"/>
  <c r="FK506" i="10"/>
  <c r="FJ506" i="10"/>
  <c r="FI506" i="10"/>
  <c r="FH506" i="10"/>
  <c r="FG506" i="10"/>
  <c r="FF506" i="10"/>
  <c r="FE506" i="10"/>
  <c r="FD506" i="10"/>
  <c r="FC506" i="10"/>
  <c r="FB506" i="10"/>
  <c r="FA506" i="10"/>
  <c r="EZ506" i="10"/>
  <c r="EY506" i="10"/>
  <c r="EX506" i="10"/>
  <c r="EW506" i="10"/>
  <c r="EV506" i="10"/>
  <c r="EU506" i="10"/>
  <c r="ET506" i="10"/>
  <c r="ES506" i="10"/>
  <c r="ER506" i="10"/>
  <c r="EQ506" i="10"/>
  <c r="EP506" i="10"/>
  <c r="EO506" i="10"/>
  <c r="EN506" i="10"/>
  <c r="EM506" i="10"/>
  <c r="EL506" i="10"/>
  <c r="EJ506" i="10"/>
  <c r="DT506" i="10"/>
  <c r="DS506" i="10"/>
  <c r="BY506" i="10"/>
  <c r="BH506" i="10"/>
  <c r="BG506" i="10"/>
  <c r="M506" i="10"/>
  <c r="GD505" i="10"/>
  <c r="GC505" i="10"/>
  <c r="GB505" i="10"/>
  <c r="GA505" i="10"/>
  <c r="FZ505" i="10"/>
  <c r="FY505" i="10"/>
  <c r="FX505" i="10"/>
  <c r="FW505" i="10"/>
  <c r="FV505" i="10"/>
  <c r="FU505" i="10"/>
  <c r="FT505" i="10"/>
  <c r="FS505" i="10"/>
  <c r="FQ505" i="10"/>
  <c r="FP505" i="10"/>
  <c r="FO505" i="10"/>
  <c r="FN505" i="10"/>
  <c r="FM505" i="10"/>
  <c r="FL505" i="10"/>
  <c r="FK505" i="10"/>
  <c r="FJ505" i="10"/>
  <c r="FI505" i="10"/>
  <c r="FH505" i="10"/>
  <c r="FG505" i="10"/>
  <c r="FF505" i="10"/>
  <c r="FE505" i="10"/>
  <c r="FD505" i="10"/>
  <c r="FC505" i="10"/>
  <c r="FB505" i="10"/>
  <c r="FA505" i="10"/>
  <c r="EZ505" i="10"/>
  <c r="EY505" i="10"/>
  <c r="EX505" i="10"/>
  <c r="EW505" i="10"/>
  <c r="EV505" i="10"/>
  <c r="EU505" i="10"/>
  <c r="ET505" i="10"/>
  <c r="ES505" i="10"/>
  <c r="ER505" i="10"/>
  <c r="EQ505" i="10"/>
  <c r="EP505" i="10"/>
  <c r="EO505" i="10"/>
  <c r="EN505" i="10"/>
  <c r="EM505" i="10"/>
  <c r="EL505" i="10"/>
  <c r="EJ505" i="10"/>
  <c r="DT505" i="10"/>
  <c r="DS505" i="10"/>
  <c r="BY505" i="10"/>
  <c r="BH505" i="10"/>
  <c r="BG505" i="10"/>
  <c r="M505" i="10"/>
  <c r="GD504" i="10"/>
  <c r="GC504" i="10"/>
  <c r="GB504" i="10"/>
  <c r="GA504" i="10"/>
  <c r="FZ504" i="10"/>
  <c r="FY504" i="10"/>
  <c r="FX504" i="10"/>
  <c r="FW504" i="10"/>
  <c r="FV504" i="10"/>
  <c r="FU504" i="10"/>
  <c r="FT504" i="10"/>
  <c r="FS504" i="10"/>
  <c r="FQ504" i="10"/>
  <c r="FP504" i="10"/>
  <c r="FO504" i="10"/>
  <c r="FN504" i="10"/>
  <c r="FM504" i="10"/>
  <c r="FL504" i="10"/>
  <c r="FK504" i="10"/>
  <c r="FJ504" i="10"/>
  <c r="FI504" i="10"/>
  <c r="FH504" i="10"/>
  <c r="FG504" i="10"/>
  <c r="FF504" i="10"/>
  <c r="FE504" i="10"/>
  <c r="FD504" i="10"/>
  <c r="FC504" i="10"/>
  <c r="FB504" i="10"/>
  <c r="FA504" i="10"/>
  <c r="EZ504" i="10"/>
  <c r="EY504" i="10"/>
  <c r="EX504" i="10"/>
  <c r="EW504" i="10"/>
  <c r="EV504" i="10"/>
  <c r="EU504" i="10"/>
  <c r="ET504" i="10"/>
  <c r="ES504" i="10"/>
  <c r="ER504" i="10"/>
  <c r="EQ504" i="10"/>
  <c r="EP504" i="10"/>
  <c r="EO504" i="10"/>
  <c r="EN504" i="10"/>
  <c r="EM504" i="10"/>
  <c r="EL504" i="10"/>
  <c r="EJ504" i="10"/>
  <c r="DT504" i="10"/>
  <c r="DS504" i="10"/>
  <c r="BY504" i="10"/>
  <c r="BH504" i="10"/>
  <c r="BG504" i="10"/>
  <c r="M504" i="10"/>
  <c r="GD503" i="10"/>
  <c r="GC503" i="10"/>
  <c r="GB503" i="10"/>
  <c r="GA503" i="10"/>
  <c r="FZ503" i="10"/>
  <c r="FY503" i="10"/>
  <c r="FX503" i="10"/>
  <c r="FW503" i="10"/>
  <c r="FV503" i="10"/>
  <c r="FU503" i="10"/>
  <c r="FT503" i="10"/>
  <c r="FS503" i="10"/>
  <c r="FQ503" i="10"/>
  <c r="FP503" i="10"/>
  <c r="FO503" i="10"/>
  <c r="FN503" i="10"/>
  <c r="FM503" i="10"/>
  <c r="FL503" i="10"/>
  <c r="FK503" i="10"/>
  <c r="FJ503" i="10"/>
  <c r="FI503" i="10"/>
  <c r="FH503" i="10"/>
  <c r="FG503" i="10"/>
  <c r="FF503" i="10"/>
  <c r="FE503" i="10"/>
  <c r="FD503" i="10"/>
  <c r="FC503" i="10"/>
  <c r="FB503" i="10"/>
  <c r="FA503" i="10"/>
  <c r="EZ503" i="10"/>
  <c r="EY503" i="10"/>
  <c r="EX503" i="10"/>
  <c r="EW503" i="10"/>
  <c r="EV503" i="10"/>
  <c r="EU503" i="10"/>
  <c r="ET503" i="10"/>
  <c r="ES503" i="10"/>
  <c r="ER503" i="10"/>
  <c r="EQ503" i="10"/>
  <c r="EP503" i="10"/>
  <c r="EO503" i="10"/>
  <c r="EN503" i="10"/>
  <c r="EM503" i="10"/>
  <c r="EL503" i="10"/>
  <c r="EJ503" i="10"/>
  <c r="DT503" i="10"/>
  <c r="DS503" i="10"/>
  <c r="BY503" i="10"/>
  <c r="BH503" i="10"/>
  <c r="BG503" i="10"/>
  <c r="M503" i="10"/>
  <c r="GD502" i="10"/>
  <c r="GC502" i="10"/>
  <c r="GB502" i="10"/>
  <c r="GA502" i="10"/>
  <c r="FZ502" i="10"/>
  <c r="FY502" i="10"/>
  <c r="FX502" i="10"/>
  <c r="FW502" i="10"/>
  <c r="FV502" i="10"/>
  <c r="FU502" i="10"/>
  <c r="FT502" i="10"/>
  <c r="FS502" i="10"/>
  <c r="FQ502" i="10"/>
  <c r="FP502" i="10"/>
  <c r="FO502" i="10"/>
  <c r="FN502" i="10"/>
  <c r="FM502" i="10"/>
  <c r="FL502" i="10"/>
  <c r="FK502" i="10"/>
  <c r="FJ502" i="10"/>
  <c r="FI502" i="10"/>
  <c r="FH502" i="10"/>
  <c r="FG502" i="10"/>
  <c r="FF502" i="10"/>
  <c r="FE502" i="10"/>
  <c r="FD502" i="10"/>
  <c r="FC502" i="10"/>
  <c r="FB502" i="10"/>
  <c r="FA502" i="10"/>
  <c r="EZ502" i="10"/>
  <c r="EY502" i="10"/>
  <c r="EX502" i="10"/>
  <c r="EW502" i="10"/>
  <c r="EV502" i="10"/>
  <c r="EU502" i="10"/>
  <c r="ET502" i="10"/>
  <c r="ES502" i="10"/>
  <c r="ER502" i="10"/>
  <c r="EQ502" i="10"/>
  <c r="EP502" i="10"/>
  <c r="EO502" i="10"/>
  <c r="EN502" i="10"/>
  <c r="EM502" i="10"/>
  <c r="EL502" i="10"/>
  <c r="EJ502" i="10"/>
  <c r="DT502" i="10"/>
  <c r="DS502" i="10"/>
  <c r="BY502" i="10"/>
  <c r="BH502" i="10"/>
  <c r="BG502" i="10"/>
  <c r="M502" i="10"/>
  <c r="GD501" i="10"/>
  <c r="GC501" i="10"/>
  <c r="GB501" i="10"/>
  <c r="GA501" i="10"/>
  <c r="FZ501" i="10"/>
  <c r="FY501" i="10"/>
  <c r="FX501" i="10"/>
  <c r="FW501" i="10"/>
  <c r="FV501" i="10"/>
  <c r="FU501" i="10"/>
  <c r="FT501" i="10"/>
  <c r="FS501" i="10"/>
  <c r="FQ501" i="10"/>
  <c r="FP501" i="10"/>
  <c r="FO501" i="10"/>
  <c r="FN501" i="10"/>
  <c r="FM501" i="10"/>
  <c r="FL501" i="10"/>
  <c r="FK501" i="10"/>
  <c r="FJ501" i="10"/>
  <c r="FI501" i="10"/>
  <c r="FH501" i="10"/>
  <c r="FG501" i="10"/>
  <c r="FF501" i="10"/>
  <c r="FE501" i="10"/>
  <c r="FD501" i="10"/>
  <c r="FC501" i="10"/>
  <c r="FB501" i="10"/>
  <c r="FA501" i="10"/>
  <c r="EZ501" i="10"/>
  <c r="EY501" i="10"/>
  <c r="EX501" i="10"/>
  <c r="EW501" i="10"/>
  <c r="EV501" i="10"/>
  <c r="EU501" i="10"/>
  <c r="ET501" i="10"/>
  <c r="ES501" i="10"/>
  <c r="ER501" i="10"/>
  <c r="EQ501" i="10"/>
  <c r="EP501" i="10"/>
  <c r="EO501" i="10"/>
  <c r="EN501" i="10"/>
  <c r="EM501" i="10"/>
  <c r="EL501" i="10"/>
  <c r="EJ501" i="10"/>
  <c r="DT501" i="10"/>
  <c r="DS501" i="10"/>
  <c r="BY501" i="10"/>
  <c r="BH501" i="10"/>
  <c r="BG501" i="10"/>
  <c r="M501" i="10"/>
  <c r="GD500" i="10"/>
  <c r="GC500" i="10"/>
  <c r="GB500" i="10"/>
  <c r="GA500" i="10"/>
  <c r="FZ500" i="10"/>
  <c r="FY500" i="10"/>
  <c r="FX500" i="10"/>
  <c r="FW500" i="10"/>
  <c r="FV500" i="10"/>
  <c r="FU500" i="10"/>
  <c r="FT500" i="10"/>
  <c r="FS500" i="10"/>
  <c r="FQ500" i="10"/>
  <c r="FP500" i="10"/>
  <c r="FO500" i="10"/>
  <c r="FN500" i="10"/>
  <c r="FM500" i="10"/>
  <c r="FL500" i="10"/>
  <c r="FK500" i="10"/>
  <c r="FJ500" i="10"/>
  <c r="FI500" i="10"/>
  <c r="FH500" i="10"/>
  <c r="FG500" i="10"/>
  <c r="FF500" i="10"/>
  <c r="FE500" i="10"/>
  <c r="FD500" i="10"/>
  <c r="FC500" i="10"/>
  <c r="FB500" i="10"/>
  <c r="FA500" i="10"/>
  <c r="EZ500" i="10"/>
  <c r="EY500" i="10"/>
  <c r="EX500" i="10"/>
  <c r="EW500" i="10"/>
  <c r="EV500" i="10"/>
  <c r="EU500" i="10"/>
  <c r="ET500" i="10"/>
  <c r="ES500" i="10"/>
  <c r="ER500" i="10"/>
  <c r="EQ500" i="10"/>
  <c r="EP500" i="10"/>
  <c r="EO500" i="10"/>
  <c r="EN500" i="10"/>
  <c r="EM500" i="10"/>
  <c r="EL500" i="10"/>
  <c r="EJ500" i="10"/>
  <c r="DT500" i="10"/>
  <c r="DS500" i="10"/>
  <c r="BY500" i="10"/>
  <c r="BH500" i="10"/>
  <c r="BG500" i="10"/>
  <c r="M500" i="10"/>
  <c r="GD499" i="10"/>
  <c r="GC499" i="10"/>
  <c r="GB499" i="10"/>
  <c r="GA499" i="10"/>
  <c r="FZ499" i="10"/>
  <c r="FY499" i="10"/>
  <c r="FX499" i="10"/>
  <c r="FW499" i="10"/>
  <c r="FV499" i="10"/>
  <c r="FU499" i="10"/>
  <c r="FT499" i="10"/>
  <c r="FS499" i="10"/>
  <c r="FQ499" i="10"/>
  <c r="FP499" i="10"/>
  <c r="FO499" i="10"/>
  <c r="FN499" i="10"/>
  <c r="FM499" i="10"/>
  <c r="FL499" i="10"/>
  <c r="FK499" i="10"/>
  <c r="FJ499" i="10"/>
  <c r="FI499" i="10"/>
  <c r="FH499" i="10"/>
  <c r="FG499" i="10"/>
  <c r="FF499" i="10"/>
  <c r="FE499" i="10"/>
  <c r="FD499" i="10"/>
  <c r="FC499" i="10"/>
  <c r="FB499" i="10"/>
  <c r="FA499" i="10"/>
  <c r="EZ499" i="10"/>
  <c r="EY499" i="10"/>
  <c r="EX499" i="10"/>
  <c r="EW499" i="10"/>
  <c r="EV499" i="10"/>
  <c r="EU499" i="10"/>
  <c r="ET499" i="10"/>
  <c r="ES499" i="10"/>
  <c r="ER499" i="10"/>
  <c r="EQ499" i="10"/>
  <c r="EP499" i="10"/>
  <c r="EO499" i="10"/>
  <c r="EN499" i="10"/>
  <c r="EM499" i="10"/>
  <c r="EL499" i="10"/>
  <c r="EJ499" i="10"/>
  <c r="DT499" i="10"/>
  <c r="DS499" i="10"/>
  <c r="BY499" i="10"/>
  <c r="BH499" i="10"/>
  <c r="BG499" i="10"/>
  <c r="GD498" i="10"/>
  <c r="GC498" i="10"/>
  <c r="GB498" i="10"/>
  <c r="GA498" i="10"/>
  <c r="FZ498" i="10"/>
  <c r="FY498" i="10"/>
  <c r="FX498" i="10"/>
  <c r="FW498" i="10"/>
  <c r="FV498" i="10"/>
  <c r="FU498" i="10"/>
  <c r="FT498" i="10"/>
  <c r="FS498" i="10"/>
  <c r="FQ498" i="10"/>
  <c r="FP498" i="10"/>
  <c r="FO498" i="10"/>
  <c r="FN498" i="10"/>
  <c r="FM498" i="10"/>
  <c r="FL498" i="10"/>
  <c r="FK498" i="10"/>
  <c r="FJ498" i="10"/>
  <c r="FI498" i="10"/>
  <c r="FH498" i="10"/>
  <c r="FG498" i="10"/>
  <c r="FF498" i="10"/>
  <c r="FE498" i="10"/>
  <c r="FD498" i="10"/>
  <c r="FC498" i="10"/>
  <c r="FB498" i="10"/>
  <c r="FA498" i="10"/>
  <c r="EZ498" i="10"/>
  <c r="EY498" i="10"/>
  <c r="EX498" i="10"/>
  <c r="EW498" i="10"/>
  <c r="EV498" i="10"/>
  <c r="EU498" i="10"/>
  <c r="ET498" i="10"/>
  <c r="ES498" i="10"/>
  <c r="ER498" i="10"/>
  <c r="EQ498" i="10"/>
  <c r="EP498" i="10"/>
  <c r="EO498" i="10"/>
  <c r="EN498" i="10"/>
  <c r="EM498" i="10"/>
  <c r="EL498" i="10"/>
  <c r="EJ498" i="10"/>
  <c r="DT498" i="10"/>
  <c r="DS498" i="10"/>
  <c r="BY498" i="10"/>
  <c r="BH498" i="10"/>
  <c r="BG498" i="10"/>
  <c r="GD497" i="10"/>
  <c r="GB497" i="10"/>
  <c r="FZ497" i="10"/>
  <c r="FX497" i="10"/>
  <c r="FV497" i="10"/>
  <c r="FT497" i="10"/>
  <c r="FP497" i="10"/>
  <c r="FN497" i="10"/>
  <c r="FL497" i="10"/>
  <c r="FJ497" i="10"/>
  <c r="FH497" i="10"/>
  <c r="FF497" i="10"/>
  <c r="FD497" i="10"/>
  <c r="FB497" i="10"/>
  <c r="EZ497" i="10"/>
  <c r="EY497" i="10"/>
  <c r="EX497" i="10"/>
  <c r="ET497" i="10"/>
  <c r="ER497" i="10"/>
  <c r="EP497" i="10"/>
  <c r="EN497" i="10"/>
  <c r="EL497" i="10"/>
  <c r="EJ497" i="10"/>
  <c r="DT497" i="10"/>
  <c r="DS497" i="10"/>
  <c r="GD496" i="10"/>
  <c r="GB496" i="10"/>
  <c r="FZ496" i="10"/>
  <c r="FX496" i="10"/>
  <c r="FV496" i="10"/>
  <c r="FT496" i="10"/>
  <c r="FP496" i="10"/>
  <c r="FN496" i="10"/>
  <c r="FL496" i="10"/>
  <c r="FJ496" i="10"/>
  <c r="FH496" i="10"/>
  <c r="FF496" i="10"/>
  <c r="FD496" i="10"/>
  <c r="FB496" i="10"/>
  <c r="EZ496" i="10"/>
  <c r="EY496" i="10"/>
  <c r="EX496" i="10"/>
  <c r="ET496" i="10"/>
  <c r="ER496" i="10"/>
  <c r="EP496" i="10"/>
  <c r="EN496" i="10"/>
  <c r="EL496" i="10"/>
  <c r="EJ496" i="10"/>
  <c r="DT496" i="10"/>
  <c r="DS496" i="10"/>
  <c r="GD495" i="10"/>
  <c r="GB495" i="10"/>
  <c r="FZ495" i="10"/>
  <c r="FX495" i="10"/>
  <c r="FV495" i="10"/>
  <c r="FT495" i="10"/>
  <c r="FP495" i="10"/>
  <c r="FN495" i="10"/>
  <c r="FL495" i="10"/>
  <c r="FJ495" i="10"/>
  <c r="FH495" i="10"/>
  <c r="FF495" i="10"/>
  <c r="FD495" i="10"/>
  <c r="FB495" i="10"/>
  <c r="EZ495" i="10"/>
  <c r="EY495" i="10"/>
  <c r="EX495" i="10"/>
  <c r="ET495" i="10"/>
  <c r="ER495" i="10"/>
  <c r="EP495" i="10"/>
  <c r="EN495" i="10"/>
  <c r="EL495" i="10"/>
  <c r="EJ495" i="10"/>
  <c r="DT495" i="10"/>
  <c r="DS495" i="10"/>
  <c r="GD494" i="10"/>
  <c r="GB494" i="10"/>
  <c r="FZ494" i="10"/>
  <c r="FX494" i="10"/>
  <c r="FV494" i="10"/>
  <c r="FT494" i="10"/>
  <c r="FP494" i="10"/>
  <c r="FN494" i="10"/>
  <c r="FL494" i="10"/>
  <c r="FJ494" i="10"/>
  <c r="FH494" i="10"/>
  <c r="FF494" i="10"/>
  <c r="FD494" i="10"/>
  <c r="FB494" i="10"/>
  <c r="EZ494" i="10"/>
  <c r="EY494" i="10"/>
  <c r="EX494" i="10"/>
  <c r="ET494" i="10"/>
  <c r="ER494" i="10"/>
  <c r="EP494" i="10"/>
  <c r="EN494" i="10"/>
  <c r="EL494" i="10"/>
  <c r="EJ494" i="10"/>
  <c r="DT494" i="10"/>
  <c r="DS494" i="10"/>
  <c r="GD493" i="10"/>
  <c r="GB493" i="10"/>
  <c r="FZ493" i="10"/>
  <c r="FX493" i="10"/>
  <c r="FV493" i="10"/>
  <c r="FT493" i="10"/>
  <c r="FP493" i="10"/>
  <c r="FN493" i="10"/>
  <c r="FL493" i="10"/>
  <c r="FJ493" i="10"/>
  <c r="FH493" i="10"/>
  <c r="FF493" i="10"/>
  <c r="FD493" i="10"/>
  <c r="FB493" i="10"/>
  <c r="EZ493" i="10"/>
  <c r="EY493" i="10"/>
  <c r="EX493" i="10"/>
  <c r="ET493" i="10"/>
  <c r="ER493" i="10"/>
  <c r="EP493" i="10"/>
  <c r="EN493" i="10"/>
  <c r="EL493" i="10"/>
  <c r="EJ493" i="10"/>
  <c r="DT493" i="10"/>
  <c r="DS493" i="10"/>
  <c r="GD492" i="10"/>
  <c r="GB492" i="10"/>
  <c r="FZ492" i="10"/>
  <c r="FX492" i="10"/>
  <c r="FV492" i="10"/>
  <c r="FT492" i="10"/>
  <c r="FP492" i="10"/>
  <c r="FN492" i="10"/>
  <c r="FL492" i="10"/>
  <c r="FJ492" i="10"/>
  <c r="FH492" i="10"/>
  <c r="FF492" i="10"/>
  <c r="FD492" i="10"/>
  <c r="FB492" i="10"/>
  <c r="EZ492" i="10"/>
  <c r="EY492" i="10"/>
  <c r="EX492" i="10"/>
  <c r="ET492" i="10"/>
  <c r="ER492" i="10"/>
  <c r="EP492" i="10"/>
  <c r="EN492" i="10"/>
  <c r="EL492" i="10"/>
  <c r="GD491" i="10"/>
  <c r="GB491" i="10"/>
  <c r="FZ491" i="10"/>
  <c r="FX491" i="10"/>
  <c r="FV491" i="10"/>
  <c r="FT491" i="10"/>
  <c r="FP491" i="10"/>
  <c r="FN491" i="10"/>
  <c r="FL491" i="10"/>
  <c r="FJ491" i="10"/>
  <c r="FH491" i="10"/>
  <c r="FF491" i="10"/>
  <c r="FD491" i="10"/>
  <c r="FB491" i="10"/>
  <c r="EZ491" i="10"/>
  <c r="EY491" i="10"/>
  <c r="EX491" i="10"/>
  <c r="ET491" i="10"/>
  <c r="ER491" i="10"/>
  <c r="EP491" i="10"/>
  <c r="EN491" i="10"/>
  <c r="EL491" i="10"/>
  <c r="EJ491" i="10"/>
  <c r="DR490" i="10"/>
  <c r="DP490" i="10"/>
  <c r="DN490" i="10"/>
  <c r="DL490" i="10"/>
  <c r="DJ490" i="10"/>
  <c r="DH490" i="10"/>
  <c r="DF490" i="10"/>
  <c r="DD490" i="10"/>
  <c r="DB490" i="10"/>
  <c r="CZ490" i="10"/>
  <c r="CX490" i="10"/>
  <c r="CV490" i="10"/>
  <c r="CT490" i="10"/>
  <c r="CR490" i="10"/>
  <c r="CP490" i="10"/>
  <c r="CN490" i="10"/>
  <c r="CM490" i="10"/>
  <c r="CL490" i="10"/>
  <c r="CH490" i="10"/>
  <c r="CF490" i="10"/>
  <c r="CD490" i="10"/>
  <c r="CB490" i="10"/>
  <c r="BZ490" i="10"/>
  <c r="BX490" i="10"/>
  <c r="BF490" i="10"/>
  <c r="BD490" i="10"/>
  <c r="BB490" i="10"/>
  <c r="AZ490" i="10"/>
  <c r="AX490" i="10"/>
  <c r="AV490" i="10"/>
  <c r="AT490" i="10"/>
  <c r="AR490" i="10"/>
  <c r="AP490" i="10"/>
  <c r="AN490" i="10"/>
  <c r="AL490" i="10"/>
  <c r="AJ490" i="10"/>
  <c r="AH490" i="10"/>
  <c r="AF490" i="10"/>
  <c r="AD490" i="10"/>
  <c r="AB490" i="10"/>
  <c r="AA490" i="10"/>
  <c r="Z490" i="10"/>
  <c r="V490" i="10"/>
  <c r="T490" i="10"/>
  <c r="R490" i="10"/>
  <c r="P490" i="10"/>
  <c r="N490" i="10"/>
  <c r="GD489" i="10"/>
  <c r="GC489" i="10"/>
  <c r="GB489" i="10"/>
  <c r="GA489" i="10"/>
  <c r="FZ489" i="10"/>
  <c r="FY489" i="10"/>
  <c r="FX489" i="10"/>
  <c r="FW489" i="10"/>
  <c r="FV489" i="10"/>
  <c r="FU489" i="10"/>
  <c r="FT489" i="10"/>
  <c r="FS489" i="10"/>
  <c r="FQ489" i="10"/>
  <c r="FP489" i="10"/>
  <c r="FO489" i="10"/>
  <c r="FN489" i="10"/>
  <c r="FM489" i="10"/>
  <c r="FL489" i="10"/>
  <c r="FK489" i="10"/>
  <c r="FJ489" i="10"/>
  <c r="FI489" i="10"/>
  <c r="FH489" i="10"/>
  <c r="FG489" i="10"/>
  <c r="FF489" i="10"/>
  <c r="FE489" i="10"/>
  <c r="FD489" i="10"/>
  <c r="FC489" i="10"/>
  <c r="FB489" i="10"/>
  <c r="FA489" i="10"/>
  <c r="EZ489" i="10"/>
  <c r="EY489" i="10"/>
  <c r="EX489" i="10"/>
  <c r="EW489" i="10"/>
  <c r="EV489" i="10"/>
  <c r="EU489" i="10"/>
  <c r="ET489" i="10"/>
  <c r="ES489" i="10"/>
  <c r="ER489" i="10"/>
  <c r="EQ489" i="10"/>
  <c r="EP489" i="10"/>
  <c r="EO489" i="10"/>
  <c r="EN489" i="10"/>
  <c r="EM489" i="10"/>
  <c r="EL489" i="10"/>
  <c r="EJ489" i="10"/>
  <c r="DT489" i="10"/>
  <c r="DS489" i="10"/>
  <c r="BY489" i="10"/>
  <c r="BH489" i="10"/>
  <c r="BG489" i="10"/>
  <c r="M489" i="10"/>
  <c r="GD488" i="10"/>
  <c r="GC488" i="10"/>
  <c r="GB488" i="10"/>
  <c r="GA488" i="10"/>
  <c r="FZ488" i="10"/>
  <c r="FY488" i="10"/>
  <c r="FX488" i="10"/>
  <c r="FW488" i="10"/>
  <c r="FV488" i="10"/>
  <c r="FU488" i="10"/>
  <c r="FT488" i="10"/>
  <c r="FS488" i="10"/>
  <c r="FQ488" i="10"/>
  <c r="FP488" i="10"/>
  <c r="FO488" i="10"/>
  <c r="FN488" i="10"/>
  <c r="FM488" i="10"/>
  <c r="FL488" i="10"/>
  <c r="FK488" i="10"/>
  <c r="FJ488" i="10"/>
  <c r="FI488" i="10"/>
  <c r="FH488" i="10"/>
  <c r="FG488" i="10"/>
  <c r="FF488" i="10"/>
  <c r="FE488" i="10"/>
  <c r="FD488" i="10"/>
  <c r="FC488" i="10"/>
  <c r="FB488" i="10"/>
  <c r="FA488" i="10"/>
  <c r="EZ488" i="10"/>
  <c r="EY488" i="10"/>
  <c r="EX488" i="10"/>
  <c r="EW488" i="10"/>
  <c r="EV488" i="10"/>
  <c r="EU488" i="10"/>
  <c r="ET488" i="10"/>
  <c r="ES488" i="10"/>
  <c r="ER488" i="10"/>
  <c r="EQ488" i="10"/>
  <c r="EP488" i="10"/>
  <c r="EO488" i="10"/>
  <c r="EN488" i="10"/>
  <c r="EM488" i="10"/>
  <c r="EL488" i="10"/>
  <c r="EJ488" i="10"/>
  <c r="DT488" i="10"/>
  <c r="DS488" i="10"/>
  <c r="BY488" i="10"/>
  <c r="BH488" i="10"/>
  <c r="BG488" i="10"/>
  <c r="M488" i="10"/>
  <c r="GD487" i="10"/>
  <c r="GC487" i="10"/>
  <c r="GB487" i="10"/>
  <c r="GA487" i="10"/>
  <c r="FZ487" i="10"/>
  <c r="FY487" i="10"/>
  <c r="FX487" i="10"/>
  <c r="FW487" i="10"/>
  <c r="FV487" i="10"/>
  <c r="FU487" i="10"/>
  <c r="FT487" i="10"/>
  <c r="FS487" i="10"/>
  <c r="FQ487" i="10"/>
  <c r="FP487" i="10"/>
  <c r="FO487" i="10"/>
  <c r="FN487" i="10"/>
  <c r="FM487" i="10"/>
  <c r="FL487" i="10"/>
  <c r="FK487" i="10"/>
  <c r="FJ487" i="10"/>
  <c r="FI487" i="10"/>
  <c r="FH487" i="10"/>
  <c r="FG487" i="10"/>
  <c r="FF487" i="10"/>
  <c r="FE487" i="10"/>
  <c r="FD487" i="10"/>
  <c r="FC487" i="10"/>
  <c r="FB487" i="10"/>
  <c r="FA487" i="10"/>
  <c r="EZ487" i="10"/>
  <c r="EY487" i="10"/>
  <c r="EX487" i="10"/>
  <c r="EW487" i="10"/>
  <c r="EV487" i="10"/>
  <c r="EU487" i="10"/>
  <c r="ET487" i="10"/>
  <c r="ES487" i="10"/>
  <c r="ER487" i="10"/>
  <c r="EQ487" i="10"/>
  <c r="EP487" i="10"/>
  <c r="EO487" i="10"/>
  <c r="EN487" i="10"/>
  <c r="EM487" i="10"/>
  <c r="EL487" i="10"/>
  <c r="EJ487" i="10"/>
  <c r="DT487" i="10"/>
  <c r="DS487" i="10"/>
  <c r="BY487" i="10"/>
  <c r="BH487" i="10"/>
  <c r="BG487" i="10"/>
  <c r="M487" i="10"/>
  <c r="GD486" i="10"/>
  <c r="GC486" i="10"/>
  <c r="GB486" i="10"/>
  <c r="GA486" i="10"/>
  <c r="FZ486" i="10"/>
  <c r="FY486" i="10"/>
  <c r="FX486" i="10"/>
  <c r="FW486" i="10"/>
  <c r="FV486" i="10"/>
  <c r="FU486" i="10"/>
  <c r="FT486" i="10"/>
  <c r="FS486" i="10"/>
  <c r="FQ486" i="10"/>
  <c r="FP486" i="10"/>
  <c r="FO486" i="10"/>
  <c r="FN486" i="10"/>
  <c r="FM486" i="10"/>
  <c r="FL486" i="10"/>
  <c r="FK486" i="10"/>
  <c r="FJ486" i="10"/>
  <c r="FI486" i="10"/>
  <c r="FH486" i="10"/>
  <c r="FG486" i="10"/>
  <c r="FF486" i="10"/>
  <c r="FE486" i="10"/>
  <c r="FD486" i="10"/>
  <c r="FC486" i="10"/>
  <c r="FB486" i="10"/>
  <c r="FA486" i="10"/>
  <c r="EZ486" i="10"/>
  <c r="EY486" i="10"/>
  <c r="EX486" i="10"/>
  <c r="EW486" i="10"/>
  <c r="EV486" i="10"/>
  <c r="EU486" i="10"/>
  <c r="ET486" i="10"/>
  <c r="ES486" i="10"/>
  <c r="ER486" i="10"/>
  <c r="EQ486" i="10"/>
  <c r="EP486" i="10"/>
  <c r="EO486" i="10"/>
  <c r="EN486" i="10"/>
  <c r="EM486" i="10"/>
  <c r="EL486" i="10"/>
  <c r="EJ486" i="10"/>
  <c r="DT486" i="10"/>
  <c r="DS486" i="10"/>
  <c r="BY486" i="10"/>
  <c r="BH486" i="10"/>
  <c r="BG486" i="10"/>
  <c r="M486" i="10"/>
  <c r="GD485" i="10"/>
  <c r="GC485" i="10"/>
  <c r="GB485" i="10"/>
  <c r="GA485" i="10"/>
  <c r="FZ485" i="10"/>
  <c r="FY485" i="10"/>
  <c r="FX485" i="10"/>
  <c r="FW485" i="10"/>
  <c r="FV485" i="10"/>
  <c r="FU485" i="10"/>
  <c r="FT485" i="10"/>
  <c r="FS485" i="10"/>
  <c r="FQ485" i="10"/>
  <c r="FP485" i="10"/>
  <c r="FO485" i="10"/>
  <c r="FN485" i="10"/>
  <c r="FM485" i="10"/>
  <c r="FL485" i="10"/>
  <c r="FK485" i="10"/>
  <c r="FJ485" i="10"/>
  <c r="FI485" i="10"/>
  <c r="FH485" i="10"/>
  <c r="FG485" i="10"/>
  <c r="FF485" i="10"/>
  <c r="FE485" i="10"/>
  <c r="FD485" i="10"/>
  <c r="FC485" i="10"/>
  <c r="FB485" i="10"/>
  <c r="FA485" i="10"/>
  <c r="EZ485" i="10"/>
  <c r="EY485" i="10"/>
  <c r="EX485" i="10"/>
  <c r="EW485" i="10"/>
  <c r="EV485" i="10"/>
  <c r="EU485" i="10"/>
  <c r="ET485" i="10"/>
  <c r="ES485" i="10"/>
  <c r="ER485" i="10"/>
  <c r="EQ485" i="10"/>
  <c r="EP485" i="10"/>
  <c r="EO485" i="10"/>
  <c r="EN485" i="10"/>
  <c r="EM485" i="10"/>
  <c r="EL485" i="10"/>
  <c r="EJ485" i="10"/>
  <c r="DT485" i="10"/>
  <c r="DS485" i="10"/>
  <c r="BY485" i="10"/>
  <c r="BH485" i="10"/>
  <c r="BG485" i="10"/>
  <c r="M485" i="10"/>
  <c r="GD484" i="10"/>
  <c r="GC484" i="10"/>
  <c r="GB484" i="10"/>
  <c r="GA484" i="10"/>
  <c r="FZ484" i="10"/>
  <c r="FY484" i="10"/>
  <c r="FX484" i="10"/>
  <c r="FW484" i="10"/>
  <c r="FV484" i="10"/>
  <c r="FU484" i="10"/>
  <c r="FT484" i="10"/>
  <c r="FS484" i="10"/>
  <c r="FQ484" i="10"/>
  <c r="FP484" i="10"/>
  <c r="FO484" i="10"/>
  <c r="FN484" i="10"/>
  <c r="FM484" i="10"/>
  <c r="FL484" i="10"/>
  <c r="FK484" i="10"/>
  <c r="FJ484" i="10"/>
  <c r="FI484" i="10"/>
  <c r="FH484" i="10"/>
  <c r="FG484" i="10"/>
  <c r="FF484" i="10"/>
  <c r="FE484" i="10"/>
  <c r="FD484" i="10"/>
  <c r="FC484" i="10"/>
  <c r="FB484" i="10"/>
  <c r="FA484" i="10"/>
  <c r="EZ484" i="10"/>
  <c r="EY484" i="10"/>
  <c r="EX484" i="10"/>
  <c r="EW484" i="10"/>
  <c r="EV484" i="10"/>
  <c r="EU484" i="10"/>
  <c r="ET484" i="10"/>
  <c r="ES484" i="10"/>
  <c r="ER484" i="10"/>
  <c r="EQ484" i="10"/>
  <c r="EP484" i="10"/>
  <c r="EO484" i="10"/>
  <c r="EN484" i="10"/>
  <c r="EM484" i="10"/>
  <c r="EL484" i="10"/>
  <c r="EJ484" i="10"/>
  <c r="DT484" i="10"/>
  <c r="DS484" i="10"/>
  <c r="BY484" i="10"/>
  <c r="BH484" i="10"/>
  <c r="BG484" i="10"/>
  <c r="M484" i="10"/>
  <c r="GD483" i="10"/>
  <c r="GC483" i="10"/>
  <c r="GB483" i="10"/>
  <c r="GA483" i="10"/>
  <c r="FZ483" i="10"/>
  <c r="FY483" i="10"/>
  <c r="FX483" i="10"/>
  <c r="FW483" i="10"/>
  <c r="FV483" i="10"/>
  <c r="FU483" i="10"/>
  <c r="FT483" i="10"/>
  <c r="FS483" i="10"/>
  <c r="FQ483" i="10"/>
  <c r="FP483" i="10"/>
  <c r="FO483" i="10"/>
  <c r="FN483" i="10"/>
  <c r="FM483" i="10"/>
  <c r="FL483" i="10"/>
  <c r="FK483" i="10"/>
  <c r="FJ483" i="10"/>
  <c r="FI483" i="10"/>
  <c r="FH483" i="10"/>
  <c r="FG483" i="10"/>
  <c r="FF483" i="10"/>
  <c r="FE483" i="10"/>
  <c r="FD483" i="10"/>
  <c r="FC483" i="10"/>
  <c r="FB483" i="10"/>
  <c r="FA483" i="10"/>
  <c r="EZ483" i="10"/>
  <c r="EY483" i="10"/>
  <c r="EX483" i="10"/>
  <c r="EW483" i="10"/>
  <c r="EV483" i="10"/>
  <c r="EU483" i="10"/>
  <c r="ET483" i="10"/>
  <c r="ES483" i="10"/>
  <c r="ER483" i="10"/>
  <c r="EQ483" i="10"/>
  <c r="EP483" i="10"/>
  <c r="EO483" i="10"/>
  <c r="EN483" i="10"/>
  <c r="EM483" i="10"/>
  <c r="EL483" i="10"/>
  <c r="EJ483" i="10"/>
  <c r="DT483" i="10"/>
  <c r="DS483" i="10"/>
  <c r="BY483" i="10"/>
  <c r="BH483" i="10"/>
  <c r="BG483" i="10"/>
  <c r="M483" i="10"/>
  <c r="GD482" i="10"/>
  <c r="GC482" i="10"/>
  <c r="GB482" i="10"/>
  <c r="GA482" i="10"/>
  <c r="FZ482" i="10"/>
  <c r="FY482" i="10"/>
  <c r="FX482" i="10"/>
  <c r="FW482" i="10"/>
  <c r="FV482" i="10"/>
  <c r="FU482" i="10"/>
  <c r="FT482" i="10"/>
  <c r="FS482" i="10"/>
  <c r="FQ482" i="10"/>
  <c r="FP482" i="10"/>
  <c r="FO482" i="10"/>
  <c r="FN482" i="10"/>
  <c r="FM482" i="10"/>
  <c r="FL482" i="10"/>
  <c r="FK482" i="10"/>
  <c r="FJ482" i="10"/>
  <c r="FI482" i="10"/>
  <c r="FH482" i="10"/>
  <c r="FG482" i="10"/>
  <c r="FF482" i="10"/>
  <c r="FE482" i="10"/>
  <c r="FD482" i="10"/>
  <c r="FC482" i="10"/>
  <c r="FB482" i="10"/>
  <c r="FA482" i="10"/>
  <c r="EZ482" i="10"/>
  <c r="EY482" i="10"/>
  <c r="EX482" i="10"/>
  <c r="EW482" i="10"/>
  <c r="EV482" i="10"/>
  <c r="EU482" i="10"/>
  <c r="ET482" i="10"/>
  <c r="ES482" i="10"/>
  <c r="ER482" i="10"/>
  <c r="EQ482" i="10"/>
  <c r="EP482" i="10"/>
  <c r="EO482" i="10"/>
  <c r="EN482" i="10"/>
  <c r="EM482" i="10"/>
  <c r="EL482" i="10"/>
  <c r="EJ482" i="10"/>
  <c r="BH482" i="10"/>
  <c r="BG482" i="10"/>
  <c r="GD481" i="10"/>
  <c r="GC481" i="10"/>
  <c r="GB481" i="10"/>
  <c r="GA481" i="10"/>
  <c r="FZ481" i="10"/>
  <c r="FY481" i="10"/>
  <c r="FX481" i="10"/>
  <c r="FW481" i="10"/>
  <c r="FV481" i="10"/>
  <c r="FU481" i="10"/>
  <c r="FT481" i="10"/>
  <c r="FS481" i="10"/>
  <c r="FQ481" i="10"/>
  <c r="FP481" i="10"/>
  <c r="FO481" i="10"/>
  <c r="FN481" i="10"/>
  <c r="FM481" i="10"/>
  <c r="FL481" i="10"/>
  <c r="FK481" i="10"/>
  <c r="FJ481" i="10"/>
  <c r="FI481" i="10"/>
  <c r="FH481" i="10"/>
  <c r="FG481" i="10"/>
  <c r="FF481" i="10"/>
  <c r="FE481" i="10"/>
  <c r="FD481" i="10"/>
  <c r="FC481" i="10"/>
  <c r="FB481" i="10"/>
  <c r="FA481" i="10"/>
  <c r="EZ481" i="10"/>
  <c r="EY481" i="10"/>
  <c r="EX481" i="10"/>
  <c r="EW481" i="10"/>
  <c r="EV481" i="10"/>
  <c r="EU481" i="10"/>
  <c r="ET481" i="10"/>
  <c r="ES481" i="10"/>
  <c r="ER481" i="10"/>
  <c r="EQ481" i="10"/>
  <c r="EP481" i="10"/>
  <c r="EO481" i="10"/>
  <c r="EN481" i="10"/>
  <c r="EM481" i="10"/>
  <c r="EL481" i="10"/>
  <c r="EJ481" i="10"/>
  <c r="DT481" i="10"/>
  <c r="DS481" i="10"/>
  <c r="BH481" i="10"/>
  <c r="BG481" i="10"/>
  <c r="GD480" i="10"/>
  <c r="GC480" i="10"/>
  <c r="GB480" i="10"/>
  <c r="GA480" i="10"/>
  <c r="FZ480" i="10"/>
  <c r="FY480" i="10"/>
  <c r="FX480" i="10"/>
  <c r="FW480" i="10"/>
  <c r="FV480" i="10"/>
  <c r="FU480" i="10"/>
  <c r="FT480" i="10"/>
  <c r="FS480" i="10"/>
  <c r="FQ480" i="10"/>
  <c r="FP480" i="10"/>
  <c r="FO480" i="10"/>
  <c r="FN480" i="10"/>
  <c r="FM480" i="10"/>
  <c r="FL480" i="10"/>
  <c r="FK480" i="10"/>
  <c r="FJ480" i="10"/>
  <c r="FI480" i="10"/>
  <c r="FH480" i="10"/>
  <c r="FG480" i="10"/>
  <c r="FF480" i="10"/>
  <c r="FE480" i="10"/>
  <c r="FD480" i="10"/>
  <c r="FC480" i="10"/>
  <c r="FB480" i="10"/>
  <c r="FA480" i="10"/>
  <c r="EZ480" i="10"/>
  <c r="EY480" i="10"/>
  <c r="EX480" i="10"/>
  <c r="EW480" i="10"/>
  <c r="EV480" i="10"/>
  <c r="EU480" i="10"/>
  <c r="ET480" i="10"/>
  <c r="ES480" i="10"/>
  <c r="ER480" i="10"/>
  <c r="EQ480" i="10"/>
  <c r="EP480" i="10"/>
  <c r="EO480" i="10"/>
  <c r="EN480" i="10"/>
  <c r="EM480" i="10"/>
  <c r="EL480" i="10"/>
  <c r="EJ480" i="10"/>
  <c r="DT480" i="10"/>
  <c r="DS480" i="10"/>
  <c r="BH480" i="10"/>
  <c r="BG480" i="10"/>
  <c r="GD479" i="10"/>
  <c r="GB479" i="10"/>
  <c r="FZ479" i="10"/>
  <c r="FX479" i="10"/>
  <c r="FV479" i="10"/>
  <c r="FT479" i="10"/>
  <c r="FP479" i="10"/>
  <c r="FN479" i="10"/>
  <c r="FL479" i="10"/>
  <c r="FJ479" i="10"/>
  <c r="FH479" i="10"/>
  <c r="FF479" i="10"/>
  <c r="FD479" i="10"/>
  <c r="FB479" i="10"/>
  <c r="EZ479" i="10"/>
  <c r="EY479" i="10"/>
  <c r="EX479" i="10"/>
  <c r="ET479" i="10"/>
  <c r="ER479" i="10"/>
  <c r="EP479" i="10"/>
  <c r="EN479" i="10"/>
  <c r="EL479" i="10"/>
  <c r="EJ479" i="10"/>
  <c r="DT479" i="10"/>
  <c r="DS479" i="10"/>
  <c r="GD478" i="10"/>
  <c r="GB478" i="10"/>
  <c r="FZ478" i="10"/>
  <c r="FX478" i="10"/>
  <c r="FV478" i="10"/>
  <c r="FT478" i="10"/>
  <c r="FP478" i="10"/>
  <c r="FN478" i="10"/>
  <c r="FL478" i="10"/>
  <c r="FJ478" i="10"/>
  <c r="FH478" i="10"/>
  <c r="FF478" i="10"/>
  <c r="FD478" i="10"/>
  <c r="FB478" i="10"/>
  <c r="EZ478" i="10"/>
  <c r="EY478" i="10"/>
  <c r="EX478" i="10"/>
  <c r="ET478" i="10"/>
  <c r="ER478" i="10"/>
  <c r="EP478" i="10"/>
  <c r="EN478" i="10"/>
  <c r="EL478" i="10"/>
  <c r="DT478" i="10"/>
  <c r="DS478" i="10"/>
  <c r="GD477" i="10"/>
  <c r="GB477" i="10"/>
  <c r="FZ477" i="10"/>
  <c r="FX477" i="10"/>
  <c r="FV477" i="10"/>
  <c r="FT477" i="10"/>
  <c r="FP477" i="10"/>
  <c r="FN477" i="10"/>
  <c r="FL477" i="10"/>
  <c r="FJ477" i="10"/>
  <c r="FH477" i="10"/>
  <c r="FF477" i="10"/>
  <c r="FD477" i="10"/>
  <c r="FB477" i="10"/>
  <c r="EZ477" i="10"/>
  <c r="EY477" i="10"/>
  <c r="EX477" i="10"/>
  <c r="ET477" i="10"/>
  <c r="ER477" i="10"/>
  <c r="EP477" i="10"/>
  <c r="EN477" i="10"/>
  <c r="EL477" i="10"/>
  <c r="EJ477" i="10"/>
  <c r="GD476" i="10"/>
  <c r="GB476" i="10"/>
  <c r="FZ476" i="10"/>
  <c r="FX476" i="10"/>
  <c r="FV476" i="10"/>
  <c r="FT476" i="10"/>
  <c r="FP476" i="10"/>
  <c r="FN476" i="10"/>
  <c r="FL476" i="10"/>
  <c r="FJ476" i="10"/>
  <c r="FH476" i="10"/>
  <c r="FF476" i="10"/>
  <c r="FD476" i="10"/>
  <c r="FB476" i="10"/>
  <c r="EZ476" i="10"/>
  <c r="EY476" i="10"/>
  <c r="EX476" i="10"/>
  <c r="ET476" i="10"/>
  <c r="ER476" i="10"/>
  <c r="EP476" i="10"/>
  <c r="EN476" i="10"/>
  <c r="EL476" i="10"/>
  <c r="EJ476" i="10"/>
  <c r="GD475" i="10"/>
  <c r="GB475" i="10"/>
  <c r="FZ475" i="10"/>
  <c r="FX475" i="10"/>
  <c r="FV475" i="10"/>
  <c r="FT475" i="10"/>
  <c r="FP475" i="10"/>
  <c r="FN475" i="10"/>
  <c r="FL475" i="10"/>
  <c r="FJ475" i="10"/>
  <c r="FH475" i="10"/>
  <c r="FF475" i="10"/>
  <c r="FD475" i="10"/>
  <c r="FB475" i="10"/>
  <c r="EZ475" i="10"/>
  <c r="EY475" i="10"/>
  <c r="EX475" i="10"/>
  <c r="ET475" i="10"/>
  <c r="ER475" i="10"/>
  <c r="EP475" i="10"/>
  <c r="EN475" i="10"/>
  <c r="EL475" i="10"/>
  <c r="EJ475" i="10"/>
  <c r="GD474" i="10"/>
  <c r="GB474" i="10"/>
  <c r="FZ474" i="10"/>
  <c r="FX474" i="10"/>
  <c r="FV474" i="10"/>
  <c r="FT474" i="10"/>
  <c r="FP474" i="10"/>
  <c r="FN474" i="10"/>
  <c r="FL474" i="10"/>
  <c r="FJ474" i="10"/>
  <c r="FH474" i="10"/>
  <c r="FF474" i="10"/>
  <c r="FD474" i="10"/>
  <c r="FB474" i="10"/>
  <c r="EZ474" i="10"/>
  <c r="EY474" i="10"/>
  <c r="EX474" i="10"/>
  <c r="ET474" i="10"/>
  <c r="ER474" i="10"/>
  <c r="EP474" i="10"/>
  <c r="EN474" i="10"/>
  <c r="EL474" i="10"/>
  <c r="EJ474" i="10"/>
  <c r="DR473" i="10"/>
  <c r="DP473" i="10"/>
  <c r="DN473" i="10"/>
  <c r="DL473" i="10"/>
  <c r="DJ473" i="10"/>
  <c r="DH473" i="10"/>
  <c r="DF473" i="10"/>
  <c r="DD473" i="10"/>
  <c r="DB473" i="10"/>
  <c r="CZ473" i="10"/>
  <c r="CX473" i="10"/>
  <c r="CV473" i="10"/>
  <c r="CT473" i="10"/>
  <c r="CR473" i="10"/>
  <c r="CP473" i="10"/>
  <c r="CN473" i="10"/>
  <c r="CM473" i="10"/>
  <c r="CL473" i="10"/>
  <c r="CH473" i="10"/>
  <c r="CF473" i="10"/>
  <c r="CD473" i="10"/>
  <c r="CB473" i="10"/>
  <c r="BZ473" i="10"/>
  <c r="BX473" i="10"/>
  <c r="BF473" i="10"/>
  <c r="BD473" i="10"/>
  <c r="BB473" i="10"/>
  <c r="AZ473" i="10"/>
  <c r="AX473" i="10"/>
  <c r="AV473" i="10"/>
  <c r="AT473" i="10"/>
  <c r="AR473" i="10"/>
  <c r="AP473" i="10"/>
  <c r="AN473" i="10"/>
  <c r="AL473" i="10"/>
  <c r="AJ473" i="10"/>
  <c r="AH473" i="10"/>
  <c r="AF473" i="10"/>
  <c r="AD473" i="10"/>
  <c r="AB473" i="10"/>
  <c r="AA473" i="10"/>
  <c r="Z473" i="10"/>
  <c r="V473" i="10"/>
  <c r="T473" i="10"/>
  <c r="R473" i="10"/>
  <c r="P473" i="10"/>
  <c r="N473" i="10"/>
  <c r="L473" i="10"/>
  <c r="FS396" i="10"/>
  <c r="EL396" i="10"/>
  <c r="EJ396" i="10"/>
  <c r="DT396" i="10"/>
  <c r="DS396" i="10"/>
  <c r="BY396" i="10"/>
  <c r="BH396" i="10"/>
  <c r="BG396" i="10"/>
  <c r="M396" i="10"/>
  <c r="FS395" i="10"/>
  <c r="EL395" i="10"/>
  <c r="EJ395" i="10"/>
  <c r="DT395" i="10"/>
  <c r="DS395" i="10"/>
  <c r="BY395" i="10"/>
  <c r="BH395" i="10"/>
  <c r="BG395" i="10"/>
  <c r="M395" i="10"/>
  <c r="FS394" i="10"/>
  <c r="EL394" i="10"/>
  <c r="EJ394" i="10"/>
  <c r="DT394" i="10"/>
  <c r="DS394" i="10"/>
  <c r="BY394" i="10"/>
  <c r="BH394" i="10"/>
  <c r="BG394" i="10"/>
  <c r="M394" i="10"/>
  <c r="FS393" i="10"/>
  <c r="EL393" i="10"/>
  <c r="EJ393" i="10"/>
  <c r="DT393" i="10"/>
  <c r="DS393" i="10"/>
  <c r="BY393" i="10"/>
  <c r="BH393" i="10"/>
  <c r="BG393" i="10"/>
  <c r="M393" i="10"/>
  <c r="FS392" i="10"/>
  <c r="EL392" i="10"/>
  <c r="EJ392" i="10"/>
  <c r="DT392" i="10"/>
  <c r="DS392" i="10"/>
  <c r="BY392" i="10"/>
  <c r="BH392" i="10"/>
  <c r="BG392" i="10"/>
  <c r="M392" i="10"/>
  <c r="FS391" i="10"/>
  <c r="EL391" i="10"/>
  <c r="EJ391" i="10"/>
  <c r="DT391" i="10"/>
  <c r="DS391" i="10"/>
  <c r="BY391" i="10"/>
  <c r="BH391" i="10"/>
  <c r="BG391" i="10"/>
  <c r="M391" i="10"/>
  <c r="FS390" i="10"/>
  <c r="EL390" i="10"/>
  <c r="EJ390" i="10"/>
  <c r="DT390" i="10"/>
  <c r="DS390" i="10"/>
  <c r="BY390" i="10"/>
  <c r="BH390" i="10"/>
  <c r="BG390" i="10"/>
  <c r="M390" i="10"/>
  <c r="FS389" i="10"/>
  <c r="EL389" i="10"/>
  <c r="EJ389" i="10"/>
  <c r="DT389" i="10"/>
  <c r="DS389" i="10"/>
  <c r="BH389" i="10"/>
  <c r="BG389" i="10"/>
  <c r="M389" i="10"/>
  <c r="FS388" i="10"/>
  <c r="EL388" i="10"/>
  <c r="EJ388" i="10"/>
  <c r="DT388" i="10"/>
  <c r="DS388" i="10"/>
  <c r="BH388" i="10"/>
  <c r="BG388" i="10"/>
  <c r="FS387" i="10"/>
  <c r="EL387" i="10"/>
  <c r="EJ387" i="10"/>
  <c r="DT387" i="10"/>
  <c r="DS387" i="10"/>
  <c r="BH387" i="10"/>
  <c r="BG387" i="10"/>
  <c r="FS386" i="10"/>
  <c r="EL386" i="10"/>
  <c r="EJ386" i="10"/>
  <c r="DT386" i="10"/>
  <c r="DS386" i="10"/>
  <c r="BH386" i="10"/>
  <c r="BG386" i="10"/>
  <c r="EL385" i="10"/>
  <c r="EJ385" i="10"/>
  <c r="DT385" i="10"/>
  <c r="DS385" i="10"/>
  <c r="EL384" i="10"/>
  <c r="EJ384" i="10"/>
  <c r="DT384" i="10"/>
  <c r="DS384" i="10"/>
  <c r="EL383" i="10"/>
  <c r="EL382" i="10"/>
  <c r="EJ382" i="10"/>
  <c r="EL381" i="10"/>
  <c r="EJ381" i="10"/>
  <c r="DR380" i="10"/>
  <c r="DP380" i="10"/>
  <c r="DN380" i="10"/>
  <c r="DL380" i="10"/>
  <c r="BX380" i="10"/>
  <c r="BF380" i="10"/>
  <c r="BD380" i="10"/>
  <c r="BB380" i="10"/>
  <c r="AZ380" i="10"/>
  <c r="AX380" i="10"/>
  <c r="AV380" i="10"/>
  <c r="AT380" i="10"/>
  <c r="AR380" i="10"/>
  <c r="AP380" i="10"/>
  <c r="AN380" i="10"/>
  <c r="AL380" i="10"/>
  <c r="AJ380" i="10"/>
  <c r="AH380" i="10"/>
  <c r="AF380" i="10"/>
  <c r="AD380" i="10"/>
  <c r="AB380" i="10"/>
  <c r="AA380" i="10"/>
  <c r="Z380" i="10"/>
  <c r="V380" i="10"/>
  <c r="T380" i="10"/>
  <c r="R380" i="10"/>
  <c r="P380" i="10"/>
  <c r="N380" i="10"/>
  <c r="FS379" i="10"/>
  <c r="EL379" i="10"/>
  <c r="EJ379" i="10"/>
  <c r="DT379" i="10"/>
  <c r="DS379" i="10"/>
  <c r="BY379" i="10"/>
  <c r="BH379" i="10"/>
  <c r="BG379" i="10"/>
  <c r="M379" i="10"/>
  <c r="FS378" i="10"/>
  <c r="EL378" i="10"/>
  <c r="EJ378" i="10"/>
  <c r="DT378" i="10"/>
  <c r="DS378" i="10"/>
  <c r="BY378" i="10"/>
  <c r="BH378" i="10"/>
  <c r="BG378" i="10"/>
  <c r="M378" i="10"/>
  <c r="FS377" i="10"/>
  <c r="EL377" i="10"/>
  <c r="EJ377" i="10"/>
  <c r="DT377" i="10"/>
  <c r="DS377" i="10"/>
  <c r="BY377" i="10"/>
  <c r="BH377" i="10"/>
  <c r="BG377" i="10"/>
  <c r="M377" i="10"/>
  <c r="FS376" i="10"/>
  <c r="EL376" i="10"/>
  <c r="EJ376" i="10"/>
  <c r="DT376" i="10"/>
  <c r="DS376" i="10"/>
  <c r="BY376" i="10"/>
  <c r="BH376" i="10"/>
  <c r="BG376" i="10"/>
  <c r="M376" i="10"/>
  <c r="FS375" i="10"/>
  <c r="EL375" i="10"/>
  <c r="EJ375" i="10"/>
  <c r="DT375" i="10"/>
  <c r="DS375" i="10"/>
  <c r="BY375" i="10"/>
  <c r="BH375" i="10"/>
  <c r="BG375" i="10"/>
  <c r="M375" i="10"/>
  <c r="FS374" i="10"/>
  <c r="EL374" i="10"/>
  <c r="EJ374" i="10"/>
  <c r="DT374" i="10"/>
  <c r="DS374" i="10"/>
  <c r="BY374" i="10"/>
  <c r="BH374" i="10"/>
  <c r="BG374" i="10"/>
  <c r="M374" i="10"/>
  <c r="FS373" i="10"/>
  <c r="EL373" i="10"/>
  <c r="EJ373" i="10"/>
  <c r="DT373" i="10"/>
  <c r="DS373" i="10"/>
  <c r="BY373" i="10"/>
  <c r="BH373" i="10"/>
  <c r="BG373" i="10"/>
  <c r="M373" i="10"/>
  <c r="FS372" i="10"/>
  <c r="EL372" i="10"/>
  <c r="EJ372" i="10"/>
  <c r="DT372" i="10"/>
  <c r="DS372" i="10"/>
  <c r="BY372" i="10"/>
  <c r="BH372" i="10"/>
  <c r="BG372" i="10"/>
  <c r="M372" i="10"/>
  <c r="FS371" i="10"/>
  <c r="EL371" i="10"/>
  <c r="EJ371" i="10"/>
  <c r="DT371" i="10"/>
  <c r="DS371" i="10"/>
  <c r="BH371" i="10"/>
  <c r="BG371" i="10"/>
  <c r="M371" i="10"/>
  <c r="FS370" i="10"/>
  <c r="EL370" i="10"/>
  <c r="EJ370" i="10"/>
  <c r="DT370" i="10"/>
  <c r="DS370" i="10"/>
  <c r="BH370" i="10"/>
  <c r="BG370" i="10"/>
  <c r="FS369" i="10"/>
  <c r="EL369" i="10"/>
  <c r="EJ369" i="10"/>
  <c r="DT369" i="10"/>
  <c r="DS369" i="10"/>
  <c r="BH369" i="10"/>
  <c r="BG369" i="10"/>
  <c r="FS368" i="10"/>
  <c r="EL368" i="10"/>
  <c r="EJ368" i="10"/>
  <c r="DT368" i="10"/>
  <c r="DS368" i="10"/>
  <c r="BH368" i="10"/>
  <c r="BG368" i="10"/>
  <c r="EL367" i="10"/>
  <c r="EJ367" i="10"/>
  <c r="EL366" i="10"/>
  <c r="EJ366" i="10"/>
  <c r="EL365" i="10"/>
  <c r="EJ365" i="10"/>
  <c r="EL364" i="10"/>
  <c r="EJ364" i="10"/>
  <c r="DR363" i="10"/>
  <c r="DP363" i="10"/>
  <c r="DN363" i="10"/>
  <c r="DL363" i="10"/>
  <c r="BX363" i="10"/>
  <c r="BF363" i="10"/>
  <c r="BD363" i="10"/>
  <c r="BB363" i="10"/>
  <c r="AZ363" i="10"/>
  <c r="AX363" i="10"/>
  <c r="AV363" i="10"/>
  <c r="AT363" i="10"/>
  <c r="AR363" i="10"/>
  <c r="AP363" i="10"/>
  <c r="AN363" i="10"/>
  <c r="AL363" i="10"/>
  <c r="AJ363" i="10"/>
  <c r="AH363" i="10"/>
  <c r="AF363" i="10"/>
  <c r="AD363" i="10"/>
  <c r="AB363" i="10"/>
  <c r="AA363" i="10"/>
  <c r="Z363" i="10"/>
  <c r="V363" i="10"/>
  <c r="T363" i="10"/>
  <c r="R363" i="10"/>
  <c r="P363" i="10"/>
  <c r="N363" i="10"/>
  <c r="L363" i="10"/>
  <c r="FS362" i="10"/>
  <c r="EL362" i="10"/>
  <c r="EJ362" i="10"/>
  <c r="DT362" i="10"/>
  <c r="DS362" i="10"/>
  <c r="BY362" i="10"/>
  <c r="BH362" i="10"/>
  <c r="BG362" i="10"/>
  <c r="M362" i="10"/>
  <c r="FS361" i="10"/>
  <c r="EL361" i="10"/>
  <c r="EJ361" i="10"/>
  <c r="DT361" i="10"/>
  <c r="DS361" i="10"/>
  <c r="BY361" i="10"/>
  <c r="BH361" i="10"/>
  <c r="BG361" i="10"/>
  <c r="M361" i="10"/>
  <c r="FS360" i="10"/>
  <c r="EL360" i="10"/>
  <c r="EJ360" i="10"/>
  <c r="DT360" i="10"/>
  <c r="DS360" i="10"/>
  <c r="BY360" i="10"/>
  <c r="BH360" i="10"/>
  <c r="BG360" i="10"/>
  <c r="M360" i="10"/>
  <c r="EL359" i="10"/>
  <c r="EJ359" i="10"/>
  <c r="DT359" i="10"/>
  <c r="DS359" i="10"/>
  <c r="BY359" i="10"/>
  <c r="BH359" i="10"/>
  <c r="BG359" i="10"/>
  <c r="M359" i="10"/>
  <c r="EL358" i="10"/>
  <c r="EJ358" i="10"/>
  <c r="DT358" i="10"/>
  <c r="DS358" i="10"/>
  <c r="BY358" i="10"/>
  <c r="BH358" i="10"/>
  <c r="BG358" i="10"/>
  <c r="M358" i="10"/>
  <c r="EL357" i="10"/>
  <c r="EJ357" i="10"/>
  <c r="DT357" i="10"/>
  <c r="DS357" i="10"/>
  <c r="BY357" i="10"/>
  <c r="BH357" i="10"/>
  <c r="BG357" i="10"/>
  <c r="M357" i="10"/>
  <c r="EL356" i="10"/>
  <c r="EJ356" i="10"/>
  <c r="DT356" i="10"/>
  <c r="DS356" i="10"/>
  <c r="BY356" i="10"/>
  <c r="BH356" i="10"/>
  <c r="BG356" i="10"/>
  <c r="EL355" i="10"/>
  <c r="EJ355" i="10"/>
  <c r="DT355" i="10"/>
  <c r="DS355" i="10"/>
  <c r="BY355" i="10"/>
  <c r="BH355" i="10"/>
  <c r="BG355" i="10"/>
  <c r="EL354" i="10"/>
  <c r="EJ354" i="10"/>
  <c r="DS354" i="10"/>
  <c r="BY354" i="10"/>
  <c r="BH354" i="10"/>
  <c r="BG354" i="10"/>
  <c r="EL353" i="10"/>
  <c r="EJ353" i="10"/>
  <c r="EL352" i="10"/>
  <c r="EJ352" i="10"/>
  <c r="EL351" i="10"/>
  <c r="EJ351" i="10"/>
  <c r="EL350" i="10"/>
  <c r="EJ350" i="10"/>
  <c r="EL349" i="10"/>
  <c r="EJ349" i="10"/>
  <c r="EL348" i="10"/>
  <c r="EJ348" i="10"/>
  <c r="EL347" i="10"/>
  <c r="EJ347" i="10"/>
  <c r="BF346" i="10"/>
  <c r="BD346" i="10"/>
  <c r="BB346" i="10"/>
  <c r="AZ346" i="10"/>
  <c r="AX346" i="10"/>
  <c r="AV346" i="10"/>
  <c r="AT346" i="10"/>
  <c r="AR346" i="10"/>
  <c r="AP346" i="10"/>
  <c r="AN346" i="10"/>
  <c r="AL346" i="10"/>
  <c r="AJ346" i="10"/>
  <c r="AH346" i="10"/>
  <c r="AF346" i="10"/>
  <c r="AD346" i="10"/>
  <c r="AB346" i="10"/>
  <c r="AA346" i="10"/>
  <c r="Z346" i="10"/>
  <c r="V346" i="10"/>
  <c r="T346" i="10"/>
  <c r="R346" i="10"/>
  <c r="P346" i="10"/>
  <c r="N346" i="10"/>
  <c r="L346" i="10"/>
  <c r="FS345" i="10"/>
  <c r="EL345" i="10"/>
  <c r="EJ345" i="10"/>
  <c r="DT345" i="10"/>
  <c r="DS345" i="10"/>
  <c r="BY345" i="10"/>
  <c r="BH345" i="10"/>
  <c r="BG345" i="10"/>
  <c r="M345" i="10"/>
  <c r="FS344" i="10"/>
  <c r="EL344" i="10"/>
  <c r="EJ344" i="10"/>
  <c r="DT344" i="10"/>
  <c r="DS344" i="10"/>
  <c r="BY344" i="10"/>
  <c r="BH344" i="10"/>
  <c r="BG344" i="10"/>
  <c r="M344" i="10"/>
  <c r="FS343" i="10"/>
  <c r="EL343" i="10"/>
  <c r="EJ343" i="10"/>
  <c r="DT343" i="10"/>
  <c r="DS343" i="10"/>
  <c r="BY343" i="10"/>
  <c r="BH343" i="10"/>
  <c r="BG343" i="10"/>
  <c r="M343" i="10"/>
  <c r="FS342" i="10"/>
  <c r="EL342" i="10"/>
  <c r="EJ342" i="10"/>
  <c r="DT342" i="10"/>
  <c r="DS342" i="10"/>
  <c r="BY342" i="10"/>
  <c r="BH342" i="10"/>
  <c r="BG342" i="10"/>
  <c r="M342" i="10"/>
  <c r="FS341" i="10"/>
  <c r="EL341" i="10"/>
  <c r="EJ341" i="10"/>
  <c r="DT341" i="10"/>
  <c r="DS341" i="10"/>
  <c r="BY341" i="10"/>
  <c r="BH341" i="10"/>
  <c r="BG341" i="10"/>
  <c r="M341" i="10"/>
  <c r="FS340" i="10"/>
  <c r="EL340" i="10"/>
  <c r="EJ340" i="10"/>
  <c r="DT340" i="10"/>
  <c r="DS340" i="10"/>
  <c r="BY340" i="10"/>
  <c r="BH340" i="10"/>
  <c r="BG340" i="10"/>
  <c r="M340" i="10"/>
  <c r="FS339" i="10"/>
  <c r="EL339" i="10"/>
  <c r="EJ339" i="10"/>
  <c r="DT339" i="10"/>
  <c r="DS339" i="10"/>
  <c r="BY339" i="10"/>
  <c r="BH339" i="10"/>
  <c r="BG339" i="10"/>
  <c r="M339" i="10"/>
  <c r="FS338" i="10"/>
  <c r="EL338" i="10"/>
  <c r="EJ338" i="10"/>
  <c r="DT338" i="10"/>
  <c r="DS338" i="10"/>
  <c r="BY338" i="10"/>
  <c r="BH338" i="10"/>
  <c r="BG338" i="10"/>
  <c r="FS337" i="10"/>
  <c r="EL337" i="10"/>
  <c r="EJ337" i="10"/>
  <c r="DT337" i="10"/>
  <c r="DS337" i="10"/>
  <c r="BY337" i="10"/>
  <c r="BH337" i="10"/>
  <c r="BG337" i="10"/>
  <c r="EL336" i="10"/>
  <c r="EJ336" i="10"/>
  <c r="DT336" i="10"/>
  <c r="DS336" i="10"/>
  <c r="EL335" i="10"/>
  <c r="EJ335" i="10"/>
  <c r="DT335" i="10"/>
  <c r="DS335" i="10"/>
  <c r="EL334" i="10"/>
  <c r="EJ334" i="10"/>
  <c r="DT334" i="10"/>
  <c r="DS334" i="10"/>
  <c r="EL333" i="10"/>
  <c r="EJ333" i="10"/>
  <c r="EL332" i="10"/>
  <c r="EJ332" i="10"/>
  <c r="EL331" i="10"/>
  <c r="EJ331" i="10"/>
  <c r="EL330" i="10"/>
  <c r="EJ330" i="10"/>
  <c r="DR329" i="10"/>
  <c r="DP329" i="10"/>
  <c r="DN329" i="10"/>
  <c r="DL329" i="10"/>
  <c r="BX329" i="10"/>
  <c r="BF329" i="10"/>
  <c r="BD329" i="10"/>
  <c r="BB329" i="10"/>
  <c r="AZ329" i="10"/>
  <c r="AX329" i="10"/>
  <c r="AV329" i="10"/>
  <c r="AT329" i="10"/>
  <c r="AR329" i="10"/>
  <c r="AP329" i="10"/>
  <c r="AN329" i="10"/>
  <c r="AL329" i="10"/>
  <c r="AJ329" i="10"/>
  <c r="AH329" i="10"/>
  <c r="AF329" i="10"/>
  <c r="AD329" i="10"/>
  <c r="AB329" i="10"/>
  <c r="AA329" i="10"/>
  <c r="Z329" i="10"/>
  <c r="V329" i="10"/>
  <c r="T329" i="10"/>
  <c r="R329" i="10"/>
  <c r="P329" i="10"/>
  <c r="N329" i="10"/>
  <c r="L329" i="10"/>
  <c r="FS328" i="10"/>
  <c r="EL328" i="10"/>
  <c r="EJ328" i="10"/>
  <c r="DT328" i="10"/>
  <c r="DS328" i="10"/>
  <c r="BY328" i="10"/>
  <c r="BH328" i="10"/>
  <c r="BG328" i="10"/>
  <c r="M328" i="10"/>
  <c r="FS327" i="10"/>
  <c r="EL327" i="10"/>
  <c r="EJ327" i="10"/>
  <c r="DT327" i="10"/>
  <c r="DS327" i="10"/>
  <c r="BY327" i="10"/>
  <c r="BH327" i="10"/>
  <c r="BG327" i="10"/>
  <c r="M327" i="10"/>
  <c r="FS326" i="10"/>
  <c r="EL326" i="10"/>
  <c r="EJ326" i="10"/>
  <c r="DT326" i="10"/>
  <c r="DS326" i="10"/>
  <c r="BY326" i="10"/>
  <c r="BH326" i="10"/>
  <c r="BG326" i="10"/>
  <c r="M326" i="10"/>
  <c r="FS325" i="10"/>
  <c r="EL325" i="10"/>
  <c r="EJ325" i="10"/>
  <c r="DT325" i="10"/>
  <c r="DS325" i="10"/>
  <c r="BY325" i="10"/>
  <c r="BH325" i="10"/>
  <c r="BG325" i="10"/>
  <c r="M325" i="10"/>
  <c r="FS324" i="10"/>
  <c r="EL324" i="10"/>
  <c r="EJ324" i="10"/>
  <c r="DT324" i="10"/>
  <c r="DS324" i="10"/>
  <c r="BY324" i="10"/>
  <c r="BH324" i="10"/>
  <c r="BG324" i="10"/>
  <c r="M324" i="10"/>
  <c r="FS323" i="10"/>
  <c r="EL323" i="10"/>
  <c r="EJ323" i="10"/>
  <c r="DT323" i="10"/>
  <c r="DS323" i="10"/>
  <c r="BY323" i="10"/>
  <c r="BH323" i="10"/>
  <c r="BG323" i="10"/>
  <c r="M323" i="10"/>
  <c r="FS322" i="10"/>
  <c r="EL322" i="10"/>
  <c r="EJ322" i="10"/>
  <c r="DT322" i="10"/>
  <c r="DS322" i="10"/>
  <c r="BY322" i="10"/>
  <c r="BH322" i="10"/>
  <c r="BG322" i="10"/>
  <c r="FS321" i="10"/>
  <c r="EL321" i="10"/>
  <c r="EJ321" i="10"/>
  <c r="DT321" i="10"/>
  <c r="DS321" i="10"/>
  <c r="BY321" i="10"/>
  <c r="BH321" i="10"/>
  <c r="BG321" i="10"/>
  <c r="EL320" i="10"/>
  <c r="EJ320" i="10"/>
  <c r="DT320" i="10"/>
  <c r="DS320" i="10"/>
  <c r="EL319" i="10"/>
  <c r="EJ319" i="10"/>
  <c r="DT319" i="10"/>
  <c r="DS319" i="10"/>
  <c r="EL318" i="10"/>
  <c r="EJ318" i="10"/>
  <c r="DT318" i="10"/>
  <c r="DS318" i="10"/>
  <c r="EL317" i="10"/>
  <c r="EJ317" i="10"/>
  <c r="DT317" i="10"/>
  <c r="DS317" i="10"/>
  <c r="EL316" i="10"/>
  <c r="EJ316" i="10"/>
  <c r="EL315" i="10"/>
  <c r="EJ315" i="10"/>
  <c r="EL314" i="10"/>
  <c r="EJ314" i="10"/>
  <c r="EL313" i="10"/>
  <c r="EJ313" i="10"/>
  <c r="DR312" i="10"/>
  <c r="DP312" i="10"/>
  <c r="DN312" i="10"/>
  <c r="DL312" i="10"/>
  <c r="BX312" i="10"/>
  <c r="BF312" i="10"/>
  <c r="BD312" i="10"/>
  <c r="BB312" i="10"/>
  <c r="AZ312" i="10"/>
  <c r="AX312" i="10"/>
  <c r="AV312" i="10"/>
  <c r="AT312" i="10"/>
  <c r="AR312" i="10"/>
  <c r="AP312" i="10"/>
  <c r="AN312" i="10"/>
  <c r="AL312" i="10"/>
  <c r="AJ312" i="10"/>
  <c r="AH312" i="10"/>
  <c r="AF312" i="10"/>
  <c r="AD312" i="10"/>
  <c r="AB312" i="10"/>
  <c r="AA312" i="10"/>
  <c r="Z312" i="10"/>
  <c r="V312" i="10"/>
  <c r="T312" i="10"/>
  <c r="R312" i="10"/>
  <c r="P312" i="10"/>
  <c r="N312" i="10"/>
  <c r="L312" i="10"/>
  <c r="FS311" i="10"/>
  <c r="EL311" i="10"/>
  <c r="EJ311" i="10"/>
  <c r="DT311" i="10"/>
  <c r="DS311" i="10"/>
  <c r="BH311" i="10"/>
  <c r="M311" i="10"/>
  <c r="BH298" i="10"/>
  <c r="BG298" i="10"/>
  <c r="M298" i="10"/>
  <c r="BH297" i="10"/>
  <c r="BG297" i="10"/>
  <c r="EL296" i="10"/>
  <c r="EJ296" i="10"/>
  <c r="BH296" i="10"/>
  <c r="BG296" i="10"/>
  <c r="EL295" i="10"/>
  <c r="EJ295" i="10"/>
  <c r="EL294" i="10"/>
  <c r="EJ294" i="10"/>
  <c r="EL293" i="10"/>
  <c r="EJ293" i="10"/>
  <c r="EL292" i="10"/>
  <c r="EJ292" i="10"/>
  <c r="EL291" i="10"/>
  <c r="EJ291" i="10"/>
  <c r="EL290" i="10"/>
  <c r="EJ290" i="10"/>
  <c r="EL289" i="10"/>
  <c r="EJ289" i="10"/>
  <c r="DR288" i="10"/>
  <c r="DQ288" i="10"/>
  <c r="DP288" i="10"/>
  <c r="DO288" i="10"/>
  <c r="DN288" i="10"/>
  <c r="DM288" i="10"/>
  <c r="DL288" i="10"/>
  <c r="DK288" i="10"/>
  <c r="BX288" i="10"/>
  <c r="BF288" i="10"/>
  <c r="BD288" i="10"/>
  <c r="BB288" i="10"/>
  <c r="AZ288" i="10"/>
  <c r="AX288" i="10"/>
  <c r="AV288" i="10"/>
  <c r="AT288" i="10"/>
  <c r="AR288" i="10"/>
  <c r="AP288" i="10"/>
  <c r="AN288" i="10"/>
  <c r="AL288" i="10"/>
  <c r="AJ288" i="10"/>
  <c r="AH288" i="10"/>
  <c r="AF288" i="10"/>
  <c r="AD288" i="10"/>
  <c r="AB288" i="10"/>
  <c r="Z288" i="10"/>
  <c r="V288" i="10"/>
  <c r="T288" i="10"/>
  <c r="R288" i="10"/>
  <c r="P288" i="10"/>
  <c r="N288" i="10"/>
  <c r="L288" i="10"/>
  <c r="FS287" i="10"/>
  <c r="EL287" i="10"/>
  <c r="EJ287" i="10"/>
  <c r="DT287" i="10"/>
  <c r="DS287" i="10"/>
  <c r="BY287" i="10"/>
  <c r="BH287" i="10"/>
  <c r="BG287" i="10"/>
  <c r="M287" i="10"/>
  <c r="FS286" i="10"/>
  <c r="EL286" i="10"/>
  <c r="EJ286" i="10"/>
  <c r="DT286" i="10"/>
  <c r="DS286" i="10"/>
  <c r="BY286" i="10"/>
  <c r="BH286" i="10"/>
  <c r="BG286" i="10"/>
  <c r="M286" i="10"/>
  <c r="FS285" i="10"/>
  <c r="EL285" i="10"/>
  <c r="EJ285" i="10"/>
  <c r="DT285" i="10"/>
  <c r="DS285" i="10"/>
  <c r="BY285" i="10"/>
  <c r="BH285" i="10"/>
  <c r="BG285" i="10"/>
  <c r="FS284" i="10"/>
  <c r="EL284" i="10"/>
  <c r="EJ284" i="10"/>
  <c r="DT284" i="10"/>
  <c r="DS284" i="10"/>
  <c r="BH284" i="10"/>
  <c r="BG284" i="10"/>
  <c r="FS283" i="10"/>
  <c r="EL283" i="10"/>
  <c r="EJ283" i="10"/>
  <c r="DT283" i="10"/>
  <c r="DS283" i="10"/>
  <c r="BH283" i="10"/>
  <c r="BG283" i="10"/>
  <c r="EL282" i="10"/>
  <c r="EJ282" i="10"/>
  <c r="DT282" i="10"/>
  <c r="DS282" i="10"/>
  <c r="EL281" i="10"/>
  <c r="EJ281" i="10"/>
  <c r="DT281" i="10"/>
  <c r="DS281" i="10"/>
  <c r="EL280" i="10"/>
  <c r="EJ280" i="10"/>
  <c r="DT280" i="10"/>
  <c r="DS280" i="10"/>
  <c r="EL279" i="10"/>
  <c r="EJ279" i="10"/>
  <c r="DT279" i="10"/>
  <c r="DS279" i="10"/>
  <c r="EL278" i="10"/>
  <c r="EJ278" i="10"/>
  <c r="EL277" i="10"/>
  <c r="EJ277" i="10"/>
  <c r="EL276" i="10"/>
  <c r="EJ276" i="10"/>
  <c r="DR275" i="10"/>
  <c r="DQ275" i="10"/>
  <c r="DP275" i="10"/>
  <c r="DN275" i="10"/>
  <c r="DL275" i="10"/>
  <c r="BX275" i="10"/>
  <c r="BF275" i="10"/>
  <c r="BD275" i="10"/>
  <c r="BB275" i="10"/>
  <c r="AZ275" i="10"/>
  <c r="AX275" i="10"/>
  <c r="AV275" i="10"/>
  <c r="AT275" i="10"/>
  <c r="AR275" i="10"/>
  <c r="AP275" i="10"/>
  <c r="AN275" i="10"/>
  <c r="AL275" i="10"/>
  <c r="AJ275" i="10"/>
  <c r="AH275" i="10"/>
  <c r="AF275" i="10"/>
  <c r="AD275" i="10"/>
  <c r="AB275" i="10"/>
  <c r="AA275" i="10"/>
  <c r="Z275" i="10"/>
  <c r="V275" i="10"/>
  <c r="T275" i="10"/>
  <c r="R275" i="10"/>
  <c r="P275" i="10"/>
  <c r="N275" i="10"/>
  <c r="L275" i="10"/>
  <c r="EJ133" i="10"/>
  <c r="EL133" i="10"/>
  <c r="EJ134" i="10"/>
  <c r="EL134" i="10"/>
  <c r="DS135" i="10"/>
  <c r="DT135" i="10"/>
  <c r="EJ135" i="10"/>
  <c r="EL135" i="10"/>
  <c r="DS136" i="10"/>
  <c r="DT136" i="10"/>
  <c r="EJ136" i="10"/>
  <c r="EL136" i="10"/>
  <c r="DS137" i="10"/>
  <c r="DT137" i="10"/>
  <c r="EJ137" i="10"/>
  <c r="EL137" i="10"/>
  <c r="DS117" i="10"/>
  <c r="DT117" i="10"/>
  <c r="EJ117" i="10"/>
  <c r="EL117" i="10"/>
  <c r="DS118" i="10"/>
  <c r="DT118" i="10"/>
  <c r="EJ118" i="10"/>
  <c r="EL118" i="10"/>
  <c r="DS119" i="10"/>
  <c r="DT119" i="10"/>
  <c r="EJ119" i="10"/>
  <c r="EL119" i="10"/>
  <c r="DS120" i="10"/>
  <c r="DT120" i="10"/>
  <c r="EJ120" i="10"/>
  <c r="EK120" i="10"/>
  <c r="EL120" i="10"/>
  <c r="FS120" i="10"/>
  <c r="DS121" i="10"/>
  <c r="DT121" i="10"/>
  <c r="EJ121" i="10"/>
  <c r="EK121" i="10"/>
  <c r="EL121" i="10"/>
  <c r="FS121" i="10"/>
  <c r="BG120" i="10"/>
  <c r="BH120" i="10"/>
  <c r="BG121" i="10"/>
  <c r="BH121" i="10"/>
  <c r="FS99" i="10"/>
  <c r="FS100" i="10"/>
  <c r="FS101" i="10"/>
  <c r="DS98" i="10"/>
  <c r="DT98" i="10"/>
  <c r="DS99" i="10"/>
  <c r="DT99" i="10"/>
  <c r="DS100" i="10"/>
  <c r="DT100" i="10"/>
  <c r="DS101" i="10"/>
  <c r="DT101" i="10"/>
  <c r="DS102" i="10"/>
  <c r="DT102" i="10"/>
  <c r="BG99" i="10"/>
  <c r="BH99" i="10"/>
  <c r="BG100" i="10"/>
  <c r="BH100" i="10"/>
  <c r="BG101" i="10"/>
  <c r="BH101" i="10"/>
  <c r="DR76" i="10"/>
  <c r="DQ76" i="10"/>
  <c r="DP76" i="10"/>
  <c r="DO76" i="10"/>
  <c r="DN76" i="10"/>
  <c r="DM76" i="10"/>
  <c r="DL76" i="10"/>
  <c r="DK76" i="10"/>
  <c r="BF76" i="10"/>
  <c r="BD76" i="10"/>
  <c r="BB76" i="10"/>
  <c r="AZ76" i="10"/>
  <c r="AX76" i="10"/>
  <c r="AV76" i="10"/>
  <c r="AT76" i="10"/>
  <c r="AR76" i="10"/>
  <c r="AP76" i="10"/>
  <c r="AN76" i="10"/>
  <c r="AL76" i="10"/>
  <c r="AJ76" i="10"/>
  <c r="AH76" i="10"/>
  <c r="AF76" i="10"/>
  <c r="AD76" i="10"/>
  <c r="AB76" i="10"/>
  <c r="AA76" i="10"/>
  <c r="Z76" i="10"/>
  <c r="X76" i="10"/>
  <c r="V76" i="10"/>
  <c r="T76" i="10"/>
  <c r="R76" i="10"/>
  <c r="DR62" i="10"/>
  <c r="BF62" i="10"/>
  <c r="BD62" i="10"/>
  <c r="BB62" i="10"/>
  <c r="AZ62" i="10"/>
  <c r="AX62" i="10"/>
  <c r="AV62" i="10"/>
  <c r="AA62" i="10"/>
  <c r="DR48" i="10"/>
  <c r="BF48" i="10"/>
  <c r="BD48" i="10"/>
  <c r="BB48" i="10"/>
  <c r="AZ48" i="10"/>
  <c r="AX48" i="10"/>
  <c r="AV48" i="10"/>
  <c r="AT48" i="10"/>
  <c r="FS540" i="10"/>
  <c r="FS539" i="10"/>
  <c r="FS538" i="10"/>
  <c r="FS537" i="10"/>
  <c r="FS536" i="10"/>
  <c r="FS535" i="10"/>
  <c r="FS534" i="10"/>
  <c r="FS533" i="10"/>
  <c r="FS532" i="10"/>
  <c r="FS531" i="10"/>
  <c r="FS530" i="10"/>
  <c r="FS529" i="10"/>
  <c r="FS528" i="10"/>
  <c r="FS527" i="10"/>
  <c r="FS526" i="10"/>
  <c r="FS525" i="10"/>
  <c r="FS523" i="10"/>
  <c r="FS522" i="10"/>
  <c r="FS521" i="10"/>
  <c r="FS520" i="10"/>
  <c r="FS519" i="10"/>
  <c r="FS518" i="10"/>
  <c r="FS517" i="10"/>
  <c r="FS516" i="10"/>
  <c r="FS515" i="10"/>
  <c r="FS514" i="10"/>
  <c r="FS513" i="10"/>
  <c r="FS512" i="10"/>
  <c r="FS511" i="10"/>
  <c r="FS510" i="10"/>
  <c r="FS509" i="10"/>
  <c r="FS508" i="10"/>
  <c r="FS472" i="10"/>
  <c r="FS471" i="10"/>
  <c r="FS470" i="10"/>
  <c r="FS469" i="10"/>
  <c r="FS468" i="10"/>
  <c r="FS467" i="10"/>
  <c r="FS466" i="10"/>
  <c r="FS465" i="10"/>
  <c r="FS455" i="10"/>
  <c r="FS454" i="10"/>
  <c r="FS453" i="10"/>
  <c r="FS452" i="10"/>
  <c r="FS451" i="10"/>
  <c r="FS450" i="10"/>
  <c r="FS449" i="10"/>
  <c r="FS448" i="10"/>
  <c r="FS447" i="10"/>
  <c r="FS446" i="10"/>
  <c r="FS445" i="10"/>
  <c r="FS438" i="10"/>
  <c r="FS437" i="10"/>
  <c r="FS436" i="10"/>
  <c r="FS435" i="10"/>
  <c r="FS434" i="10"/>
  <c r="FS433" i="10"/>
  <c r="FS432" i="10"/>
  <c r="FS431" i="10"/>
  <c r="FS430" i="10"/>
  <c r="FS429" i="10"/>
  <c r="FS421" i="10"/>
  <c r="FS420" i="10"/>
  <c r="FS419" i="10"/>
  <c r="FS418" i="10"/>
  <c r="FS417" i="10"/>
  <c r="FS409" i="10"/>
  <c r="FS408" i="10"/>
  <c r="FS407" i="10"/>
  <c r="FS406" i="10"/>
  <c r="FS405" i="10"/>
  <c r="FS404" i="10"/>
  <c r="FS403" i="10"/>
  <c r="FS274" i="10"/>
  <c r="FS273" i="10"/>
  <c r="FS272" i="10"/>
  <c r="FS271" i="10"/>
  <c r="FS261" i="10"/>
  <c r="FS260" i="10"/>
  <c r="FS249" i="10"/>
  <c r="FS248" i="10"/>
  <c r="FS247" i="10"/>
  <c r="FS246" i="10"/>
  <c r="FS245" i="10"/>
  <c r="FS244" i="10"/>
  <c r="FS243" i="10"/>
  <c r="FS237" i="10"/>
  <c r="FS236" i="10"/>
  <c r="FS235" i="10"/>
  <c r="FS234" i="10"/>
  <c r="FS233" i="10"/>
  <c r="FS232" i="10"/>
  <c r="FS224" i="10"/>
  <c r="FS223" i="10"/>
  <c r="FS218" i="10"/>
  <c r="FS217" i="10"/>
  <c r="FS216" i="10"/>
  <c r="FS215" i="10"/>
  <c r="FS214" i="10"/>
  <c r="FS208" i="10"/>
  <c r="FS204" i="10"/>
  <c r="FS203" i="10"/>
  <c r="FS202" i="10"/>
  <c r="FS201" i="10"/>
  <c r="FS200" i="10"/>
  <c r="FS199" i="10"/>
  <c r="FS195" i="10"/>
  <c r="FS189" i="10"/>
  <c r="FS188" i="10"/>
  <c r="FS187" i="10"/>
  <c r="FS186" i="10"/>
  <c r="FS185" i="10"/>
  <c r="FS184" i="10"/>
  <c r="FS183" i="10"/>
  <c r="FS182" i="10"/>
  <c r="FS178" i="10"/>
  <c r="FS176" i="10"/>
  <c r="FS174" i="10"/>
  <c r="FS168" i="10"/>
  <c r="FS167" i="10"/>
  <c r="FS162" i="10"/>
  <c r="FS157" i="10"/>
  <c r="FS156" i="10"/>
  <c r="FS155" i="10"/>
  <c r="FS154" i="10"/>
  <c r="FS153" i="10"/>
  <c r="FS152" i="10"/>
  <c r="FS151" i="10"/>
  <c r="FS150" i="10"/>
  <c r="FS145" i="10"/>
  <c r="FS143" i="10"/>
  <c r="FS142" i="10"/>
  <c r="FS141" i="10"/>
  <c r="FS140" i="10"/>
  <c r="FS129" i="10"/>
  <c r="FS128" i="10"/>
  <c r="FS127" i="10"/>
  <c r="FS126" i="10"/>
  <c r="FS125" i="10"/>
  <c r="FS124" i="10"/>
  <c r="FS123" i="10"/>
  <c r="FS122" i="10"/>
  <c r="FS116" i="10"/>
  <c r="FS114" i="10"/>
  <c r="FS113" i="10"/>
  <c r="FS112" i="10"/>
  <c r="FS104" i="10"/>
  <c r="FS103" i="10"/>
  <c r="FS102" i="10"/>
  <c r="FS96" i="10"/>
  <c r="FS95" i="10"/>
  <c r="FS93" i="10"/>
  <c r="FS88" i="10"/>
  <c r="FS87" i="10"/>
  <c r="FS86" i="10"/>
  <c r="FS85" i="10"/>
  <c r="FS84" i="10"/>
  <c r="FS83" i="10"/>
  <c r="FS75" i="10"/>
  <c r="FS74" i="10"/>
  <c r="FS73" i="10"/>
  <c r="FS72" i="10"/>
  <c r="FS71" i="10"/>
  <c r="FS70" i="10"/>
  <c r="FS69" i="10"/>
  <c r="FS61" i="10"/>
  <c r="FS60" i="10"/>
  <c r="FS59" i="10"/>
  <c r="FS58" i="10"/>
  <c r="FS57" i="10"/>
  <c r="FS56" i="10"/>
  <c r="FS55" i="10"/>
  <c r="FS47" i="10"/>
  <c r="FS46" i="10"/>
  <c r="FS45" i="10"/>
  <c r="FS44" i="10"/>
  <c r="FS43" i="10"/>
  <c r="FS42" i="10"/>
  <c r="FS41" i="10"/>
  <c r="FS40" i="10"/>
  <c r="FS39" i="10"/>
  <c r="FS38" i="10"/>
  <c r="FS32" i="10"/>
  <c r="FS27" i="10"/>
  <c r="FS23" i="10"/>
  <c r="FS22" i="10"/>
  <c r="FS19" i="10"/>
  <c r="FS18" i="10"/>
  <c r="FS17" i="10"/>
  <c r="DT540" i="10"/>
  <c r="DS540" i="10"/>
  <c r="BY540" i="10"/>
  <c r="DT539" i="10"/>
  <c r="DS539" i="10"/>
  <c r="BY539" i="10"/>
  <c r="DT538" i="10"/>
  <c r="DS538" i="10"/>
  <c r="BY538" i="10"/>
  <c r="DT537" i="10"/>
  <c r="DS537" i="10"/>
  <c r="BY537" i="10"/>
  <c r="DT536" i="10"/>
  <c r="DS536" i="10"/>
  <c r="BY536" i="10"/>
  <c r="DT535" i="10"/>
  <c r="DS535" i="10"/>
  <c r="BY535" i="10"/>
  <c r="DT534" i="10"/>
  <c r="DS534" i="10"/>
  <c r="BY534" i="10"/>
  <c r="DT533" i="10"/>
  <c r="DS533" i="10"/>
  <c r="BY533" i="10"/>
  <c r="DT532" i="10"/>
  <c r="DS532" i="10"/>
  <c r="BY532" i="10"/>
  <c r="DT531" i="10"/>
  <c r="DS531" i="10"/>
  <c r="BY531" i="10"/>
  <c r="DT530" i="10"/>
  <c r="DS530" i="10"/>
  <c r="BY530" i="10"/>
  <c r="DT529" i="10"/>
  <c r="DS529" i="10"/>
  <c r="BY529" i="10"/>
  <c r="DT528" i="10"/>
  <c r="DS528" i="10"/>
  <c r="BY528" i="10"/>
  <c r="DT527" i="10"/>
  <c r="DS527" i="10"/>
  <c r="BY527" i="10"/>
  <c r="DT526" i="10"/>
  <c r="DS526" i="10"/>
  <c r="BY526" i="10"/>
  <c r="DT525" i="10"/>
  <c r="DS525" i="10"/>
  <c r="BY525" i="10"/>
  <c r="DR524" i="10"/>
  <c r="DQ524" i="10"/>
  <c r="DP524" i="10"/>
  <c r="DO524" i="10"/>
  <c r="DN524" i="10"/>
  <c r="DM524" i="10"/>
  <c r="DL524" i="10"/>
  <c r="DK524" i="10"/>
  <c r="BX524" i="10"/>
  <c r="DT523" i="10"/>
  <c r="DS523" i="10"/>
  <c r="BY523" i="10"/>
  <c r="DT522" i="10"/>
  <c r="DS522" i="10"/>
  <c r="BY522" i="10"/>
  <c r="DT521" i="10"/>
  <c r="DS521" i="10"/>
  <c r="BY521" i="10"/>
  <c r="DT520" i="10"/>
  <c r="DS520" i="10"/>
  <c r="DT519" i="10"/>
  <c r="DS519" i="10"/>
  <c r="DT518" i="10"/>
  <c r="DS518" i="10"/>
  <c r="DT517" i="10"/>
  <c r="DS517" i="10"/>
  <c r="DT516" i="10"/>
  <c r="DS516" i="10"/>
  <c r="DT515" i="10"/>
  <c r="DS515" i="10"/>
  <c r="EK515" i="10"/>
  <c r="DT514" i="10"/>
  <c r="DS514" i="10"/>
  <c r="EK514" i="10"/>
  <c r="DT513" i="10"/>
  <c r="DS513" i="10"/>
  <c r="EK513" i="10"/>
  <c r="DT512" i="10"/>
  <c r="DS512" i="10"/>
  <c r="EK512" i="10"/>
  <c r="DT511" i="10"/>
  <c r="DS511" i="10"/>
  <c r="EK511" i="10"/>
  <c r="DT510" i="10"/>
  <c r="DS510" i="10"/>
  <c r="EK510" i="10"/>
  <c r="DT509" i="10"/>
  <c r="DS509" i="10"/>
  <c r="EK509" i="10"/>
  <c r="DT508" i="10"/>
  <c r="DS508" i="10"/>
  <c r="DR507" i="10"/>
  <c r="DQ507" i="10"/>
  <c r="DP507" i="10"/>
  <c r="DO507" i="10"/>
  <c r="DN507" i="10"/>
  <c r="DM507" i="10"/>
  <c r="DL507" i="10"/>
  <c r="DK507" i="10"/>
  <c r="BX507" i="10"/>
  <c r="DT472" i="10"/>
  <c r="DS472" i="10"/>
  <c r="BY472" i="10"/>
  <c r="DT471" i="10"/>
  <c r="DS471" i="10"/>
  <c r="BY471" i="10"/>
  <c r="DT470" i="10"/>
  <c r="DS470" i="10"/>
  <c r="BY470" i="10"/>
  <c r="DT469" i="10"/>
  <c r="DS469" i="10"/>
  <c r="DT468" i="10"/>
  <c r="DS468" i="10"/>
  <c r="DT467" i="10"/>
  <c r="DS467" i="10"/>
  <c r="DT466" i="10"/>
  <c r="DS466" i="10"/>
  <c r="DT465" i="10"/>
  <c r="DS465" i="10"/>
  <c r="DT464" i="10"/>
  <c r="DS464" i="10"/>
  <c r="DT463" i="10"/>
  <c r="DS463" i="10"/>
  <c r="DT462" i="10"/>
  <c r="DS462" i="10"/>
  <c r="DT461" i="10"/>
  <c r="DS461" i="10"/>
  <c r="DS460" i="10"/>
  <c r="DT459" i="10"/>
  <c r="DS459" i="10"/>
  <c r="DT458" i="10"/>
  <c r="DR456" i="10"/>
  <c r="DQ456" i="10"/>
  <c r="DP456" i="10"/>
  <c r="DN456" i="10"/>
  <c r="DL456" i="10"/>
  <c r="DK456" i="10"/>
  <c r="BX456" i="10"/>
  <c r="DT455" i="10"/>
  <c r="DS455" i="10"/>
  <c r="BY455" i="10"/>
  <c r="DT454" i="10"/>
  <c r="DS454" i="10"/>
  <c r="BY454" i="10"/>
  <c r="DT453" i="10"/>
  <c r="DS453" i="10"/>
  <c r="BY453" i="10"/>
  <c r="DT452" i="10"/>
  <c r="DS452" i="10"/>
  <c r="BY452" i="10"/>
  <c r="DT451" i="10"/>
  <c r="DS451" i="10"/>
  <c r="BY451" i="10"/>
  <c r="DT450" i="10"/>
  <c r="DS450" i="10"/>
  <c r="BY450" i="10"/>
  <c r="DT449" i="10"/>
  <c r="DS449" i="10"/>
  <c r="BY449" i="10"/>
  <c r="DT448" i="10"/>
  <c r="DS448" i="10"/>
  <c r="DT447" i="10"/>
  <c r="DS447" i="10"/>
  <c r="DT446" i="10"/>
  <c r="DS446" i="10"/>
  <c r="DT445" i="10"/>
  <c r="DS445" i="10"/>
  <c r="DT444" i="10"/>
  <c r="DS444" i="10"/>
  <c r="DT443" i="10"/>
  <c r="DS443" i="10"/>
  <c r="DT442" i="10"/>
  <c r="DS442" i="10"/>
  <c r="DT441" i="10"/>
  <c r="DS441" i="10"/>
  <c r="DR439" i="10"/>
  <c r="DQ439" i="10"/>
  <c r="DP439" i="10"/>
  <c r="DO439" i="10"/>
  <c r="DN439" i="10"/>
  <c r="DM439" i="10"/>
  <c r="DL439" i="10"/>
  <c r="BX439" i="10"/>
  <c r="DT438" i="10"/>
  <c r="DS438" i="10"/>
  <c r="BY438" i="10"/>
  <c r="DT437" i="10"/>
  <c r="DS437" i="10"/>
  <c r="BY437" i="10"/>
  <c r="DT436" i="10"/>
  <c r="DS436" i="10"/>
  <c r="BY436" i="10"/>
  <c r="DT435" i="10"/>
  <c r="DS435" i="10"/>
  <c r="BY435" i="10"/>
  <c r="DT434" i="10"/>
  <c r="DS434" i="10"/>
  <c r="BY434" i="10"/>
  <c r="DT433" i="10"/>
  <c r="DS433" i="10"/>
  <c r="BY433" i="10"/>
  <c r="DT432" i="10"/>
  <c r="DS432" i="10"/>
  <c r="BY432" i="10"/>
  <c r="DT431" i="10"/>
  <c r="DS431" i="10"/>
  <c r="DT430" i="10"/>
  <c r="DS430" i="10"/>
  <c r="DT429" i="10"/>
  <c r="DS429" i="10"/>
  <c r="DT428" i="10"/>
  <c r="DS428" i="10"/>
  <c r="DT427" i="10"/>
  <c r="DS427" i="10"/>
  <c r="DT426" i="10"/>
  <c r="DS426" i="10"/>
  <c r="DT425" i="10"/>
  <c r="DS425" i="10"/>
  <c r="DT424" i="10"/>
  <c r="DS424" i="10"/>
  <c r="DR422" i="10"/>
  <c r="DP422" i="10"/>
  <c r="DN422" i="10"/>
  <c r="DL422" i="10"/>
  <c r="BX422" i="10"/>
  <c r="DT421" i="10"/>
  <c r="DS421" i="10"/>
  <c r="BY421" i="10"/>
  <c r="DT420" i="10"/>
  <c r="DS420" i="10"/>
  <c r="BY420" i="10"/>
  <c r="DT419" i="10"/>
  <c r="DS419" i="10"/>
  <c r="BY419" i="10"/>
  <c r="DT418" i="10"/>
  <c r="DS418" i="10"/>
  <c r="BY418" i="10"/>
  <c r="DT417" i="10"/>
  <c r="DS417" i="10"/>
  <c r="DT416" i="10"/>
  <c r="DS416" i="10"/>
  <c r="DT415" i="10"/>
  <c r="DS415" i="10"/>
  <c r="DR410" i="10"/>
  <c r="DP410" i="10"/>
  <c r="DN410" i="10"/>
  <c r="DL410" i="10"/>
  <c r="BX410" i="10"/>
  <c r="DT409" i="10"/>
  <c r="BY409" i="10"/>
  <c r="DT408" i="10"/>
  <c r="BY408" i="10"/>
  <c r="DT407" i="10"/>
  <c r="BY407" i="10"/>
  <c r="DT406" i="10"/>
  <c r="DT405" i="10"/>
  <c r="DT404" i="10"/>
  <c r="DT403" i="10"/>
  <c r="DR397" i="10"/>
  <c r="DQ397" i="10"/>
  <c r="DP397" i="10"/>
  <c r="DO397" i="10"/>
  <c r="DN397" i="10"/>
  <c r="DM397" i="10"/>
  <c r="DL397" i="10"/>
  <c r="BX397" i="10"/>
  <c r="BY274" i="10"/>
  <c r="BY273" i="10"/>
  <c r="BY272" i="10"/>
  <c r="EK271" i="10"/>
  <c r="BX262" i="10"/>
  <c r="DT261" i="10"/>
  <c r="DS261" i="10"/>
  <c r="BY261" i="10"/>
  <c r="DT260" i="10"/>
  <c r="DS260" i="10"/>
  <c r="BY260" i="10"/>
  <c r="DT259" i="10"/>
  <c r="DS259" i="10"/>
  <c r="DT258" i="10"/>
  <c r="DS258" i="10"/>
  <c r="DT257" i="10"/>
  <c r="DS257" i="10"/>
  <c r="DR250" i="10"/>
  <c r="DP250" i="10"/>
  <c r="DN250" i="10"/>
  <c r="DL250" i="10"/>
  <c r="BX250" i="10"/>
  <c r="DT249" i="10"/>
  <c r="DS249" i="10"/>
  <c r="BY249" i="10"/>
  <c r="DT248" i="10"/>
  <c r="DS248" i="10"/>
  <c r="BY248" i="10"/>
  <c r="DT247" i="10"/>
  <c r="DS247" i="10"/>
  <c r="DT246" i="10"/>
  <c r="DS246" i="10"/>
  <c r="DT245" i="10"/>
  <c r="DS245" i="10"/>
  <c r="DT244" i="10"/>
  <c r="DS244" i="10"/>
  <c r="DT243" i="10"/>
  <c r="DS243" i="10"/>
  <c r="DP238" i="10"/>
  <c r="DN238" i="10"/>
  <c r="DL238" i="10"/>
  <c r="BX238" i="10"/>
  <c r="DT237" i="10"/>
  <c r="DS237" i="10"/>
  <c r="BY237" i="10"/>
  <c r="DT236" i="10"/>
  <c r="DS236" i="10"/>
  <c r="BY236" i="10"/>
  <c r="DT235" i="10"/>
  <c r="DS235" i="10"/>
  <c r="BY235" i="10"/>
  <c r="DT234" i="10"/>
  <c r="DS234" i="10"/>
  <c r="DT233" i="10"/>
  <c r="DS233" i="10"/>
  <c r="DT232" i="10"/>
  <c r="DS232" i="10"/>
  <c r="DR225" i="10"/>
  <c r="DP225" i="10"/>
  <c r="DN225" i="10"/>
  <c r="DL225" i="10"/>
  <c r="BX225" i="10"/>
  <c r="DT224" i="10"/>
  <c r="DS224" i="10"/>
  <c r="BY224" i="10"/>
  <c r="DT223" i="10"/>
  <c r="DS223" i="10"/>
  <c r="BY223" i="10"/>
  <c r="DT218" i="10"/>
  <c r="DS218" i="10"/>
  <c r="DT217" i="10"/>
  <c r="DS217" i="10"/>
  <c r="DT216" i="10"/>
  <c r="DS216" i="10"/>
  <c r="DT215" i="10"/>
  <c r="DS215" i="10"/>
  <c r="DT214" i="10"/>
  <c r="DS214" i="10"/>
  <c r="DT213" i="10"/>
  <c r="DS213" i="10"/>
  <c r="DT212" i="10"/>
  <c r="DS212" i="10"/>
  <c r="DT211" i="10"/>
  <c r="DS211" i="10"/>
  <c r="DT210" i="10"/>
  <c r="DS210" i="10"/>
  <c r="DT209" i="10"/>
  <c r="DS209" i="10"/>
  <c r="DS208" i="10"/>
  <c r="DT207" i="10"/>
  <c r="DS207" i="10"/>
  <c r="DT206" i="10"/>
  <c r="DS206" i="10"/>
  <c r="DR205" i="10"/>
  <c r="DQ205" i="10"/>
  <c r="DP205" i="10"/>
  <c r="DO205" i="10"/>
  <c r="DN205" i="10"/>
  <c r="DM205" i="10"/>
  <c r="DL205" i="10"/>
  <c r="DK205" i="10"/>
  <c r="BX205" i="10"/>
  <c r="EJ206" i="10" s="1"/>
  <c r="DT204" i="10"/>
  <c r="DS204" i="10"/>
  <c r="BY204" i="10"/>
  <c r="DT203" i="10"/>
  <c r="DS203" i="10"/>
  <c r="DT202" i="10"/>
  <c r="DS202" i="10"/>
  <c r="DT201" i="10"/>
  <c r="DS201" i="10"/>
  <c r="DT200" i="10"/>
  <c r="DS200" i="10"/>
  <c r="DT199" i="10"/>
  <c r="DS199" i="10"/>
  <c r="DT198" i="10"/>
  <c r="DS198" i="10"/>
  <c r="DT197" i="10"/>
  <c r="DS197" i="10"/>
  <c r="DT196" i="10"/>
  <c r="DS196" i="10"/>
  <c r="DT195" i="10"/>
  <c r="DS195" i="10"/>
  <c r="DR190" i="10"/>
  <c r="DP190" i="10"/>
  <c r="DN190" i="10"/>
  <c r="DL190" i="10"/>
  <c r="BX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DT179" i="10"/>
  <c r="DS179" i="10"/>
  <c r="DT178" i="10"/>
  <c r="DS178" i="10"/>
  <c r="DT177" i="10"/>
  <c r="DS177" i="10"/>
  <c r="DT176" i="10"/>
  <c r="DS176" i="10"/>
  <c r="DR175" i="10"/>
  <c r="DQ175" i="10"/>
  <c r="DP175" i="10"/>
  <c r="DO175" i="10"/>
  <c r="DN175" i="10"/>
  <c r="DM175" i="10"/>
  <c r="DL175" i="10"/>
  <c r="DK175" i="10"/>
  <c r="BX175" i="10"/>
  <c r="DT174" i="10"/>
  <c r="DS174" i="10"/>
  <c r="DT168" i="10"/>
  <c r="DS168" i="10"/>
  <c r="DT167" i="10"/>
  <c r="DS167" i="10"/>
  <c r="DT166" i="10"/>
  <c r="DS166" i="10"/>
  <c r="DT165" i="10"/>
  <c r="DS165" i="10"/>
  <c r="DT164" i="10"/>
  <c r="DS164" i="10"/>
  <c r="DT163" i="10"/>
  <c r="DS163" i="10"/>
  <c r="DT162" i="10"/>
  <c r="DS162" i="10"/>
  <c r="DT161" i="10"/>
  <c r="DS161" i="10"/>
  <c r="DT160" i="10"/>
  <c r="DS160" i="10"/>
  <c r="DT159" i="10"/>
  <c r="DS159" i="10"/>
  <c r="DR158" i="10"/>
  <c r="DQ158" i="10"/>
  <c r="DP158" i="10"/>
  <c r="DO158" i="10"/>
  <c r="DN158" i="10"/>
  <c r="DM158" i="10"/>
  <c r="DL158" i="10"/>
  <c r="DK158" i="10"/>
  <c r="BX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BY151" i="10"/>
  <c r="DT150" i="10"/>
  <c r="DS150" i="10"/>
  <c r="BY150" i="10"/>
  <c r="DT149" i="10"/>
  <c r="DS149" i="10"/>
  <c r="BY149" i="10"/>
  <c r="DT148" i="10"/>
  <c r="DS148" i="10"/>
  <c r="DT147" i="10"/>
  <c r="DS147" i="10"/>
  <c r="DT146" i="10"/>
  <c r="DS146" i="10"/>
  <c r="DT145" i="10"/>
  <c r="DS145" i="10"/>
  <c r="DR144" i="10"/>
  <c r="DQ144" i="10"/>
  <c r="DP144" i="10"/>
  <c r="DO144" i="10"/>
  <c r="DN144" i="10"/>
  <c r="DM144" i="10"/>
  <c r="DL144" i="10"/>
  <c r="DK144" i="10"/>
  <c r="BX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DT138" i="10"/>
  <c r="DS138" i="10"/>
  <c r="DR130" i="10"/>
  <c r="DP130" i="10"/>
  <c r="DN130" i="10"/>
  <c r="DL130" i="10"/>
  <c r="BX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DT124" i="10"/>
  <c r="DS124" i="10"/>
  <c r="DT123" i="10"/>
  <c r="DS123" i="10"/>
  <c r="DT122" i="10"/>
  <c r="DS122" i="10"/>
  <c r="DT116" i="10"/>
  <c r="DS116" i="10"/>
  <c r="DR115" i="10"/>
  <c r="DQ115" i="10"/>
  <c r="DP115" i="10"/>
  <c r="DO115" i="10"/>
  <c r="DN115" i="10"/>
  <c r="DM115" i="10"/>
  <c r="DL115" i="10"/>
  <c r="DK115" i="10"/>
  <c r="BX115" i="10"/>
  <c r="DT114" i="10"/>
  <c r="DS114" i="10"/>
  <c r="BY114" i="10"/>
  <c r="DT113" i="10"/>
  <c r="DS113" i="10"/>
  <c r="BY113" i="10"/>
  <c r="DT112" i="10"/>
  <c r="DS112" i="10"/>
  <c r="BY112" i="10"/>
  <c r="DT104" i="10"/>
  <c r="DS104" i="10"/>
  <c r="DT103" i="10"/>
  <c r="DS103" i="10"/>
  <c r="DT97" i="10"/>
  <c r="DS97" i="10"/>
  <c r="DT96" i="10"/>
  <c r="DS96" i="10"/>
  <c r="DT95" i="10"/>
  <c r="DS95" i="10"/>
  <c r="DR94" i="10"/>
  <c r="DQ94" i="10"/>
  <c r="DP94" i="10"/>
  <c r="DO94" i="10"/>
  <c r="DN94" i="10"/>
  <c r="DM94" i="10"/>
  <c r="DL94" i="10"/>
  <c r="DK94" i="10"/>
  <c r="BX94" i="10"/>
  <c r="DT93" i="10"/>
  <c r="DS93" i="10"/>
  <c r="BY93" i="10"/>
  <c r="DT88" i="10"/>
  <c r="DS88" i="10"/>
  <c r="DT87" i="10"/>
  <c r="DS87" i="10"/>
  <c r="DT86" i="10"/>
  <c r="DS86" i="10"/>
  <c r="DT85" i="10"/>
  <c r="DS85" i="10"/>
  <c r="DT84" i="10"/>
  <c r="DS84" i="10"/>
  <c r="DT83" i="10"/>
  <c r="DS83" i="10"/>
  <c r="DT82" i="10"/>
  <c r="DS82" i="10"/>
  <c r="DT81" i="10"/>
  <c r="DS81" i="10"/>
  <c r="DT80" i="10"/>
  <c r="DS80" i="10"/>
  <c r="DT79" i="10"/>
  <c r="DS79" i="10"/>
  <c r="DT78" i="10"/>
  <c r="DS78" i="10"/>
  <c r="DT77" i="10"/>
  <c r="DS77" i="10"/>
  <c r="BX76" i="10"/>
  <c r="DT75" i="10"/>
  <c r="DS75" i="10"/>
  <c r="BY75" i="10"/>
  <c r="DT74" i="10"/>
  <c r="DS74" i="10"/>
  <c r="DT73" i="10"/>
  <c r="DS73" i="10"/>
  <c r="DT72" i="10"/>
  <c r="DS72" i="10"/>
  <c r="DT71" i="10"/>
  <c r="DS71" i="10"/>
  <c r="DT70" i="10"/>
  <c r="DS70" i="10"/>
  <c r="DT69" i="10"/>
  <c r="DS69" i="10"/>
  <c r="DT68" i="10"/>
  <c r="DS68" i="10"/>
  <c r="DT67" i="10"/>
  <c r="DS67" i="10"/>
  <c r="DT66" i="10"/>
  <c r="DS66" i="10"/>
  <c r="DT65" i="10"/>
  <c r="DS65" i="10"/>
  <c r="DP62" i="10"/>
  <c r="DN62" i="10"/>
  <c r="DL62" i="10"/>
  <c r="BX62" i="10"/>
  <c r="DT61" i="10"/>
  <c r="DS61" i="10"/>
  <c r="BY61" i="10"/>
  <c r="DT60" i="10"/>
  <c r="DS60" i="10"/>
  <c r="BY60" i="10"/>
  <c r="DT59" i="10"/>
  <c r="DS59" i="10"/>
  <c r="BY59" i="10"/>
  <c r="DT58" i="10"/>
  <c r="DS58" i="10"/>
  <c r="DT57" i="10"/>
  <c r="DS57" i="10"/>
  <c r="DT56" i="10"/>
  <c r="DS56" i="10"/>
  <c r="DT55" i="10"/>
  <c r="DS55" i="10"/>
  <c r="DT54" i="10"/>
  <c r="DS54" i="10"/>
  <c r="DP48" i="10"/>
  <c r="DN48" i="10"/>
  <c r="DL48" i="10"/>
  <c r="BX48" i="10"/>
  <c r="DT47" i="10"/>
  <c r="DS47" i="10"/>
  <c r="BY47" i="10"/>
  <c r="DT46" i="10"/>
  <c r="DS46" i="10"/>
  <c r="BY46" i="10"/>
  <c r="DT45" i="10"/>
  <c r="DS45" i="10"/>
  <c r="BY45" i="10"/>
  <c r="DT44" i="10"/>
  <c r="DS44" i="10"/>
  <c r="BY44" i="10"/>
  <c r="DT43" i="10"/>
  <c r="DS43" i="10"/>
  <c r="DT42" i="10"/>
  <c r="DS42" i="10"/>
  <c r="DT41" i="10"/>
  <c r="DS41" i="10"/>
  <c r="DT40" i="10"/>
  <c r="DS40" i="10"/>
  <c r="DT39" i="10"/>
  <c r="DS39" i="10"/>
  <c r="DT38" i="10"/>
  <c r="DS38" i="10"/>
  <c r="DR33" i="10"/>
  <c r="DP33" i="10"/>
  <c r="DN33" i="10"/>
  <c r="DL33" i="10"/>
  <c r="BX33" i="10"/>
  <c r="DT32" i="10"/>
  <c r="DS32" i="10"/>
  <c r="GE32" i="10" s="1"/>
  <c r="BY32" i="10"/>
  <c r="DT27" i="10"/>
  <c r="DS27" i="10"/>
  <c r="DT23" i="10"/>
  <c r="DS23" i="10"/>
  <c r="DT22" i="10"/>
  <c r="DS22" i="10"/>
  <c r="DT19" i="10"/>
  <c r="DS19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R9" i="10"/>
  <c r="DP9" i="10"/>
  <c r="DN9" i="10"/>
  <c r="DL9" i="10"/>
  <c r="BX9" i="10"/>
  <c r="BG540" i="10"/>
  <c r="BG539" i="10"/>
  <c r="BG538" i="10"/>
  <c r="BG537" i="10"/>
  <c r="BG536" i="10"/>
  <c r="BG535" i="10"/>
  <c r="BG534" i="10"/>
  <c r="BG533" i="10"/>
  <c r="BG532" i="10"/>
  <c r="BG531" i="10"/>
  <c r="BG530" i="10"/>
  <c r="BG529" i="10"/>
  <c r="BG528" i="10"/>
  <c r="BG527" i="10"/>
  <c r="BG526" i="10"/>
  <c r="BG525" i="10"/>
  <c r="BG523" i="10"/>
  <c r="BG522" i="10"/>
  <c r="BG521" i="10"/>
  <c r="BG520" i="10"/>
  <c r="BG519" i="10"/>
  <c r="BG518" i="10"/>
  <c r="BG517" i="10"/>
  <c r="BG516" i="10"/>
  <c r="BG515" i="10"/>
  <c r="BG514" i="10"/>
  <c r="BG513" i="10"/>
  <c r="BG512" i="10"/>
  <c r="BG511" i="10"/>
  <c r="BG510" i="10"/>
  <c r="BG509" i="10"/>
  <c r="BG508" i="10"/>
  <c r="BG472" i="10"/>
  <c r="BG471" i="10"/>
  <c r="BG470" i="10"/>
  <c r="BG469" i="10"/>
  <c r="BG468" i="10"/>
  <c r="BG467" i="10"/>
  <c r="BG466" i="10"/>
  <c r="BG465" i="10"/>
  <c r="BG455" i="10"/>
  <c r="BG454" i="10"/>
  <c r="BG453" i="10"/>
  <c r="BG452" i="10"/>
  <c r="BG451" i="10"/>
  <c r="BG450" i="10"/>
  <c r="BG449" i="10"/>
  <c r="BG448" i="10"/>
  <c r="BG447" i="10"/>
  <c r="BG446" i="10"/>
  <c r="BG445" i="10"/>
  <c r="BG438" i="10"/>
  <c r="BG437" i="10"/>
  <c r="BG436" i="10"/>
  <c r="BG435" i="10"/>
  <c r="BG434" i="10"/>
  <c r="BG433" i="10"/>
  <c r="BG432" i="10"/>
  <c r="BG431" i="10"/>
  <c r="BG430" i="10"/>
  <c r="BG429" i="10"/>
  <c r="BG421" i="10"/>
  <c r="BG420" i="10"/>
  <c r="BG419" i="10"/>
  <c r="BG418" i="10"/>
  <c r="BG417" i="10"/>
  <c r="BG409" i="10"/>
  <c r="BG408" i="10"/>
  <c r="GE408" i="10" s="1"/>
  <c r="BG407" i="10"/>
  <c r="BG406" i="10"/>
  <c r="GE406" i="10" s="1"/>
  <c r="BG405" i="10"/>
  <c r="BG404" i="10"/>
  <c r="GE404" i="10" s="1"/>
  <c r="BG403" i="10"/>
  <c r="BG249" i="10"/>
  <c r="BG248" i="10"/>
  <c r="BG247" i="10"/>
  <c r="BG246" i="10"/>
  <c r="BG245" i="10"/>
  <c r="BG244" i="10"/>
  <c r="BG243" i="10"/>
  <c r="BG237" i="10"/>
  <c r="BG236" i="10"/>
  <c r="BG235" i="10"/>
  <c r="BG234" i="10"/>
  <c r="BG233" i="10"/>
  <c r="BG232" i="10"/>
  <c r="BG231" i="10"/>
  <c r="BG224" i="10"/>
  <c r="BG223" i="10"/>
  <c r="BG218" i="10"/>
  <c r="BG217" i="10"/>
  <c r="BG216" i="10"/>
  <c r="BG215" i="10"/>
  <c r="BG214" i="10"/>
  <c r="BG204" i="10"/>
  <c r="BG203" i="10"/>
  <c r="BG202" i="10"/>
  <c r="BG201" i="10"/>
  <c r="BG200" i="10"/>
  <c r="BG199" i="10"/>
  <c r="BG189" i="10"/>
  <c r="BG188" i="10"/>
  <c r="BG187" i="10"/>
  <c r="BG186" i="10"/>
  <c r="BG185" i="10"/>
  <c r="BG184" i="10"/>
  <c r="BG183" i="10"/>
  <c r="BG182" i="10"/>
  <c r="BG174" i="10"/>
  <c r="BG168" i="10"/>
  <c r="BG167" i="10"/>
  <c r="BG157" i="10"/>
  <c r="BG156" i="10"/>
  <c r="BG155" i="10"/>
  <c r="BG154" i="10"/>
  <c r="BG153" i="10"/>
  <c r="BG152" i="10"/>
  <c r="BG151" i="10"/>
  <c r="BG150" i="10"/>
  <c r="BG143" i="10"/>
  <c r="BG142" i="10"/>
  <c r="BG141" i="10"/>
  <c r="BG140" i="10"/>
  <c r="BG129" i="10"/>
  <c r="BG128" i="10"/>
  <c r="BG127" i="10"/>
  <c r="BG126" i="10"/>
  <c r="BG125" i="10"/>
  <c r="BG124" i="10"/>
  <c r="BG123" i="10"/>
  <c r="BG122" i="10"/>
  <c r="BG114" i="10"/>
  <c r="BG113" i="10"/>
  <c r="BG112" i="10"/>
  <c r="BG104" i="10"/>
  <c r="BG103" i="10"/>
  <c r="BG102" i="10"/>
  <c r="BG93" i="10"/>
  <c r="BG88" i="10"/>
  <c r="BG87" i="10"/>
  <c r="BG86" i="10"/>
  <c r="BG85" i="10"/>
  <c r="BG84" i="10"/>
  <c r="BG83" i="10"/>
  <c r="BG75" i="10"/>
  <c r="BG74" i="10"/>
  <c r="BG73" i="10"/>
  <c r="BG72" i="10"/>
  <c r="BG71" i="10"/>
  <c r="BG70" i="10"/>
  <c r="BG69" i="10"/>
  <c r="BG61" i="10"/>
  <c r="BG60" i="10"/>
  <c r="BG59" i="10"/>
  <c r="BG58" i="10"/>
  <c r="BG57" i="10"/>
  <c r="BG56" i="10"/>
  <c r="BG55" i="10"/>
  <c r="BG47" i="10"/>
  <c r="BG46" i="10"/>
  <c r="BG45" i="10"/>
  <c r="BG44" i="10"/>
  <c r="BG43" i="10"/>
  <c r="BG42" i="10"/>
  <c r="BG41" i="10"/>
  <c r="BG40" i="10"/>
  <c r="BG39" i="10"/>
  <c r="BG38" i="10"/>
  <c r="BG17" i="10"/>
  <c r="BG18" i="10"/>
  <c r="GE18" i="10" s="1"/>
  <c r="BG19" i="10"/>
  <c r="BG22" i="10"/>
  <c r="BG23" i="10"/>
  <c r="BG27" i="10"/>
  <c r="AU524" i="10"/>
  <c r="AT524" i="10"/>
  <c r="AU507" i="10"/>
  <c r="AT507" i="10"/>
  <c r="AT456" i="10"/>
  <c r="AT439" i="10"/>
  <c r="AT422" i="10"/>
  <c r="AT410" i="10"/>
  <c r="AT397" i="10"/>
  <c r="AT250" i="10"/>
  <c r="AT238" i="10"/>
  <c r="AT225" i="10"/>
  <c r="AT205" i="10"/>
  <c r="AT190" i="10"/>
  <c r="AT175" i="10"/>
  <c r="AT158" i="10"/>
  <c r="AT144" i="10"/>
  <c r="AT130" i="10"/>
  <c r="AT115" i="10"/>
  <c r="AT94" i="10"/>
  <c r="AT33" i="10"/>
  <c r="AT9" i="10"/>
  <c r="BF524" i="10"/>
  <c r="BD524" i="10"/>
  <c r="BB524" i="10"/>
  <c r="AZ524" i="10"/>
  <c r="AX524" i="10"/>
  <c r="AV524" i="10"/>
  <c r="AR524" i="10"/>
  <c r="AP524" i="10"/>
  <c r="AN524" i="10"/>
  <c r="AL524" i="10"/>
  <c r="AJ524" i="10"/>
  <c r="AH524" i="10"/>
  <c r="AF524" i="10"/>
  <c r="AD524" i="10"/>
  <c r="AB524" i="10"/>
  <c r="AA524" i="10"/>
  <c r="Z524" i="10"/>
  <c r="V524" i="10"/>
  <c r="T524" i="10"/>
  <c r="R524" i="10"/>
  <c r="P524" i="10"/>
  <c r="BF507" i="10"/>
  <c r="BD507" i="10"/>
  <c r="BB507" i="10"/>
  <c r="AZ507" i="10"/>
  <c r="AX507" i="10"/>
  <c r="AV507" i="10"/>
  <c r="AR507" i="10"/>
  <c r="AP507" i="10"/>
  <c r="AN507" i="10"/>
  <c r="AL507" i="10"/>
  <c r="AJ507" i="10"/>
  <c r="AH507" i="10"/>
  <c r="AF507" i="10"/>
  <c r="AD507" i="10"/>
  <c r="AB507" i="10"/>
  <c r="AA507" i="10"/>
  <c r="Z507" i="10"/>
  <c r="V507" i="10"/>
  <c r="T507" i="10"/>
  <c r="R507" i="10"/>
  <c r="P507" i="10"/>
  <c r="BF456" i="10"/>
  <c r="BD456" i="10"/>
  <c r="BB456" i="10"/>
  <c r="AZ456" i="10"/>
  <c r="AX456" i="10"/>
  <c r="AV456" i="10"/>
  <c r="AR456" i="10"/>
  <c r="AP456" i="10"/>
  <c r="AN456" i="10"/>
  <c r="AL456" i="10"/>
  <c r="AJ456" i="10"/>
  <c r="AH456" i="10"/>
  <c r="AF456" i="10"/>
  <c r="AD456" i="10"/>
  <c r="AB456" i="10"/>
  <c r="AA456" i="10"/>
  <c r="Z456" i="10"/>
  <c r="V456" i="10"/>
  <c r="T456" i="10"/>
  <c r="R456" i="10"/>
  <c r="P456" i="10"/>
  <c r="BF439" i="10"/>
  <c r="BD439" i="10"/>
  <c r="BB439" i="10"/>
  <c r="AZ439" i="10"/>
  <c r="AX439" i="10"/>
  <c r="AV439" i="10"/>
  <c r="AR439" i="10"/>
  <c r="AP439" i="10"/>
  <c r="AN439" i="10"/>
  <c r="AL439" i="10"/>
  <c r="AJ439" i="10"/>
  <c r="AH439" i="10"/>
  <c r="AF439" i="10"/>
  <c r="AD439" i="10"/>
  <c r="AB439" i="10"/>
  <c r="AA439" i="10"/>
  <c r="Z439" i="10"/>
  <c r="V439" i="10"/>
  <c r="T439" i="10"/>
  <c r="BF422" i="10"/>
  <c r="BD422" i="10"/>
  <c r="BB422" i="10"/>
  <c r="AZ422" i="10"/>
  <c r="AX422" i="10"/>
  <c r="AV422" i="10"/>
  <c r="AR422" i="10"/>
  <c r="AP422" i="10"/>
  <c r="AN422" i="10"/>
  <c r="AL422" i="10"/>
  <c r="AJ422" i="10"/>
  <c r="AH422" i="10"/>
  <c r="AF422" i="10"/>
  <c r="AD422" i="10"/>
  <c r="AB422" i="10"/>
  <c r="AA422" i="10"/>
  <c r="Z422" i="10"/>
  <c r="V422" i="10"/>
  <c r="T422" i="10"/>
  <c r="R422" i="10"/>
  <c r="P422" i="10"/>
  <c r="EL523" i="10"/>
  <c r="EJ523" i="10"/>
  <c r="M523" i="10"/>
  <c r="EL522" i="10"/>
  <c r="EJ522" i="10"/>
  <c r="M522" i="10"/>
  <c r="EL521" i="10"/>
  <c r="EJ521" i="10"/>
  <c r="M521" i="10"/>
  <c r="EL520" i="10"/>
  <c r="EJ520" i="10"/>
  <c r="M520" i="10"/>
  <c r="EL519" i="10"/>
  <c r="EJ519" i="10"/>
  <c r="M519" i="10"/>
  <c r="EL518" i="10"/>
  <c r="EJ518" i="10"/>
  <c r="M518" i="10"/>
  <c r="EL517" i="10"/>
  <c r="EJ517" i="10"/>
  <c r="M517" i="10"/>
  <c r="EL516" i="10"/>
  <c r="EJ516" i="10"/>
  <c r="M516" i="10"/>
  <c r="EL515" i="10"/>
  <c r="EJ515" i="10"/>
  <c r="EL514" i="10"/>
  <c r="EJ514" i="10"/>
  <c r="EL513" i="10"/>
  <c r="EJ513" i="10"/>
  <c r="EL512" i="10"/>
  <c r="EJ512" i="10"/>
  <c r="EL511" i="10"/>
  <c r="EJ511" i="10"/>
  <c r="EL510" i="10"/>
  <c r="EJ510" i="10"/>
  <c r="EL509" i="10"/>
  <c r="EJ509" i="10"/>
  <c r="EL508" i="10"/>
  <c r="EJ508" i="10"/>
  <c r="N507" i="10"/>
  <c r="L507" i="10"/>
  <c r="EL472" i="10"/>
  <c r="EJ472" i="10"/>
  <c r="M472" i="10"/>
  <c r="EL471" i="10"/>
  <c r="EJ471" i="10"/>
  <c r="M471" i="10"/>
  <c r="EL470" i="10"/>
  <c r="EJ470" i="10"/>
  <c r="M470" i="10"/>
  <c r="EL469" i="10"/>
  <c r="EJ469" i="10"/>
  <c r="M469" i="10"/>
  <c r="EL468" i="10"/>
  <c r="EJ468" i="10"/>
  <c r="EL467" i="10"/>
  <c r="EJ467" i="10"/>
  <c r="EL466" i="10"/>
  <c r="EJ466" i="10"/>
  <c r="EL465" i="10"/>
  <c r="EJ465" i="10"/>
  <c r="EL464" i="10"/>
  <c r="EJ464" i="10"/>
  <c r="EL463" i="10"/>
  <c r="EJ463" i="10"/>
  <c r="EL462" i="10"/>
  <c r="EJ462" i="10"/>
  <c r="EL461" i="10"/>
  <c r="EJ461" i="10"/>
  <c r="EL460" i="10"/>
  <c r="EJ460" i="10"/>
  <c r="EL459" i="10"/>
  <c r="EJ459" i="10"/>
  <c r="EL458" i="10"/>
  <c r="EJ458" i="10"/>
  <c r="N456" i="10"/>
  <c r="EL455" i="10"/>
  <c r="EJ455" i="10"/>
  <c r="M455" i="10"/>
  <c r="EL454" i="10"/>
  <c r="EJ454" i="10"/>
  <c r="M454" i="10"/>
  <c r="EL453" i="10"/>
  <c r="EJ453" i="10"/>
  <c r="M453" i="10"/>
  <c r="EL452" i="10"/>
  <c r="EJ452" i="10"/>
  <c r="M452" i="10"/>
  <c r="EL451" i="10"/>
  <c r="EJ451" i="10"/>
  <c r="M451" i="10"/>
  <c r="EL450" i="10"/>
  <c r="EJ450" i="10"/>
  <c r="M450" i="10"/>
  <c r="EL449" i="10"/>
  <c r="EJ449" i="10"/>
  <c r="M449" i="10"/>
  <c r="EL448" i="10"/>
  <c r="EJ448" i="10"/>
  <c r="EL447" i="10"/>
  <c r="EJ447" i="10"/>
  <c r="EL446" i="10"/>
  <c r="EJ446" i="10"/>
  <c r="EL445" i="10"/>
  <c r="EJ445" i="10"/>
  <c r="EL444" i="10"/>
  <c r="EJ444" i="10"/>
  <c r="EL443" i="10"/>
  <c r="EJ443" i="10"/>
  <c r="EL442" i="10"/>
  <c r="EJ442" i="10"/>
  <c r="EL441" i="10"/>
  <c r="EJ441" i="10"/>
  <c r="EJ440" i="10"/>
  <c r="EL438" i="10"/>
  <c r="EJ438" i="10"/>
  <c r="M438" i="10"/>
  <c r="EL437" i="10"/>
  <c r="EJ437" i="10"/>
  <c r="M437" i="10"/>
  <c r="EL436" i="10"/>
  <c r="EJ436" i="10"/>
  <c r="M436" i="10"/>
  <c r="EL435" i="10"/>
  <c r="EJ435" i="10"/>
  <c r="M435" i="10"/>
  <c r="EL434" i="10"/>
  <c r="EJ434" i="10"/>
  <c r="M434" i="10"/>
  <c r="EL433" i="10"/>
  <c r="EJ433" i="10"/>
  <c r="M433" i="10"/>
  <c r="EL432" i="10"/>
  <c r="EJ432" i="10"/>
  <c r="M432" i="10"/>
  <c r="EL431" i="10"/>
  <c r="EJ431" i="10"/>
  <c r="EL430" i="10"/>
  <c r="EJ430" i="10"/>
  <c r="EL429" i="10"/>
  <c r="EJ429" i="10"/>
  <c r="EL428" i="10"/>
  <c r="EJ428" i="10"/>
  <c r="EL427" i="10"/>
  <c r="EJ427" i="10"/>
  <c r="EL426" i="10"/>
  <c r="EJ426" i="10"/>
  <c r="EL425" i="10"/>
  <c r="EJ425" i="10"/>
  <c r="EL424" i="10"/>
  <c r="EJ424" i="10"/>
  <c r="EL423" i="10"/>
  <c r="EJ423" i="10"/>
  <c r="N422" i="10"/>
  <c r="L422" i="10"/>
  <c r="AC507" i="10"/>
  <c r="BC507" i="10"/>
  <c r="BH465" i="10"/>
  <c r="S507" i="10"/>
  <c r="BH432" i="10"/>
  <c r="AE507" i="10"/>
  <c r="BE507" i="10"/>
  <c r="BH516" i="10"/>
  <c r="Q507" i="10"/>
  <c r="AO507" i="10"/>
  <c r="BA507" i="10"/>
  <c r="BH431" i="10"/>
  <c r="BH438" i="10"/>
  <c r="BH434" i="10"/>
  <c r="BH437" i="10"/>
  <c r="BH448" i="10"/>
  <c r="BH446" i="10"/>
  <c r="BH454" i="10"/>
  <c r="BH449" i="10"/>
  <c r="BH455" i="10"/>
  <c r="BH472" i="10"/>
  <c r="BH471" i="10"/>
  <c r="BH466" i="10"/>
  <c r="Y507" i="10"/>
  <c r="AK507" i="10"/>
  <c r="AY507" i="10"/>
  <c r="X507" i="10"/>
  <c r="BH511" i="10"/>
  <c r="BH523" i="10"/>
  <c r="W507" i="10"/>
  <c r="AI507" i="10"/>
  <c r="AW507" i="10"/>
  <c r="BH522" i="10"/>
  <c r="O507" i="10"/>
  <c r="U507" i="10"/>
  <c r="AG507" i="10"/>
  <c r="AM507" i="10"/>
  <c r="AS507" i="10"/>
  <c r="AQ507" i="10"/>
  <c r="BH510" i="10"/>
  <c r="BH517" i="10"/>
  <c r="BH519" i="10"/>
  <c r="BH508" i="10"/>
  <c r="BH514" i="10"/>
  <c r="BH520" i="10"/>
  <c r="BH518" i="10"/>
  <c r="BH509" i="10"/>
  <c r="BH515" i="10"/>
  <c r="BH521" i="10"/>
  <c r="BH512" i="10"/>
  <c r="BH513" i="10"/>
  <c r="BH469" i="10"/>
  <c r="BH467" i="10"/>
  <c r="BH470" i="10"/>
  <c r="BH468" i="10"/>
  <c r="BH445" i="10"/>
  <c r="BH452" i="10"/>
  <c r="BH447" i="10"/>
  <c r="BH453" i="10"/>
  <c r="BH450" i="10"/>
  <c r="BH451" i="10"/>
  <c r="BH433" i="10"/>
  <c r="BH429" i="10"/>
  <c r="BH435" i="10"/>
  <c r="BH430" i="10"/>
  <c r="BH436" i="10"/>
  <c r="GG541" i="10"/>
  <c r="GH541" i="10"/>
  <c r="GI541" i="10"/>
  <c r="BC524" i="10"/>
  <c r="AO524" i="10"/>
  <c r="AC524" i="10"/>
  <c r="Q524" i="10"/>
  <c r="BH59" i="10"/>
  <c r="BH57" i="10"/>
  <c r="BH44" i="10"/>
  <c r="BH42" i="10"/>
  <c r="R410" i="10"/>
  <c r="R397" i="10"/>
  <c r="R250" i="10"/>
  <c r="R238" i="10"/>
  <c r="R225" i="10"/>
  <c r="R205" i="10"/>
  <c r="R190" i="10"/>
  <c r="R175" i="10"/>
  <c r="R158" i="10"/>
  <c r="R144" i="10"/>
  <c r="R130" i="10"/>
  <c r="R115" i="10"/>
  <c r="R94" i="10"/>
  <c r="R62" i="10"/>
  <c r="R48" i="10"/>
  <c r="R33" i="10"/>
  <c r="R9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421" i="10"/>
  <c r="M420" i="10"/>
  <c r="M419" i="10"/>
  <c r="M418" i="10"/>
  <c r="M409" i="10"/>
  <c r="M408" i="10"/>
  <c r="M407" i="10"/>
  <c r="M406" i="10"/>
  <c r="M405" i="10"/>
  <c r="M274" i="10"/>
  <c r="M273" i="10"/>
  <c r="M249" i="10"/>
  <c r="M248" i="10"/>
  <c r="M247" i="10"/>
  <c r="M246" i="10"/>
  <c r="M237" i="10"/>
  <c r="M236" i="10"/>
  <c r="M235" i="10"/>
  <c r="M234" i="10"/>
  <c r="M224" i="10"/>
  <c r="M223" i="10"/>
  <c r="M218" i="10"/>
  <c r="M217" i="10"/>
  <c r="M216" i="10"/>
  <c r="M204" i="10"/>
  <c r="M203" i="10"/>
  <c r="M202" i="10"/>
  <c r="M189" i="10"/>
  <c r="M188" i="10"/>
  <c r="M187" i="10"/>
  <c r="M186" i="10"/>
  <c r="M185" i="10"/>
  <c r="M184" i="10"/>
  <c r="M183" i="10"/>
  <c r="M174" i="10"/>
  <c r="M168" i="10"/>
  <c r="M167" i="10"/>
  <c r="M157" i="10"/>
  <c r="M156" i="10"/>
  <c r="M155" i="10"/>
  <c r="M154" i="10"/>
  <c r="M153" i="10"/>
  <c r="M152" i="10"/>
  <c r="M151" i="10"/>
  <c r="M150" i="10"/>
  <c r="M143" i="10"/>
  <c r="M129" i="10"/>
  <c r="M128" i="10"/>
  <c r="M127" i="10"/>
  <c r="M126" i="10"/>
  <c r="M125" i="10"/>
  <c r="M124" i="10"/>
  <c r="M123" i="10"/>
  <c r="M122" i="10"/>
  <c r="M114" i="10"/>
  <c r="M113" i="10"/>
  <c r="M112" i="10"/>
  <c r="M104" i="10"/>
  <c r="M103" i="10"/>
  <c r="M93" i="10"/>
  <c r="M75" i="10"/>
  <c r="M74" i="10"/>
  <c r="M61" i="10"/>
  <c r="M60" i="10"/>
  <c r="M59" i="10"/>
  <c r="M58" i="10"/>
  <c r="M57" i="10"/>
  <c r="M56" i="10"/>
  <c r="M47" i="10"/>
  <c r="M46" i="10"/>
  <c r="M45" i="10"/>
  <c r="M44" i="10"/>
  <c r="M43" i="10"/>
  <c r="M42" i="10"/>
  <c r="M41" i="10"/>
  <c r="M40" i="10"/>
  <c r="M32" i="10"/>
  <c r="M27" i="10"/>
  <c r="M23" i="10"/>
  <c r="M22" i="10"/>
  <c r="BH200" i="10"/>
  <c r="BH202" i="10"/>
  <c r="BH417" i="10"/>
  <c r="BH419" i="10"/>
  <c r="BH126" i="10"/>
  <c r="BH140" i="10"/>
  <c r="AG524" i="10"/>
  <c r="S524" i="10"/>
  <c r="AE524" i="10"/>
  <c r="BE524" i="10"/>
  <c r="O524" i="10"/>
  <c r="AM524" i="10"/>
  <c r="X524" i="10"/>
  <c r="AK524" i="10"/>
  <c r="AY524" i="10"/>
  <c r="U524" i="10"/>
  <c r="AS524" i="10"/>
  <c r="AQ524" i="10"/>
  <c r="W524" i="10"/>
  <c r="AI524" i="10"/>
  <c r="AW524" i="10"/>
  <c r="Y524" i="10"/>
  <c r="BA524" i="10"/>
  <c r="BH23" i="10"/>
  <c r="BH526" i="10"/>
  <c r="BH530" i="10"/>
  <c r="BH532" i="10"/>
  <c r="BH536" i="10"/>
  <c r="BH538" i="10"/>
  <c r="BH528" i="10"/>
  <c r="BH531" i="10"/>
  <c r="BH537" i="10"/>
  <c r="BH540" i="10"/>
  <c r="BH527" i="10"/>
  <c r="BH529" i="10"/>
  <c r="BH533" i="10"/>
  <c r="BH535" i="10"/>
  <c r="BH539" i="10"/>
  <c r="BH418" i="10"/>
  <c r="BH420" i="10"/>
  <c r="BH421" i="10"/>
  <c r="BH406" i="10"/>
  <c r="BH404" i="10"/>
  <c r="BH408" i="10"/>
  <c r="BH405" i="10"/>
  <c r="BH407" i="10"/>
  <c r="BH260" i="10"/>
  <c r="BH261" i="10"/>
  <c r="BH244" i="10"/>
  <c r="BH247" i="10"/>
  <c r="BH246" i="10"/>
  <c r="BH248" i="10"/>
  <c r="BH232" i="10"/>
  <c r="BH236" i="10"/>
  <c r="BH231" i="10"/>
  <c r="BH235" i="10"/>
  <c r="BH237" i="10"/>
  <c r="BH217" i="10"/>
  <c r="BH216" i="10"/>
  <c r="BH218" i="10"/>
  <c r="BH215" i="10"/>
  <c r="BH223" i="10"/>
  <c r="BH201" i="10"/>
  <c r="BH203" i="10"/>
  <c r="BH185" i="10"/>
  <c r="BH189" i="10"/>
  <c r="BH182" i="10"/>
  <c r="BH186" i="10"/>
  <c r="BH188" i="10"/>
  <c r="BH187" i="10"/>
  <c r="BH167" i="10"/>
  <c r="BH174" i="10"/>
  <c r="BH150" i="10"/>
  <c r="BH152" i="10"/>
  <c r="BH156" i="10"/>
  <c r="BH151" i="10"/>
  <c r="BH155" i="10"/>
  <c r="BH157" i="10"/>
  <c r="BH143" i="10"/>
  <c r="BH141" i="10"/>
  <c r="BH142" i="10"/>
  <c r="BH124" i="10"/>
  <c r="BH123" i="10"/>
  <c r="BH125" i="10"/>
  <c r="BH129" i="10"/>
  <c r="BH102" i="10"/>
  <c r="BH114" i="10"/>
  <c r="BH104" i="10"/>
  <c r="BH113" i="10"/>
  <c r="BH85" i="10"/>
  <c r="BH87" i="10"/>
  <c r="BH83" i="10"/>
  <c r="BH84" i="10"/>
  <c r="BH88" i="10"/>
  <c r="BH86" i="10"/>
  <c r="BH93" i="10"/>
  <c r="BH75" i="10"/>
  <c r="BH72" i="10"/>
  <c r="BH74" i="10"/>
  <c r="BH71" i="10"/>
  <c r="BH73" i="10"/>
  <c r="BH55" i="10"/>
  <c r="BH58" i="10"/>
  <c r="BH60" i="10"/>
  <c r="BH61" i="10"/>
  <c r="BH56" i="10"/>
  <c r="BH43" i="10"/>
  <c r="BH46" i="10"/>
  <c r="BH38" i="10"/>
  <c r="BH39" i="10"/>
  <c r="BH41" i="10"/>
  <c r="BH45" i="10"/>
  <c r="BH47" i="10"/>
  <c r="BH27" i="10"/>
  <c r="BH17" i="10"/>
  <c r="BH18" i="10"/>
  <c r="BH32" i="10"/>
  <c r="BH534" i="10"/>
  <c r="BH525" i="10"/>
  <c r="BH403" i="10"/>
  <c r="BH409" i="10"/>
  <c r="BH243" i="10"/>
  <c r="BH249" i="10"/>
  <c r="BH245" i="10"/>
  <c r="BH233" i="10"/>
  <c r="BH234" i="10"/>
  <c r="BH214" i="10"/>
  <c r="BH224" i="10"/>
  <c r="BH204" i="10"/>
  <c r="BH199" i="10"/>
  <c r="BH183" i="10"/>
  <c r="BH184" i="10"/>
  <c r="BH168" i="10"/>
  <c r="BH153" i="10"/>
  <c r="BH154" i="10"/>
  <c r="BH127" i="10"/>
  <c r="BH128" i="10"/>
  <c r="BH122" i="10"/>
  <c r="BH103" i="10"/>
  <c r="BH70" i="10"/>
  <c r="BH69" i="10"/>
  <c r="BH40" i="10"/>
  <c r="BH19" i="10"/>
  <c r="BH22" i="10"/>
  <c r="EL540" i="10"/>
  <c r="EJ540" i="10"/>
  <c r="EL539" i="10"/>
  <c r="EJ539" i="10"/>
  <c r="EL538" i="10"/>
  <c r="EJ538" i="10"/>
  <c r="EL537" i="10"/>
  <c r="EJ537" i="10"/>
  <c r="EL536" i="10"/>
  <c r="EJ536" i="10"/>
  <c r="EL535" i="10"/>
  <c r="EJ535" i="10"/>
  <c r="EL534" i="10"/>
  <c r="EJ534" i="10"/>
  <c r="EL533" i="10"/>
  <c r="EJ533" i="10"/>
  <c r="EL532" i="10"/>
  <c r="EJ532" i="10"/>
  <c r="EL531" i="10"/>
  <c r="EJ531" i="10"/>
  <c r="EL530" i="10"/>
  <c r="EJ530" i="10"/>
  <c r="EL529" i="10"/>
  <c r="EJ529" i="10"/>
  <c r="EL528" i="10"/>
  <c r="EJ528" i="10"/>
  <c r="EL527" i="10"/>
  <c r="EJ527" i="10"/>
  <c r="EL526" i="10"/>
  <c r="EJ526" i="10"/>
  <c r="EL525" i="10"/>
  <c r="EJ525" i="10"/>
  <c r="N524" i="10"/>
  <c r="L524" i="10"/>
  <c r="EL421" i="10"/>
  <c r="EJ421" i="10"/>
  <c r="EL418" i="10"/>
  <c r="EJ418" i="10"/>
  <c r="EL417" i="10"/>
  <c r="EJ417" i="10"/>
  <c r="EL416" i="10"/>
  <c r="EJ416" i="10"/>
  <c r="EL415" i="10"/>
  <c r="EL414" i="10"/>
  <c r="EJ414" i="10"/>
  <c r="EL413" i="10"/>
  <c r="EJ413" i="10"/>
  <c r="EL412" i="10"/>
  <c r="EJ412" i="10"/>
  <c r="EL411" i="10"/>
  <c r="EJ411" i="10"/>
  <c r="BF410" i="10"/>
  <c r="BD410" i="10"/>
  <c r="BB410" i="10"/>
  <c r="AZ410" i="10"/>
  <c r="AX410" i="10"/>
  <c r="AV410" i="10"/>
  <c r="AR410" i="10"/>
  <c r="AP410" i="10"/>
  <c r="AN410" i="10"/>
  <c r="AL410" i="10"/>
  <c r="AJ410" i="10"/>
  <c r="AH410" i="10"/>
  <c r="AF410" i="10"/>
  <c r="AD410" i="10"/>
  <c r="AB410" i="10"/>
  <c r="AA410" i="10"/>
  <c r="Z410" i="10"/>
  <c r="V410" i="10"/>
  <c r="T410" i="10"/>
  <c r="P410" i="10"/>
  <c r="N410" i="10"/>
  <c r="L410" i="10"/>
  <c r="EL409" i="10"/>
  <c r="EJ409" i="10"/>
  <c r="EL408" i="10"/>
  <c r="EJ408" i="10"/>
  <c r="EL407" i="10"/>
  <c r="EJ407" i="10"/>
  <c r="EL406" i="10"/>
  <c r="EJ406" i="10"/>
  <c r="EL405" i="10"/>
  <c r="EJ405" i="10"/>
  <c r="EL404" i="10"/>
  <c r="EJ404" i="10"/>
  <c r="EL403" i="10"/>
  <c r="EJ403" i="10"/>
  <c r="EL402" i="10"/>
  <c r="EJ402" i="10"/>
  <c r="EL401" i="10"/>
  <c r="EJ401" i="10"/>
  <c r="EL400" i="10"/>
  <c r="EJ400" i="10"/>
  <c r="EL399" i="10"/>
  <c r="EJ399" i="10"/>
  <c r="EL398" i="10"/>
  <c r="EJ398" i="10"/>
  <c r="BF397" i="10"/>
  <c r="BD397" i="10"/>
  <c r="BB397" i="10"/>
  <c r="AZ397" i="10"/>
  <c r="AX397" i="10"/>
  <c r="AV397" i="10"/>
  <c r="AR397" i="10"/>
  <c r="AP397" i="10"/>
  <c r="AN397" i="10"/>
  <c r="AL397" i="10"/>
  <c r="AJ397" i="10"/>
  <c r="AH397" i="10"/>
  <c r="AF397" i="10"/>
  <c r="AD397" i="10"/>
  <c r="AB397" i="10"/>
  <c r="AA397" i="10"/>
  <c r="Z397" i="10"/>
  <c r="V397" i="10"/>
  <c r="T397" i="10"/>
  <c r="P397" i="10"/>
  <c r="N397" i="10"/>
  <c r="L397" i="10"/>
  <c r="EL274" i="10"/>
  <c r="EJ274" i="10"/>
  <c r="EL273" i="10"/>
  <c r="EJ273" i="10"/>
  <c r="EL272" i="10"/>
  <c r="EJ272" i="10"/>
  <c r="EL271" i="10"/>
  <c r="EJ271" i="10"/>
  <c r="EL270" i="10"/>
  <c r="EJ270" i="10"/>
  <c r="EL269" i="10"/>
  <c r="EJ269" i="10"/>
  <c r="EL268" i="10"/>
  <c r="EJ268" i="10"/>
  <c r="EL267" i="10"/>
  <c r="EJ267" i="10"/>
  <c r="EL266" i="10"/>
  <c r="EJ266" i="10"/>
  <c r="EL265" i="10"/>
  <c r="EJ265" i="10"/>
  <c r="EL264" i="10"/>
  <c r="EJ264" i="10"/>
  <c r="EL263" i="10"/>
  <c r="EJ263" i="10"/>
  <c r="BF262" i="10"/>
  <c r="N262" i="10"/>
  <c r="L262" i="10"/>
  <c r="EL261" i="10"/>
  <c r="EJ261" i="10"/>
  <c r="EL260" i="10"/>
  <c r="EJ260" i="10"/>
  <c r="EL259" i="10"/>
  <c r="EJ259" i="10"/>
  <c r="EL258" i="10"/>
  <c r="EJ258" i="10"/>
  <c r="EL257" i="10"/>
  <c r="EJ257" i="10"/>
  <c r="EL256" i="10"/>
  <c r="EJ256" i="10"/>
  <c r="EL255" i="10"/>
  <c r="EJ255" i="10"/>
  <c r="EL254" i="10"/>
  <c r="EJ254" i="10"/>
  <c r="EL253" i="10"/>
  <c r="EJ253" i="10"/>
  <c r="EL252" i="10"/>
  <c r="EJ252" i="10"/>
  <c r="EL251" i="10"/>
  <c r="EJ251" i="10"/>
  <c r="BF250" i="10"/>
  <c r="BD250" i="10"/>
  <c r="BB250" i="10"/>
  <c r="AZ250" i="10"/>
  <c r="AX250" i="10"/>
  <c r="AV250" i="10"/>
  <c r="AR250" i="10"/>
  <c r="AP250" i="10"/>
  <c r="AN250" i="10"/>
  <c r="AL250" i="10"/>
  <c r="AJ250" i="10"/>
  <c r="AH250" i="10"/>
  <c r="AF250" i="10"/>
  <c r="AD250" i="10"/>
  <c r="AB250" i="10"/>
  <c r="AA250" i="10"/>
  <c r="Z250" i="10"/>
  <c r="V250" i="10"/>
  <c r="T250" i="10"/>
  <c r="P250" i="10"/>
  <c r="N250" i="10"/>
  <c r="L250" i="10"/>
  <c r="EL249" i="10"/>
  <c r="EJ249" i="10"/>
  <c r="EL248" i="10"/>
  <c r="EJ248" i="10"/>
  <c r="EL247" i="10"/>
  <c r="EJ247" i="10"/>
  <c r="EL246" i="10"/>
  <c r="EJ246" i="10"/>
  <c r="EL245" i="10"/>
  <c r="EJ245" i="10"/>
  <c r="EL244" i="10"/>
  <c r="EJ244" i="10"/>
  <c r="EL243" i="10"/>
  <c r="EJ243" i="10"/>
  <c r="EL242" i="10"/>
  <c r="EJ242" i="10"/>
  <c r="EL241" i="10"/>
  <c r="EJ241" i="10"/>
  <c r="EL240" i="10"/>
  <c r="EJ240" i="10"/>
  <c r="EL239" i="10"/>
  <c r="EJ239" i="10"/>
  <c r="BF238" i="10"/>
  <c r="BD238" i="10"/>
  <c r="BB238" i="10"/>
  <c r="AZ238" i="10"/>
  <c r="AX238" i="10"/>
  <c r="AV238" i="10"/>
  <c r="AR238" i="10"/>
  <c r="AP238" i="10"/>
  <c r="AN238" i="10"/>
  <c r="AL238" i="10"/>
  <c r="AJ238" i="10"/>
  <c r="AH238" i="10"/>
  <c r="AF238" i="10"/>
  <c r="AD238" i="10"/>
  <c r="AB238" i="10"/>
  <c r="AA238" i="10"/>
  <c r="Z238" i="10"/>
  <c r="V238" i="10"/>
  <c r="T238" i="10"/>
  <c r="P238" i="10"/>
  <c r="N238" i="10"/>
  <c r="L238" i="10"/>
  <c r="EL237" i="10"/>
  <c r="EJ237" i="10"/>
  <c r="EL236" i="10"/>
  <c r="EJ236" i="10"/>
  <c r="EL235" i="10"/>
  <c r="EJ235" i="10"/>
  <c r="EL234" i="10"/>
  <c r="EJ234" i="10"/>
  <c r="EL233" i="10"/>
  <c r="EJ233" i="10"/>
  <c r="EL232" i="10"/>
  <c r="EJ232" i="10"/>
  <c r="EL231" i="10"/>
  <c r="EJ231" i="10"/>
  <c r="EL230" i="10"/>
  <c r="EJ230" i="10"/>
  <c r="EL229" i="10"/>
  <c r="EJ229" i="10"/>
  <c r="EL228" i="10"/>
  <c r="EJ228" i="10"/>
  <c r="EL227" i="10"/>
  <c r="EJ227" i="10"/>
  <c r="EL226" i="10"/>
  <c r="EJ226" i="10"/>
  <c r="BF225" i="10"/>
  <c r="BD225" i="10"/>
  <c r="BB225" i="10"/>
  <c r="AZ225" i="10"/>
  <c r="AX225" i="10"/>
  <c r="AV225" i="10"/>
  <c r="AR225" i="10"/>
  <c r="AP225" i="10"/>
  <c r="AN225" i="10"/>
  <c r="AL225" i="10"/>
  <c r="AJ225" i="10"/>
  <c r="AH225" i="10"/>
  <c r="AF225" i="10"/>
  <c r="AD225" i="10"/>
  <c r="AB225" i="10"/>
  <c r="AA225" i="10"/>
  <c r="Z225" i="10"/>
  <c r="V225" i="10"/>
  <c r="T225" i="10"/>
  <c r="P225" i="10"/>
  <c r="N225" i="10"/>
  <c r="L225" i="10"/>
  <c r="EL224" i="10"/>
  <c r="EJ224" i="10"/>
  <c r="EL223" i="10"/>
  <c r="EJ223" i="10"/>
  <c r="EL218" i="10"/>
  <c r="EJ218" i="10"/>
  <c r="EL217" i="10"/>
  <c r="EJ217" i="10"/>
  <c r="EL216" i="10"/>
  <c r="EJ216" i="10"/>
  <c r="EL215" i="10"/>
  <c r="EJ215" i="10"/>
  <c r="EL214" i="10"/>
  <c r="EJ214" i="10"/>
  <c r="EL213" i="10"/>
  <c r="EJ213" i="10"/>
  <c r="EL212" i="10"/>
  <c r="EJ212" i="10"/>
  <c r="EL211" i="10"/>
  <c r="EJ211" i="10"/>
  <c r="EL210" i="10"/>
  <c r="EJ210" i="10"/>
  <c r="EL209" i="10"/>
  <c r="EJ209" i="10"/>
  <c r="EL208" i="10"/>
  <c r="EJ208" i="10"/>
  <c r="EL207" i="10"/>
  <c r="EJ207" i="10"/>
  <c r="EL206" i="10"/>
  <c r="BF205" i="10"/>
  <c r="BD205" i="10"/>
  <c r="BB205" i="10"/>
  <c r="AZ205" i="10"/>
  <c r="AX205" i="10"/>
  <c r="AV205" i="10"/>
  <c r="AR205" i="10"/>
  <c r="AP205" i="10"/>
  <c r="AN205" i="10"/>
  <c r="AL205" i="10"/>
  <c r="AJ205" i="10"/>
  <c r="AH205" i="10"/>
  <c r="AF205" i="10"/>
  <c r="AD205" i="10"/>
  <c r="AB205" i="10"/>
  <c r="AA205" i="10"/>
  <c r="Z205" i="10"/>
  <c r="V205" i="10"/>
  <c r="T205" i="10"/>
  <c r="P205" i="10"/>
  <c r="N205" i="10"/>
  <c r="L205" i="10"/>
  <c r="EL204" i="10"/>
  <c r="EJ204" i="10"/>
  <c r="EL203" i="10"/>
  <c r="EJ203" i="10"/>
  <c r="EL202" i="10"/>
  <c r="EJ202" i="10"/>
  <c r="EL201" i="10"/>
  <c r="EJ201" i="10"/>
  <c r="EL199" i="10"/>
  <c r="EJ199" i="10"/>
  <c r="EL198" i="10"/>
  <c r="EJ198" i="10"/>
  <c r="EL197" i="10"/>
  <c r="EJ197" i="10"/>
  <c r="EL196" i="10"/>
  <c r="EJ196" i="10"/>
  <c r="EL195" i="10"/>
  <c r="EJ195" i="10"/>
  <c r="EL194" i="10"/>
  <c r="EJ194" i="10"/>
  <c r="EL193" i="10"/>
  <c r="EJ193" i="10"/>
  <c r="EL192" i="10"/>
  <c r="EJ192" i="10"/>
  <c r="EL191" i="10"/>
  <c r="EJ191" i="10"/>
  <c r="BF190" i="10"/>
  <c r="BD190" i="10"/>
  <c r="BB190" i="10"/>
  <c r="AZ190" i="10"/>
  <c r="AX190" i="10"/>
  <c r="AV190" i="10"/>
  <c r="AR190" i="10"/>
  <c r="AP190" i="10"/>
  <c r="AN190" i="10"/>
  <c r="AL190" i="10"/>
  <c r="AJ190" i="10"/>
  <c r="AH190" i="10"/>
  <c r="AF190" i="10"/>
  <c r="AD190" i="10"/>
  <c r="AB190" i="10"/>
  <c r="AA190" i="10"/>
  <c r="Z190" i="10"/>
  <c r="V190" i="10"/>
  <c r="T190" i="10"/>
  <c r="P190" i="10"/>
  <c r="N190" i="10"/>
  <c r="L190" i="10"/>
  <c r="EL189" i="10"/>
  <c r="EJ189" i="10"/>
  <c r="EL188" i="10"/>
  <c r="EJ188" i="10"/>
  <c r="EL187" i="10"/>
  <c r="EJ187" i="10"/>
  <c r="EL186" i="10"/>
  <c r="EJ186" i="10"/>
  <c r="EL185" i="10"/>
  <c r="EJ185" i="10"/>
  <c r="EL184" i="10"/>
  <c r="EJ184" i="10"/>
  <c r="EL183" i="10"/>
  <c r="EJ183" i="10"/>
  <c r="EL182" i="10"/>
  <c r="EJ182" i="10"/>
  <c r="EL181" i="10"/>
  <c r="EJ181" i="10"/>
  <c r="EL180" i="10"/>
  <c r="EJ180" i="10"/>
  <c r="EL179" i="10"/>
  <c r="EJ179" i="10"/>
  <c r="EL178" i="10"/>
  <c r="EJ178" i="10"/>
  <c r="EL177" i="10"/>
  <c r="EJ177" i="10"/>
  <c r="EL176" i="10"/>
  <c r="EJ176" i="10"/>
  <c r="BF175" i="10"/>
  <c r="BD175" i="10"/>
  <c r="BB175" i="10"/>
  <c r="AZ175" i="10"/>
  <c r="AX175" i="10"/>
  <c r="AV175" i="10"/>
  <c r="AR175" i="10"/>
  <c r="AP175" i="10"/>
  <c r="AN175" i="10"/>
  <c r="AL175" i="10"/>
  <c r="AJ175" i="10"/>
  <c r="AH175" i="10"/>
  <c r="AF175" i="10"/>
  <c r="AD175" i="10"/>
  <c r="AB175" i="10"/>
  <c r="AA175" i="10"/>
  <c r="Z175" i="10"/>
  <c r="V175" i="10"/>
  <c r="T175" i="10"/>
  <c r="P175" i="10"/>
  <c r="N175" i="10"/>
  <c r="L175" i="10"/>
  <c r="EL174" i="10"/>
  <c r="EJ174" i="10"/>
  <c r="EL168" i="10"/>
  <c r="EJ168" i="10"/>
  <c r="EL167" i="10"/>
  <c r="EJ167" i="10"/>
  <c r="EL166" i="10"/>
  <c r="EJ166" i="10"/>
  <c r="EL165" i="10"/>
  <c r="EJ165" i="10"/>
  <c r="EL164" i="10"/>
  <c r="EJ164" i="10"/>
  <c r="EL163" i="10"/>
  <c r="EJ163" i="10"/>
  <c r="EL162" i="10"/>
  <c r="EJ162" i="10"/>
  <c r="EL161" i="10"/>
  <c r="EJ161" i="10"/>
  <c r="EL160" i="10"/>
  <c r="EJ160" i="10"/>
  <c r="EL159" i="10"/>
  <c r="EJ159" i="10"/>
  <c r="BF158" i="10"/>
  <c r="BD158" i="10"/>
  <c r="BB158" i="10"/>
  <c r="AZ158" i="10"/>
  <c r="AX158" i="10"/>
  <c r="AV158" i="10"/>
  <c r="AR158" i="10"/>
  <c r="AP158" i="10"/>
  <c r="AN158" i="10"/>
  <c r="AL158" i="10"/>
  <c r="AJ158" i="10"/>
  <c r="AH158" i="10"/>
  <c r="AF158" i="10"/>
  <c r="AD158" i="10"/>
  <c r="AB158" i="10"/>
  <c r="AA158" i="10"/>
  <c r="Z158" i="10"/>
  <c r="V158" i="10"/>
  <c r="T158" i="10"/>
  <c r="P158" i="10"/>
  <c r="N158" i="10"/>
  <c r="L158" i="10"/>
  <c r="EL157" i="10"/>
  <c r="EJ157" i="10"/>
  <c r="EL156" i="10"/>
  <c r="EJ156" i="10"/>
  <c r="EL155" i="10"/>
  <c r="EJ155" i="10"/>
  <c r="EL154" i="10"/>
  <c r="EJ154" i="10"/>
  <c r="EL153" i="10"/>
  <c r="EJ153" i="10"/>
  <c r="EL152" i="10"/>
  <c r="EJ152" i="10"/>
  <c r="EL151" i="10"/>
  <c r="EJ151" i="10"/>
  <c r="EL150" i="10"/>
  <c r="EJ150" i="10"/>
  <c r="EL149" i="10"/>
  <c r="EJ149" i="10"/>
  <c r="EL148" i="10"/>
  <c r="EJ148" i="10"/>
  <c r="EL147" i="10"/>
  <c r="EJ147" i="10"/>
  <c r="EL146" i="10"/>
  <c r="EJ146" i="10"/>
  <c r="EL145" i="10"/>
  <c r="EJ145" i="10"/>
  <c r="BF144" i="10"/>
  <c r="BD144" i="10"/>
  <c r="BB144" i="10"/>
  <c r="AZ144" i="10"/>
  <c r="AX144" i="10"/>
  <c r="AV144" i="10"/>
  <c r="AR144" i="10"/>
  <c r="AP144" i="10"/>
  <c r="AN144" i="10"/>
  <c r="AL144" i="10"/>
  <c r="AJ144" i="10"/>
  <c r="AH144" i="10"/>
  <c r="AF144" i="10"/>
  <c r="AD144" i="10"/>
  <c r="AB144" i="10"/>
  <c r="AA144" i="10"/>
  <c r="Z144" i="10"/>
  <c r="V144" i="10"/>
  <c r="T144" i="10"/>
  <c r="P144" i="10"/>
  <c r="N144" i="10"/>
  <c r="L144" i="10"/>
  <c r="EL143" i="10"/>
  <c r="EJ143" i="10"/>
  <c r="EL142" i="10"/>
  <c r="EJ142" i="10"/>
  <c r="EL141" i="10"/>
  <c r="EJ141" i="10"/>
  <c r="EL140" i="10"/>
  <c r="EJ140" i="10"/>
  <c r="EL139" i="10"/>
  <c r="EJ139" i="10"/>
  <c r="EL138" i="10"/>
  <c r="EJ138" i="10"/>
  <c r="EL132" i="10"/>
  <c r="EJ132" i="10"/>
  <c r="EL131" i="10"/>
  <c r="EJ131" i="10"/>
  <c r="BF130" i="10"/>
  <c r="BD130" i="10"/>
  <c r="BB130" i="10"/>
  <c r="AZ130" i="10"/>
  <c r="AX130" i="10"/>
  <c r="AV130" i="10"/>
  <c r="AR130" i="10"/>
  <c r="AP130" i="10"/>
  <c r="AN130" i="10"/>
  <c r="AL130" i="10"/>
  <c r="AJ130" i="10"/>
  <c r="AH130" i="10"/>
  <c r="AF130" i="10"/>
  <c r="AD130" i="10"/>
  <c r="AB130" i="10"/>
  <c r="AA130" i="10"/>
  <c r="Z130" i="10"/>
  <c r="V130" i="10"/>
  <c r="T130" i="10"/>
  <c r="P130" i="10"/>
  <c r="N130" i="10"/>
  <c r="L130" i="10"/>
  <c r="EL129" i="10"/>
  <c r="EJ129" i="10"/>
  <c r="EL127" i="10"/>
  <c r="EJ127" i="10"/>
  <c r="EL126" i="10"/>
  <c r="EJ126" i="10"/>
  <c r="EL125" i="10"/>
  <c r="EJ125" i="10"/>
  <c r="EL124" i="10"/>
  <c r="EJ124" i="10"/>
  <c r="EL123" i="10"/>
  <c r="EJ123" i="10"/>
  <c r="EL122" i="10"/>
  <c r="EJ122" i="10"/>
  <c r="EL116" i="10"/>
  <c r="EJ116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V115" i="10"/>
  <c r="T115" i="10"/>
  <c r="P115" i="10"/>
  <c r="N115" i="10"/>
  <c r="L115" i="10"/>
  <c r="EL114" i="10"/>
  <c r="EJ114" i="10"/>
  <c r="EL113" i="10"/>
  <c r="EJ113" i="10"/>
  <c r="EL112" i="10"/>
  <c r="EJ112" i="10"/>
  <c r="EL104" i="10"/>
  <c r="EJ104" i="10"/>
  <c r="EL103" i="10"/>
  <c r="EJ103" i="10"/>
  <c r="EL102" i="10"/>
  <c r="EJ102" i="10"/>
  <c r="EL97" i="10"/>
  <c r="EJ97" i="10"/>
  <c r="EL96" i="10"/>
  <c r="EJ96" i="10"/>
  <c r="EL95" i="10"/>
  <c r="EJ95" i="10"/>
  <c r="BF94" i="10"/>
  <c r="BD94" i="10"/>
  <c r="BB94" i="10"/>
  <c r="AZ94" i="10"/>
  <c r="AX94" i="10"/>
  <c r="AV94" i="10"/>
  <c r="AR94" i="10"/>
  <c r="AP94" i="10"/>
  <c r="AN94" i="10"/>
  <c r="AL94" i="10"/>
  <c r="AJ94" i="10"/>
  <c r="AH94" i="10"/>
  <c r="AF94" i="10"/>
  <c r="AD94" i="10"/>
  <c r="AB94" i="10"/>
  <c r="AA94" i="10"/>
  <c r="Z94" i="10"/>
  <c r="V94" i="10"/>
  <c r="T94" i="10"/>
  <c r="P94" i="10"/>
  <c r="N94" i="10"/>
  <c r="L94" i="10"/>
  <c r="EL93" i="10"/>
  <c r="EJ93" i="10"/>
  <c r="EL88" i="10"/>
  <c r="EJ88" i="10"/>
  <c r="EL87" i="10"/>
  <c r="EJ87" i="10"/>
  <c r="EL86" i="10"/>
  <c r="EJ86" i="10"/>
  <c r="EL85" i="10"/>
  <c r="EJ85" i="10"/>
  <c r="EL84" i="10"/>
  <c r="EJ84" i="10"/>
  <c r="EL83" i="10"/>
  <c r="EJ83" i="10"/>
  <c r="EL82" i="10"/>
  <c r="EJ82" i="10"/>
  <c r="EL81" i="10"/>
  <c r="EJ81" i="10"/>
  <c r="EL80" i="10"/>
  <c r="EJ80" i="10"/>
  <c r="EL79" i="10"/>
  <c r="EJ79" i="10"/>
  <c r="EL78" i="10"/>
  <c r="EJ78" i="10"/>
  <c r="EL77" i="10"/>
  <c r="EJ77" i="10"/>
  <c r="P76" i="10"/>
  <c r="N76" i="10"/>
  <c r="L76" i="10"/>
  <c r="EL75" i="10"/>
  <c r="EJ75" i="10"/>
  <c r="EL74" i="10"/>
  <c r="EJ74" i="10"/>
  <c r="EL73" i="10"/>
  <c r="EJ73" i="10"/>
  <c r="EL72" i="10"/>
  <c r="EJ72" i="10"/>
  <c r="EL71" i="10"/>
  <c r="EJ71" i="10"/>
  <c r="EL70" i="10"/>
  <c r="EJ70" i="10"/>
  <c r="EL69" i="10"/>
  <c r="EJ69" i="10"/>
  <c r="EL68" i="10"/>
  <c r="EJ68" i="10"/>
  <c r="EL67" i="10"/>
  <c r="EJ67" i="10"/>
  <c r="EL66" i="10"/>
  <c r="EJ66" i="10"/>
  <c r="EL65" i="10"/>
  <c r="EJ65" i="10"/>
  <c r="EL64" i="10"/>
  <c r="EJ64" i="10"/>
  <c r="EL63" i="10"/>
  <c r="EJ63" i="10"/>
  <c r="AH62" i="10"/>
  <c r="AF62" i="10"/>
  <c r="AD62" i="10"/>
  <c r="AB62" i="10"/>
  <c r="Z62" i="10"/>
  <c r="V62" i="10"/>
  <c r="T62" i="10"/>
  <c r="N62" i="10"/>
  <c r="L62" i="10"/>
  <c r="EL61" i="10"/>
  <c r="EJ61" i="10"/>
  <c r="EL60" i="10"/>
  <c r="EJ60" i="10"/>
  <c r="EL59" i="10"/>
  <c r="EJ59" i="10"/>
  <c r="EL58" i="10"/>
  <c r="EJ58" i="10"/>
  <c r="EL57" i="10"/>
  <c r="EJ57" i="10"/>
  <c r="EL56" i="10"/>
  <c r="EJ56" i="10"/>
  <c r="EL55" i="10"/>
  <c r="EJ55" i="10"/>
  <c r="EL54" i="10"/>
  <c r="EJ54" i="10"/>
  <c r="EL53" i="10"/>
  <c r="EJ53" i="10"/>
  <c r="EL52" i="10"/>
  <c r="EJ52" i="10"/>
  <c r="EL51" i="10"/>
  <c r="EJ51" i="10"/>
  <c r="EL50" i="10"/>
  <c r="EJ50" i="10"/>
  <c r="EL49" i="10"/>
  <c r="EJ49" i="10"/>
  <c r="AR48" i="10"/>
  <c r="AP48" i="10"/>
  <c r="AN48" i="10"/>
  <c r="AL48" i="10"/>
  <c r="AJ48" i="10"/>
  <c r="AH48" i="10"/>
  <c r="AF48" i="10"/>
  <c r="AD48" i="10"/>
  <c r="AB48" i="10"/>
  <c r="Z48" i="10"/>
  <c r="V48" i="10"/>
  <c r="T48" i="10"/>
  <c r="P48" i="10"/>
  <c r="N48" i="10"/>
  <c r="L48" i="10"/>
  <c r="EL47" i="10"/>
  <c r="EJ47" i="10"/>
  <c r="EL46" i="10"/>
  <c r="EJ46" i="10"/>
  <c r="EL45" i="10"/>
  <c r="EJ45" i="10"/>
  <c r="EL44" i="10"/>
  <c r="EJ44" i="10"/>
  <c r="EL43" i="10"/>
  <c r="EJ43" i="10"/>
  <c r="EL42" i="10"/>
  <c r="EJ42" i="10"/>
  <c r="EL41" i="10"/>
  <c r="EJ41" i="10"/>
  <c r="EL40" i="10"/>
  <c r="EJ40" i="10"/>
  <c r="EL39" i="10"/>
  <c r="EJ39" i="10"/>
  <c r="EL38" i="10"/>
  <c r="EJ38" i="10"/>
  <c r="EL37" i="10"/>
  <c r="EJ37" i="10"/>
  <c r="EL36" i="10"/>
  <c r="EJ36" i="10"/>
  <c r="EL35" i="10"/>
  <c r="EJ35" i="10"/>
  <c r="EL34" i="10"/>
  <c r="EJ34" i="10"/>
  <c r="BF33" i="10"/>
  <c r="BD33" i="10"/>
  <c r="BB33" i="10"/>
  <c r="AZ33" i="10"/>
  <c r="AX33" i="10"/>
  <c r="AV33" i="10"/>
  <c r="AR33" i="10"/>
  <c r="AP33" i="10"/>
  <c r="AN33" i="10"/>
  <c r="AL33" i="10"/>
  <c r="AJ33" i="10"/>
  <c r="AH33" i="10"/>
  <c r="AF33" i="10"/>
  <c r="AD33" i="10"/>
  <c r="AB33" i="10"/>
  <c r="AA33" i="10"/>
  <c r="Z33" i="10"/>
  <c r="V33" i="10"/>
  <c r="T33" i="10"/>
  <c r="P33" i="10"/>
  <c r="N33" i="10"/>
  <c r="L33" i="10"/>
  <c r="EL32" i="10"/>
  <c r="EJ32" i="10"/>
  <c r="EL27" i="10"/>
  <c r="EJ27" i="10"/>
  <c r="EL23" i="10"/>
  <c r="EJ23" i="10"/>
  <c r="EL22" i="10"/>
  <c r="EJ22" i="10"/>
  <c r="EL19" i="10"/>
  <c r="EJ19" i="10"/>
  <c r="EL18" i="10"/>
  <c r="EJ18" i="10"/>
  <c r="EL17" i="10"/>
  <c r="EJ17" i="10"/>
  <c r="EL16" i="10"/>
  <c r="EJ16" i="10"/>
  <c r="EL15" i="10"/>
  <c r="EJ15" i="10"/>
  <c r="EL14" i="10"/>
  <c r="EJ14" i="10"/>
  <c r="EL13" i="10"/>
  <c r="EJ13" i="10"/>
  <c r="EL12" i="10"/>
  <c r="EJ12" i="10"/>
  <c r="EL11" i="10"/>
  <c r="EJ11" i="10"/>
  <c r="EL10" i="10"/>
  <c r="EJ10" i="10"/>
  <c r="BF9" i="10"/>
  <c r="BD9" i="10"/>
  <c r="BB9" i="10"/>
  <c r="AZ9" i="10"/>
  <c r="AX9" i="10"/>
  <c r="AV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P9" i="10"/>
  <c r="N9" i="10"/>
  <c r="L9" i="10"/>
  <c r="X158" i="10"/>
  <c r="DK422" i="10" l="1"/>
  <c r="FI50" i="10"/>
  <c r="FE381" i="10"/>
  <c r="FE475" i="10"/>
  <c r="DQ312" i="10"/>
  <c r="EK51" i="10"/>
  <c r="FK51" i="10"/>
  <c r="FG239" i="10"/>
  <c r="FG266" i="10"/>
  <c r="FE400" i="10"/>
  <c r="P439" i="10"/>
  <c r="EJ478" i="10"/>
  <c r="EJ473" i="10" s="1"/>
  <c r="EJ415" i="10"/>
  <c r="EJ410" i="10" s="1"/>
  <c r="CO275" i="10"/>
  <c r="DE275" i="10"/>
  <c r="EO252" i="10"/>
  <c r="GE22" i="10"/>
  <c r="BG208" i="10"/>
  <c r="GE208" i="10" s="1"/>
  <c r="DI62" i="10"/>
  <c r="DK62" i="10"/>
  <c r="FG423" i="10"/>
  <c r="FG422" i="10" s="1"/>
  <c r="FM239" i="10"/>
  <c r="FQ474" i="10"/>
  <c r="FE382" i="10"/>
  <c r="EO474" i="10"/>
  <c r="FI474" i="10"/>
  <c r="EM477" i="10"/>
  <c r="FI382" i="10"/>
  <c r="FG229" i="10"/>
  <c r="FE50" i="10"/>
  <c r="FO423" i="10"/>
  <c r="FU475" i="10"/>
  <c r="FO239" i="10"/>
  <c r="FE399" i="10"/>
  <c r="CW275" i="10"/>
  <c r="M9" i="10"/>
  <c r="FQ411" i="10"/>
  <c r="FI230" i="10"/>
  <c r="Y94" i="10"/>
  <c r="FI265" i="10"/>
  <c r="FI413" i="10"/>
  <c r="CA62" i="10"/>
  <c r="CC275" i="10"/>
  <c r="CQ275" i="10"/>
  <c r="CY275" i="10"/>
  <c r="DK275" i="10"/>
  <c r="EK228" i="10"/>
  <c r="FS401" i="10"/>
  <c r="EK492" i="10"/>
  <c r="EU492" i="10"/>
  <c r="FE492" i="10"/>
  <c r="FM492" i="10"/>
  <c r="FU492" i="10"/>
  <c r="FU490" i="10" s="1"/>
  <c r="FK364" i="10"/>
  <c r="FK37" i="10"/>
  <c r="DK490" i="10"/>
  <c r="FK241" i="10"/>
  <c r="FS269" i="10"/>
  <c r="DI275" i="10"/>
  <c r="EK398" i="10"/>
  <c r="FS241" i="10"/>
  <c r="EQ491" i="10"/>
  <c r="FS37" i="10"/>
  <c r="FO51" i="10"/>
  <c r="FO240" i="10"/>
  <c r="FM134" i="10"/>
  <c r="FK401" i="10"/>
  <c r="FC401" i="10"/>
  <c r="DM312" i="10"/>
  <c r="FS398" i="10"/>
  <c r="EK191" i="10"/>
  <c r="FM36" i="10"/>
  <c r="FM399" i="10"/>
  <c r="EM399" i="10"/>
  <c r="FO316" i="10"/>
  <c r="EK254" i="10"/>
  <c r="FS265" i="10"/>
  <c r="FI253" i="10"/>
  <c r="EQ475" i="10"/>
  <c r="FA411" i="10"/>
  <c r="FQ266" i="10"/>
  <c r="FW316" i="10"/>
  <c r="GE23" i="10"/>
  <c r="GE19" i="10"/>
  <c r="FG382" i="10"/>
  <c r="GE17" i="10"/>
  <c r="GE357" i="10"/>
  <c r="GE361" i="10"/>
  <c r="GE298" i="10"/>
  <c r="GE311" i="10"/>
  <c r="GE356" i="10"/>
  <c r="GE360" i="10"/>
  <c r="DC190" i="10"/>
  <c r="GE27" i="10"/>
  <c r="GE296" i="10"/>
  <c r="FA52" i="10"/>
  <c r="EW230" i="10"/>
  <c r="EM268" i="10"/>
  <c r="GE297" i="10"/>
  <c r="GE354" i="10"/>
  <c r="GE358" i="10"/>
  <c r="GE362" i="10"/>
  <c r="GE355" i="10"/>
  <c r="GE359" i="10"/>
  <c r="CK473" i="10"/>
  <c r="BG96" i="10"/>
  <c r="GE96" i="10" s="1"/>
  <c r="CA380" i="10"/>
  <c r="FQ422" i="10"/>
  <c r="FQ205" i="10"/>
  <c r="CE380" i="10"/>
  <c r="FC288" i="10"/>
  <c r="AS293" i="10"/>
  <c r="FQ293" i="10" s="1"/>
  <c r="CW422" i="10"/>
  <c r="GF27" i="10"/>
  <c r="DE422" i="10"/>
  <c r="FK134" i="10"/>
  <c r="FK399" i="10"/>
  <c r="FI269" i="10"/>
  <c r="FC412" i="10"/>
  <c r="FA226" i="10"/>
  <c r="CK490" i="10"/>
  <c r="DO422" i="10"/>
  <c r="CO422" i="10"/>
  <c r="FI52" i="10"/>
  <c r="CE275" i="10"/>
  <c r="CA190" i="10"/>
  <c r="CI397" i="10"/>
  <c r="CQ397" i="10"/>
  <c r="CY397" i="10"/>
  <c r="DG397" i="10"/>
  <c r="CC363" i="10"/>
  <c r="CG423" i="10"/>
  <c r="CG422" i="10" s="1"/>
  <c r="DI9" i="10"/>
  <c r="AW33" i="10"/>
  <c r="CI490" i="10"/>
  <c r="CA363" i="10"/>
  <c r="CO397" i="10"/>
  <c r="CW397" i="10"/>
  <c r="DE397" i="10"/>
  <c r="DQ250" i="10"/>
  <c r="EV491" i="10"/>
  <c r="CK380" i="10"/>
  <c r="EO401" i="10"/>
  <c r="FS412" i="10"/>
  <c r="EU475" i="10"/>
  <c r="EO476" i="10"/>
  <c r="EV476" i="10"/>
  <c r="FE476" i="10"/>
  <c r="FM476" i="10"/>
  <c r="FU476" i="10"/>
  <c r="GC476" i="10"/>
  <c r="EK49" i="10"/>
  <c r="FS399" i="10"/>
  <c r="EK315" i="10"/>
  <c r="EO491" i="10"/>
  <c r="FS36" i="10"/>
  <c r="FO365" i="10"/>
  <c r="FO411" i="10"/>
  <c r="FM381" i="10"/>
  <c r="FM380" i="10" s="1"/>
  <c r="FE252" i="10"/>
  <c r="ES207" i="10"/>
  <c r="CA329" i="10"/>
  <c r="Q225" i="10"/>
  <c r="EM332" i="10"/>
  <c r="EM330" i="10"/>
  <c r="EM413" i="10"/>
  <c r="DA275" i="10"/>
  <c r="CS275" i="10"/>
  <c r="EK192" i="10"/>
  <c r="FS51" i="10"/>
  <c r="EK267" i="10"/>
  <c r="AS51" i="10"/>
  <c r="FQ51" i="10" s="1"/>
  <c r="FM400" i="10"/>
  <c r="FK36" i="10"/>
  <c r="FG230" i="10"/>
  <c r="FE131" i="10"/>
  <c r="FC132" i="10"/>
  <c r="FA50" i="10"/>
  <c r="U15" i="10"/>
  <c r="ES15" i="10" s="1"/>
  <c r="EQ50" i="10"/>
  <c r="EQ64" i="10"/>
  <c r="EQ134" i="10"/>
  <c r="BC35" i="10"/>
  <c r="GA475" i="10"/>
  <c r="FC475" i="10"/>
  <c r="FK475" i="10"/>
  <c r="FS475" i="10"/>
  <c r="EK381" i="10"/>
  <c r="EK399" i="10"/>
  <c r="FS316" i="10"/>
  <c r="FS240" i="10"/>
  <c r="EK477" i="10"/>
  <c r="FQ64" i="10"/>
  <c r="FQ398" i="10"/>
  <c r="FM423" i="10"/>
  <c r="FM422" i="10" s="1"/>
  <c r="FI398" i="10"/>
  <c r="FC399" i="10"/>
  <c r="AC94" i="10"/>
  <c r="EK131" i="10"/>
  <c r="EK411" i="10"/>
  <c r="EM476" i="10"/>
  <c r="EU476" i="10"/>
  <c r="FC476" i="10"/>
  <c r="FK476" i="10"/>
  <c r="FS476" i="10"/>
  <c r="GA476" i="10"/>
  <c r="FS400" i="10"/>
  <c r="EK414" i="10"/>
  <c r="EM491" i="10"/>
  <c r="FQ226" i="10"/>
  <c r="FI315" i="10"/>
  <c r="FI240" i="10"/>
  <c r="AI250" i="10"/>
  <c r="AE33" i="10"/>
  <c r="FQ134" i="10"/>
  <c r="Y312" i="10"/>
  <c r="S329" i="10"/>
  <c r="BH192" i="10"/>
  <c r="DQ190" i="10"/>
  <c r="FQ316" i="10"/>
  <c r="CI275" i="10"/>
  <c r="BE94" i="10"/>
  <c r="EK475" i="10"/>
  <c r="FS276" i="10"/>
  <c r="FS381" i="10"/>
  <c r="EK241" i="10"/>
  <c r="EK423" i="10"/>
  <c r="FS52" i="10"/>
  <c r="FQ315" i="10"/>
  <c r="FQ36" i="10"/>
  <c r="FO50" i="10"/>
  <c r="FM401" i="10"/>
  <c r="FK229" i="10"/>
  <c r="FK254" i="10"/>
  <c r="FI132" i="10"/>
  <c r="FC229" i="10"/>
  <c r="FA134" i="10"/>
  <c r="EW50" i="10"/>
  <c r="EW48" i="10" s="1"/>
  <c r="CE363" i="10"/>
  <c r="EK132" i="10"/>
  <c r="DG190" i="10"/>
  <c r="AS52" i="10"/>
  <c r="FQ52" i="10" s="1"/>
  <c r="FQ132" i="10"/>
  <c r="FM64" i="10"/>
  <c r="FM241" i="10"/>
  <c r="FM411" i="10"/>
  <c r="AM130" i="10"/>
  <c r="EQ227" i="10"/>
  <c r="EM333" i="10"/>
  <c r="AY422" i="10"/>
  <c r="EK474" i="10"/>
  <c r="EU474" i="10"/>
  <c r="FM474" i="10"/>
  <c r="FU474" i="10"/>
  <c r="FA475" i="10"/>
  <c r="FI475" i="10"/>
  <c r="FQ475" i="10"/>
  <c r="EK400" i="10"/>
  <c r="EK316" i="10"/>
  <c r="EQ477" i="10"/>
  <c r="DG422" i="10"/>
  <c r="CQ190" i="10"/>
  <c r="FQ227" i="10"/>
  <c r="FK252" i="10"/>
  <c r="FI134" i="10"/>
  <c r="FE401" i="10"/>
  <c r="FA132" i="10"/>
  <c r="EO229" i="10"/>
  <c r="EM133" i="10"/>
  <c r="BE312" i="10"/>
  <c r="AW225" i="10"/>
  <c r="DE130" i="10"/>
  <c r="DE225" i="10"/>
  <c r="DQ225" i="10"/>
  <c r="DQ410" i="10"/>
  <c r="DT476" i="10"/>
  <c r="DT132" i="10"/>
  <c r="CA33" i="10"/>
  <c r="CK33" i="10"/>
  <c r="CU490" i="10"/>
  <c r="DC490" i="10"/>
  <c r="CA397" i="10"/>
  <c r="CS397" i="10"/>
  <c r="DI397" i="10"/>
  <c r="CK397" i="10"/>
  <c r="DA48" i="10"/>
  <c r="FS254" i="10"/>
  <c r="FC252" i="10"/>
  <c r="FS252" i="10"/>
  <c r="EK266" i="10"/>
  <c r="FO251" i="10"/>
  <c r="FS253" i="10"/>
  <c r="EK252" i="10"/>
  <c r="FI226" i="10"/>
  <c r="FC254" i="10"/>
  <c r="BH268" i="10"/>
  <c r="CW250" i="10"/>
  <c r="DS254" i="10"/>
  <c r="O130" i="10"/>
  <c r="S62" i="10"/>
  <c r="W9" i="10"/>
  <c r="BA175" i="10"/>
  <c r="BG178" i="10"/>
  <c r="GE178" i="10" s="1"/>
  <c r="DK250" i="10"/>
  <c r="AY312" i="10"/>
  <c r="AW329" i="10"/>
  <c r="DA473" i="10"/>
  <c r="DS477" i="10"/>
  <c r="FS411" i="10"/>
  <c r="FA474" i="10"/>
  <c r="EM492" i="10"/>
  <c r="FG492" i="10"/>
  <c r="FG490" i="10" s="1"/>
  <c r="FO492" i="10"/>
  <c r="FO490" i="10" s="1"/>
  <c r="FW492" i="10"/>
  <c r="FW490" i="10" s="1"/>
  <c r="FS230" i="10"/>
  <c r="EK269" i="10"/>
  <c r="FQ131" i="10"/>
  <c r="FQ239" i="10"/>
  <c r="FO315" i="10"/>
  <c r="FO134" i="10"/>
  <c r="FM37" i="10"/>
  <c r="FK52" i="10"/>
  <c r="FG381" i="10"/>
  <c r="FG316" i="10"/>
  <c r="FG276" i="10"/>
  <c r="FG412" i="10"/>
  <c r="FE37" i="10"/>
  <c r="FC240" i="10"/>
  <c r="CK312" i="10"/>
  <c r="Y33" i="10"/>
  <c r="U209" i="10"/>
  <c r="ES209" i="10" s="1"/>
  <c r="EQ316" i="10"/>
  <c r="DK33" i="10"/>
  <c r="CA490" i="10"/>
  <c r="CO490" i="10"/>
  <c r="CW490" i="10"/>
  <c r="DE490" i="10"/>
  <c r="DG48" i="10"/>
  <c r="CC397" i="10"/>
  <c r="CU397" i="10"/>
  <c r="DC397" i="10"/>
  <c r="DK397" i="10"/>
  <c r="CE397" i="10"/>
  <c r="CG276" i="10"/>
  <c r="DS276" i="10" s="1"/>
  <c r="CI238" i="10"/>
  <c r="CY238" i="10"/>
  <c r="DG238" i="10"/>
  <c r="CA48" i="10"/>
  <c r="CO190" i="10"/>
  <c r="CC48" i="10"/>
  <c r="CU48" i="10"/>
  <c r="DC48" i="10"/>
  <c r="DK48" i="10"/>
  <c r="CG401" i="10"/>
  <c r="DT401" i="10" s="1"/>
  <c r="DG363" i="10"/>
  <c r="CA238" i="10"/>
  <c r="CS238" i="10"/>
  <c r="CJ423" i="10"/>
  <c r="CJ422" i="10" s="1"/>
  <c r="CY380" i="10"/>
  <c r="CA275" i="10"/>
  <c r="AI144" i="10"/>
  <c r="BE439" i="10"/>
  <c r="O175" i="10"/>
  <c r="O329" i="10"/>
  <c r="EW475" i="10"/>
  <c r="FG475" i="10"/>
  <c r="FO475" i="10"/>
  <c r="FW475" i="10"/>
  <c r="EK133" i="10"/>
  <c r="EK333" i="10"/>
  <c r="EK364" i="10"/>
  <c r="FS365" i="10"/>
  <c r="EO477" i="10"/>
  <c r="EK37" i="10"/>
  <c r="DE48" i="10"/>
  <c r="CW48" i="10"/>
  <c r="CQ422" i="10"/>
  <c r="CO48" i="10"/>
  <c r="FQ333" i="10"/>
  <c r="FQ252" i="10"/>
  <c r="FO401" i="10"/>
  <c r="FM269" i="10"/>
  <c r="FM413" i="10"/>
  <c r="FK230" i="10"/>
  <c r="FG315" i="10"/>
  <c r="FG36" i="10"/>
  <c r="FG134" i="10"/>
  <c r="FG226" i="10"/>
  <c r="FE364" i="10"/>
  <c r="FE269" i="10"/>
  <c r="EM191" i="10"/>
  <c r="AW238" i="10"/>
  <c r="AW397" i="10"/>
  <c r="CS490" i="10"/>
  <c r="CS190" i="10"/>
  <c r="AW144" i="10"/>
  <c r="W190" i="10"/>
  <c r="AE250" i="10"/>
  <c r="AY115" i="10"/>
  <c r="S422" i="10"/>
  <c r="AE144" i="10"/>
  <c r="O158" i="10"/>
  <c r="AY190" i="10"/>
  <c r="Y205" i="10"/>
  <c r="BH193" i="10"/>
  <c r="EK476" i="10"/>
  <c r="ES476" i="10"/>
  <c r="FA476" i="10"/>
  <c r="FI476" i="10"/>
  <c r="FQ476" i="10"/>
  <c r="FY476" i="10"/>
  <c r="EK491" i="10"/>
  <c r="CK130" i="10"/>
  <c r="FQ366" i="10"/>
  <c r="FQ35" i="10"/>
  <c r="FQ133" i="10"/>
  <c r="FK365" i="10"/>
  <c r="FK265" i="10"/>
  <c r="FI254" i="10"/>
  <c r="FG241" i="10"/>
  <c r="U264" i="10"/>
  <c r="ES264" i="10" s="1"/>
  <c r="U400" i="10"/>
  <c r="DQ33" i="10"/>
  <c r="DO225" i="10"/>
  <c r="BH347" i="10"/>
  <c r="GF347" i="10" s="1"/>
  <c r="AC363" i="10"/>
  <c r="W48" i="10"/>
  <c r="DK9" i="10"/>
  <c r="AY33" i="10"/>
  <c r="CA410" i="10"/>
  <c r="CE225" i="10"/>
  <c r="CE410" i="10"/>
  <c r="DA250" i="10"/>
  <c r="CA130" i="10"/>
  <c r="CQ473" i="10"/>
  <c r="DT254" i="10"/>
  <c r="DK225" i="10"/>
  <c r="DM473" i="10"/>
  <c r="CI130" i="10"/>
  <c r="EM331" i="10"/>
  <c r="DQ9" i="10"/>
  <c r="DI312" i="10"/>
  <c r="CI250" i="10"/>
  <c r="CY48" i="10"/>
  <c r="CQ48" i="10"/>
  <c r="FS49" i="10"/>
  <c r="CK48" i="10"/>
  <c r="W238" i="10"/>
  <c r="EK239" i="10"/>
  <c r="DP262" i="10"/>
  <c r="DP541" i="10" s="1"/>
  <c r="FS266" i="10"/>
  <c r="FK266" i="10"/>
  <c r="DT268" i="10"/>
  <c r="FC266" i="10"/>
  <c r="EK268" i="10"/>
  <c r="FM265" i="10"/>
  <c r="DQ262" i="10"/>
  <c r="FE277" i="10"/>
  <c r="CU275" i="10"/>
  <c r="DC275" i="10"/>
  <c r="FA400" i="10"/>
  <c r="FQ399" i="10"/>
  <c r="AG363" i="10"/>
  <c r="FC366" i="10"/>
  <c r="Y363" i="10"/>
  <c r="EM346" i="10"/>
  <c r="AI130" i="10"/>
  <c r="BH256" i="10"/>
  <c r="BE329" i="10"/>
  <c r="BE9" i="10"/>
  <c r="AY397" i="10"/>
  <c r="AW312" i="10"/>
  <c r="AW62" i="10"/>
  <c r="AW250" i="10"/>
  <c r="DS253" i="10"/>
  <c r="DS268" i="10"/>
  <c r="AU175" i="10"/>
  <c r="AU262" i="10"/>
  <c r="AO9" i="10"/>
  <c r="W130" i="10"/>
  <c r="W397" i="10"/>
  <c r="S410" i="10"/>
  <c r="Q262" i="10"/>
  <c r="O312" i="10"/>
  <c r="O33" i="10"/>
  <c r="O225" i="10"/>
  <c r="O262" i="10"/>
  <c r="O410" i="10"/>
  <c r="BE33" i="10"/>
  <c r="BE130" i="10"/>
  <c r="U225" i="10"/>
  <c r="AY329" i="10"/>
  <c r="AY130" i="10"/>
  <c r="AY225" i="10"/>
  <c r="AY250" i="10"/>
  <c r="AY410" i="10"/>
  <c r="DI329" i="10"/>
  <c r="AW130" i="10"/>
  <c r="AW410" i="10"/>
  <c r="CC410" i="10"/>
  <c r="CI225" i="10"/>
  <c r="CC473" i="10"/>
  <c r="CW473" i="10"/>
  <c r="DE473" i="10"/>
  <c r="CI410" i="10"/>
  <c r="DA410" i="10"/>
  <c r="CQ250" i="10"/>
  <c r="CY250" i="10"/>
  <c r="DG250" i="10"/>
  <c r="CK250" i="10"/>
  <c r="CU250" i="10"/>
  <c r="DC250" i="10"/>
  <c r="CC130" i="10"/>
  <c r="DK130" i="10"/>
  <c r="CE250" i="10"/>
  <c r="DT253" i="10"/>
  <c r="DT475" i="10"/>
  <c r="DS475" i="10"/>
  <c r="DI473" i="10"/>
  <c r="DQ473" i="10"/>
  <c r="DT316" i="10"/>
  <c r="DS316" i="10"/>
  <c r="DS255" i="10"/>
  <c r="GE255" i="10" s="1"/>
  <c r="DS476" i="10"/>
  <c r="DT230" i="10"/>
  <c r="DS230" i="10"/>
  <c r="DT267" i="10"/>
  <c r="DT477" i="10"/>
  <c r="CI473" i="10"/>
  <c r="DO473" i="10"/>
  <c r="DS132" i="10"/>
  <c r="DQ130" i="10"/>
  <c r="CC490" i="10"/>
  <c r="DS491" i="10"/>
  <c r="CE490" i="10"/>
  <c r="CQ490" i="10"/>
  <c r="CY490" i="10"/>
  <c r="DG490" i="10"/>
  <c r="CW363" i="10"/>
  <c r="AM225" i="10"/>
  <c r="AI397" i="10"/>
  <c r="CS62" i="10"/>
  <c r="AC33" i="10"/>
  <c r="AC62" i="10"/>
  <c r="Y62" i="10"/>
  <c r="S312" i="10"/>
  <c r="S250" i="10"/>
  <c r="S262" i="10"/>
  <c r="Q329" i="10"/>
  <c r="Q312" i="10"/>
  <c r="Q33" i="10"/>
  <c r="Q48" i="10"/>
  <c r="Q410" i="10"/>
  <c r="CA312" i="10"/>
  <c r="O62" i="10"/>
  <c r="M76" i="10"/>
  <c r="AG225" i="10"/>
  <c r="AE130" i="10"/>
  <c r="Y238" i="10"/>
  <c r="Y250" i="10"/>
  <c r="DA397" i="10"/>
  <c r="CI48" i="10"/>
  <c r="DT192" i="10"/>
  <c r="CK238" i="10"/>
  <c r="DC238" i="10"/>
  <c r="DG275" i="10"/>
  <c r="AC397" i="10"/>
  <c r="AW94" i="10"/>
  <c r="Q144" i="10"/>
  <c r="AE158" i="10"/>
  <c r="AW175" i="10"/>
  <c r="AY205" i="10"/>
  <c r="BH95" i="10"/>
  <c r="GF95" i="10" s="1"/>
  <c r="BG162" i="10"/>
  <c r="GE162" i="10" s="1"/>
  <c r="AY62" i="10"/>
  <c r="O346" i="10"/>
  <c r="AW380" i="10"/>
  <c r="DQ490" i="10"/>
  <c r="EK412" i="10"/>
  <c r="EK64" i="10"/>
  <c r="EK382" i="10"/>
  <c r="FS366" i="10"/>
  <c r="EK52" i="10"/>
  <c r="EK251" i="10"/>
  <c r="DI422" i="10"/>
  <c r="CU190" i="10"/>
  <c r="FQ37" i="10"/>
  <c r="FQ400" i="10"/>
  <c r="FM50" i="10"/>
  <c r="FI399" i="10"/>
  <c r="FG252" i="10"/>
  <c r="FE191" i="10"/>
  <c r="FE190" i="10" s="1"/>
  <c r="CE33" i="10"/>
  <c r="EM315" i="10"/>
  <c r="EM50" i="10"/>
  <c r="DC473" i="10"/>
  <c r="CS473" i="10"/>
  <c r="CO250" i="10"/>
  <c r="DE250" i="10"/>
  <c r="DA130" i="10"/>
  <c r="AK397" i="10"/>
  <c r="Q115" i="10"/>
  <c r="BE225" i="10"/>
  <c r="AE94" i="10"/>
  <c r="Y144" i="10"/>
  <c r="AC144" i="10"/>
  <c r="AG144" i="10"/>
  <c r="AK144" i="10"/>
  <c r="AY144" i="10"/>
  <c r="BE144" i="10"/>
  <c r="Q158" i="10"/>
  <c r="W175" i="10"/>
  <c r="AW190" i="10"/>
  <c r="AC250" i="10"/>
  <c r="AG250" i="10"/>
  <c r="AK250" i="10"/>
  <c r="AQ250" i="10"/>
  <c r="BH208" i="10"/>
  <c r="GF208" i="10" s="1"/>
  <c r="BH228" i="10"/>
  <c r="BH178" i="10"/>
  <c r="GF178" i="10" s="1"/>
  <c r="BH194" i="10"/>
  <c r="AW422" i="10"/>
  <c r="BG49" i="10"/>
  <c r="BY397" i="10"/>
  <c r="AE363" i="10"/>
  <c r="GA477" i="10"/>
  <c r="DT491" i="10"/>
  <c r="FE491" i="10"/>
  <c r="FM491" i="10"/>
  <c r="FS226" i="10"/>
  <c r="FS227" i="10"/>
  <c r="FE474" i="10"/>
  <c r="FS132" i="10"/>
  <c r="EO475" i="10"/>
  <c r="GC475" i="10"/>
  <c r="FS277" i="10"/>
  <c r="FS50" i="10"/>
  <c r="EK401" i="10"/>
  <c r="EK240" i="10"/>
  <c r="ES477" i="10"/>
  <c r="EU491" i="10"/>
  <c r="EQ492" i="10"/>
  <c r="FC492" i="10"/>
  <c r="FC490" i="10" s="1"/>
  <c r="FK492" i="10"/>
  <c r="FK490" i="10" s="1"/>
  <c r="FS492" i="10"/>
  <c r="FS490" i="10" s="1"/>
  <c r="AU144" i="10"/>
  <c r="FS134" i="10"/>
  <c r="DS267" i="10"/>
  <c r="DE190" i="10"/>
  <c r="CY422" i="10"/>
  <c r="CY190" i="10"/>
  <c r="CW190" i="10"/>
  <c r="CS48" i="10"/>
  <c r="CE48" i="10"/>
  <c r="FQ381" i="10"/>
  <c r="FQ364" i="10"/>
  <c r="DE33" i="10"/>
  <c r="FQ241" i="10"/>
  <c r="FQ401" i="10"/>
  <c r="FO230" i="10"/>
  <c r="FO253" i="10"/>
  <c r="FO269" i="10"/>
  <c r="FO265" i="10"/>
  <c r="FM132" i="10"/>
  <c r="FM226" i="10"/>
  <c r="FM398" i="10"/>
  <c r="FK316" i="10"/>
  <c r="FK227" i="10"/>
  <c r="FK239" i="10"/>
  <c r="AK33" i="10"/>
  <c r="FI251" i="10"/>
  <c r="FI400" i="10"/>
  <c r="FI411" i="10"/>
  <c r="FG365" i="10"/>
  <c r="FG440" i="10"/>
  <c r="CU33" i="10"/>
  <c r="FG401" i="10"/>
  <c r="FE52" i="10"/>
  <c r="FE254" i="10"/>
  <c r="FE266" i="10"/>
  <c r="FC316" i="10"/>
  <c r="FC36" i="10"/>
  <c r="FA37" i="10"/>
  <c r="BG289" i="10"/>
  <c r="GE289" i="10" s="1"/>
  <c r="EQ230" i="10"/>
  <c r="EO254" i="10"/>
  <c r="EO266" i="10"/>
  <c r="EO411" i="10"/>
  <c r="GC277" i="10"/>
  <c r="GC275" i="10" s="1"/>
  <c r="BA190" i="10"/>
  <c r="Y130" i="10"/>
  <c r="AC225" i="10"/>
  <c r="BA94" i="10"/>
  <c r="AI158" i="10"/>
  <c r="AW158" i="10"/>
  <c r="AQ190" i="10"/>
  <c r="AI410" i="10"/>
  <c r="S9" i="10"/>
  <c r="BH162" i="10"/>
  <c r="GF162" i="10" s="1"/>
  <c r="BH255" i="10"/>
  <c r="S190" i="10"/>
  <c r="W422" i="10"/>
  <c r="AY439" i="10"/>
  <c r="DK190" i="10"/>
  <c r="DM225" i="10"/>
  <c r="DT255" i="10"/>
  <c r="BE62" i="10"/>
  <c r="Q288" i="10"/>
  <c r="BE288" i="10"/>
  <c r="S346" i="10"/>
  <c r="EW474" i="10"/>
  <c r="EK276" i="10"/>
  <c r="EK36" i="10"/>
  <c r="EK230" i="10"/>
  <c r="EK255" i="10"/>
  <c r="DA190" i="10"/>
  <c r="CC225" i="10"/>
  <c r="AS291" i="10"/>
  <c r="FQ291" i="10" s="1"/>
  <c r="FO229" i="10"/>
  <c r="FO252" i="10"/>
  <c r="FE423" i="10"/>
  <c r="FE422" i="10" s="1"/>
  <c r="FE227" i="10"/>
  <c r="FA192" i="10"/>
  <c r="FA190" i="10" s="1"/>
  <c r="CC33" i="10"/>
  <c r="CA473" i="10"/>
  <c r="CU473" i="10"/>
  <c r="DK473" i="10"/>
  <c r="AC115" i="10"/>
  <c r="U115" i="10"/>
  <c r="AM115" i="10"/>
  <c r="Q94" i="10"/>
  <c r="AY94" i="10"/>
  <c r="Y158" i="10"/>
  <c r="AC158" i="10"/>
  <c r="AG158" i="10"/>
  <c r="AK158" i="10"/>
  <c r="AY158" i="10"/>
  <c r="BE158" i="10"/>
  <c r="AY175" i="10"/>
  <c r="BE175" i="10"/>
  <c r="AW205" i="10"/>
  <c r="BE397" i="10"/>
  <c r="AK410" i="10"/>
  <c r="BE410" i="10"/>
  <c r="S144" i="10"/>
  <c r="AW439" i="10"/>
  <c r="DS192" i="10"/>
  <c r="GE192" i="10" s="1"/>
  <c r="DQ422" i="10"/>
  <c r="O76" i="10"/>
  <c r="W76" i="10"/>
  <c r="O288" i="10"/>
  <c r="Q346" i="10"/>
  <c r="DA490" i="10"/>
  <c r="DI490" i="10"/>
  <c r="EK226" i="10"/>
  <c r="EM475" i="10"/>
  <c r="EQ476" i="10"/>
  <c r="EW476" i="10"/>
  <c r="FG476" i="10"/>
  <c r="FO476" i="10"/>
  <c r="FW476" i="10"/>
  <c r="EK277" i="10"/>
  <c r="EK50" i="10"/>
  <c r="EK193" i="10"/>
  <c r="EK194" i="10"/>
  <c r="EO492" i="10"/>
  <c r="FA492" i="10"/>
  <c r="FA490" i="10" s="1"/>
  <c r="FQ492" i="10"/>
  <c r="FQ490" i="10" s="1"/>
  <c r="GC492" i="10"/>
  <c r="GC490" i="10" s="1"/>
  <c r="EK134" i="10"/>
  <c r="FS251" i="10"/>
  <c r="DI48" i="10"/>
  <c r="DI190" i="10"/>
  <c r="CI190" i="10"/>
  <c r="CE190" i="10"/>
  <c r="CC190" i="10"/>
  <c r="FQ382" i="10"/>
  <c r="DE62" i="10"/>
  <c r="FQ269" i="10"/>
  <c r="FQ265" i="10"/>
  <c r="FO276" i="10"/>
  <c r="FO275" i="10" s="1"/>
  <c r="FO37" i="10"/>
  <c r="FO254" i="10"/>
  <c r="FO399" i="10"/>
  <c r="FM316" i="10"/>
  <c r="FM35" i="10"/>
  <c r="FM52" i="10"/>
  <c r="DA62" i="10"/>
  <c r="FM133" i="10"/>
  <c r="FM227" i="10"/>
  <c r="FK382" i="10"/>
  <c r="FK277" i="10"/>
  <c r="FK132" i="10"/>
  <c r="FI381" i="10"/>
  <c r="FI364" i="10"/>
  <c r="FI276" i="10"/>
  <c r="FI37" i="10"/>
  <c r="FI401" i="10"/>
  <c r="FG254" i="10"/>
  <c r="FG398" i="10"/>
  <c r="FE315" i="10"/>
  <c r="FC134" i="10"/>
  <c r="FA382" i="10"/>
  <c r="EW365" i="10"/>
  <c r="EW398" i="10"/>
  <c r="S33" i="10"/>
  <c r="CE62" i="10"/>
  <c r="EM277" i="10"/>
  <c r="EM227" i="10"/>
  <c r="CA225" i="10"/>
  <c r="CE473" i="10"/>
  <c r="CO473" i="10"/>
  <c r="CY473" i="10"/>
  <c r="DG473" i="10"/>
  <c r="CA250" i="10"/>
  <c r="CS250" i="10"/>
  <c r="DI250" i="10"/>
  <c r="CE130" i="10"/>
  <c r="DS398" i="10"/>
  <c r="CJ275" i="10"/>
  <c r="AQ225" i="10"/>
  <c r="AE225" i="10"/>
  <c r="Y225" i="10"/>
  <c r="Y397" i="10"/>
  <c r="W312" i="10"/>
  <c r="W33" i="10"/>
  <c r="W62" i="10"/>
  <c r="W225" i="10"/>
  <c r="S275" i="10"/>
  <c r="S48" i="10"/>
  <c r="S130" i="10"/>
  <c r="S225" i="10"/>
  <c r="S397" i="10"/>
  <c r="Q275" i="10"/>
  <c r="Q422" i="10"/>
  <c r="Q130" i="10"/>
  <c r="Q250" i="10"/>
  <c r="Q397" i="10"/>
  <c r="BG414" i="10"/>
  <c r="O363" i="10"/>
  <c r="O238" i="10"/>
  <c r="O250" i="10"/>
  <c r="BE262" i="10"/>
  <c r="AY363" i="10"/>
  <c r="DK329" i="10"/>
  <c r="DK312" i="10"/>
  <c r="AY275" i="10"/>
  <c r="AY262" i="10"/>
  <c r="AW363" i="10"/>
  <c r="AW275" i="10"/>
  <c r="AW262" i="10"/>
  <c r="CK410" i="10"/>
  <c r="CK225" i="10"/>
  <c r="DA225" i="10"/>
  <c r="CC250" i="10"/>
  <c r="AG397" i="10"/>
  <c r="O397" i="10"/>
  <c r="AK115" i="10"/>
  <c r="Y115" i="10"/>
  <c r="AO130" i="10"/>
  <c r="AK130" i="10"/>
  <c r="AG130" i="10"/>
  <c r="AC130" i="10"/>
  <c r="AI225" i="10"/>
  <c r="AE115" i="10"/>
  <c r="O9" i="10"/>
  <c r="AI33" i="10"/>
  <c r="W94" i="10"/>
  <c r="AI94" i="10"/>
  <c r="AK94" i="10"/>
  <c r="AQ94" i="10"/>
  <c r="W144" i="10"/>
  <c r="W158" i="10"/>
  <c r="Q175" i="10"/>
  <c r="Y175" i="10"/>
  <c r="AC175" i="10"/>
  <c r="AE175" i="10"/>
  <c r="AG175" i="10"/>
  <c r="AI175" i="10"/>
  <c r="Q190" i="10"/>
  <c r="Y190" i="10"/>
  <c r="AC190" i="10"/>
  <c r="AE190" i="10"/>
  <c r="AG190" i="10"/>
  <c r="AI190" i="10"/>
  <c r="BE190" i="10"/>
  <c r="O205" i="10"/>
  <c r="Q205" i="10"/>
  <c r="BE205" i="10"/>
  <c r="BE250" i="10"/>
  <c r="AC410" i="10"/>
  <c r="AE410" i="10"/>
  <c r="S158" i="10"/>
  <c r="BH96" i="10"/>
  <c r="GF96" i="10" s="1"/>
  <c r="S94" i="10"/>
  <c r="S175" i="10"/>
  <c r="BH191" i="10"/>
  <c r="BH414" i="10"/>
  <c r="S205" i="10"/>
  <c r="BH423" i="10"/>
  <c r="Y422" i="10"/>
  <c r="O422" i="10"/>
  <c r="AE439" i="10"/>
  <c r="BE422" i="10"/>
  <c r="BG176" i="10"/>
  <c r="GE176" i="10" s="1"/>
  <c r="BG191" i="10"/>
  <c r="O48" i="10"/>
  <c r="BE48" i="10"/>
  <c r="Q62" i="10"/>
  <c r="Q76" i="10"/>
  <c r="S76" i="10"/>
  <c r="AW76" i="10"/>
  <c r="AY76" i="10"/>
  <c r="BE76" i="10"/>
  <c r="O94" i="10"/>
  <c r="O144" i="10"/>
  <c r="O190" i="10"/>
  <c r="O275" i="10"/>
  <c r="BE275" i="10"/>
  <c r="W346" i="10"/>
  <c r="AW346" i="10"/>
  <c r="AY346" i="10"/>
  <c r="BE346" i="10"/>
  <c r="BG347" i="10"/>
  <c r="GE347" i="10" s="1"/>
  <c r="BG348" i="10"/>
  <c r="GE348" i="10" s="1"/>
  <c r="BE363" i="10"/>
  <c r="EK227" i="10"/>
  <c r="EM474" i="10"/>
  <c r="EQ474" i="10"/>
  <c r="FG474" i="10"/>
  <c r="FK474" i="10"/>
  <c r="FO474" i="10"/>
  <c r="FW474" i="10"/>
  <c r="FS315" i="10"/>
  <c r="EK253" i="10"/>
  <c r="EK265" i="10"/>
  <c r="DG262" i="10"/>
  <c r="FQ253" i="10"/>
  <c r="FQ251" i="10"/>
  <c r="FO227" i="10"/>
  <c r="FO412" i="10"/>
  <c r="FM131" i="10"/>
  <c r="FM229" i="10"/>
  <c r="FM266" i="10"/>
  <c r="FK315" i="10"/>
  <c r="FK440" i="10"/>
  <c r="FK226" i="10"/>
  <c r="FK412" i="10"/>
  <c r="FI229" i="10"/>
  <c r="FI252" i="10"/>
  <c r="FI266" i="10"/>
  <c r="FG227" i="10"/>
  <c r="FG265" i="10"/>
  <c r="FG411" i="10"/>
  <c r="FE229" i="10"/>
  <c r="FE253" i="10"/>
  <c r="FE251" i="10"/>
  <c r="FE265" i="10"/>
  <c r="FC315" i="10"/>
  <c r="FC440" i="10"/>
  <c r="FC439" i="10" s="1"/>
  <c r="FC227" i="10"/>
  <c r="FA131" i="10"/>
  <c r="FA229" i="10"/>
  <c r="FA253" i="10"/>
  <c r="FA251" i="10"/>
  <c r="FA266" i="10"/>
  <c r="U278" i="10"/>
  <c r="ES278" i="10" s="1"/>
  <c r="FW227" i="10"/>
  <c r="S288" i="10"/>
  <c r="AA288" i="10"/>
  <c r="AC288" i="10"/>
  <c r="DE410" i="10"/>
  <c r="DC262" i="10"/>
  <c r="DA262" i="10"/>
  <c r="CY262" i="10"/>
  <c r="CW262" i="10"/>
  <c r="CO262" i="10"/>
  <c r="CC262" i="10"/>
  <c r="DK262" i="10"/>
  <c r="DI262" i="10"/>
  <c r="DG229" i="10"/>
  <c r="FS229" i="10" s="1"/>
  <c r="DE262" i="10"/>
  <c r="FQ413" i="10"/>
  <c r="CU262" i="10"/>
  <c r="CS262" i="10"/>
  <c r="CQ262" i="10"/>
  <c r="CK262" i="10"/>
  <c r="CI262" i="10"/>
  <c r="CE262" i="10"/>
  <c r="CA9" i="10"/>
  <c r="CA262" i="10"/>
  <c r="CE312" i="10"/>
  <c r="CC329" i="10"/>
  <c r="AO115" i="10"/>
  <c r="AG115" i="10"/>
  <c r="AI115" i="10"/>
  <c r="W115" i="10"/>
  <c r="AW115" i="10"/>
  <c r="BE115" i="10"/>
  <c r="S115" i="10"/>
  <c r="O115" i="10"/>
  <c r="CI9" i="10"/>
  <c r="CE9" i="10"/>
  <c r="CC9" i="10"/>
  <c r="BA319" i="10"/>
  <c r="FY319" i="10" s="1"/>
  <c r="X319" i="10"/>
  <c r="EV319" i="10" s="1"/>
  <c r="BA402" i="10"/>
  <c r="FY402" i="10" s="1"/>
  <c r="X402" i="10"/>
  <c r="EV402" i="10" s="1"/>
  <c r="DG231" i="10"/>
  <c r="CU231" i="10"/>
  <c r="CW333" i="10"/>
  <c r="FI333" i="10" s="1"/>
  <c r="CS333" i="10"/>
  <c r="FE333" i="10" s="1"/>
  <c r="L456" i="10"/>
  <c r="FG399" i="10"/>
  <c r="FE365" i="10"/>
  <c r="FE239" i="10"/>
  <c r="FC37" i="10"/>
  <c r="FA239" i="10"/>
  <c r="EW381" i="10"/>
  <c r="EW364" i="10"/>
  <c r="EW276" i="10"/>
  <c r="X444" i="10"/>
  <c r="EV444" i="10" s="1"/>
  <c r="DK413" i="10"/>
  <c r="DK410" i="10" s="1"/>
  <c r="DI413" i="10"/>
  <c r="FU413" i="10" s="1"/>
  <c r="CS413" i="10"/>
  <c r="FE413" i="10" s="1"/>
  <c r="DI35" i="10"/>
  <c r="FU35" i="10" s="1"/>
  <c r="DG35" i="10"/>
  <c r="FS35" i="10" s="1"/>
  <c r="DC35" i="10"/>
  <c r="FO35" i="10" s="1"/>
  <c r="CY35" i="10"/>
  <c r="FK35" i="10" s="1"/>
  <c r="CQ35" i="10"/>
  <c r="FC35" i="10" s="1"/>
  <c r="FS133" i="10"/>
  <c r="CU130" i="10"/>
  <c r="FK240" i="10"/>
  <c r="FK253" i="10"/>
  <c r="FK251" i="10"/>
  <c r="FK269" i="10"/>
  <c r="FK400" i="10"/>
  <c r="FI366" i="10"/>
  <c r="FI316" i="10"/>
  <c r="FI36" i="10"/>
  <c r="FI227" i="10"/>
  <c r="FI412" i="10"/>
  <c r="FG37" i="10"/>
  <c r="FG35" i="10"/>
  <c r="FG52" i="10"/>
  <c r="FG50" i="10"/>
  <c r="FG131" i="10"/>
  <c r="FG253" i="10"/>
  <c r="FG251" i="10"/>
  <c r="FG269" i="10"/>
  <c r="FG400" i="10"/>
  <c r="FE316" i="10"/>
  <c r="FE440" i="10"/>
  <c r="FE36" i="10"/>
  <c r="FE51" i="10"/>
  <c r="FE64" i="10"/>
  <c r="FE134" i="10"/>
  <c r="FE132" i="10"/>
  <c r="FE230" i="10"/>
  <c r="FE226" i="10"/>
  <c r="FE398" i="10"/>
  <c r="FE411" i="10"/>
  <c r="FC381" i="10"/>
  <c r="FC276" i="10"/>
  <c r="FC241" i="10"/>
  <c r="FC269" i="10"/>
  <c r="FC400" i="10"/>
  <c r="FA366" i="10"/>
  <c r="FA316" i="10"/>
  <c r="FA36" i="10"/>
  <c r="FA230" i="10"/>
  <c r="FA398" i="10"/>
  <c r="FA413" i="10"/>
  <c r="EW333" i="10"/>
  <c r="EW37" i="10"/>
  <c r="EW226" i="10"/>
  <c r="EW240" i="10"/>
  <c r="EW252" i="10"/>
  <c r="CI33" i="10"/>
  <c r="ES230" i="10"/>
  <c r="FW276" i="10"/>
  <c r="FW241" i="10"/>
  <c r="FW401" i="10"/>
  <c r="FW399" i="10"/>
  <c r="Q9" i="10"/>
  <c r="AY9" i="10"/>
  <c r="AW9" i="10"/>
  <c r="Y9" i="10"/>
  <c r="EK34" i="10"/>
  <c r="EK63" i="10"/>
  <c r="AE473" i="10"/>
  <c r="DI229" i="10"/>
  <c r="FU229" i="10" s="1"/>
  <c r="BE456" i="10"/>
  <c r="AY456" i="10"/>
  <c r="CQ413" i="10"/>
  <c r="FC413" i="10" s="1"/>
  <c r="CU413" i="10"/>
  <c r="FG413" i="10" s="1"/>
  <c r="CY413" i="10"/>
  <c r="FK413" i="10" s="1"/>
  <c r="DC413" i="10"/>
  <c r="DG413" i="10"/>
  <c r="FS413" i="10" s="1"/>
  <c r="CO35" i="10"/>
  <c r="CO33" i="10" s="1"/>
  <c r="CS35" i="10"/>
  <c r="CS33" i="10" s="1"/>
  <c r="CW35" i="10"/>
  <c r="FI35" i="10" s="1"/>
  <c r="CQ231" i="10"/>
  <c r="CY231" i="10"/>
  <c r="DC231" i="10"/>
  <c r="CQ130" i="10"/>
  <c r="CY130" i="10"/>
  <c r="DC130" i="10"/>
  <c r="CO333" i="10"/>
  <c r="FA333" i="10" s="1"/>
  <c r="EK11" i="10"/>
  <c r="AQ130" i="10"/>
  <c r="AQ144" i="10"/>
  <c r="AO33" i="10"/>
  <c r="AO144" i="10"/>
  <c r="AO158" i="10"/>
  <c r="CI312" i="10"/>
  <c r="ES160" i="10"/>
  <c r="ES158" i="10" s="1"/>
  <c r="U158" i="10"/>
  <c r="AO397" i="10"/>
  <c r="AM33" i="10"/>
  <c r="AM94" i="10"/>
  <c r="AM144" i="10"/>
  <c r="AS144" i="10"/>
  <c r="AM158" i="10"/>
  <c r="AM175" i="10"/>
  <c r="AM250" i="10"/>
  <c r="GF102" i="10"/>
  <c r="CI456" i="10"/>
  <c r="FA315" i="10"/>
  <c r="FA269" i="10"/>
  <c r="CK62" i="10"/>
  <c r="EW411" i="10"/>
  <c r="X290" i="10"/>
  <c r="EV290" i="10" s="1"/>
  <c r="X54" i="10"/>
  <c r="EV54" i="10" s="1"/>
  <c r="EV254" i="10"/>
  <c r="EU277" i="10"/>
  <c r="EU37" i="10"/>
  <c r="EU35" i="10"/>
  <c r="EU52" i="10"/>
  <c r="EU230" i="10"/>
  <c r="EU226" i="10"/>
  <c r="EU253" i="10"/>
  <c r="EU251" i="10"/>
  <c r="EU269" i="10"/>
  <c r="EU398" i="10"/>
  <c r="EU412" i="10"/>
  <c r="U34" i="10"/>
  <c r="U149" i="10"/>
  <c r="GE243" i="10"/>
  <c r="EK15" i="10"/>
  <c r="AS9" i="10"/>
  <c r="X259" i="10"/>
  <c r="EV259" i="10" s="1"/>
  <c r="AE62" i="10"/>
  <c r="AS397" i="10"/>
  <c r="AS115" i="10"/>
  <c r="AS130" i="10"/>
  <c r="CE329" i="10"/>
  <c r="FK411" i="10"/>
  <c r="AM410" i="10"/>
  <c r="FI65" i="10"/>
  <c r="AJ62" i="10"/>
  <c r="AJ541" i="10" s="1"/>
  <c r="FG441" i="10"/>
  <c r="AI439" i="10"/>
  <c r="GE59" i="10"/>
  <c r="EK204" i="10"/>
  <c r="BG95" i="10"/>
  <c r="GE95" i="10" s="1"/>
  <c r="EK138" i="10"/>
  <c r="EK416" i="10"/>
  <c r="EK443" i="10"/>
  <c r="Y346" i="10"/>
  <c r="FC131" i="10"/>
  <c r="FC230" i="10"/>
  <c r="FC226" i="10"/>
  <c r="FC253" i="10"/>
  <c r="FC251" i="10"/>
  <c r="FC265" i="10"/>
  <c r="FC411" i="10"/>
  <c r="FA276" i="10"/>
  <c r="FA440" i="10"/>
  <c r="FA439" i="10" s="1"/>
  <c r="FA227" i="10"/>
  <c r="FA254" i="10"/>
  <c r="FA401" i="10"/>
  <c r="FA399" i="10"/>
  <c r="FA412" i="10"/>
  <c r="EW316" i="10"/>
  <c r="EW36" i="10"/>
  <c r="EW64" i="10"/>
  <c r="EW134" i="10"/>
  <c r="EW253" i="10"/>
  <c r="EW251" i="10"/>
  <c r="EW266" i="10"/>
  <c r="X365" i="10"/>
  <c r="X352" i="10"/>
  <c r="EV352" i="10" s="1"/>
  <c r="X335" i="10"/>
  <c r="EV335" i="10" s="1"/>
  <c r="CJ313" i="10"/>
  <c r="EV313" i="10" s="1"/>
  <c r="X282" i="10"/>
  <c r="EV282" i="10" s="1"/>
  <c r="X37" i="10"/>
  <c r="X227" i="10"/>
  <c r="X258" i="10"/>
  <c r="EV258" i="10" s="1"/>
  <c r="X411" i="10"/>
  <c r="EU366" i="10"/>
  <c r="EU364" i="10"/>
  <c r="EU316" i="10"/>
  <c r="EU51" i="10"/>
  <c r="EU131" i="10"/>
  <c r="EU229" i="10"/>
  <c r="EU256" i="10"/>
  <c r="EU252" i="10"/>
  <c r="EU268" i="10"/>
  <c r="EU266" i="10"/>
  <c r="EU413" i="10"/>
  <c r="EU411" i="10"/>
  <c r="U442" i="10"/>
  <c r="ES442" i="10" s="1"/>
  <c r="U37" i="10"/>
  <c r="ES138" i="10"/>
  <c r="ES254" i="10"/>
  <c r="EQ268" i="10"/>
  <c r="EQ399" i="10"/>
  <c r="EQ413" i="10"/>
  <c r="EO382" i="10"/>
  <c r="EO365" i="10"/>
  <c r="EO423" i="10"/>
  <c r="EO422" i="10" s="1"/>
  <c r="EO51" i="10"/>
  <c r="CY9" i="10"/>
  <c r="CU363" i="10"/>
  <c r="GF539" i="10"/>
  <c r="GF533" i="10"/>
  <c r="GF527" i="10"/>
  <c r="GF537" i="10"/>
  <c r="GE245" i="10"/>
  <c r="GE247" i="10"/>
  <c r="GE249" i="10"/>
  <c r="GE418" i="10"/>
  <c r="GE420" i="10"/>
  <c r="GE445" i="10"/>
  <c r="GE447" i="10"/>
  <c r="GE449" i="10"/>
  <c r="GE451" i="10"/>
  <c r="GE453" i="10"/>
  <c r="GE455" i="10"/>
  <c r="GE516" i="10"/>
  <c r="GE518" i="10"/>
  <c r="BH179" i="10"/>
  <c r="GF179" i="10" s="1"/>
  <c r="AK62" i="10"/>
  <c r="AK262" i="10"/>
  <c r="AI363" i="10"/>
  <c r="AI62" i="10"/>
  <c r="CK329" i="10"/>
  <c r="FQ229" i="10"/>
  <c r="BH229" i="10"/>
  <c r="FO147" i="10"/>
  <c r="FO144" i="10" s="1"/>
  <c r="BH147" i="10"/>
  <c r="GF147" i="10" s="1"/>
  <c r="FO164" i="10"/>
  <c r="BH164" i="10"/>
  <c r="GF164" i="10" s="1"/>
  <c r="GE246" i="10"/>
  <c r="GE417" i="10"/>
  <c r="GE419" i="10"/>
  <c r="GE421" i="10"/>
  <c r="EK77" i="10"/>
  <c r="AK48" i="10"/>
  <c r="AI262" i="10"/>
  <c r="X384" i="10"/>
  <c r="EV384" i="10" s="1"/>
  <c r="X382" i="10"/>
  <c r="X333" i="10"/>
  <c r="X317" i="10"/>
  <c r="EV317" i="10" s="1"/>
  <c r="X280" i="10"/>
  <c r="EV280" i="10" s="1"/>
  <c r="X427" i="10"/>
  <c r="EV427" i="10" s="1"/>
  <c r="X35" i="10"/>
  <c r="X50" i="10"/>
  <c r="EV132" i="10"/>
  <c r="X149" i="10"/>
  <c r="X181" i="10"/>
  <c r="EV198" i="10"/>
  <c r="X196" i="10"/>
  <c r="EV196" i="10" s="1"/>
  <c r="X211" i="10"/>
  <c r="X252" i="10"/>
  <c r="X270" i="10"/>
  <c r="EV270" i="10" s="1"/>
  <c r="U293" i="10"/>
  <c r="ES293" i="10" s="1"/>
  <c r="U290" i="10"/>
  <c r="ES290" i="10" s="1"/>
  <c r="U280" i="10"/>
  <c r="ES280" i="10" s="1"/>
  <c r="U35" i="10"/>
  <c r="ES63" i="10"/>
  <c r="U181" i="10"/>
  <c r="ES181" i="10" s="1"/>
  <c r="U177" i="10"/>
  <c r="ES198" i="10"/>
  <c r="U196" i="10"/>
  <c r="U213" i="10"/>
  <c r="ES213" i="10" s="1"/>
  <c r="U211" i="10"/>
  <c r="ES211" i="10" s="1"/>
  <c r="EQ333" i="10"/>
  <c r="EQ315" i="10"/>
  <c r="EQ277" i="10"/>
  <c r="EQ36" i="10"/>
  <c r="EQ133" i="10"/>
  <c r="EQ253" i="10"/>
  <c r="EQ265" i="10"/>
  <c r="EQ400" i="10"/>
  <c r="EQ398" i="10"/>
  <c r="EQ414" i="10"/>
  <c r="EO276" i="10"/>
  <c r="EO37" i="10"/>
  <c r="EO35" i="10"/>
  <c r="EO52" i="10"/>
  <c r="EO131" i="10"/>
  <c r="EO256" i="10"/>
  <c r="EO269" i="10"/>
  <c r="EO267" i="10"/>
  <c r="GC35" i="10"/>
  <c r="GC134" i="10"/>
  <c r="GC254" i="10"/>
  <c r="GF271" i="10"/>
  <c r="W363" i="10"/>
  <c r="EK366" i="10"/>
  <c r="FO366" i="10"/>
  <c r="FK366" i="10"/>
  <c r="FG366" i="10"/>
  <c r="FC365" i="10"/>
  <c r="FA364" i="10"/>
  <c r="EW366" i="10"/>
  <c r="X367" i="10"/>
  <c r="EV367" i="10" s="1"/>
  <c r="EU365" i="10"/>
  <c r="EO366" i="10"/>
  <c r="AO363" i="10"/>
  <c r="AK363" i="10"/>
  <c r="BE380" i="10"/>
  <c r="CW380" i="10"/>
  <c r="DI380" i="10"/>
  <c r="CQ380" i="10"/>
  <c r="CU380" i="10"/>
  <c r="DC380" i="10"/>
  <c r="DG380" i="10"/>
  <c r="FC382" i="10"/>
  <c r="FA381" i="10"/>
  <c r="EK178" i="10"/>
  <c r="GF534" i="10"/>
  <c r="GF125" i="10"/>
  <c r="GF218" i="10"/>
  <c r="GF232" i="10"/>
  <c r="EK41" i="10"/>
  <c r="EK167" i="10"/>
  <c r="EK174" i="10"/>
  <c r="EK202" i="10"/>
  <c r="EK532" i="10"/>
  <c r="GF522" i="10"/>
  <c r="BG147" i="10"/>
  <c r="GE147" i="10" s="1"/>
  <c r="BG164" i="10"/>
  <c r="GE164" i="10" s="1"/>
  <c r="AM363" i="10"/>
  <c r="AG62" i="10"/>
  <c r="CK9" i="10"/>
  <c r="FS440" i="10"/>
  <c r="FS439" i="10" s="1"/>
  <c r="AU439" i="10"/>
  <c r="AU76" i="10"/>
  <c r="FS77" i="10"/>
  <c r="FS76" i="10" s="1"/>
  <c r="FS458" i="10"/>
  <c r="AU456" i="10"/>
  <c r="FS117" i="10"/>
  <c r="FS115" i="10" s="1"/>
  <c r="AU115" i="10"/>
  <c r="FS97" i="10"/>
  <c r="FS94" i="10" s="1"/>
  <c r="AU94" i="10"/>
  <c r="FQ158" i="10"/>
  <c r="AS158" i="10"/>
  <c r="AS175" i="10"/>
  <c r="FO159" i="10"/>
  <c r="AQ158" i="10"/>
  <c r="AQ397" i="10"/>
  <c r="FM288" i="10"/>
  <c r="AO288" i="10"/>
  <c r="AO456" i="10"/>
  <c r="EK176" i="10"/>
  <c r="EK211" i="10"/>
  <c r="AL62" i="10"/>
  <c r="AL541" i="10" s="1"/>
  <c r="AM62" i="10"/>
  <c r="AE288" i="10"/>
  <c r="AG288" i="10"/>
  <c r="AI288" i="10"/>
  <c r="AK288" i="10"/>
  <c r="AM288" i="10"/>
  <c r="AE312" i="10"/>
  <c r="AE380" i="10"/>
  <c r="EW241" i="10"/>
  <c r="EW269" i="10"/>
  <c r="EW400" i="10"/>
  <c r="X294" i="10"/>
  <c r="EV294" i="10" s="1"/>
  <c r="EV281" i="10"/>
  <c r="X12" i="10"/>
  <c r="X36" i="10"/>
  <c r="X119" i="10"/>
  <c r="X115" i="10" s="1"/>
  <c r="X139" i="10"/>
  <c r="EV139" i="10" s="1"/>
  <c r="EU133" i="10"/>
  <c r="EU227" i="10"/>
  <c r="EU254" i="10"/>
  <c r="EU401" i="10"/>
  <c r="EU399" i="10"/>
  <c r="U349" i="10"/>
  <c r="ES349" i="10" s="1"/>
  <c r="U336" i="10"/>
  <c r="ES336" i="10" s="1"/>
  <c r="ES253" i="10"/>
  <c r="EQ366" i="10"/>
  <c r="EQ364" i="10"/>
  <c r="EQ276" i="10"/>
  <c r="EQ37" i="10"/>
  <c r="EQ35" i="10"/>
  <c r="EO399" i="10"/>
  <c r="EO413" i="10"/>
  <c r="EM365" i="10"/>
  <c r="EM37" i="10"/>
  <c r="EM35" i="10"/>
  <c r="EM52" i="10"/>
  <c r="EM131" i="10"/>
  <c r="EM193" i="10"/>
  <c r="EM229" i="10"/>
  <c r="EM241" i="10"/>
  <c r="EM239" i="10"/>
  <c r="EM256" i="10"/>
  <c r="EM266" i="10"/>
  <c r="EM401" i="10"/>
  <c r="EM411" i="10"/>
  <c r="GC364" i="10"/>
  <c r="GC363" i="10" s="1"/>
  <c r="EK330" i="10"/>
  <c r="GE102" i="10"/>
  <c r="EK195" i="10"/>
  <c r="EK208" i="10"/>
  <c r="GE261" i="10"/>
  <c r="EK415" i="10"/>
  <c r="FS146" i="10"/>
  <c r="FS144" i="10" s="1"/>
  <c r="FS177" i="10"/>
  <c r="FS175" i="10" s="1"/>
  <c r="EK10" i="10"/>
  <c r="AM262" i="10"/>
  <c r="GF273" i="10"/>
  <c r="FS11" i="10"/>
  <c r="AO238" i="10"/>
  <c r="EV240" i="10"/>
  <c r="EK159" i="10"/>
  <c r="GE525" i="10"/>
  <c r="GE527" i="10"/>
  <c r="CW9" i="10"/>
  <c r="CS9" i="10"/>
  <c r="BA385" i="10"/>
  <c r="FY385" i="10" s="1"/>
  <c r="BC385" i="10"/>
  <c r="GA385" i="10" s="1"/>
  <c r="BA381" i="10"/>
  <c r="X381" i="10"/>
  <c r="BA366" i="10"/>
  <c r="FY366" i="10" s="1"/>
  <c r="U366" i="10"/>
  <c r="BA353" i="10"/>
  <c r="FY353" i="10" s="1"/>
  <c r="U353" i="10"/>
  <c r="ES353" i="10" s="1"/>
  <c r="X353" i="10"/>
  <c r="EV353" i="10" s="1"/>
  <c r="BA351" i="10"/>
  <c r="FY351" i="10" s="1"/>
  <c r="X351" i="10"/>
  <c r="EV351" i="10" s="1"/>
  <c r="FY334" i="10"/>
  <c r="EV334" i="10"/>
  <c r="U332" i="10"/>
  <c r="ES332" i="10" s="1"/>
  <c r="X332" i="10"/>
  <c r="DM330" i="10"/>
  <c r="DM329" i="10" s="1"/>
  <c r="CJ330" i="10"/>
  <c r="EV330" i="10" s="1"/>
  <c r="BA320" i="10"/>
  <c r="FY320" i="10" s="1"/>
  <c r="U320" i="10"/>
  <c r="ES320" i="10" s="1"/>
  <c r="X320" i="10"/>
  <c r="EV320" i="10" s="1"/>
  <c r="BA318" i="10"/>
  <c r="FY318" i="10" s="1"/>
  <c r="X318" i="10"/>
  <c r="EV318" i="10" s="1"/>
  <c r="BA316" i="10"/>
  <c r="FY316" i="10" s="1"/>
  <c r="X316" i="10"/>
  <c r="EV316" i="10" s="1"/>
  <c r="U277" i="10"/>
  <c r="X277" i="10"/>
  <c r="FY464" i="10"/>
  <c r="U443" i="10"/>
  <c r="ES443" i="10" s="1"/>
  <c r="X443" i="10"/>
  <c r="EV443" i="10" s="1"/>
  <c r="BA441" i="10"/>
  <c r="FY441" i="10" s="1"/>
  <c r="X441" i="10"/>
  <c r="U428" i="10"/>
  <c r="ES428" i="10" s="1"/>
  <c r="X428" i="10"/>
  <c r="EV428" i="10" s="1"/>
  <c r="BA426" i="10"/>
  <c r="FY426" i="10" s="1"/>
  <c r="X426" i="10"/>
  <c r="EV426" i="10" s="1"/>
  <c r="BA11" i="10"/>
  <c r="U11" i="10"/>
  <c r="FY10" i="10"/>
  <c r="U53" i="10"/>
  <c r="ES53" i="10" s="1"/>
  <c r="X53" i="10"/>
  <c r="EV53" i="10" s="1"/>
  <c r="ES68" i="10"/>
  <c r="EV68" i="10"/>
  <c r="FY81" i="10"/>
  <c r="ES81" i="10"/>
  <c r="BA133" i="10"/>
  <c r="FY133" i="10" s="1"/>
  <c r="X133" i="10"/>
  <c r="BA242" i="10"/>
  <c r="FY242" i="10" s="1"/>
  <c r="X242" i="10"/>
  <c r="EV242" i="10" s="1"/>
  <c r="BA240" i="10"/>
  <c r="FY240" i="10" s="1"/>
  <c r="U240" i="10"/>
  <c r="BA415" i="10"/>
  <c r="FY415" i="10" s="1"/>
  <c r="U415" i="10"/>
  <c r="ES415" i="10" s="1"/>
  <c r="AW292" i="10"/>
  <c r="FU292" i="10" s="1"/>
  <c r="U292" i="10"/>
  <c r="ES292" i="10" s="1"/>
  <c r="M262" i="10"/>
  <c r="GF243" i="10"/>
  <c r="GF200" i="10"/>
  <c r="EK18" i="10"/>
  <c r="EK83" i="10"/>
  <c r="EK129" i="10"/>
  <c r="EK403" i="10"/>
  <c r="GE88" i="10"/>
  <c r="GE128" i="10"/>
  <c r="GE140" i="10"/>
  <c r="GE142" i="10"/>
  <c r="GE168" i="10"/>
  <c r="GE199" i="10"/>
  <c r="GE201" i="10"/>
  <c r="GE467" i="10"/>
  <c r="EK13" i="10"/>
  <c r="EK66" i="10"/>
  <c r="EK96" i="10"/>
  <c r="EK177" i="10"/>
  <c r="EK179" i="10"/>
  <c r="FS263" i="10"/>
  <c r="AM312" i="10"/>
  <c r="AM346" i="10"/>
  <c r="EW315" i="10"/>
  <c r="EW35" i="10"/>
  <c r="EW133" i="10"/>
  <c r="EW227" i="10"/>
  <c r="EW254" i="10"/>
  <c r="X230" i="10"/>
  <c r="CJ263" i="10"/>
  <c r="EV263" i="10" s="1"/>
  <c r="X401" i="10"/>
  <c r="EV401" i="10" s="1"/>
  <c r="X412" i="10"/>
  <c r="EU333" i="10"/>
  <c r="EU315" i="10"/>
  <c r="EU50" i="10"/>
  <c r="U316" i="10"/>
  <c r="ES316" i="10" s="1"/>
  <c r="U314" i="10"/>
  <c r="ES314" i="10" s="1"/>
  <c r="ES268" i="10"/>
  <c r="EQ131" i="10"/>
  <c r="EQ241" i="10"/>
  <c r="EQ239" i="10"/>
  <c r="EQ256" i="10"/>
  <c r="EQ254" i="10"/>
  <c r="EQ252" i="10"/>
  <c r="EQ266" i="10"/>
  <c r="EQ401" i="10"/>
  <c r="EQ411" i="10"/>
  <c r="EO333" i="10"/>
  <c r="EO315" i="10"/>
  <c r="EO277" i="10"/>
  <c r="EO36" i="10"/>
  <c r="EO64" i="10"/>
  <c r="EO134" i="10"/>
  <c r="EO132" i="10"/>
  <c r="EO230" i="10"/>
  <c r="EO227" i="10"/>
  <c r="GC37" i="10"/>
  <c r="EW401" i="10"/>
  <c r="EW399" i="10"/>
  <c r="EW412" i="10"/>
  <c r="EV253" i="10"/>
  <c r="EU440" i="10"/>
  <c r="EU423" i="10"/>
  <c r="EU422" i="10" s="1"/>
  <c r="EU36" i="10"/>
  <c r="EU64" i="10"/>
  <c r="EU240" i="10"/>
  <c r="EU267" i="10"/>
  <c r="EU265" i="10"/>
  <c r="EU400" i="10"/>
  <c r="EU414" i="10"/>
  <c r="ES132" i="10"/>
  <c r="ES229" i="10"/>
  <c r="EQ365" i="10"/>
  <c r="EQ423" i="10"/>
  <c r="EQ422" i="10" s="1"/>
  <c r="EQ51" i="10"/>
  <c r="EQ226" i="10"/>
  <c r="EQ251" i="10"/>
  <c r="EQ269" i="10"/>
  <c r="EQ267" i="10"/>
  <c r="EQ412" i="10"/>
  <c r="EO316" i="10"/>
  <c r="EO50" i="10"/>
  <c r="CC62" i="10"/>
  <c r="EO133" i="10"/>
  <c r="EO240" i="10"/>
  <c r="EO253" i="10"/>
  <c r="EO265" i="10"/>
  <c r="EO400" i="10"/>
  <c r="EO398" i="10"/>
  <c r="EO414" i="10"/>
  <c r="EM381" i="10"/>
  <c r="EM276" i="10"/>
  <c r="EM423" i="10"/>
  <c r="EM422" i="10" s="1"/>
  <c r="EM51" i="10"/>
  <c r="EM49" i="10"/>
  <c r="EM192" i="10"/>
  <c r="EM269" i="10"/>
  <c r="GC241" i="10"/>
  <c r="GC238" i="10" s="1"/>
  <c r="GF19" i="10"/>
  <c r="GF403" i="10"/>
  <c r="GF38" i="10"/>
  <c r="EK246" i="10"/>
  <c r="EK260" i="10"/>
  <c r="EK417" i="10"/>
  <c r="EK421" i="10"/>
  <c r="GF42" i="10"/>
  <c r="GF513" i="10"/>
  <c r="GF509" i="10"/>
  <c r="GF446" i="10"/>
  <c r="EK429" i="10"/>
  <c r="EK431" i="10"/>
  <c r="EK433" i="10"/>
  <c r="EK435" i="10"/>
  <c r="EK437" i="10"/>
  <c r="EK446" i="10"/>
  <c r="EK448" i="10"/>
  <c r="EK450" i="10"/>
  <c r="EK452" i="10"/>
  <c r="EK454" i="10"/>
  <c r="EK282" i="10"/>
  <c r="U381" i="10"/>
  <c r="U351" i="10"/>
  <c r="ES351" i="10" s="1"/>
  <c r="ES334" i="10"/>
  <c r="CG330" i="10"/>
  <c r="U318" i="10"/>
  <c r="ES318" i="10" s="1"/>
  <c r="O456" i="10"/>
  <c r="GC265" i="10"/>
  <c r="BC292" i="10"/>
  <c r="GA292" i="10" s="1"/>
  <c r="AI422" i="10"/>
  <c r="AK422" i="10"/>
  <c r="GF469" i="10"/>
  <c r="AW456" i="10"/>
  <c r="Q456" i="10"/>
  <c r="S456" i="10"/>
  <c r="AE456" i="10"/>
  <c r="EK460" i="10"/>
  <c r="EK462" i="10"/>
  <c r="EK464" i="10"/>
  <c r="DI456" i="10"/>
  <c r="CG456" i="10"/>
  <c r="CE456" i="10"/>
  <c r="BC364" i="10"/>
  <c r="GA364" i="10" s="1"/>
  <c r="BC353" i="10"/>
  <c r="GA353" i="10" s="1"/>
  <c r="BC320" i="10"/>
  <c r="GA320" i="10" s="1"/>
  <c r="BC242" i="10"/>
  <c r="GA242" i="10" s="1"/>
  <c r="CC238" i="10"/>
  <c r="CQ238" i="10"/>
  <c r="CU238" i="10"/>
  <c r="DK238" i="10"/>
  <c r="BC381" i="10"/>
  <c r="BC349" i="10"/>
  <c r="GA349" i="10" s="1"/>
  <c r="GA334" i="10"/>
  <c r="BC316" i="10"/>
  <c r="GA316" i="10" s="1"/>
  <c r="BC290" i="10"/>
  <c r="GA290" i="10" s="1"/>
  <c r="GA253" i="10"/>
  <c r="BC398" i="10"/>
  <c r="GA398" i="10" s="1"/>
  <c r="BA290" i="10"/>
  <c r="FY290" i="10" s="1"/>
  <c r="FS264" i="10"/>
  <c r="FQ441" i="10"/>
  <c r="AS439" i="10"/>
  <c r="FQ117" i="10"/>
  <c r="FQ115" i="10" s="1"/>
  <c r="BH117" i="10"/>
  <c r="GF117" i="10" s="1"/>
  <c r="FQ180" i="10"/>
  <c r="BH180" i="10"/>
  <c r="GF180" i="10" s="1"/>
  <c r="FQ197" i="10"/>
  <c r="FQ190" i="10" s="1"/>
  <c r="BH197" i="10"/>
  <c r="GF197" i="10" s="1"/>
  <c r="FO459" i="10"/>
  <c r="FO456" i="10" s="1"/>
  <c r="AQ456" i="10"/>
  <c r="FO440" i="10"/>
  <c r="FO439" i="10" s="1"/>
  <c r="AQ439" i="10"/>
  <c r="GF183" i="10"/>
  <c r="GF407" i="10"/>
  <c r="GF406" i="10"/>
  <c r="GF23" i="10"/>
  <c r="GF417" i="10"/>
  <c r="EK38" i="10"/>
  <c r="EK40" i="10"/>
  <c r="EK42" i="10"/>
  <c r="EK44" i="10"/>
  <c r="EK46" i="10"/>
  <c r="GE39" i="10"/>
  <c r="GE41" i="10"/>
  <c r="GE43" i="10"/>
  <c r="GE45" i="10"/>
  <c r="GE47" i="10"/>
  <c r="FS474" i="10"/>
  <c r="AU473" i="10"/>
  <c r="FS424" i="10"/>
  <c r="FS422" i="10" s="1"/>
  <c r="AU422" i="10"/>
  <c r="GF246" i="10"/>
  <c r="GF244" i="10"/>
  <c r="GF526" i="10"/>
  <c r="EK84" i="10"/>
  <c r="EK86" i="10"/>
  <c r="EK88" i="10"/>
  <c r="EK102" i="10"/>
  <c r="EK104" i="10"/>
  <c r="EK113" i="10"/>
  <c r="EK122" i="10"/>
  <c r="EK124" i="10"/>
  <c r="EK126" i="10"/>
  <c r="EK199" i="10"/>
  <c r="EK201" i="10"/>
  <c r="BG13" i="10"/>
  <c r="GE13" i="10" s="1"/>
  <c r="GE56" i="10"/>
  <c r="GE58" i="10"/>
  <c r="BG65" i="10"/>
  <c r="GE65" i="10" s="1"/>
  <c r="GE83" i="10"/>
  <c r="GE85" i="10"/>
  <c r="GE87" i="10"/>
  <c r="GE93" i="10"/>
  <c r="GE114" i="10"/>
  <c r="GE123" i="10"/>
  <c r="GE125" i="10"/>
  <c r="GE127" i="10"/>
  <c r="GE129" i="10"/>
  <c r="GE141" i="10"/>
  <c r="GE143" i="10"/>
  <c r="GE167" i="10"/>
  <c r="GE174" i="10"/>
  <c r="GE200" i="10"/>
  <c r="GE202" i="10"/>
  <c r="GE204" i="10"/>
  <c r="GE224" i="10"/>
  <c r="GE446" i="10"/>
  <c r="GE448" i="10"/>
  <c r="GE450" i="10"/>
  <c r="GE452" i="10"/>
  <c r="GE454" i="10"/>
  <c r="GE511" i="10"/>
  <c r="GE513" i="10"/>
  <c r="GE515" i="10"/>
  <c r="GE517" i="10"/>
  <c r="GE519" i="10"/>
  <c r="GE521" i="10"/>
  <c r="GE523" i="10"/>
  <c r="EK14" i="10"/>
  <c r="EK79" i="10"/>
  <c r="EK81" i="10"/>
  <c r="EK145" i="10"/>
  <c r="EK147" i="10"/>
  <c r="EK149" i="10"/>
  <c r="EK161" i="10"/>
  <c r="EK163" i="10"/>
  <c r="EK165" i="10"/>
  <c r="EK196" i="10"/>
  <c r="EK294" i="10"/>
  <c r="Q238" i="10"/>
  <c r="AY238" i="10"/>
  <c r="CE238" i="10"/>
  <c r="CO238" i="10"/>
  <c r="CW238" i="10"/>
  <c r="DA238" i="10"/>
  <c r="DE238" i="10"/>
  <c r="DI238" i="10"/>
  <c r="AO422" i="10"/>
  <c r="AC422" i="10"/>
  <c r="AG422" i="10"/>
  <c r="AM422" i="10"/>
  <c r="AE422" i="10"/>
  <c r="AS422" i="10"/>
  <c r="AQ275" i="10"/>
  <c r="BE238" i="10"/>
  <c r="AQ238" i="10"/>
  <c r="AE238" i="10"/>
  <c r="S238" i="10"/>
  <c r="FS239" i="10"/>
  <c r="FQ240" i="10"/>
  <c r="FM240" i="10"/>
  <c r="FI241" i="10"/>
  <c r="FE240" i="10"/>
  <c r="FC239" i="10"/>
  <c r="FA241" i="10"/>
  <c r="EW239" i="10"/>
  <c r="EQ240" i="10"/>
  <c r="BG137" i="10"/>
  <c r="GE137" i="10" s="1"/>
  <c r="EK331" i="10"/>
  <c r="EK332" i="10"/>
  <c r="FS314" i="10"/>
  <c r="GC269" i="10"/>
  <c r="GC412" i="10"/>
  <c r="BC12" i="10"/>
  <c r="GA12" i="10" s="1"/>
  <c r="GA79" i="10"/>
  <c r="BC139" i="10"/>
  <c r="GA139" i="10" s="1"/>
  <c r="ES413" i="10"/>
  <c r="FW364" i="10"/>
  <c r="FU398" i="10"/>
  <c r="GF113" i="10"/>
  <c r="EK22" i="10"/>
  <c r="EK27" i="10"/>
  <c r="GE232" i="10"/>
  <c r="GE236" i="10"/>
  <c r="GE529" i="10"/>
  <c r="GE531" i="10"/>
  <c r="GE533" i="10"/>
  <c r="GE535" i="10"/>
  <c r="GE537" i="10"/>
  <c r="GE539" i="10"/>
  <c r="EK318" i="10"/>
  <c r="EK335" i="10"/>
  <c r="EK352" i="10"/>
  <c r="FS330" i="10"/>
  <c r="FS332" i="10"/>
  <c r="GF274" i="10"/>
  <c r="GF272" i="10"/>
  <c r="CJ264" i="10"/>
  <c r="DT264" i="10" s="1"/>
  <c r="EL329" i="10"/>
  <c r="GE337" i="10"/>
  <c r="EK337" i="10"/>
  <c r="GF337" i="10"/>
  <c r="GE338" i="10"/>
  <c r="EK340" i="10"/>
  <c r="GF340" i="10"/>
  <c r="GE340" i="10"/>
  <c r="EK341" i="10"/>
  <c r="GF341" i="10"/>
  <c r="EK342" i="10"/>
  <c r="EK344" i="10"/>
  <c r="GF344" i="10"/>
  <c r="GE344" i="10"/>
  <c r="GE345" i="10"/>
  <c r="EK345" i="10"/>
  <c r="GF345" i="10"/>
  <c r="AS363" i="10"/>
  <c r="FO364" i="10"/>
  <c r="AQ363" i="10"/>
  <c r="DC456" i="10"/>
  <c r="DA9" i="10"/>
  <c r="CY312" i="10"/>
  <c r="CY456" i="10"/>
  <c r="AE262" i="10"/>
  <c r="CO9" i="10"/>
  <c r="CI329" i="10"/>
  <c r="W262" i="10"/>
  <c r="ES267" i="10"/>
  <c r="BH267" i="10"/>
  <c r="EQ382" i="10"/>
  <c r="S380" i="10"/>
  <c r="EO364" i="10"/>
  <c r="Q363" i="10"/>
  <c r="CC312" i="10"/>
  <c r="CC456" i="10"/>
  <c r="EO268" i="10"/>
  <c r="BG268" i="10"/>
  <c r="FM313" i="10"/>
  <c r="U333" i="10"/>
  <c r="CG313" i="10"/>
  <c r="ES313" i="10" s="1"/>
  <c r="U12" i="10"/>
  <c r="ES79" i="10"/>
  <c r="ES77" i="10"/>
  <c r="U139" i="10"/>
  <c r="ES139" i="10" s="1"/>
  <c r="U133" i="10"/>
  <c r="U131" i="10"/>
  <c r="U242" i="10"/>
  <c r="ES242" i="10" s="1"/>
  <c r="U263" i="10"/>
  <c r="U402" i="10"/>
  <c r="ES402" i="10" s="1"/>
  <c r="U398" i="10"/>
  <c r="EQ314" i="10"/>
  <c r="EO226" i="10"/>
  <c r="EO251" i="10"/>
  <c r="EO412" i="10"/>
  <c r="EM316" i="10"/>
  <c r="EM36" i="10"/>
  <c r="EM64" i="10"/>
  <c r="EM134" i="10"/>
  <c r="EM132" i="10"/>
  <c r="EM194" i="10"/>
  <c r="EM230" i="10"/>
  <c r="EM255" i="10"/>
  <c r="EM253" i="10"/>
  <c r="EM265" i="10"/>
  <c r="EM400" i="10"/>
  <c r="EM398" i="10"/>
  <c r="EM414" i="10"/>
  <c r="GC36" i="10"/>
  <c r="GC64" i="10"/>
  <c r="GC62" i="10" s="1"/>
  <c r="GC263" i="10"/>
  <c r="GC413" i="10"/>
  <c r="BC131" i="10"/>
  <c r="FY254" i="10"/>
  <c r="FW64" i="10"/>
  <c r="FW252" i="10"/>
  <c r="CS312" i="10"/>
  <c r="GF202" i="10"/>
  <c r="EL262" i="10"/>
  <c r="GF224" i="10"/>
  <c r="GF234" i="10"/>
  <c r="GF409" i="10"/>
  <c r="GF93" i="10"/>
  <c r="GF112" i="10"/>
  <c r="GF141" i="10"/>
  <c r="GF151" i="10"/>
  <c r="GF188" i="10"/>
  <c r="GF182" i="10"/>
  <c r="GF236" i="10"/>
  <c r="GF260" i="10"/>
  <c r="GF405" i="10"/>
  <c r="GF421" i="10"/>
  <c r="GF535" i="10"/>
  <c r="GF531" i="10"/>
  <c r="GF419" i="10"/>
  <c r="EK273" i="10"/>
  <c r="EK529" i="10"/>
  <c r="EK539" i="10"/>
  <c r="GF435" i="10"/>
  <c r="GF452" i="10"/>
  <c r="GF467" i="10"/>
  <c r="GF519" i="10"/>
  <c r="GF511" i="10"/>
  <c r="GF454" i="10"/>
  <c r="EK521" i="10"/>
  <c r="EK12" i="10"/>
  <c r="EK162" i="10"/>
  <c r="EK259" i="10"/>
  <c r="AS380" i="10"/>
  <c r="CS456" i="10"/>
  <c r="GF321" i="10"/>
  <c r="GF40" i="10"/>
  <c r="GF153" i="10"/>
  <c r="GF32" i="10"/>
  <c r="GF17" i="10"/>
  <c r="GF46" i="10"/>
  <c r="GF75" i="10"/>
  <c r="GF114" i="10"/>
  <c r="GF129" i="10"/>
  <c r="GF143" i="10"/>
  <c r="GF155" i="10"/>
  <c r="GF167" i="10"/>
  <c r="GF186" i="10"/>
  <c r="EK17" i="10"/>
  <c r="EK19" i="10"/>
  <c r="EK23" i="10"/>
  <c r="EK32" i="10"/>
  <c r="M33" i="10"/>
  <c r="EK69" i="10"/>
  <c r="EK71" i="10"/>
  <c r="EK73" i="10"/>
  <c r="EK75" i="10"/>
  <c r="EK141" i="10"/>
  <c r="EK143" i="10"/>
  <c r="EK151" i="10"/>
  <c r="EK153" i="10"/>
  <c r="EK155" i="10"/>
  <c r="EK157" i="10"/>
  <c r="M158" i="10"/>
  <c r="EK182" i="10"/>
  <c r="EK184" i="10"/>
  <c r="EK186" i="10"/>
  <c r="EK188" i="10"/>
  <c r="EK232" i="10"/>
  <c r="GF44" i="10"/>
  <c r="GF437" i="10"/>
  <c r="GE70" i="10"/>
  <c r="GE72" i="10"/>
  <c r="GE150" i="10"/>
  <c r="GE156" i="10"/>
  <c r="GE430" i="10"/>
  <c r="GE432" i="10"/>
  <c r="GE434" i="10"/>
  <c r="GE436" i="10"/>
  <c r="GE438" i="10"/>
  <c r="GE466" i="10"/>
  <c r="GE468" i="10"/>
  <c r="GE470" i="10"/>
  <c r="BG524" i="10"/>
  <c r="GE528" i="10"/>
  <c r="GE536" i="10"/>
  <c r="BY33" i="10"/>
  <c r="EK55" i="10"/>
  <c r="EK61" i="10"/>
  <c r="GE157" i="10"/>
  <c r="GE188" i="10"/>
  <c r="EK215" i="10"/>
  <c r="GE234" i="10"/>
  <c r="BY410" i="10"/>
  <c r="GF434" i="10"/>
  <c r="GE465" i="10"/>
  <c r="GE469" i="10"/>
  <c r="GE471" i="10"/>
  <c r="BY507" i="10"/>
  <c r="M380" i="10"/>
  <c r="EK387" i="10"/>
  <c r="GE389" i="10"/>
  <c r="GF389" i="10"/>
  <c r="GF390" i="10"/>
  <c r="EK392" i="10"/>
  <c r="GE392" i="10"/>
  <c r="GE393" i="10"/>
  <c r="GF394" i="10"/>
  <c r="FC474" i="10"/>
  <c r="AU363" i="10"/>
  <c r="BC383" i="10"/>
  <c r="GA383" i="10" s="1"/>
  <c r="BC366" i="10"/>
  <c r="GA366" i="10" s="1"/>
  <c r="BC351" i="10"/>
  <c r="GA351" i="10" s="1"/>
  <c r="DO330" i="10"/>
  <c r="DO329" i="10" s="1"/>
  <c r="BC318" i="10"/>
  <c r="GA318" i="10" s="1"/>
  <c r="BC314" i="10"/>
  <c r="GA314" i="10" s="1"/>
  <c r="BC37" i="10"/>
  <c r="BC34" i="10"/>
  <c r="GA63" i="10"/>
  <c r="BC209" i="10"/>
  <c r="GA209" i="10" s="1"/>
  <c r="GF540" i="10"/>
  <c r="GF538" i="10"/>
  <c r="GF532" i="10"/>
  <c r="EK526" i="10"/>
  <c r="EK528" i="10"/>
  <c r="EK530" i="10"/>
  <c r="EK534" i="10"/>
  <c r="EK536" i="10"/>
  <c r="EK538" i="10"/>
  <c r="EK540" i="10"/>
  <c r="GF354" i="10"/>
  <c r="GF355" i="10"/>
  <c r="EK359" i="10"/>
  <c r="GF359" i="10"/>
  <c r="EK361" i="10"/>
  <c r="GF361" i="10"/>
  <c r="GE371" i="10"/>
  <c r="GE372" i="10"/>
  <c r="GF372" i="10"/>
  <c r="EK376" i="10"/>
  <c r="EO330" i="10"/>
  <c r="EO11" i="10"/>
  <c r="GC422" i="10"/>
  <c r="GC11" i="10"/>
  <c r="GB312" i="10"/>
  <c r="GB507" i="10"/>
  <c r="FW333" i="10"/>
  <c r="FW37" i="10"/>
  <c r="FW35" i="10"/>
  <c r="FW133" i="10"/>
  <c r="FW131" i="10"/>
  <c r="FW229" i="10"/>
  <c r="FW400" i="10"/>
  <c r="FU440" i="10"/>
  <c r="FU439" i="10" s="1"/>
  <c r="FU239" i="10"/>
  <c r="CG62" i="10"/>
  <c r="DM62" i="10"/>
  <c r="M225" i="10"/>
  <c r="EK39" i="10"/>
  <c r="BH524" i="10"/>
  <c r="GF18" i="10"/>
  <c r="GF47" i="10"/>
  <c r="GF41" i="10"/>
  <c r="GF55" i="10"/>
  <c r="GF74" i="10"/>
  <c r="GF140" i="10"/>
  <c r="GF101" i="10"/>
  <c r="EK351" i="10"/>
  <c r="GE480" i="10"/>
  <c r="GF485" i="10"/>
  <c r="FO330" i="10"/>
  <c r="FO11" i="10"/>
  <c r="FM331" i="10"/>
  <c r="FM330" i="10"/>
  <c r="FM34" i="10"/>
  <c r="EQ332" i="10"/>
  <c r="EQ330" i="10"/>
  <c r="EO332" i="10"/>
  <c r="EO331" i="10"/>
  <c r="EN507" i="10"/>
  <c r="GF154" i="10"/>
  <c r="EN312" i="10"/>
  <c r="EN9" i="10"/>
  <c r="GC439" i="10"/>
  <c r="EO34" i="10"/>
  <c r="EM63" i="10"/>
  <c r="EM264" i="10"/>
  <c r="BC384" i="10"/>
  <c r="GA384" i="10" s="1"/>
  <c r="BC382" i="10"/>
  <c r="BC352" i="10"/>
  <c r="GA352" i="10" s="1"/>
  <c r="BC350" i="10"/>
  <c r="GA350" i="10" s="1"/>
  <c r="BC333" i="10"/>
  <c r="GA333" i="10" s="1"/>
  <c r="GA464" i="10"/>
  <c r="BC426" i="10"/>
  <c r="GA426" i="10" s="1"/>
  <c r="BC11" i="10"/>
  <c r="BC133" i="10"/>
  <c r="GA133" i="10" s="1"/>
  <c r="BC263" i="10"/>
  <c r="BC402" i="10"/>
  <c r="GA402" i="10" s="1"/>
  <c r="EK447" i="10"/>
  <c r="GF451" i="10"/>
  <c r="DC9" i="10"/>
  <c r="FZ507" i="10"/>
  <c r="GF122" i="10"/>
  <c r="GF88" i="10"/>
  <c r="GF124" i="10"/>
  <c r="EK70" i="10"/>
  <c r="EK72" i="10"/>
  <c r="EK74" i="10"/>
  <c r="M94" i="10"/>
  <c r="EK140" i="10"/>
  <c r="EK142" i="10"/>
  <c r="EK150" i="10"/>
  <c r="EK152" i="10"/>
  <c r="EK154" i="10"/>
  <c r="EK156" i="10"/>
  <c r="EK183" i="10"/>
  <c r="EK185" i="10"/>
  <c r="EK187" i="10"/>
  <c r="EK189" i="10"/>
  <c r="EK217" i="10"/>
  <c r="EK223" i="10"/>
  <c r="EK233" i="10"/>
  <c r="EK235" i="10"/>
  <c r="EK237" i="10"/>
  <c r="EK272" i="10"/>
  <c r="EK274" i="10"/>
  <c r="EK404" i="10"/>
  <c r="EK406" i="10"/>
  <c r="EK408" i="10"/>
  <c r="GF430" i="10"/>
  <c r="GF447" i="10"/>
  <c r="AF541" i="10"/>
  <c r="EK281" i="10"/>
  <c r="EK289" i="10"/>
  <c r="ER490" i="10"/>
  <c r="U478" i="10"/>
  <c r="ES478" i="10" s="1"/>
  <c r="FZ312" i="10"/>
  <c r="FW331" i="10"/>
  <c r="EK257" i="10"/>
  <c r="BY250" i="10"/>
  <c r="EL115" i="10"/>
  <c r="EJ144" i="10"/>
  <c r="EL144" i="10"/>
  <c r="EJ158" i="10"/>
  <c r="M175" i="10"/>
  <c r="EJ190" i="10"/>
  <c r="EL397" i="10"/>
  <c r="EJ397" i="10"/>
  <c r="EJ524" i="10"/>
  <c r="GF70" i="10"/>
  <c r="GF128" i="10"/>
  <c r="GF168" i="10"/>
  <c r="GF199" i="10"/>
  <c r="GF233" i="10"/>
  <c r="GF249" i="10"/>
  <c r="GF45" i="10"/>
  <c r="GF39" i="10"/>
  <c r="GF43" i="10"/>
  <c r="GF61" i="10"/>
  <c r="GF72" i="10"/>
  <c r="GF86" i="10"/>
  <c r="GF152" i="10"/>
  <c r="GF185" i="10"/>
  <c r="GF203" i="10"/>
  <c r="GF223" i="10"/>
  <c r="GF217" i="10"/>
  <c r="GF237" i="10"/>
  <c r="GF468" i="10"/>
  <c r="GF512" i="10"/>
  <c r="GF518" i="10"/>
  <c r="GF514" i="10"/>
  <c r="EK508" i="10"/>
  <c r="GF472" i="10"/>
  <c r="GF455" i="10"/>
  <c r="EK430" i="10"/>
  <c r="EK432" i="10"/>
  <c r="EK434" i="10"/>
  <c r="EK436" i="10"/>
  <c r="EK438" i="10"/>
  <c r="EK445" i="10"/>
  <c r="EK449" i="10"/>
  <c r="EK451" i="10"/>
  <c r="EK453" i="10"/>
  <c r="EK455" i="10"/>
  <c r="GE182" i="10"/>
  <c r="GE184" i="10"/>
  <c r="GE186" i="10"/>
  <c r="GE429" i="10"/>
  <c r="GE431" i="10"/>
  <c r="GE433" i="10"/>
  <c r="GE435" i="10"/>
  <c r="GE437" i="10"/>
  <c r="FS507" i="10"/>
  <c r="FS524" i="10"/>
  <c r="GF283" i="10"/>
  <c r="EK319" i="10"/>
  <c r="EK334" i="10"/>
  <c r="EK385" i="10"/>
  <c r="BA479" i="10"/>
  <c r="FY479" i="10" s="1"/>
  <c r="FS34" i="10"/>
  <c r="AU312" i="10"/>
  <c r="EK425" i="10"/>
  <c r="BG135" i="10"/>
  <c r="GE135" i="10" s="1"/>
  <c r="AU238" i="10"/>
  <c r="EK313" i="10"/>
  <c r="CU9" i="10"/>
  <c r="GF356" i="10"/>
  <c r="GF358" i="10"/>
  <c r="BY439" i="10"/>
  <c r="EK441" i="10"/>
  <c r="FS131" i="10"/>
  <c r="AU397" i="10"/>
  <c r="EO440" i="10"/>
  <c r="EO439" i="10" s="1"/>
  <c r="Q439" i="10"/>
  <c r="GF84" i="10"/>
  <c r="GF104" i="10"/>
  <c r="GF142" i="10"/>
  <c r="GF156" i="10"/>
  <c r="GF150" i="10"/>
  <c r="GF187" i="10"/>
  <c r="GF189" i="10"/>
  <c r="GF201" i="10"/>
  <c r="GF215" i="10"/>
  <c r="GF235" i="10"/>
  <c r="GF247" i="10"/>
  <c r="GF418" i="10"/>
  <c r="GF528" i="10"/>
  <c r="GF536" i="10"/>
  <c r="GF530" i="10"/>
  <c r="GF126" i="10"/>
  <c r="EK168" i="10"/>
  <c r="EK203" i="10"/>
  <c r="EK245" i="10"/>
  <c r="EK405" i="10"/>
  <c r="EK407" i="10"/>
  <c r="EK409" i="10"/>
  <c r="EK418" i="10"/>
  <c r="GF59" i="10"/>
  <c r="GF436" i="10"/>
  <c r="GF453" i="10"/>
  <c r="GF445" i="10"/>
  <c r="GF470" i="10"/>
  <c r="GF520" i="10"/>
  <c r="GF508" i="10"/>
  <c r="GF510" i="10"/>
  <c r="GF466" i="10"/>
  <c r="GF449" i="10"/>
  <c r="GF438" i="10"/>
  <c r="GF432" i="10"/>
  <c r="EK518" i="10"/>
  <c r="EK520" i="10"/>
  <c r="EK522" i="10"/>
  <c r="AU158" i="10"/>
  <c r="AU190" i="10"/>
  <c r="GE69" i="10"/>
  <c r="GE71" i="10"/>
  <c r="GE73" i="10"/>
  <c r="GE75" i="10"/>
  <c r="GE214" i="10"/>
  <c r="GE216" i="10"/>
  <c r="GE218" i="10"/>
  <c r="BY144" i="10"/>
  <c r="BY205" i="10"/>
  <c r="EK206" i="10" s="1"/>
  <c r="BY225" i="10"/>
  <c r="FS242" i="10"/>
  <c r="AQ48" i="10"/>
  <c r="AQ76" i="10"/>
  <c r="M275" i="10"/>
  <c r="GF284" i="10"/>
  <c r="GE324" i="10"/>
  <c r="GF324" i="10"/>
  <c r="EK325" i="10"/>
  <c r="GE327" i="10"/>
  <c r="AQ346" i="10"/>
  <c r="GE504" i="10"/>
  <c r="DA33" i="10"/>
  <c r="FQ34" i="10"/>
  <c r="FL422" i="10"/>
  <c r="FK332" i="10"/>
  <c r="FK313" i="10"/>
  <c r="FK263" i="10"/>
  <c r="FF312" i="10"/>
  <c r="FB410" i="10"/>
  <c r="FH312" i="10"/>
  <c r="FF507" i="10"/>
  <c r="FB524" i="10"/>
  <c r="ET130" i="10"/>
  <c r="ET158" i="10"/>
  <c r="FH507" i="10"/>
  <c r="FG331" i="10"/>
  <c r="FG313" i="10"/>
  <c r="FG263" i="10"/>
  <c r="FE10" i="10"/>
  <c r="FE263" i="10"/>
  <c r="FC10" i="10"/>
  <c r="FA331" i="10"/>
  <c r="FA330" i="10"/>
  <c r="FA313" i="10"/>
  <c r="FA10" i="10"/>
  <c r="EU332" i="10"/>
  <c r="ET144" i="10"/>
  <c r="ET175" i="10"/>
  <c r="U352" i="10"/>
  <c r="ES352" i="10" s="1"/>
  <c r="U350" i="10"/>
  <c r="ES350" i="10" s="1"/>
  <c r="U330" i="10"/>
  <c r="U319" i="10"/>
  <c r="U317" i="10"/>
  <c r="U315" i="10"/>
  <c r="ES464" i="10"/>
  <c r="U460" i="10"/>
  <c r="U441" i="10"/>
  <c r="U426" i="10"/>
  <c r="U258" i="10"/>
  <c r="ER288" i="10"/>
  <c r="EM228" i="10"/>
  <c r="EM226" i="10"/>
  <c r="EM251" i="10"/>
  <c r="EM267" i="10"/>
  <c r="EM412" i="10"/>
  <c r="BC330" i="10"/>
  <c r="BC319" i="10"/>
  <c r="GA319" i="10" s="1"/>
  <c r="BC317" i="10"/>
  <c r="GA317" i="10" s="1"/>
  <c r="BC315" i="10"/>
  <c r="GA315" i="10" s="1"/>
  <c r="DO313" i="10"/>
  <c r="DO312" i="10" s="1"/>
  <c r="BC460" i="10"/>
  <c r="GA460" i="10" s="1"/>
  <c r="BC441" i="10"/>
  <c r="BC149" i="10"/>
  <c r="BC181" i="10"/>
  <c r="GA181" i="10" s="1"/>
  <c r="BC177" i="10"/>
  <c r="BC211" i="10"/>
  <c r="GA211" i="10" s="1"/>
  <c r="BC258" i="10"/>
  <c r="GA258" i="10" s="1"/>
  <c r="BC415" i="10"/>
  <c r="GA415" i="10" s="1"/>
  <c r="FW365" i="10"/>
  <c r="AY292" i="10"/>
  <c r="FW292" i="10" s="1"/>
  <c r="FU364" i="10"/>
  <c r="FU316" i="10"/>
  <c r="FU64" i="10"/>
  <c r="FU251" i="10"/>
  <c r="ER275" i="10"/>
  <c r="AO380" i="10"/>
  <c r="U383" i="10"/>
  <c r="ES383" i="10" s="1"/>
  <c r="EQ381" i="10"/>
  <c r="EM382" i="10"/>
  <c r="GC381" i="10"/>
  <c r="GC380" i="10" s="1"/>
  <c r="FW381" i="10"/>
  <c r="CO380" i="10"/>
  <c r="CS380" i="10"/>
  <c r="DA380" i="10"/>
  <c r="DE380" i="10"/>
  <c r="EK370" i="10"/>
  <c r="GF374" i="10"/>
  <c r="GF378" i="10"/>
  <c r="ET397" i="10"/>
  <c r="AS238" i="10"/>
  <c r="AG238" i="10"/>
  <c r="EL238" i="10"/>
  <c r="GF248" i="10"/>
  <c r="FE241" i="10"/>
  <c r="X241" i="10"/>
  <c r="EU241" i="10"/>
  <c r="EU239" i="10"/>
  <c r="EO241" i="10"/>
  <c r="EO239" i="10"/>
  <c r="EM240" i="10"/>
  <c r="FS190" i="10"/>
  <c r="FX490" i="10"/>
  <c r="FP33" i="10"/>
  <c r="FP225" i="10"/>
  <c r="FN507" i="10"/>
  <c r="FK144" i="10"/>
  <c r="FK524" i="10"/>
  <c r="FH76" i="10"/>
  <c r="FH115" i="10"/>
  <c r="FH238" i="10"/>
  <c r="FH262" i="10"/>
  <c r="FG190" i="10"/>
  <c r="FE524" i="10"/>
  <c r="FB507" i="10"/>
  <c r="EZ9" i="10"/>
  <c r="EY456" i="10"/>
  <c r="EX33" i="10"/>
  <c r="EX225" i="10"/>
  <c r="GF516" i="10"/>
  <c r="EJ439" i="10"/>
  <c r="EK466" i="10"/>
  <c r="EK468" i="10"/>
  <c r="EK470" i="10"/>
  <c r="EK472" i="10"/>
  <c r="AU48" i="10"/>
  <c r="FS135" i="10"/>
  <c r="EK317" i="10"/>
  <c r="FZ473" i="10"/>
  <c r="EY473" i="10"/>
  <c r="FL490" i="10"/>
  <c r="FP490" i="10"/>
  <c r="EY490" i="10"/>
  <c r="EK496" i="10"/>
  <c r="EK497" i="10"/>
  <c r="EK498" i="10"/>
  <c r="GF501" i="10"/>
  <c r="GE503" i="10"/>
  <c r="GF504" i="10"/>
  <c r="EK506" i="10"/>
  <c r="U493" i="10"/>
  <c r="ES493" i="10" s="1"/>
  <c r="Q490" i="10"/>
  <c r="W490" i="10"/>
  <c r="AC490" i="10"/>
  <c r="AK490" i="10"/>
  <c r="AS490" i="10"/>
  <c r="AW490" i="10"/>
  <c r="AS262" i="10"/>
  <c r="DG312" i="10"/>
  <c r="DA329" i="10"/>
  <c r="FQ10" i="10"/>
  <c r="FQ63" i="10"/>
  <c r="FP205" i="10"/>
  <c r="FN312" i="10"/>
  <c r="FM264" i="10"/>
  <c r="FJ9" i="10"/>
  <c r="FI313" i="10"/>
  <c r="FI34" i="10"/>
  <c r="FI63" i="10"/>
  <c r="FH94" i="10"/>
  <c r="FH190" i="10"/>
  <c r="FH250" i="10"/>
  <c r="FF76" i="10"/>
  <c r="FC331" i="10"/>
  <c r="FB312" i="10"/>
  <c r="EZ380" i="10"/>
  <c r="EY312" i="10"/>
  <c r="EW115" i="10"/>
  <c r="ER397" i="10"/>
  <c r="EP288" i="10"/>
  <c r="GB94" i="10"/>
  <c r="GB190" i="10"/>
  <c r="GB250" i="10"/>
  <c r="BA276" i="10"/>
  <c r="FY276" i="10" s="1"/>
  <c r="BC276" i="10"/>
  <c r="GA276" i="10" s="1"/>
  <c r="GA159" i="10"/>
  <c r="BA210" i="10"/>
  <c r="BC210" i="10"/>
  <c r="BA266" i="10"/>
  <c r="FY266" i="10" s="1"/>
  <c r="BC266" i="10"/>
  <c r="GA266" i="10" s="1"/>
  <c r="BA400" i="10"/>
  <c r="FY400" i="10" s="1"/>
  <c r="BC400" i="10"/>
  <c r="GA400" i="10" s="1"/>
  <c r="FY524" i="10"/>
  <c r="AW293" i="10"/>
  <c r="FU293" i="10" s="1"/>
  <c r="BC293" i="10"/>
  <c r="GA293" i="10" s="1"/>
  <c r="AW291" i="10"/>
  <c r="FU291" i="10" s="1"/>
  <c r="BA291" i="10"/>
  <c r="FY291" i="10" s="1"/>
  <c r="BC291" i="10"/>
  <c r="GA291" i="10" s="1"/>
  <c r="FT422" i="10"/>
  <c r="CJ231" i="10"/>
  <c r="EV231" i="10" s="1"/>
  <c r="CG231" i="10"/>
  <c r="ES231" i="10" s="1"/>
  <c r="FA11" i="10"/>
  <c r="FA34" i="10"/>
  <c r="FA63" i="10"/>
  <c r="FA263" i="10"/>
  <c r="EX205" i="10"/>
  <c r="EW330" i="10"/>
  <c r="EW10" i="10"/>
  <c r="EW63" i="10"/>
  <c r="EW263" i="10"/>
  <c r="CJ332" i="10"/>
  <c r="DS332" i="10" s="1"/>
  <c r="X195" i="10"/>
  <c r="EU11" i="10"/>
  <c r="EU263" i="10"/>
  <c r="EQ263" i="10"/>
  <c r="GB76" i="10"/>
  <c r="GB115" i="10"/>
  <c r="GB238" i="10"/>
  <c r="GB262" i="10"/>
  <c r="FZ94" i="10"/>
  <c r="FZ190" i="10"/>
  <c r="FZ250" i="10"/>
  <c r="FY507" i="10"/>
  <c r="BA462" i="10"/>
  <c r="BC462" i="10"/>
  <c r="BA458" i="10"/>
  <c r="FY458" i="10" s="1"/>
  <c r="BC458" i="10"/>
  <c r="BA443" i="10"/>
  <c r="FY443" i="10" s="1"/>
  <c r="BC443" i="10"/>
  <c r="GA443" i="10" s="1"/>
  <c r="BA428" i="10"/>
  <c r="FY428" i="10" s="1"/>
  <c r="BC428" i="10"/>
  <c r="BA424" i="10"/>
  <c r="BC424" i="10"/>
  <c r="FY138" i="10"/>
  <c r="BA227" i="10"/>
  <c r="FY227" i="10" s="1"/>
  <c r="BC227" i="10"/>
  <c r="GA227" i="10" s="1"/>
  <c r="BA411" i="10"/>
  <c r="BC411" i="10"/>
  <c r="DO134" i="10"/>
  <c r="GA134" i="10" s="1"/>
  <c r="DM134" i="10"/>
  <c r="DM130" i="10" s="1"/>
  <c r="CJ134" i="10"/>
  <c r="EV134" i="10" s="1"/>
  <c r="CG134" i="10"/>
  <c r="ES134" i="10" s="1"/>
  <c r="DO269" i="10"/>
  <c r="DM269" i="10"/>
  <c r="CJ269" i="10"/>
  <c r="CG269" i="10"/>
  <c r="ES269" i="10" s="1"/>
  <c r="GA229" i="10"/>
  <c r="FZ76" i="10"/>
  <c r="FZ115" i="10"/>
  <c r="FZ238" i="10"/>
  <c r="FZ262" i="10"/>
  <c r="FW366" i="10"/>
  <c r="FW332" i="10"/>
  <c r="FW277" i="10"/>
  <c r="FW36" i="10"/>
  <c r="FW34" i="10"/>
  <c r="FW134" i="10"/>
  <c r="FW132" i="10"/>
  <c r="FW230" i="10"/>
  <c r="FW253" i="10"/>
  <c r="FW251" i="10"/>
  <c r="FW269" i="10"/>
  <c r="FW398" i="10"/>
  <c r="FU315" i="10"/>
  <c r="FU507" i="10"/>
  <c r="FU37" i="10"/>
  <c r="FU227" i="10"/>
  <c r="FU241" i="10"/>
  <c r="FU254" i="10"/>
  <c r="FU265" i="10"/>
  <c r="BB541" i="10"/>
  <c r="FK158" i="10"/>
  <c r="EL158" i="10"/>
  <c r="EJ205" i="10"/>
  <c r="EJ225" i="10"/>
  <c r="EJ238" i="10"/>
  <c r="EL410" i="10"/>
  <c r="AM473" i="10"/>
  <c r="FP329" i="10"/>
  <c r="FF115" i="10"/>
  <c r="FF238" i="10"/>
  <c r="FF262" i="10"/>
  <c r="M205" i="10"/>
  <c r="M250" i="10"/>
  <c r="DT76" i="10"/>
  <c r="DT507" i="10"/>
  <c r="DT524" i="10"/>
  <c r="DS524" i="10"/>
  <c r="GE101" i="10"/>
  <c r="GE100" i="10"/>
  <c r="GE99" i="10"/>
  <c r="GF99" i="10"/>
  <c r="GE121" i="10"/>
  <c r="GE120" i="10"/>
  <c r="GF121" i="10"/>
  <c r="GF120" i="10"/>
  <c r="EJ275" i="10"/>
  <c r="EL275" i="10"/>
  <c r="GE285" i="10"/>
  <c r="EK286" i="10"/>
  <c r="EK287" i="10"/>
  <c r="GF287" i="10"/>
  <c r="DS288" i="10"/>
  <c r="EK296" i="10"/>
  <c r="EK482" i="10"/>
  <c r="GF482" i="10"/>
  <c r="GE487" i="10"/>
  <c r="GE488" i="10"/>
  <c r="GE489" i="10"/>
  <c r="FI492" i="10"/>
  <c r="FI490" i="10" s="1"/>
  <c r="U475" i="10"/>
  <c r="ES475" i="10" s="1"/>
  <c r="BC497" i="10"/>
  <c r="GA497" i="10" s="1"/>
  <c r="W473" i="10"/>
  <c r="AI490" i="10"/>
  <c r="AQ490" i="10"/>
  <c r="AU490" i="10"/>
  <c r="AY490" i="10"/>
  <c r="GE273" i="10"/>
  <c r="GE271" i="10"/>
  <c r="EK263" i="10"/>
  <c r="BY9" i="10"/>
  <c r="FQ313" i="10"/>
  <c r="FQ264" i="10"/>
  <c r="FP456" i="10"/>
  <c r="FO314" i="10"/>
  <c r="FO263" i="10"/>
  <c r="FM63" i="10"/>
  <c r="FL288" i="10"/>
  <c r="FK10" i="10"/>
  <c r="FK264" i="10"/>
  <c r="FI10" i="10"/>
  <c r="FG10" i="10"/>
  <c r="FG63" i="10"/>
  <c r="FF94" i="10"/>
  <c r="FF190" i="10"/>
  <c r="FF250" i="10"/>
  <c r="EU158" i="10"/>
  <c r="FE11" i="10"/>
  <c r="FE34" i="10"/>
  <c r="FE264" i="10"/>
  <c r="FC332" i="10"/>
  <c r="FC11" i="10"/>
  <c r="FC34" i="10"/>
  <c r="FC263" i="10"/>
  <c r="FA144" i="10"/>
  <c r="EZ312" i="10"/>
  <c r="EZ410" i="10"/>
  <c r="EY33" i="10"/>
  <c r="EY225" i="10"/>
  <c r="EX456" i="10"/>
  <c r="EW332" i="10"/>
  <c r="EW331" i="10"/>
  <c r="EU314" i="10"/>
  <c r="EU34" i="10"/>
  <c r="ET288" i="10"/>
  <c r="ER130" i="10"/>
  <c r="ER158" i="10"/>
  <c r="FB9" i="10"/>
  <c r="EZ507" i="10"/>
  <c r="EZ524" i="10"/>
  <c r="EY205" i="10"/>
  <c r="EX329" i="10"/>
  <c r="ET422" i="10"/>
  <c r="ER363" i="10"/>
  <c r="ER144" i="10"/>
  <c r="ER175" i="10"/>
  <c r="EP33" i="10"/>
  <c r="EP225" i="10"/>
  <c r="EN380" i="10"/>
  <c r="EN524" i="10"/>
  <c r="DM423" i="10"/>
  <c r="ER422" i="10"/>
  <c r="EQ264" i="10"/>
  <c r="EP205" i="10"/>
  <c r="EO264" i="10"/>
  <c r="EN410" i="10"/>
  <c r="EM313" i="10"/>
  <c r="EM456" i="10"/>
  <c r="FU331" i="10"/>
  <c r="FU330" i="10"/>
  <c r="FU313" i="10"/>
  <c r="ES412" i="10"/>
  <c r="GC131" i="10"/>
  <c r="FW254" i="10"/>
  <c r="GC132" i="10"/>
  <c r="CG364" i="10"/>
  <c r="CJ364" i="10"/>
  <c r="DM364" i="10"/>
  <c r="FY364" i="10" s="1"/>
  <c r="DK380" i="10"/>
  <c r="L541" i="10"/>
  <c r="EJ9" i="10"/>
  <c r="EL9" i="10"/>
  <c r="BF541" i="10"/>
  <c r="EL422" i="10"/>
  <c r="M422" i="10"/>
  <c r="EL507" i="10"/>
  <c r="GE122" i="10"/>
  <c r="GE124" i="10"/>
  <c r="GE126" i="10"/>
  <c r="GE151" i="10"/>
  <c r="GE153" i="10"/>
  <c r="GE155" i="10"/>
  <c r="DT115" i="10"/>
  <c r="BY130" i="10"/>
  <c r="DT144" i="10"/>
  <c r="DS144" i="10"/>
  <c r="GE152" i="10"/>
  <c r="GE154" i="10"/>
  <c r="BY158" i="10"/>
  <c r="DT158" i="10"/>
  <c r="DS158" i="10"/>
  <c r="BY175" i="10"/>
  <c r="DT175" i="10"/>
  <c r="DS175" i="10"/>
  <c r="GE183" i="10"/>
  <c r="GE185" i="10"/>
  <c r="GE187" i="10"/>
  <c r="GE189" i="10"/>
  <c r="BY190" i="10"/>
  <c r="DT205" i="10"/>
  <c r="DS205" i="10"/>
  <c r="GE38" i="10"/>
  <c r="GE40" i="10"/>
  <c r="GE42" i="10"/>
  <c r="GE44" i="10"/>
  <c r="GE46" i="10"/>
  <c r="ES491" i="10"/>
  <c r="BG491" i="10"/>
  <c r="GA478" i="10"/>
  <c r="EL363" i="10"/>
  <c r="FS331" i="10"/>
  <c r="FQ331" i="10"/>
  <c r="FP130" i="10"/>
  <c r="FP158" i="10"/>
  <c r="FO332" i="10"/>
  <c r="FO524" i="10"/>
  <c r="FN250" i="10"/>
  <c r="GF296" i="10"/>
  <c r="GF297" i="10"/>
  <c r="GF298" i="10"/>
  <c r="EK311" i="10"/>
  <c r="GF311" i="10"/>
  <c r="EL312" i="10"/>
  <c r="GE321" i="10"/>
  <c r="EK321" i="10"/>
  <c r="EK322" i="10"/>
  <c r="GF322" i="10"/>
  <c r="GE322" i="10"/>
  <c r="GE323" i="10"/>
  <c r="EK323" i="10"/>
  <c r="GF323" i="10"/>
  <c r="EK324" i="10"/>
  <c r="GE325" i="10"/>
  <c r="GF325" i="10"/>
  <c r="EK326" i="10"/>
  <c r="GF326" i="10"/>
  <c r="GE326" i="10"/>
  <c r="EK327" i="10"/>
  <c r="GF327" i="10"/>
  <c r="EK328" i="10"/>
  <c r="GF328" i="10"/>
  <c r="GE328" i="10"/>
  <c r="EJ363" i="10"/>
  <c r="GE368" i="10"/>
  <c r="GF368" i="10"/>
  <c r="EK371" i="10"/>
  <c r="GF373" i="10"/>
  <c r="GE373" i="10"/>
  <c r="GF375" i="10"/>
  <c r="GE376" i="10"/>
  <c r="GE378" i="10"/>
  <c r="GE379" i="10"/>
  <c r="EK386" i="10"/>
  <c r="GE387" i="10"/>
  <c r="GF388" i="10"/>
  <c r="EK389" i="10"/>
  <c r="EK393" i="10"/>
  <c r="EK394" i="10"/>
  <c r="GF395" i="10"/>
  <c r="GE395" i="10"/>
  <c r="GB473" i="10"/>
  <c r="FB473" i="10"/>
  <c r="FJ473" i="10"/>
  <c r="GF481" i="10"/>
  <c r="GE481" i="10"/>
  <c r="GE484" i="10"/>
  <c r="EK485" i="10"/>
  <c r="EK486" i="10"/>
  <c r="GF486" i="10"/>
  <c r="EK487" i="10"/>
  <c r="GF489" i="10"/>
  <c r="AE490" i="10"/>
  <c r="AG490" i="10"/>
  <c r="AM490" i="10"/>
  <c r="AO490" i="10"/>
  <c r="BE490" i="10"/>
  <c r="ET490" i="10"/>
  <c r="FT490" i="10"/>
  <c r="BY490" i="10"/>
  <c r="BA475" i="10"/>
  <c r="FY475" i="10" s="1"/>
  <c r="X475" i="10"/>
  <c r="EV475" i="10" s="1"/>
  <c r="BC493" i="10"/>
  <c r="GA493" i="10" s="1"/>
  <c r="BA493" i="10"/>
  <c r="FY493" i="10" s="1"/>
  <c r="BA478" i="10"/>
  <c r="FY478" i="10" s="1"/>
  <c r="O473" i="10"/>
  <c r="S473" i="10"/>
  <c r="Y473" i="10"/>
  <c r="AI473" i="10"/>
  <c r="AQ473" i="10"/>
  <c r="BH476" i="10"/>
  <c r="EK494" i="10"/>
  <c r="FP288" i="10"/>
  <c r="FP422" i="10"/>
  <c r="FP144" i="10"/>
  <c r="FP175" i="10"/>
  <c r="FO507" i="10"/>
  <c r="FN9" i="10"/>
  <c r="FN76" i="10"/>
  <c r="FN115" i="10"/>
  <c r="FN262" i="10"/>
  <c r="FN410" i="10"/>
  <c r="FL130" i="10"/>
  <c r="FL158" i="10"/>
  <c r="FL397" i="10"/>
  <c r="FJ507" i="10"/>
  <c r="FJ439" i="10"/>
  <c r="FJ94" i="10"/>
  <c r="FJ190" i="10"/>
  <c r="FJ250" i="10"/>
  <c r="FJ524" i="10"/>
  <c r="FI190" i="10"/>
  <c r="FH9" i="10"/>
  <c r="FH524" i="10"/>
  <c r="FF9" i="10"/>
  <c r="FF524" i="10"/>
  <c r="FD439" i="10"/>
  <c r="FD9" i="10"/>
  <c r="FD76" i="10"/>
  <c r="FD115" i="10"/>
  <c r="FD262" i="10"/>
  <c r="EQ94" i="10"/>
  <c r="FO264" i="10"/>
  <c r="FN439" i="10"/>
  <c r="FN62" i="10"/>
  <c r="FN94" i="10"/>
  <c r="FN190" i="10"/>
  <c r="FN524" i="10"/>
  <c r="FM10" i="10"/>
  <c r="AO262" i="10"/>
  <c r="FL329" i="10"/>
  <c r="FL275" i="10"/>
  <c r="FL456" i="10"/>
  <c r="FL144" i="10"/>
  <c r="FL175" i="10"/>
  <c r="FL205" i="10"/>
  <c r="FJ312" i="10"/>
  <c r="FJ76" i="10"/>
  <c r="FJ115" i="10"/>
  <c r="FJ410" i="10"/>
  <c r="FH380" i="10"/>
  <c r="FH346" i="10"/>
  <c r="FG524" i="10"/>
  <c r="FD346" i="10"/>
  <c r="FD312" i="10"/>
  <c r="FD250" i="10"/>
  <c r="EU346" i="10"/>
  <c r="EQ76" i="10"/>
  <c r="EQ158" i="10"/>
  <c r="FL33" i="10"/>
  <c r="FL225" i="10"/>
  <c r="FK330" i="10"/>
  <c r="FK11" i="10"/>
  <c r="FK34" i="10"/>
  <c r="FJ262" i="10"/>
  <c r="FI331" i="10"/>
  <c r="FI330" i="10"/>
  <c r="FI263" i="10"/>
  <c r="FI524" i="10"/>
  <c r="FH439" i="10"/>
  <c r="FH410" i="10"/>
  <c r="FG332" i="10"/>
  <c r="FG11" i="10"/>
  <c r="FG34" i="10"/>
  <c r="FG264" i="10"/>
  <c r="FF439" i="10"/>
  <c r="FF410" i="10"/>
  <c r="FE331" i="10"/>
  <c r="FE330" i="10"/>
  <c r="FE313" i="10"/>
  <c r="FE63" i="10"/>
  <c r="FD507" i="10"/>
  <c r="FD94" i="10"/>
  <c r="FD190" i="10"/>
  <c r="FC313" i="10"/>
  <c r="FC63" i="10"/>
  <c r="FB439" i="10"/>
  <c r="FB62" i="10"/>
  <c r="FB94" i="10"/>
  <c r="FB190" i="10"/>
  <c r="FB250" i="10"/>
  <c r="EZ346" i="10"/>
  <c r="EZ76" i="10"/>
  <c r="EZ115" i="10"/>
  <c r="EZ238" i="10"/>
  <c r="EZ262" i="10"/>
  <c r="EY422" i="10"/>
  <c r="EY144" i="10"/>
  <c r="EY175" i="10"/>
  <c r="EX130" i="10"/>
  <c r="EX158" i="10"/>
  <c r="EW314" i="10"/>
  <c r="EW313" i="10"/>
  <c r="EW11" i="10"/>
  <c r="EW34" i="10"/>
  <c r="CJ314" i="10"/>
  <c r="DS314" i="10" s="1"/>
  <c r="DT63" i="10"/>
  <c r="EU330" i="10"/>
  <c r="EU264" i="10"/>
  <c r="ET363" i="10"/>
  <c r="ET329" i="10"/>
  <c r="ET456" i="10"/>
  <c r="ET205" i="10"/>
  <c r="ES507" i="10"/>
  <c r="ER456" i="10"/>
  <c r="ER205" i="10"/>
  <c r="EQ11" i="10"/>
  <c r="EQ10" i="10"/>
  <c r="EP422" i="10"/>
  <c r="EP144" i="10"/>
  <c r="EP175" i="10"/>
  <c r="EO314" i="10"/>
  <c r="EO313" i="10"/>
  <c r="EO524" i="10"/>
  <c r="EN76" i="10"/>
  <c r="EN115" i="10"/>
  <c r="EN238" i="10"/>
  <c r="EN262" i="10"/>
  <c r="EM314" i="10"/>
  <c r="EM507" i="10"/>
  <c r="EM11" i="10"/>
  <c r="EM10" i="10"/>
  <c r="EM34" i="10"/>
  <c r="EM158" i="10"/>
  <c r="GD439" i="10"/>
  <c r="GD9" i="10"/>
  <c r="GD76" i="10"/>
  <c r="GD115" i="10"/>
  <c r="GD238" i="10"/>
  <c r="GD262" i="10"/>
  <c r="GD410" i="10"/>
  <c r="GC316" i="10"/>
  <c r="GC507" i="10"/>
  <c r="GC229" i="10"/>
  <c r="GB9" i="10"/>
  <c r="BC280" i="10"/>
  <c r="GA280" i="10" s="1"/>
  <c r="GA507" i="10"/>
  <c r="GA198" i="10"/>
  <c r="BC196" i="10"/>
  <c r="BC240" i="10"/>
  <c r="FZ9" i="10"/>
  <c r="FY131" i="10"/>
  <c r="BA146" i="10"/>
  <c r="BC146" i="10"/>
  <c r="BA241" i="10"/>
  <c r="BC241" i="10"/>
  <c r="BA252" i="10"/>
  <c r="BC252" i="10"/>
  <c r="GA252" i="10" s="1"/>
  <c r="FX439" i="10"/>
  <c r="FX76" i="10"/>
  <c r="FX115" i="10"/>
  <c r="FX238" i="10"/>
  <c r="FX262" i="10"/>
  <c r="FW315" i="10"/>
  <c r="FU411" i="10"/>
  <c r="FT275" i="10"/>
  <c r="FT144" i="10"/>
  <c r="FT175" i="10"/>
  <c r="DO241" i="10"/>
  <c r="DM241" i="10"/>
  <c r="DM238" i="10" s="1"/>
  <c r="CJ241" i="10"/>
  <c r="CG241" i="10"/>
  <c r="FC524" i="10"/>
  <c r="FB380" i="10"/>
  <c r="FB346" i="10"/>
  <c r="FB76" i="10"/>
  <c r="FB115" i="10"/>
  <c r="FB238" i="10"/>
  <c r="FB262" i="10"/>
  <c r="FA175" i="10"/>
  <c r="FA524" i="10"/>
  <c r="EZ439" i="10"/>
  <c r="EZ62" i="10"/>
  <c r="EZ94" i="10"/>
  <c r="EZ190" i="10"/>
  <c r="EZ250" i="10"/>
  <c r="EY130" i="10"/>
  <c r="EY158" i="10"/>
  <c r="EX288" i="10"/>
  <c r="EX422" i="10"/>
  <c r="EX144" i="10"/>
  <c r="EX175" i="10"/>
  <c r="ET33" i="10"/>
  <c r="ET225" i="10"/>
  <c r="ER329" i="10"/>
  <c r="ER33" i="10"/>
  <c r="ER225" i="10"/>
  <c r="EP329" i="10"/>
  <c r="EP275" i="10"/>
  <c r="EP456" i="10"/>
  <c r="EP130" i="10"/>
  <c r="EP158" i="10"/>
  <c r="EO190" i="10"/>
  <c r="EN346" i="10"/>
  <c r="EN62" i="10"/>
  <c r="EN94" i="10"/>
  <c r="EN190" i="10"/>
  <c r="EN250" i="10"/>
  <c r="EM205" i="10"/>
  <c r="GD380" i="10"/>
  <c r="GD312" i="10"/>
  <c r="GD62" i="10"/>
  <c r="GD94" i="10"/>
  <c r="GD190" i="10"/>
  <c r="GD250" i="10"/>
  <c r="GC524" i="10"/>
  <c r="GB380" i="10"/>
  <c r="GB346" i="10"/>
  <c r="GA524" i="10"/>
  <c r="BA463" i="10"/>
  <c r="BC463" i="10"/>
  <c r="GA463" i="10" s="1"/>
  <c r="BA461" i="10"/>
  <c r="BC461" i="10"/>
  <c r="GA461" i="10" s="1"/>
  <c r="BA459" i="10"/>
  <c r="BC459" i="10"/>
  <c r="BA444" i="10"/>
  <c r="FY444" i="10" s="1"/>
  <c r="BC444" i="10"/>
  <c r="GA444" i="10" s="1"/>
  <c r="BA442" i="10"/>
  <c r="BC442" i="10"/>
  <c r="GA442" i="10" s="1"/>
  <c r="BA440" i="10"/>
  <c r="BC440" i="10"/>
  <c r="FY68" i="10"/>
  <c r="GA68" i="10"/>
  <c r="FY78" i="10"/>
  <c r="GA78" i="10"/>
  <c r="BA230" i="10"/>
  <c r="FY230" i="10" s="1"/>
  <c r="BC230" i="10"/>
  <c r="GA230" i="10" s="1"/>
  <c r="FX346" i="10"/>
  <c r="FX62" i="10"/>
  <c r="FX94" i="10"/>
  <c r="FX190" i="10"/>
  <c r="FX250" i="10"/>
  <c r="FV439" i="10"/>
  <c r="FV76" i="10"/>
  <c r="FV115" i="10"/>
  <c r="FV238" i="10"/>
  <c r="FV262" i="10"/>
  <c r="AW51" i="10"/>
  <c r="FU51" i="10" s="1"/>
  <c r="AY51" i="10"/>
  <c r="FW51" i="10" s="1"/>
  <c r="FU94" i="10"/>
  <c r="DO265" i="10"/>
  <c r="CJ265" i="10"/>
  <c r="EV265" i="10" s="1"/>
  <c r="CG265" i="10"/>
  <c r="DM265" i="10"/>
  <c r="DO256" i="10"/>
  <c r="DM256" i="10"/>
  <c r="CJ256" i="10"/>
  <c r="EV256" i="10" s="1"/>
  <c r="CG256" i="10"/>
  <c r="ES256" i="10" s="1"/>
  <c r="DO52" i="10"/>
  <c r="DM52" i="10"/>
  <c r="DM48" i="10" s="1"/>
  <c r="CJ52" i="10"/>
  <c r="EV52" i="10" s="1"/>
  <c r="CG52" i="10"/>
  <c r="EM254" i="10"/>
  <c r="EM252" i="10"/>
  <c r="EM524" i="10"/>
  <c r="GD507" i="10"/>
  <c r="GD524" i="10"/>
  <c r="GC313" i="10"/>
  <c r="GC190" i="10"/>
  <c r="GC230" i="10"/>
  <c r="GC253" i="10"/>
  <c r="GB439" i="10"/>
  <c r="GB410" i="10"/>
  <c r="GA254" i="10"/>
  <c r="FY35" i="10"/>
  <c r="FY229" i="10"/>
  <c r="FY253" i="10"/>
  <c r="FW382" i="10"/>
  <c r="FW313" i="10"/>
  <c r="FW440" i="10"/>
  <c r="FW439" i="10" s="1"/>
  <c r="FW10" i="10"/>
  <c r="FV62" i="10"/>
  <c r="FV94" i="10"/>
  <c r="FV190" i="10"/>
  <c r="FV250" i="10"/>
  <c r="FU76" i="10"/>
  <c r="FU115" i="10"/>
  <c r="FU131" i="10"/>
  <c r="FU253" i="10"/>
  <c r="FT288" i="10"/>
  <c r="FT130" i="10"/>
  <c r="FT158" i="10"/>
  <c r="FT397" i="10"/>
  <c r="CJ227" i="10"/>
  <c r="CG227" i="10"/>
  <c r="ES227" i="10" s="1"/>
  <c r="DO35" i="10"/>
  <c r="CJ35" i="10"/>
  <c r="CG35" i="10"/>
  <c r="CJ50" i="10"/>
  <c r="CG50" i="10"/>
  <c r="ES50" i="10" s="1"/>
  <c r="CC380" i="10"/>
  <c r="CI380" i="10"/>
  <c r="FW239" i="10"/>
  <c r="FW266" i="10"/>
  <c r="FW263" i="10"/>
  <c r="FU276" i="10"/>
  <c r="FU11" i="10"/>
  <c r="FU10" i="10"/>
  <c r="FU50" i="10"/>
  <c r="FU63" i="10"/>
  <c r="FU134" i="10"/>
  <c r="FU132" i="10"/>
  <c r="FU230" i="10"/>
  <c r="FU226" i="10"/>
  <c r="FU240" i="10"/>
  <c r="FU252" i="10"/>
  <c r="FU263" i="10"/>
  <c r="FU401" i="10"/>
  <c r="FU399" i="10"/>
  <c r="FU412" i="10"/>
  <c r="CI363" i="10"/>
  <c r="CK363" i="10"/>
  <c r="CQ363" i="10"/>
  <c r="CY363" i="10"/>
  <c r="DC363" i="10"/>
  <c r="DK363" i="10"/>
  <c r="CO363" i="10"/>
  <c r="CS363" i="10"/>
  <c r="DA363" i="10"/>
  <c r="DE363" i="10"/>
  <c r="DI363" i="10"/>
  <c r="FV380" i="10"/>
  <c r="FY384" i="10"/>
  <c r="FY382" i="10"/>
  <c r="AY380" i="10"/>
  <c r="FJ380" i="10"/>
  <c r="FD380" i="10"/>
  <c r="EY380" i="10"/>
  <c r="O380" i="10"/>
  <c r="AC380" i="10"/>
  <c r="AG380" i="10"/>
  <c r="AI380" i="10"/>
  <c r="AK380" i="10"/>
  <c r="EK384" i="10"/>
  <c r="Q380" i="10"/>
  <c r="FS382" i="10"/>
  <c r="FN380" i="10"/>
  <c r="FF380" i="10"/>
  <c r="X385" i="10"/>
  <c r="EU381" i="10"/>
  <c r="U384" i="10"/>
  <c r="ES384" i="10" s="1"/>
  <c r="U382" i="10"/>
  <c r="EO381" i="10"/>
  <c r="FT363" i="10"/>
  <c r="FL363" i="10"/>
  <c r="EP363" i="10"/>
  <c r="FP363" i="10"/>
  <c r="S363" i="10"/>
  <c r="FS364" i="10"/>
  <c r="FQ365" i="10"/>
  <c r="FM365" i="10"/>
  <c r="FI365" i="10"/>
  <c r="FG364" i="10"/>
  <c r="FE366" i="10"/>
  <c r="FC364" i="10"/>
  <c r="FA365" i="10"/>
  <c r="EX363" i="10"/>
  <c r="X366" i="10"/>
  <c r="X364" i="10"/>
  <c r="U367" i="10"/>
  <c r="ES367" i="10" s="1"/>
  <c r="U365" i="10"/>
  <c r="U364" i="10"/>
  <c r="EM366" i="10"/>
  <c r="EM364" i="10"/>
  <c r="BC367" i="10"/>
  <c r="BC365" i="10"/>
  <c r="FU365" i="10"/>
  <c r="ET275" i="10"/>
  <c r="EX275" i="10"/>
  <c r="EV276" i="10"/>
  <c r="AU275" i="10"/>
  <c r="FP275" i="10"/>
  <c r="EY275" i="10"/>
  <c r="FU277" i="10"/>
  <c r="AR541" i="10"/>
  <c r="GF58" i="10"/>
  <c r="EK57" i="10"/>
  <c r="GF57" i="10"/>
  <c r="EK59" i="10"/>
  <c r="EK54" i="10"/>
  <c r="FD48" i="10"/>
  <c r="FV48" i="10"/>
  <c r="GD48" i="10"/>
  <c r="FX48" i="10"/>
  <c r="ES49" i="10"/>
  <c r="DT49" i="10"/>
  <c r="GF49" i="10" s="1"/>
  <c r="DS49" i="10"/>
  <c r="EV51" i="10"/>
  <c r="EK35" i="10"/>
  <c r="M48" i="10"/>
  <c r="AD541" i="10"/>
  <c r="GE60" i="10"/>
  <c r="BY48" i="10"/>
  <c r="AC48" i="10"/>
  <c r="FN48" i="10"/>
  <c r="FJ48" i="10"/>
  <c r="FI51" i="10"/>
  <c r="FH48" i="10"/>
  <c r="FC52" i="10"/>
  <c r="FC50" i="10"/>
  <c r="FB48" i="10"/>
  <c r="FA51" i="10"/>
  <c r="EZ48" i="10"/>
  <c r="U54" i="10"/>
  <c r="EQ52" i="10"/>
  <c r="EN48" i="10"/>
  <c r="GC52" i="10"/>
  <c r="GC48" i="10" s="1"/>
  <c r="GB48" i="10"/>
  <c r="BC54" i="10"/>
  <c r="GA54" i="10" s="1"/>
  <c r="BC51" i="10"/>
  <c r="GA51" i="10" s="1"/>
  <c r="FW50" i="10"/>
  <c r="CG51" i="10"/>
  <c r="DT51" i="10" s="1"/>
  <c r="EJ48" i="10"/>
  <c r="FF48" i="10"/>
  <c r="EV398" i="10"/>
  <c r="FP397" i="10"/>
  <c r="EX397" i="10"/>
  <c r="EP397" i="10"/>
  <c r="EY397" i="10"/>
  <c r="EL33" i="10"/>
  <c r="EJ76" i="10"/>
  <c r="BD541" i="10"/>
  <c r="EJ94" i="10"/>
  <c r="EL94" i="10"/>
  <c r="EJ115" i="10"/>
  <c r="EJ175" i="10"/>
  <c r="EL205" i="10"/>
  <c r="EL225" i="10"/>
  <c r="P541" i="10"/>
  <c r="EJ250" i="10"/>
  <c r="EL250" i="10"/>
  <c r="FO346" i="10"/>
  <c r="FO76" i="10"/>
  <c r="EJ33" i="10"/>
  <c r="EL190" i="10"/>
  <c r="EJ262" i="10"/>
  <c r="EJ507" i="10"/>
  <c r="FO94" i="10"/>
  <c r="M524" i="10"/>
  <c r="EJ422" i="10"/>
  <c r="EJ456" i="10"/>
  <c r="EL456" i="10"/>
  <c r="GE103" i="10"/>
  <c r="GE112" i="10"/>
  <c r="GE203" i="10"/>
  <c r="GE233" i="10"/>
  <c r="GE235" i="10"/>
  <c r="GE237" i="10"/>
  <c r="GE244" i="10"/>
  <c r="GE248" i="10"/>
  <c r="BY76" i="10"/>
  <c r="DS76" i="10"/>
  <c r="GF83" i="10"/>
  <c r="GE84" i="10"/>
  <c r="EK85" i="10"/>
  <c r="GF85" i="10"/>
  <c r="GE86" i="10"/>
  <c r="EK87" i="10"/>
  <c r="EK93" i="10"/>
  <c r="DT94" i="10"/>
  <c r="EK103" i="10"/>
  <c r="GF103" i="10"/>
  <c r="GE104" i="10"/>
  <c r="EK112" i="10"/>
  <c r="GE113" i="10"/>
  <c r="EK114" i="10"/>
  <c r="BY115" i="10"/>
  <c r="EK123" i="10"/>
  <c r="GF123" i="10"/>
  <c r="EK125" i="10"/>
  <c r="EK127" i="10"/>
  <c r="GF420" i="10"/>
  <c r="BY422" i="10"/>
  <c r="GF429" i="10"/>
  <c r="GF431" i="10"/>
  <c r="GF433" i="10"/>
  <c r="GF448" i="10"/>
  <c r="GF450" i="10"/>
  <c r="FS158" i="10"/>
  <c r="GF100" i="10"/>
  <c r="BY275" i="10"/>
  <c r="EK283" i="10"/>
  <c r="GE283" i="10"/>
  <c r="GE284" i="10"/>
  <c r="EK284" i="10"/>
  <c r="EK285" i="10"/>
  <c r="GF285" i="10"/>
  <c r="GE286" i="10"/>
  <c r="GF286" i="10"/>
  <c r="GE287" i="10"/>
  <c r="BY329" i="10"/>
  <c r="EK338" i="10"/>
  <c r="GF338" i="10"/>
  <c r="EK339" i="10"/>
  <c r="GF339" i="10"/>
  <c r="GE339" i="10"/>
  <c r="GE341" i="10"/>
  <c r="GE342" i="10"/>
  <c r="GF342" i="10"/>
  <c r="EK343" i="10"/>
  <c r="GF343" i="10"/>
  <c r="GE343" i="10"/>
  <c r="BY363" i="10"/>
  <c r="EK368" i="10"/>
  <c r="GE369" i="10"/>
  <c r="EK369" i="10"/>
  <c r="GF369" i="10"/>
  <c r="GF370" i="10"/>
  <c r="GE370" i="10"/>
  <c r="GF371" i="10"/>
  <c r="EK372" i="10"/>
  <c r="EK373" i="10"/>
  <c r="EK374" i="10"/>
  <c r="GE374" i="10"/>
  <c r="GE375" i="10"/>
  <c r="EK375" i="10"/>
  <c r="GF376" i="10"/>
  <c r="GE377" i="10"/>
  <c r="EK377" i="10"/>
  <c r="GF377" i="10"/>
  <c r="EK378" i="10"/>
  <c r="EK379" i="10"/>
  <c r="GF379" i="10"/>
  <c r="EL380" i="10"/>
  <c r="GF386" i="10"/>
  <c r="GE386" i="10"/>
  <c r="GF387" i="10"/>
  <c r="EK388" i="10"/>
  <c r="GE388" i="10"/>
  <c r="EK390" i="10"/>
  <c r="GE390" i="10"/>
  <c r="GE391" i="10"/>
  <c r="EK391" i="10"/>
  <c r="GF391" i="10"/>
  <c r="GF392" i="10"/>
  <c r="GF393" i="10"/>
  <c r="GE394" i="10"/>
  <c r="EK395" i="10"/>
  <c r="EK396" i="10"/>
  <c r="GF396" i="10"/>
  <c r="GE396" i="10"/>
  <c r="M490" i="10"/>
  <c r="Q473" i="10"/>
  <c r="AY473" i="10"/>
  <c r="FT473" i="10"/>
  <c r="FV473" i="10"/>
  <c r="EL473" i="10"/>
  <c r="EN473" i="10"/>
  <c r="EX473" i="10"/>
  <c r="EZ473" i="10"/>
  <c r="FF473" i="10"/>
  <c r="FH473" i="10"/>
  <c r="FN473" i="10"/>
  <c r="FP473" i="10"/>
  <c r="BG476" i="10"/>
  <c r="BH477" i="10"/>
  <c r="EK480" i="10"/>
  <c r="GF480" i="10"/>
  <c r="EK481" i="10"/>
  <c r="GE482" i="10"/>
  <c r="GE483" i="10"/>
  <c r="EK483" i="10"/>
  <c r="GF483" i="10"/>
  <c r="EK484" i="10"/>
  <c r="GF484" i="10"/>
  <c r="GE485" i="10"/>
  <c r="GE486" i="10"/>
  <c r="GF487" i="10"/>
  <c r="EK488" i="10"/>
  <c r="GF488" i="10"/>
  <c r="EK489" i="10"/>
  <c r="FV490" i="10"/>
  <c r="FZ490" i="10"/>
  <c r="GB490" i="10"/>
  <c r="GD490" i="10"/>
  <c r="EN490" i="10"/>
  <c r="EP490" i="10"/>
  <c r="EK495" i="10"/>
  <c r="GF498" i="10"/>
  <c r="GE498" i="10"/>
  <c r="GE499" i="10"/>
  <c r="EK499" i="10"/>
  <c r="GF499" i="10"/>
  <c r="EK500" i="10"/>
  <c r="GF500" i="10"/>
  <c r="GE500" i="10"/>
  <c r="GE501" i="10"/>
  <c r="EK501" i="10"/>
  <c r="EK502" i="10"/>
  <c r="GF502" i="10"/>
  <c r="GE502" i="10"/>
  <c r="EK503" i="10"/>
  <c r="GF503" i="10"/>
  <c r="EK504" i="10"/>
  <c r="GE505" i="10"/>
  <c r="EK505" i="10"/>
  <c r="GF505" i="10"/>
  <c r="GF506" i="10"/>
  <c r="GE506" i="10"/>
  <c r="BC479" i="10"/>
  <c r="GA479" i="10" s="1"/>
  <c r="U479" i="10"/>
  <c r="ES479" i="10" s="1"/>
  <c r="AU33" i="10"/>
  <c r="AU225" i="10"/>
  <c r="AU410" i="10"/>
  <c r="EK424" i="10"/>
  <c r="EK426" i="10"/>
  <c r="EK427" i="10"/>
  <c r="EK428" i="10"/>
  <c r="EK291" i="10"/>
  <c r="EK293" i="10"/>
  <c r="EK78" i="10"/>
  <c r="EK160" i="10"/>
  <c r="EK80" i="10"/>
  <c r="EK146" i="10"/>
  <c r="EK148" i="10"/>
  <c r="EK180" i="10"/>
  <c r="EK212" i="10"/>
  <c r="EK82" i="10"/>
  <c r="EK164" i="10"/>
  <c r="EK197" i="10"/>
  <c r="EK213" i="10"/>
  <c r="EK166" i="10"/>
  <c r="EK137" i="10"/>
  <c r="EK442" i="10"/>
  <c r="EK53" i="10"/>
  <c r="EK181" i="10"/>
  <c r="EK139" i="10"/>
  <c r="EK320" i="10"/>
  <c r="EK336" i="10"/>
  <c r="EK444" i="10"/>
  <c r="EK256" i="10"/>
  <c r="EK258" i="10"/>
  <c r="FS10" i="10"/>
  <c r="DE9" i="10"/>
  <c r="FQ11" i="10"/>
  <c r="FO10" i="10"/>
  <c r="FN238" i="10"/>
  <c r="FM332" i="10"/>
  <c r="FM11" i="10"/>
  <c r="FM263" i="10"/>
  <c r="FK331" i="10"/>
  <c r="AM329" i="10"/>
  <c r="FK314" i="10"/>
  <c r="FK63" i="10"/>
  <c r="FJ62" i="10"/>
  <c r="FI332" i="10"/>
  <c r="FI11" i="10"/>
  <c r="FI264" i="10"/>
  <c r="FH62" i="10"/>
  <c r="FG330" i="10"/>
  <c r="AI312" i="10"/>
  <c r="FF62" i="10"/>
  <c r="FE332" i="10"/>
  <c r="FE314" i="10"/>
  <c r="AG33" i="10"/>
  <c r="FD238" i="10"/>
  <c r="FD410" i="10"/>
  <c r="EK43" i="10"/>
  <c r="EK45" i="10"/>
  <c r="EK47" i="10"/>
  <c r="GE55" i="10"/>
  <c r="EK56" i="10"/>
  <c r="GF56" i="10"/>
  <c r="GE57" i="10"/>
  <c r="EK58" i="10"/>
  <c r="EK60" i="10"/>
  <c r="GF60" i="10"/>
  <c r="GE61" i="10"/>
  <c r="GF157" i="10"/>
  <c r="GF174" i="10"/>
  <c r="GF184" i="10"/>
  <c r="GF204" i="10"/>
  <c r="EK214" i="10"/>
  <c r="GF214" i="10"/>
  <c r="GE215" i="10"/>
  <c r="EK216" i="10"/>
  <c r="GF216" i="10"/>
  <c r="GE217" i="10"/>
  <c r="EK218" i="10"/>
  <c r="GE223" i="10"/>
  <c r="EK224" i="10"/>
  <c r="EK234" i="10"/>
  <c r="EK236" i="10"/>
  <c r="EK261" i="10"/>
  <c r="GF261" i="10"/>
  <c r="GE403" i="10"/>
  <c r="GE405" i="10"/>
  <c r="GE407" i="10"/>
  <c r="GF408" i="10"/>
  <c r="GE409" i="10"/>
  <c r="EK465" i="10"/>
  <c r="GF465" i="10"/>
  <c r="EK467" i="10"/>
  <c r="EK469" i="10"/>
  <c r="EK471" i="10"/>
  <c r="GF471" i="10"/>
  <c r="GE510" i="10"/>
  <c r="GE512" i="10"/>
  <c r="GE514" i="10"/>
  <c r="GF515" i="10"/>
  <c r="EK517" i="10"/>
  <c r="GF517" i="10"/>
  <c r="EK519" i="10"/>
  <c r="GE520" i="10"/>
  <c r="GE522" i="10"/>
  <c r="EK523" i="10"/>
  <c r="GF523" i="10"/>
  <c r="EK527" i="10"/>
  <c r="GF529" i="10"/>
  <c r="GE530" i="10"/>
  <c r="EK531" i="10"/>
  <c r="GE532" i="10"/>
  <c r="EK533" i="10"/>
  <c r="EK535" i="10"/>
  <c r="EK537" i="10"/>
  <c r="EJ288" i="10"/>
  <c r="FX473" i="10"/>
  <c r="FL473" i="10"/>
  <c r="FD490" i="10"/>
  <c r="FF490" i="10"/>
  <c r="FN490" i="10"/>
  <c r="FH490" i="10"/>
  <c r="EK229" i="10"/>
  <c r="BY312" i="10"/>
  <c r="FJ238" i="10"/>
  <c r="AK312" i="10"/>
  <c r="FI175" i="10"/>
  <c r="FG175" i="10"/>
  <c r="AG262" i="10"/>
  <c r="FD62" i="10"/>
  <c r="FD524" i="10"/>
  <c r="FC144" i="10"/>
  <c r="FC175" i="10"/>
  <c r="AC312" i="10"/>
  <c r="EW346" i="10"/>
  <c r="EW524" i="10"/>
  <c r="EV158" i="10"/>
  <c r="EU94" i="10"/>
  <c r="EO346" i="10"/>
  <c r="EO94" i="10"/>
  <c r="FC330" i="10"/>
  <c r="FC264" i="10"/>
  <c r="FA332" i="10"/>
  <c r="FA264" i="10"/>
  <c r="Y329" i="10"/>
  <c r="EU76" i="10"/>
  <c r="EO76" i="10"/>
  <c r="EO158" i="10"/>
  <c r="EW264" i="10"/>
  <c r="EU331" i="10"/>
  <c r="EU313" i="10"/>
  <c r="EU10" i="10"/>
  <c r="EU205" i="10"/>
  <c r="ES115" i="10"/>
  <c r="EQ331" i="10"/>
  <c r="EQ313" i="10"/>
  <c r="EQ34" i="10"/>
  <c r="EQ205" i="10"/>
  <c r="EO10" i="10"/>
  <c r="EO63" i="10"/>
  <c r="EO263" i="10"/>
  <c r="GC205" i="10"/>
  <c r="FZ380" i="10"/>
  <c r="FZ346" i="10"/>
  <c r="FZ48" i="10"/>
  <c r="FZ524" i="10"/>
  <c r="BA332" i="10"/>
  <c r="FY332" i="10" s="1"/>
  <c r="BC332" i="10"/>
  <c r="BA282" i="10"/>
  <c r="FY282" i="10" s="1"/>
  <c r="BC282" i="10"/>
  <c r="GA64" i="10"/>
  <c r="BA119" i="10"/>
  <c r="BC119" i="10"/>
  <c r="GA161" i="10"/>
  <c r="BA259" i="10"/>
  <c r="BC259" i="10"/>
  <c r="GA259" i="10" s="1"/>
  <c r="BA270" i="10"/>
  <c r="FY270" i="10" s="1"/>
  <c r="BC270" i="10"/>
  <c r="GA270" i="10" s="1"/>
  <c r="FX380" i="10"/>
  <c r="FX507" i="10"/>
  <c r="FX410" i="10"/>
  <c r="FW524" i="10"/>
  <c r="FV507" i="10"/>
  <c r="FV410" i="10"/>
  <c r="FU175" i="10"/>
  <c r="EM263" i="10"/>
  <c r="GC330" i="10"/>
  <c r="GC329" i="10" s="1"/>
  <c r="GC10" i="10"/>
  <c r="GC34" i="10"/>
  <c r="GC175" i="10"/>
  <c r="GB62" i="10"/>
  <c r="GB524" i="10"/>
  <c r="FZ439" i="10"/>
  <c r="FZ410" i="10"/>
  <c r="BA336" i="10"/>
  <c r="FY336" i="10" s="1"/>
  <c r="BC336" i="10"/>
  <c r="BA294" i="10"/>
  <c r="FY294" i="10" s="1"/>
  <c r="BC294" i="10"/>
  <c r="GA294" i="10" s="1"/>
  <c r="BA278" i="10"/>
  <c r="FY278" i="10" s="1"/>
  <c r="BC278" i="10"/>
  <c r="BA427" i="10"/>
  <c r="BC427" i="10"/>
  <c r="GA427" i="10" s="1"/>
  <c r="BA425" i="10"/>
  <c r="BC425" i="10"/>
  <c r="BA36" i="10"/>
  <c r="BC36" i="10"/>
  <c r="BA50" i="10"/>
  <c r="FY50" i="10" s="1"/>
  <c r="BC50" i="10"/>
  <c r="GA50" i="10" s="1"/>
  <c r="FY207" i="10"/>
  <c r="GA207" i="10"/>
  <c r="BA226" i="10"/>
  <c r="BC226" i="10"/>
  <c r="BA251" i="10"/>
  <c r="BC251" i="10"/>
  <c r="BA264" i="10"/>
  <c r="FY264" i="10" s="1"/>
  <c r="BC264" i="10"/>
  <c r="BA413" i="10"/>
  <c r="FY413" i="10" s="1"/>
  <c r="BC413" i="10"/>
  <c r="GA413" i="10" s="1"/>
  <c r="FX312" i="10"/>
  <c r="FX9" i="10"/>
  <c r="FX524" i="10"/>
  <c r="FW456" i="10"/>
  <c r="FW205" i="10"/>
  <c r="FW190" i="10"/>
  <c r="FZ62" i="10"/>
  <c r="FY94" i="10"/>
  <c r="FW330" i="10"/>
  <c r="FW314" i="10"/>
  <c r="FW11" i="10"/>
  <c r="FW63" i="10"/>
  <c r="FW175" i="10"/>
  <c r="FW240" i="10"/>
  <c r="FW264" i="10"/>
  <c r="FV346" i="10"/>
  <c r="FV312" i="10"/>
  <c r="FV9" i="10"/>
  <c r="FV524" i="10"/>
  <c r="FU382" i="10"/>
  <c r="FU333" i="10"/>
  <c r="FU269" i="10"/>
  <c r="FT329" i="10"/>
  <c r="FT33" i="10"/>
  <c r="FT225" i="10"/>
  <c r="FW411" i="10"/>
  <c r="FW412" i="10"/>
  <c r="DO191" i="10"/>
  <c r="DM191" i="10"/>
  <c r="FY191" i="10" s="1"/>
  <c r="CG191" i="10"/>
  <c r="DO193" i="10"/>
  <c r="DM193" i="10"/>
  <c r="FY193" i="10" s="1"/>
  <c r="CG193" i="10"/>
  <c r="FT456" i="10"/>
  <c r="FT205" i="10"/>
  <c r="DO381" i="10"/>
  <c r="DM381" i="10"/>
  <c r="CJ381" i="10"/>
  <c r="CG381" i="10"/>
  <c r="FU366" i="10"/>
  <c r="FU332" i="10"/>
  <c r="FU314" i="10"/>
  <c r="FU36" i="10"/>
  <c r="FU34" i="10"/>
  <c r="FU264" i="10"/>
  <c r="FU400" i="10"/>
  <c r="FU190" i="10"/>
  <c r="FU381" i="10"/>
  <c r="GD346" i="10"/>
  <c r="FN346" i="10"/>
  <c r="FJ346" i="10"/>
  <c r="FF346" i="10"/>
  <c r="EY346" i="10"/>
  <c r="EK247" i="10"/>
  <c r="EK242" i="10"/>
  <c r="EK248" i="10"/>
  <c r="AT541" i="10"/>
  <c r="CG240" i="10"/>
  <c r="DT240" i="10" s="1"/>
  <c r="FK346" i="10"/>
  <c r="EQ346" i="10"/>
  <c r="EK354" i="10"/>
  <c r="DS346" i="10"/>
  <c r="EJ346" i="10"/>
  <c r="EK355" i="10"/>
  <c r="EK356" i="10"/>
  <c r="EK357" i="10"/>
  <c r="GF357" i="10"/>
  <c r="EK358" i="10"/>
  <c r="EK360" i="10"/>
  <c r="GF360" i="10"/>
  <c r="EK362" i="10"/>
  <c r="GF362" i="10"/>
  <c r="EK350" i="10"/>
  <c r="EK353" i="10"/>
  <c r="GF71" i="10"/>
  <c r="GE74" i="10"/>
  <c r="EK68" i="10"/>
  <c r="AS62" i="10"/>
  <c r="EQ63" i="10"/>
  <c r="V541" i="10"/>
  <c r="AB541" i="10"/>
  <c r="AH541" i="10"/>
  <c r="AV541" i="10"/>
  <c r="N541" i="10"/>
  <c r="EK249" i="10"/>
  <c r="EK244" i="10"/>
  <c r="M238" i="10"/>
  <c r="R541" i="10"/>
  <c r="BY94" i="10"/>
  <c r="EK95" i="10"/>
  <c r="DS94" i="10"/>
  <c r="DS507" i="10"/>
  <c r="GE508" i="10"/>
  <c r="EK525" i="10"/>
  <c r="BY524" i="10"/>
  <c r="DS115" i="10"/>
  <c r="DT288" i="10"/>
  <c r="EL288" i="10"/>
  <c r="EK207" i="10"/>
  <c r="EK209" i="10"/>
  <c r="EK116" i="10"/>
  <c r="M144" i="10"/>
  <c r="M130" i="10"/>
  <c r="EK97" i="10"/>
  <c r="EK65" i="10"/>
  <c r="EK16" i="10"/>
  <c r="EK280" i="10"/>
  <c r="EK67" i="10"/>
  <c r="EK198" i="10"/>
  <c r="EK295" i="10"/>
  <c r="EK402" i="10"/>
  <c r="EL48" i="10"/>
  <c r="EJ62" i="10"/>
  <c r="EL62" i="10"/>
  <c r="EL76" i="10"/>
  <c r="EJ130" i="10"/>
  <c r="EL130" i="10"/>
  <c r="AZ541" i="10"/>
  <c r="EL175" i="10"/>
  <c r="EL524" i="10"/>
  <c r="BH507" i="10"/>
  <c r="EK516" i="10"/>
  <c r="M507" i="10"/>
  <c r="T541" i="10"/>
  <c r="Z541" i="10"/>
  <c r="AX541" i="10"/>
  <c r="BY238" i="10"/>
  <c r="EK243" i="10"/>
  <c r="BX541" i="10"/>
  <c r="DT346" i="10"/>
  <c r="EL346" i="10"/>
  <c r="EK383" i="10"/>
  <c r="BY380" i="10"/>
  <c r="EW415" i="10"/>
  <c r="Y410" i="10"/>
  <c r="BC492" i="10"/>
  <c r="BA492" i="10"/>
  <c r="U492" i="10"/>
  <c r="X494" i="10"/>
  <c r="EV494" i="10" s="1"/>
  <c r="BA494" i="10"/>
  <c r="FY494" i="10" s="1"/>
  <c r="EK349" i="10"/>
  <c r="EK459" i="10"/>
  <c r="AC211" i="10"/>
  <c r="AE211" i="10"/>
  <c r="AM211" i="10"/>
  <c r="AU211" i="10"/>
  <c r="AG15" i="10"/>
  <c r="AM15" i="10"/>
  <c r="FK15" i="10" s="1"/>
  <c r="AQ15" i="10"/>
  <c r="FO15" i="10" s="1"/>
  <c r="AU15" i="10"/>
  <c r="FS15" i="10" s="1"/>
  <c r="X496" i="10"/>
  <c r="EV496" i="10" s="1"/>
  <c r="BA496" i="10"/>
  <c r="EK479" i="10"/>
  <c r="DG9" i="10"/>
  <c r="FQ330" i="10"/>
  <c r="FQ14" i="10"/>
  <c r="BH14" i="10"/>
  <c r="GF14" i="10" s="1"/>
  <c r="FQ50" i="10"/>
  <c r="FQ82" i="10"/>
  <c r="BH82" i="10"/>
  <c r="GF82" i="10" s="1"/>
  <c r="FQ94" i="10"/>
  <c r="FQ148" i="10"/>
  <c r="FQ144" i="10" s="1"/>
  <c r="BH148" i="10"/>
  <c r="GF148" i="10" s="1"/>
  <c r="FQ263" i="10"/>
  <c r="FP9" i="10"/>
  <c r="FP62" i="10"/>
  <c r="FP94" i="10"/>
  <c r="FP410" i="10"/>
  <c r="FO382" i="10"/>
  <c r="FO425" i="10"/>
  <c r="FO36" i="10"/>
  <c r="FO68" i="10"/>
  <c r="FO132" i="10"/>
  <c r="FO179" i="10"/>
  <c r="BG179" i="10"/>
  <c r="GE179" i="10" s="1"/>
  <c r="FO212" i="10"/>
  <c r="BH212" i="10"/>
  <c r="GF212" i="10" s="1"/>
  <c r="FO241" i="10"/>
  <c r="FO270" i="10"/>
  <c r="FO266" i="10"/>
  <c r="FO400" i="10"/>
  <c r="FO398" i="10"/>
  <c r="FN363" i="10"/>
  <c r="FN288" i="10"/>
  <c r="FN456" i="10"/>
  <c r="FN33" i="10"/>
  <c r="FN144" i="10"/>
  <c r="FN175" i="10"/>
  <c r="FN225" i="10"/>
  <c r="FM366" i="10"/>
  <c r="FM364" i="10"/>
  <c r="FM346" i="10"/>
  <c r="AO346" i="10"/>
  <c r="AO329" i="10"/>
  <c r="FM320" i="10"/>
  <c r="FM318" i="10"/>
  <c r="FM314" i="10"/>
  <c r="DA312" i="10"/>
  <c r="FM277" i="10"/>
  <c r="FM507" i="10"/>
  <c r="FM463" i="10"/>
  <c r="FM461" i="10"/>
  <c r="FM459" i="10"/>
  <c r="DA456" i="10"/>
  <c r="FM444" i="10"/>
  <c r="FM442" i="10"/>
  <c r="FM440" i="10"/>
  <c r="FM53" i="10"/>
  <c r="FM51" i="10"/>
  <c r="FM81" i="10"/>
  <c r="FM79" i="10"/>
  <c r="FM77" i="10"/>
  <c r="AO76" i="10"/>
  <c r="FM98" i="10"/>
  <c r="FM94" i="10" s="1"/>
  <c r="FM115" i="10"/>
  <c r="FM161" i="10"/>
  <c r="FM159" i="10"/>
  <c r="FM177" i="10"/>
  <c r="FM175" i="10" s="1"/>
  <c r="FM207" i="10"/>
  <c r="FM205" i="10" s="1"/>
  <c r="FM258" i="10"/>
  <c r="FM254" i="10"/>
  <c r="BG254" i="10"/>
  <c r="FM252" i="10"/>
  <c r="FL380" i="10"/>
  <c r="FL312" i="10"/>
  <c r="FL439" i="10"/>
  <c r="FL48" i="10"/>
  <c r="FL76" i="10"/>
  <c r="FL115" i="10"/>
  <c r="FL238" i="10"/>
  <c r="FL262" i="10"/>
  <c r="FL524" i="10"/>
  <c r="FK381" i="10"/>
  <c r="AM380" i="10"/>
  <c r="FK456" i="10"/>
  <c r="FK441" i="10"/>
  <c r="AM439" i="10"/>
  <c r="FK422" i="10"/>
  <c r="FK190" i="10"/>
  <c r="FI314" i="10"/>
  <c r="CW312" i="10"/>
  <c r="FI277" i="10"/>
  <c r="AK275" i="10"/>
  <c r="FI507" i="10"/>
  <c r="FI459" i="10"/>
  <c r="FI456" i="10" s="1"/>
  <c r="AK456" i="10"/>
  <c r="CW456" i="10"/>
  <c r="FI440" i="10"/>
  <c r="FI439" i="10" s="1"/>
  <c r="AK439" i="10"/>
  <c r="AK15" i="10"/>
  <c r="FI15" i="10" s="1"/>
  <c r="FI158" i="10"/>
  <c r="AK211" i="10"/>
  <c r="FI211" i="10" s="1"/>
  <c r="FI205" i="10" s="1"/>
  <c r="FI239" i="10"/>
  <c r="AK238" i="10"/>
  <c r="FG314" i="10"/>
  <c r="CU312" i="10"/>
  <c r="FG277" i="10"/>
  <c r="AI275" i="10"/>
  <c r="FG507" i="10"/>
  <c r="FG459" i="10"/>
  <c r="FG456" i="10" s="1"/>
  <c r="AI456" i="10"/>
  <c r="CU456" i="10"/>
  <c r="AI15" i="10"/>
  <c r="FG15" i="10" s="1"/>
  <c r="FG144" i="10"/>
  <c r="FE346" i="10"/>
  <c r="AG346" i="10"/>
  <c r="AG329" i="10"/>
  <c r="FE288" i="10"/>
  <c r="FE276" i="10"/>
  <c r="AG275" i="10"/>
  <c r="FE78" i="10"/>
  <c r="FE76" i="10" s="1"/>
  <c r="AG76" i="10"/>
  <c r="FE94" i="10"/>
  <c r="FE116" i="10"/>
  <c r="FE115" i="10" s="1"/>
  <c r="BG116" i="10"/>
  <c r="FE144" i="10"/>
  <c r="FD363" i="10"/>
  <c r="FD288" i="10"/>
  <c r="FD456" i="10"/>
  <c r="FD33" i="10"/>
  <c r="FD144" i="10"/>
  <c r="FD175" i="10"/>
  <c r="FD225" i="10"/>
  <c r="FC346" i="10"/>
  <c r="AE346" i="10"/>
  <c r="AE329" i="10"/>
  <c r="FC51" i="10"/>
  <c r="AE48" i="10"/>
  <c r="FC77" i="10"/>
  <c r="FC76" i="10" s="1"/>
  <c r="AE76" i="10"/>
  <c r="FC190" i="10"/>
  <c r="FA314" i="10"/>
  <c r="CO312" i="10"/>
  <c r="FA277" i="10"/>
  <c r="AC275" i="10"/>
  <c r="FA507" i="10"/>
  <c r="FA456" i="10"/>
  <c r="CO456" i="10"/>
  <c r="FA115" i="10"/>
  <c r="FA158" i="10"/>
  <c r="EW288" i="10"/>
  <c r="Y288" i="10"/>
  <c r="EW277" i="10"/>
  <c r="Y275" i="10"/>
  <c r="EW507" i="10"/>
  <c r="EW459" i="10"/>
  <c r="EW456" i="10" s="1"/>
  <c r="Y456" i="10"/>
  <c r="CK456" i="10"/>
  <c r="Y440" i="10"/>
  <c r="EW77" i="10"/>
  <c r="EW76" i="10" s="1"/>
  <c r="Y76" i="10"/>
  <c r="EW94" i="10"/>
  <c r="EU384" i="10"/>
  <c r="EU382" i="10"/>
  <c r="W380" i="10"/>
  <c r="W329" i="10"/>
  <c r="EU464" i="10"/>
  <c r="EU458" i="10"/>
  <c r="W456" i="10"/>
  <c r="EU441" i="10"/>
  <c r="W439" i="10"/>
  <c r="AU62" i="10"/>
  <c r="FS63" i="10"/>
  <c r="EM494" i="10"/>
  <c r="X495" i="10"/>
  <c r="EV495" i="10" s="1"/>
  <c r="BA495" i="10"/>
  <c r="FY495" i="10" s="1"/>
  <c r="EM495" i="10"/>
  <c r="EK292" i="10"/>
  <c r="EK458" i="10"/>
  <c r="M456" i="10"/>
  <c r="EK461" i="10"/>
  <c r="EK463" i="10"/>
  <c r="AC12" i="10"/>
  <c r="AE12" i="10"/>
  <c r="AI12" i="10"/>
  <c r="AK12" i="10"/>
  <c r="AQ12" i="10"/>
  <c r="EM496" i="10"/>
  <c r="EO479" i="10"/>
  <c r="GE260" i="10"/>
  <c r="BY62" i="10"/>
  <c r="BY262" i="10"/>
  <c r="FQ276" i="10"/>
  <c r="AS275" i="10"/>
  <c r="FQ458" i="10"/>
  <c r="FQ456" i="10" s="1"/>
  <c r="AS456" i="10"/>
  <c r="FQ12" i="10"/>
  <c r="FQ230" i="10"/>
  <c r="FQ412" i="10"/>
  <c r="FQ524" i="10"/>
  <c r="FP346" i="10"/>
  <c r="FP507" i="10"/>
  <c r="FP190" i="10"/>
  <c r="FP250" i="10"/>
  <c r="FO427" i="10"/>
  <c r="FO34" i="10"/>
  <c r="FO66" i="10"/>
  <c r="BG66" i="10"/>
  <c r="GE66" i="10" s="1"/>
  <c r="FO166" i="10"/>
  <c r="BH166" i="10"/>
  <c r="GF166" i="10" s="1"/>
  <c r="FO181" i="10"/>
  <c r="AQ115" i="10"/>
  <c r="M115" i="10"/>
  <c r="AM238" i="10"/>
  <c r="AS225" i="10"/>
  <c r="AO225" i="10"/>
  <c r="AK225" i="10"/>
  <c r="AQ33" i="10"/>
  <c r="AS33" i="10"/>
  <c r="M62" i="10"/>
  <c r="AG94" i="10"/>
  <c r="AO94" i="10"/>
  <c r="AS94" i="10"/>
  <c r="AK175" i="10"/>
  <c r="AO175" i="10"/>
  <c r="AQ175" i="10"/>
  <c r="AK190" i="10"/>
  <c r="AM190" i="10"/>
  <c r="AO190" i="10"/>
  <c r="AS190" i="10"/>
  <c r="AO205" i="10"/>
  <c r="AS205" i="10"/>
  <c r="AO250" i="10"/>
  <c r="AS250" i="10"/>
  <c r="M397" i="10"/>
  <c r="AG410" i="10"/>
  <c r="AO410" i="10"/>
  <c r="AQ410" i="10"/>
  <c r="AS410" i="10"/>
  <c r="GF22" i="10"/>
  <c r="GF69" i="10"/>
  <c r="GF127" i="10"/>
  <c r="GF245" i="10"/>
  <c r="BH253" i="10"/>
  <c r="GF525" i="10"/>
  <c r="BH16" i="10"/>
  <c r="GF16" i="10" s="1"/>
  <c r="GF73" i="10"/>
  <c r="GF87" i="10"/>
  <c r="BH97" i="10"/>
  <c r="BH257" i="10"/>
  <c r="GF257" i="10" s="1"/>
  <c r="GF404" i="10"/>
  <c r="GF521" i="10"/>
  <c r="AC456" i="10"/>
  <c r="AM456" i="10"/>
  <c r="AC439" i="10"/>
  <c r="AQ422" i="10"/>
  <c r="AO439" i="10"/>
  <c r="AU130" i="10"/>
  <c r="AU250" i="10"/>
  <c r="BG82" i="10"/>
  <c r="GE82" i="10" s="1"/>
  <c r="BG97" i="10"/>
  <c r="BG145" i="10"/>
  <c r="BG166" i="10"/>
  <c r="GE166" i="10" s="1"/>
  <c r="BG180" i="10"/>
  <c r="GE180" i="10" s="1"/>
  <c r="BG197" i="10"/>
  <c r="GE197" i="10" s="1"/>
  <c r="BG212" i="10"/>
  <c r="GE212" i="10" s="1"/>
  <c r="BG229" i="10"/>
  <c r="GE472" i="10"/>
  <c r="GE509" i="10"/>
  <c r="BG507" i="10"/>
  <c r="GE526" i="10"/>
  <c r="GE534" i="10"/>
  <c r="GE538" i="10"/>
  <c r="GE540" i="10"/>
  <c r="M346" i="10"/>
  <c r="Y48" i="10"/>
  <c r="AG48" i="10"/>
  <c r="AO48" i="10"/>
  <c r="AP62" i="10"/>
  <c r="AP541" i="10" s="1"/>
  <c r="AQ62" i="10"/>
  <c r="BG118" i="10"/>
  <c r="GE118" i="10" s="1"/>
  <c r="BG117" i="10"/>
  <c r="GE117" i="10" s="1"/>
  <c r="BG136" i="10"/>
  <c r="GE136" i="10" s="1"/>
  <c r="BG134" i="10"/>
  <c r="BY288" i="10"/>
  <c r="AG312" i="10"/>
  <c r="AO312" i="10"/>
  <c r="AQ312" i="10"/>
  <c r="AS312" i="10"/>
  <c r="EJ312" i="10"/>
  <c r="EJ329" i="10"/>
  <c r="M473" i="10"/>
  <c r="AC473" i="10"/>
  <c r="AG473" i="10"/>
  <c r="AK473" i="10"/>
  <c r="AO473" i="10"/>
  <c r="AS473" i="10"/>
  <c r="AW473" i="10"/>
  <c r="BE473" i="10"/>
  <c r="GD473" i="10"/>
  <c r="EP473" i="10"/>
  <c r="ER473" i="10"/>
  <c r="ET473" i="10"/>
  <c r="FD473" i="10"/>
  <c r="BY473" i="10"/>
  <c r="O490" i="10"/>
  <c r="S490" i="10"/>
  <c r="EL490" i="10"/>
  <c r="EX490" i="10"/>
  <c r="EZ490" i="10"/>
  <c r="FB490" i="10"/>
  <c r="FJ490" i="10"/>
  <c r="BC494" i="10"/>
  <c r="BC495" i="10"/>
  <c r="AU12" i="10"/>
  <c r="U496" i="10"/>
  <c r="ES496" i="10" s="1"/>
  <c r="X474" i="10"/>
  <c r="U474" i="10"/>
  <c r="BC474" i="10"/>
  <c r="EK413" i="10"/>
  <c r="M410" i="10"/>
  <c r="M329" i="10"/>
  <c r="FM475" i="10"/>
  <c r="AU329" i="10"/>
  <c r="FS313" i="10"/>
  <c r="AU380" i="10"/>
  <c r="M190" i="10"/>
  <c r="M363" i="10"/>
  <c r="EK365" i="10"/>
  <c r="EK347" i="10"/>
  <c r="M312" i="10"/>
  <c r="EK314" i="10"/>
  <c r="EK279" i="10"/>
  <c r="EU477" i="10"/>
  <c r="BG477" i="10"/>
  <c r="BH491" i="10"/>
  <c r="Y492" i="10"/>
  <c r="EJ492" i="10"/>
  <c r="EJ490" i="10" s="1"/>
  <c r="Y383" i="10"/>
  <c r="EW383" i="10" s="1"/>
  <c r="EJ383" i="10"/>
  <c r="EJ380" i="10" s="1"/>
  <c r="EK493" i="10"/>
  <c r="EO493" i="10"/>
  <c r="M440" i="10"/>
  <c r="EL440" i="10"/>
  <c r="EL439" i="10" s="1"/>
  <c r="N439" i="10"/>
  <c r="O440" i="10"/>
  <c r="EP440" i="10"/>
  <c r="EP439" i="10" s="1"/>
  <c r="S440" i="10"/>
  <c r="EK290" i="10"/>
  <c r="M288" i="10"/>
  <c r="EK478" i="10"/>
  <c r="EO478" i="10"/>
  <c r="FS288" i="10"/>
  <c r="AU288" i="10"/>
  <c r="FS346" i="10"/>
  <c r="AU346" i="10"/>
  <c r="X497" i="10"/>
  <c r="EV497" i="10" s="1"/>
  <c r="BA497" i="10"/>
  <c r="EM497" i="10"/>
  <c r="AQ262" i="10"/>
  <c r="GE274" i="10"/>
  <c r="GE272" i="10"/>
  <c r="EK264" i="10"/>
  <c r="EK270" i="10"/>
  <c r="BY456" i="10"/>
  <c r="DE329" i="10"/>
  <c r="CQ9" i="10"/>
  <c r="AS346" i="10"/>
  <c r="FQ336" i="10"/>
  <c r="FQ334" i="10"/>
  <c r="FQ332" i="10"/>
  <c r="AS329" i="10"/>
  <c r="FQ314" i="10"/>
  <c r="DE312" i="10"/>
  <c r="FQ281" i="10"/>
  <c r="FQ507" i="10"/>
  <c r="DE456" i="10"/>
  <c r="FQ444" i="10"/>
  <c r="FQ13" i="10"/>
  <c r="BH13" i="10"/>
  <c r="GF13" i="10" s="1"/>
  <c r="FQ77" i="10"/>
  <c r="AS76" i="10"/>
  <c r="FQ177" i="10"/>
  <c r="FQ254" i="10"/>
  <c r="BH254" i="10"/>
  <c r="FP380" i="10"/>
  <c r="FP312" i="10"/>
  <c r="FP439" i="10"/>
  <c r="FP48" i="10"/>
  <c r="FP76" i="10"/>
  <c r="FP115" i="10"/>
  <c r="FP238" i="10"/>
  <c r="FP262" i="10"/>
  <c r="FP524" i="10"/>
  <c r="FO381" i="10"/>
  <c r="AQ380" i="10"/>
  <c r="FO331" i="10"/>
  <c r="AQ329" i="10"/>
  <c r="FO313" i="10"/>
  <c r="DC312" i="10"/>
  <c r="AQ288" i="10"/>
  <c r="FO428" i="10"/>
  <c r="FO63" i="10"/>
  <c r="FO118" i="10"/>
  <c r="FO115" i="10" s="1"/>
  <c r="BH118" i="10"/>
  <c r="GF118" i="10" s="1"/>
  <c r="FO139" i="10"/>
  <c r="FO137" i="10"/>
  <c r="BH137" i="10"/>
  <c r="GF137" i="10" s="1"/>
  <c r="FO135" i="10"/>
  <c r="BH135" i="10"/>
  <c r="GF135" i="10" s="1"/>
  <c r="FO131" i="10"/>
  <c r="FO165" i="10"/>
  <c r="BG165" i="10"/>
  <c r="GE165" i="10" s="1"/>
  <c r="BH165" i="10"/>
  <c r="GF165" i="10" s="1"/>
  <c r="FO163" i="10"/>
  <c r="BG163" i="10"/>
  <c r="GE163" i="10" s="1"/>
  <c r="BH163" i="10"/>
  <c r="GF163" i="10" s="1"/>
  <c r="FO190" i="10"/>
  <c r="FO213" i="10"/>
  <c r="AQ211" i="10"/>
  <c r="FO209" i="10"/>
  <c r="FO226" i="10"/>
  <c r="FO242" i="10"/>
  <c r="FN329" i="10"/>
  <c r="FN275" i="10"/>
  <c r="FN422" i="10"/>
  <c r="FN130" i="10"/>
  <c r="FN158" i="10"/>
  <c r="FN205" i="10"/>
  <c r="FN397" i="10"/>
  <c r="FM333" i="10"/>
  <c r="FM319" i="10"/>
  <c r="FM317" i="10"/>
  <c r="FM315" i="10"/>
  <c r="FM276" i="10"/>
  <c r="AO275" i="10"/>
  <c r="FM16" i="10"/>
  <c r="BG16" i="10"/>
  <c r="GE16" i="10" s="1"/>
  <c r="FM14" i="10"/>
  <c r="BG14" i="10"/>
  <c r="GE14" i="10" s="1"/>
  <c r="FM12" i="10"/>
  <c r="AO62" i="10"/>
  <c r="AN62" i="10"/>
  <c r="AN541" i="10" s="1"/>
  <c r="FM148" i="10"/>
  <c r="BG148" i="10"/>
  <c r="GE148" i="10" s="1"/>
  <c r="FM146" i="10"/>
  <c r="FM198" i="10"/>
  <c r="FM196" i="10"/>
  <c r="FM230" i="10"/>
  <c r="FM259" i="10"/>
  <c r="FM257" i="10"/>
  <c r="BG257" i="10"/>
  <c r="GE257" i="10" s="1"/>
  <c r="FM253" i="10"/>
  <c r="BG253" i="10"/>
  <c r="FM251" i="10"/>
  <c r="FM412" i="10"/>
  <c r="FM524" i="10"/>
  <c r="FL346" i="10"/>
  <c r="FL507" i="10"/>
  <c r="FL9" i="10"/>
  <c r="FL62" i="10"/>
  <c r="FL94" i="10"/>
  <c r="FL190" i="10"/>
  <c r="FL250" i="10"/>
  <c r="FL410" i="10"/>
  <c r="FK288" i="10"/>
  <c r="FK276" i="10"/>
  <c r="AM275" i="10"/>
  <c r="AM12" i="10"/>
  <c r="FK50" i="10"/>
  <c r="AM48" i="10"/>
  <c r="FK78" i="10"/>
  <c r="FK76" i="10" s="1"/>
  <c r="AM76" i="10"/>
  <c r="FK94" i="10"/>
  <c r="FK398" i="10"/>
  <c r="AM397" i="10"/>
  <c r="FJ363" i="10"/>
  <c r="FJ288" i="10"/>
  <c r="FJ456" i="10"/>
  <c r="FJ33" i="10"/>
  <c r="FJ144" i="10"/>
  <c r="FJ175" i="10"/>
  <c r="FJ225" i="10"/>
  <c r="FI346" i="10"/>
  <c r="AK346" i="10"/>
  <c r="AK329" i="10"/>
  <c r="FI77" i="10"/>
  <c r="FI76" i="10" s="1"/>
  <c r="AK76" i="10"/>
  <c r="FI115" i="10"/>
  <c r="FI144" i="10"/>
  <c r="FH363" i="10"/>
  <c r="FH288" i="10"/>
  <c r="FH456" i="10"/>
  <c r="FH33" i="10"/>
  <c r="FH144" i="10"/>
  <c r="FH175" i="10"/>
  <c r="FH225" i="10"/>
  <c r="FG346" i="10"/>
  <c r="AI346" i="10"/>
  <c r="AI329" i="10"/>
  <c r="FG51" i="10"/>
  <c r="AI48" i="10"/>
  <c r="FG77" i="10"/>
  <c r="FG76" i="10" s="1"/>
  <c r="AI76" i="10"/>
  <c r="FG115" i="10"/>
  <c r="FG158" i="10"/>
  <c r="AI211" i="10"/>
  <c r="FG240" i="10"/>
  <c r="AI238" i="10"/>
  <c r="FF329" i="10"/>
  <c r="FF275" i="10"/>
  <c r="FF422" i="10"/>
  <c r="FF130" i="10"/>
  <c r="FF158" i="10"/>
  <c r="FF205" i="10"/>
  <c r="FF397" i="10"/>
  <c r="FE458" i="10"/>
  <c r="FE456" i="10" s="1"/>
  <c r="AG456" i="10"/>
  <c r="FE441" i="10"/>
  <c r="AG439" i="10"/>
  <c r="FE175" i="10"/>
  <c r="AG211" i="10"/>
  <c r="FC314" i="10"/>
  <c r="CQ312" i="10"/>
  <c r="FC277" i="10"/>
  <c r="AE275" i="10"/>
  <c r="FC507" i="10"/>
  <c r="FC456" i="10"/>
  <c r="CQ456" i="10"/>
  <c r="AE15" i="10"/>
  <c r="FC15" i="10" s="1"/>
  <c r="FC115" i="10"/>
  <c r="FC158" i="10"/>
  <c r="FC398" i="10"/>
  <c r="AE397" i="10"/>
  <c r="FB363" i="10"/>
  <c r="FB288" i="10"/>
  <c r="FB456" i="10"/>
  <c r="FB33" i="10"/>
  <c r="FB144" i="10"/>
  <c r="FB175" i="10"/>
  <c r="FB225" i="10"/>
  <c r="FA346" i="10"/>
  <c r="AC346" i="10"/>
  <c r="AC329" i="10"/>
  <c r="FA77" i="10"/>
  <c r="FA76" i="10" s="1"/>
  <c r="AC76" i="10"/>
  <c r="FA240" i="10"/>
  <c r="AC238" i="10"/>
  <c r="FA265" i="10"/>
  <c r="AC262" i="10"/>
  <c r="EZ329" i="10"/>
  <c r="EZ275" i="10"/>
  <c r="EZ422" i="10"/>
  <c r="EZ130" i="10"/>
  <c r="EZ158" i="10"/>
  <c r="EZ205" i="10"/>
  <c r="EZ397" i="10"/>
  <c r="EY363" i="10"/>
  <c r="EY288" i="10"/>
  <c r="EY439" i="10"/>
  <c r="EY51" i="10"/>
  <c r="EY48" i="10" s="1"/>
  <c r="AA48" i="10"/>
  <c r="EY76" i="10"/>
  <c r="EY115" i="10"/>
  <c r="EY238" i="10"/>
  <c r="EY262" i="10"/>
  <c r="EY524" i="10"/>
  <c r="EX346" i="10"/>
  <c r="EX507" i="10"/>
  <c r="EX9" i="10"/>
  <c r="EX62" i="10"/>
  <c r="EX94" i="10"/>
  <c r="EX190" i="10"/>
  <c r="EX250" i="10"/>
  <c r="EX410" i="10"/>
  <c r="EW382" i="10"/>
  <c r="EW158" i="10"/>
  <c r="EW190" i="10"/>
  <c r="EW205" i="10"/>
  <c r="EW265" i="10"/>
  <c r="Y262" i="10"/>
  <c r="EV425" i="10"/>
  <c r="W288" i="10"/>
  <c r="EU282" i="10"/>
  <c r="EU280" i="10"/>
  <c r="EU278" i="10"/>
  <c r="EU276" i="10"/>
  <c r="W275" i="10"/>
  <c r="EU65" i="10"/>
  <c r="BH65" i="10"/>
  <c r="GF65" i="10" s="1"/>
  <c r="EU63" i="10"/>
  <c r="CI62" i="10"/>
  <c r="EU115" i="10"/>
  <c r="EU136" i="10"/>
  <c r="BH136" i="10"/>
  <c r="GF136" i="10" s="1"/>
  <c r="EU134" i="10"/>
  <c r="BH134" i="10"/>
  <c r="EU132" i="10"/>
  <c r="EU144" i="10"/>
  <c r="EU175" i="10"/>
  <c r="ET380" i="10"/>
  <c r="ET312" i="10"/>
  <c r="ET439" i="10"/>
  <c r="ET48" i="10"/>
  <c r="ET76" i="10"/>
  <c r="ET115" i="10"/>
  <c r="ET238" i="10"/>
  <c r="ET262" i="10"/>
  <c r="ET524" i="10"/>
  <c r="CG331" i="10"/>
  <c r="CJ331" i="10"/>
  <c r="EV331" i="10" s="1"/>
  <c r="EQ456" i="10"/>
  <c r="EQ115" i="10"/>
  <c r="EQ144" i="10"/>
  <c r="EQ175" i="10"/>
  <c r="EP380" i="10"/>
  <c r="EP312" i="10"/>
  <c r="EP9" i="10"/>
  <c r="EP62" i="10"/>
  <c r="EP94" i="10"/>
  <c r="EP190" i="10"/>
  <c r="EP250" i="10"/>
  <c r="EP410" i="10"/>
  <c r="EO288" i="10"/>
  <c r="GC288" i="10"/>
  <c r="GC456" i="10"/>
  <c r="GC144" i="10"/>
  <c r="GC397" i="10"/>
  <c r="GB329" i="10"/>
  <c r="GB275" i="10"/>
  <c r="GB422" i="10"/>
  <c r="GB130" i="10"/>
  <c r="GB158" i="10"/>
  <c r="GB205" i="10"/>
  <c r="GB397" i="10"/>
  <c r="BA295" i="10"/>
  <c r="FY295" i="10" s="1"/>
  <c r="BC295" i="10"/>
  <c r="GA295" i="10" s="1"/>
  <c r="U295" i="10"/>
  <c r="ES295" i="10" s="1"/>
  <c r="X295" i="10"/>
  <c r="EV295" i="10" s="1"/>
  <c r="BA279" i="10"/>
  <c r="FY279" i="10" s="1"/>
  <c r="BC279" i="10"/>
  <c r="U279" i="10"/>
  <c r="DM9" i="10"/>
  <c r="EV67" i="10"/>
  <c r="W205" i="10"/>
  <c r="W250" i="10"/>
  <c r="W410" i="10"/>
  <c r="BH116" i="10"/>
  <c r="BH145" i="10"/>
  <c r="BH66" i="10"/>
  <c r="GF66" i="10" s="1"/>
  <c r="BH176" i="10"/>
  <c r="BG423" i="10"/>
  <c r="BH289" i="10"/>
  <c r="BH348" i="10"/>
  <c r="BG256" i="10"/>
  <c r="BG267" i="10"/>
  <c r="FK507" i="10"/>
  <c r="FK115" i="10"/>
  <c r="FK175" i="10"/>
  <c r="FJ329" i="10"/>
  <c r="FJ275" i="10"/>
  <c r="FJ422" i="10"/>
  <c r="FJ130" i="10"/>
  <c r="FJ158" i="10"/>
  <c r="FJ205" i="10"/>
  <c r="FJ397" i="10"/>
  <c r="FI288" i="10"/>
  <c r="FI422" i="10"/>
  <c r="FI94" i="10"/>
  <c r="FH329" i="10"/>
  <c r="FH275" i="10"/>
  <c r="FH422" i="10"/>
  <c r="FH130" i="10"/>
  <c r="FH158" i="10"/>
  <c r="FH205" i="10"/>
  <c r="FH397" i="10"/>
  <c r="FG288" i="10"/>
  <c r="FG94" i="10"/>
  <c r="FF363" i="10"/>
  <c r="FF288" i="10"/>
  <c r="FF456" i="10"/>
  <c r="FF33" i="10"/>
  <c r="FF144" i="10"/>
  <c r="FF175" i="10"/>
  <c r="FF225" i="10"/>
  <c r="FE507" i="10"/>
  <c r="FE158" i="10"/>
  <c r="FD329" i="10"/>
  <c r="FD275" i="10"/>
  <c r="FD422" i="10"/>
  <c r="FD130" i="10"/>
  <c r="FD158" i="10"/>
  <c r="FD205" i="10"/>
  <c r="FD397" i="10"/>
  <c r="FC422" i="10"/>
  <c r="FC94" i="10"/>
  <c r="FB329" i="10"/>
  <c r="FB275" i="10"/>
  <c r="FB422" i="10"/>
  <c r="FB130" i="10"/>
  <c r="FB158" i="10"/>
  <c r="FB205" i="10"/>
  <c r="FB397" i="10"/>
  <c r="FA288" i="10"/>
  <c r="FA422" i="10"/>
  <c r="FA94" i="10"/>
  <c r="EZ363" i="10"/>
  <c r="EZ288" i="10"/>
  <c r="EZ456" i="10"/>
  <c r="EZ33" i="10"/>
  <c r="EZ144" i="10"/>
  <c r="EZ175" i="10"/>
  <c r="EZ225" i="10"/>
  <c r="EY329" i="10"/>
  <c r="EY507" i="10"/>
  <c r="EY9" i="10"/>
  <c r="EY62" i="10"/>
  <c r="EY94" i="10"/>
  <c r="EY190" i="10"/>
  <c r="EY250" i="10"/>
  <c r="EY410" i="10"/>
  <c r="EX380" i="10"/>
  <c r="EX312" i="10"/>
  <c r="EX439" i="10"/>
  <c r="EX48" i="10"/>
  <c r="EX76" i="10"/>
  <c r="EX115" i="10"/>
  <c r="EX238" i="10"/>
  <c r="EX262" i="10"/>
  <c r="EX524" i="10"/>
  <c r="EW422" i="10"/>
  <c r="EW144" i="10"/>
  <c r="EW175" i="10"/>
  <c r="X279" i="10"/>
  <c r="EV279" i="10" s="1"/>
  <c r="EV507" i="10"/>
  <c r="EV76" i="10"/>
  <c r="EV524" i="10"/>
  <c r="EU507" i="10"/>
  <c r="EU190" i="10"/>
  <c r="EU524" i="10"/>
  <c r="ET346" i="10"/>
  <c r="ET507" i="10"/>
  <c r="ET9" i="10"/>
  <c r="ET62" i="10"/>
  <c r="ET94" i="10"/>
  <c r="ET190" i="10"/>
  <c r="ET250" i="10"/>
  <c r="ET410" i="10"/>
  <c r="ES524" i="10"/>
  <c r="ER346" i="10"/>
  <c r="ER507" i="10"/>
  <c r="ER9" i="10"/>
  <c r="ER62" i="10"/>
  <c r="ER94" i="10"/>
  <c r="ER190" i="10"/>
  <c r="ER250" i="10"/>
  <c r="ER410" i="10"/>
  <c r="EQ288" i="10"/>
  <c r="EO456" i="10"/>
  <c r="EO115" i="10"/>
  <c r="EO144" i="10"/>
  <c r="EO175" i="10"/>
  <c r="EO205" i="10"/>
  <c r="EN363" i="10"/>
  <c r="EN288" i="10"/>
  <c r="EN456" i="10"/>
  <c r="EN440" i="10"/>
  <c r="EN439" i="10" s="1"/>
  <c r="EN33" i="10"/>
  <c r="EN144" i="10"/>
  <c r="EN175" i="10"/>
  <c r="EN225" i="10"/>
  <c r="EM94" i="10"/>
  <c r="EM175" i="10"/>
  <c r="GD329" i="10"/>
  <c r="GD275" i="10"/>
  <c r="GD422" i="10"/>
  <c r="GD130" i="10"/>
  <c r="GD158" i="10"/>
  <c r="GD205" i="10"/>
  <c r="GD397" i="10"/>
  <c r="GC76" i="10"/>
  <c r="GC115" i="10"/>
  <c r="GC158" i="10"/>
  <c r="BA335" i="10"/>
  <c r="U335" i="10"/>
  <c r="BA331" i="10"/>
  <c r="U331" i="10"/>
  <c r="BA206" i="10"/>
  <c r="BC206" i="10"/>
  <c r="U206" i="10"/>
  <c r="BA269" i="10"/>
  <c r="BC269" i="10"/>
  <c r="X269" i="10"/>
  <c r="DM263" i="10"/>
  <c r="DO263" i="10"/>
  <c r="BA399" i="10"/>
  <c r="U399" i="10"/>
  <c r="BC399" i="10"/>
  <c r="X399" i="10"/>
  <c r="BA416" i="10"/>
  <c r="FY416" i="10" s="1"/>
  <c r="BC416" i="10"/>
  <c r="U416" i="10"/>
  <c r="X416" i="10"/>
  <c r="FX363" i="10"/>
  <c r="FX288" i="10"/>
  <c r="FX456" i="10"/>
  <c r="FX33" i="10"/>
  <c r="FX144" i="10"/>
  <c r="FX175" i="10"/>
  <c r="FX225" i="10"/>
  <c r="FW346" i="10"/>
  <c r="FW76" i="10"/>
  <c r="FW115" i="10"/>
  <c r="FW158" i="10"/>
  <c r="ER380" i="10"/>
  <c r="ER312" i="10"/>
  <c r="ER439" i="10"/>
  <c r="ER48" i="10"/>
  <c r="ER76" i="10"/>
  <c r="ER115" i="10"/>
  <c r="ER238" i="10"/>
  <c r="ER262" i="10"/>
  <c r="ER524" i="10"/>
  <c r="EQ507" i="10"/>
  <c r="EQ190" i="10"/>
  <c r="EQ524" i="10"/>
  <c r="EP346" i="10"/>
  <c r="EP507" i="10"/>
  <c r="EP48" i="10"/>
  <c r="EP76" i="10"/>
  <c r="EP115" i="10"/>
  <c r="EP238" i="10"/>
  <c r="EP262" i="10"/>
  <c r="EP524" i="10"/>
  <c r="EO507" i="10"/>
  <c r="EN329" i="10"/>
  <c r="EN275" i="10"/>
  <c r="EN422" i="10"/>
  <c r="EN130" i="10"/>
  <c r="EN158" i="10"/>
  <c r="EN205" i="10"/>
  <c r="EN397" i="10"/>
  <c r="EM288" i="10"/>
  <c r="EM76" i="10"/>
  <c r="EM115" i="10"/>
  <c r="EM144" i="10"/>
  <c r="GD363" i="10"/>
  <c r="GD288" i="10"/>
  <c r="GD456" i="10"/>
  <c r="GD33" i="10"/>
  <c r="GD144" i="10"/>
  <c r="GD175" i="10"/>
  <c r="GD225" i="10"/>
  <c r="GC346" i="10"/>
  <c r="GC94" i="10"/>
  <c r="GB363" i="10"/>
  <c r="GB288" i="10"/>
  <c r="GB456" i="10"/>
  <c r="GB33" i="10"/>
  <c r="GB144" i="10"/>
  <c r="GB175" i="10"/>
  <c r="GB225" i="10"/>
  <c r="FZ363" i="10"/>
  <c r="FZ288" i="10"/>
  <c r="FZ456" i="10"/>
  <c r="FZ33" i="10"/>
  <c r="FZ144" i="10"/>
  <c r="FZ175" i="10"/>
  <c r="FZ225" i="10"/>
  <c r="BA313" i="10"/>
  <c r="BC313" i="10"/>
  <c r="FY281" i="10"/>
  <c r="BA277" i="10"/>
  <c r="BC277" i="10"/>
  <c r="BA15" i="10"/>
  <c r="BC15" i="10"/>
  <c r="BA53" i="10"/>
  <c r="BC53" i="10"/>
  <c r="GA53" i="10" s="1"/>
  <c r="FY175" i="10"/>
  <c r="BA265" i="10"/>
  <c r="BC265" i="10"/>
  <c r="BA401" i="10"/>
  <c r="U401" i="10"/>
  <c r="FW507" i="10"/>
  <c r="FW144" i="10"/>
  <c r="AW52" i="10"/>
  <c r="AY52" i="10"/>
  <c r="BC52" i="10"/>
  <c r="FZ329" i="10"/>
  <c r="FZ275" i="10"/>
  <c r="FZ422" i="10"/>
  <c r="FZ130" i="10"/>
  <c r="FZ158" i="10"/>
  <c r="FZ205" i="10"/>
  <c r="FZ397" i="10"/>
  <c r="BA239" i="10"/>
  <c r="BC239" i="10"/>
  <c r="BA412" i="10"/>
  <c r="BC412" i="10"/>
  <c r="FX329" i="10"/>
  <c r="FX275" i="10"/>
  <c r="FX422" i="10"/>
  <c r="FX130" i="10"/>
  <c r="FX158" i="10"/>
  <c r="FX205" i="10"/>
  <c r="FX397" i="10"/>
  <c r="FW422" i="10"/>
  <c r="FW94" i="10"/>
  <c r="FV329" i="10"/>
  <c r="FV275" i="10"/>
  <c r="FV422" i="10"/>
  <c r="FV130" i="10"/>
  <c r="FV158" i="10"/>
  <c r="FV205" i="10"/>
  <c r="FV397" i="10"/>
  <c r="FU422" i="10"/>
  <c r="FU158" i="10"/>
  <c r="FT380" i="10"/>
  <c r="FT312" i="10"/>
  <c r="FT439" i="10"/>
  <c r="FT48" i="10"/>
  <c r="FT76" i="10"/>
  <c r="FT115" i="10"/>
  <c r="FT238" i="10"/>
  <c r="FT262" i="10"/>
  <c r="FT524" i="10"/>
  <c r="CJ411" i="10"/>
  <c r="CG411" i="10"/>
  <c r="CJ226" i="10"/>
  <c r="CG226" i="10"/>
  <c r="ES226" i="10" s="1"/>
  <c r="CJ474" i="10"/>
  <c r="CG474" i="10"/>
  <c r="CJ251" i="10"/>
  <c r="CG251" i="10"/>
  <c r="CJ266" i="10"/>
  <c r="CG266" i="10"/>
  <c r="DI414" i="10"/>
  <c r="CW414" i="10"/>
  <c r="CS414" i="10"/>
  <c r="CO414" i="10"/>
  <c r="DG414" i="10"/>
  <c r="DC414" i="10"/>
  <c r="CY414" i="10"/>
  <c r="CQ414" i="10"/>
  <c r="DO492" i="10"/>
  <c r="DM492" i="10"/>
  <c r="DM490" i="10" s="1"/>
  <c r="CJ492" i="10"/>
  <c r="CJ490" i="10" s="1"/>
  <c r="CG492" i="10"/>
  <c r="DO194" i="10"/>
  <c r="DM194" i="10"/>
  <c r="CG194" i="10"/>
  <c r="FW226" i="10"/>
  <c r="FW265" i="10"/>
  <c r="FV363" i="10"/>
  <c r="FV288" i="10"/>
  <c r="FV456" i="10"/>
  <c r="FV33" i="10"/>
  <c r="FV144" i="10"/>
  <c r="FV175" i="10"/>
  <c r="FV225" i="10"/>
  <c r="FU346" i="10"/>
  <c r="FU456" i="10"/>
  <c r="FU144" i="10"/>
  <c r="FU205" i="10"/>
  <c r="FU266" i="10"/>
  <c r="CU414" i="10"/>
  <c r="DO36" i="10"/>
  <c r="DM36" i="10"/>
  <c r="CJ36" i="10"/>
  <c r="CG36" i="10"/>
  <c r="CJ333" i="10"/>
  <c r="CG333" i="10"/>
  <c r="FU524" i="10"/>
  <c r="FT346" i="10"/>
  <c r="FT507" i="10"/>
  <c r="FT9" i="10"/>
  <c r="FT62" i="10"/>
  <c r="FT94" i="10"/>
  <c r="FT190" i="10"/>
  <c r="FT250" i="10"/>
  <c r="FT410" i="10"/>
  <c r="CJ252" i="10"/>
  <c r="CG252" i="10"/>
  <c r="DO414" i="10"/>
  <c r="CJ414" i="10"/>
  <c r="EV414" i="10" s="1"/>
  <c r="CG414" i="10"/>
  <c r="DI231" i="10"/>
  <c r="CW231" i="10"/>
  <c r="CS231" i="10"/>
  <c r="CO231" i="10"/>
  <c r="FU133" i="10"/>
  <c r="DG333" i="10"/>
  <c r="DG329" i="10" s="1"/>
  <c r="DC333" i="10"/>
  <c r="CY333" i="10"/>
  <c r="CU333" i="10"/>
  <c r="CU329" i="10" s="1"/>
  <c r="CQ333" i="10"/>
  <c r="CQ329" i="10" s="1"/>
  <c r="CJ365" i="10"/>
  <c r="CG365" i="10"/>
  <c r="CJ399" i="10"/>
  <c r="CG399" i="10"/>
  <c r="CJ239" i="10"/>
  <c r="CG239" i="10"/>
  <c r="CJ400" i="10"/>
  <c r="CG400" i="10"/>
  <c r="CJ382" i="10"/>
  <c r="CG382" i="10"/>
  <c r="FE380" i="10" l="1"/>
  <c r="FU473" i="10"/>
  <c r="EU490" i="10"/>
  <c r="CG275" i="10"/>
  <c r="FI380" i="10"/>
  <c r="FE490" i="10"/>
  <c r="FY52" i="10"/>
  <c r="DG225" i="10"/>
  <c r="FI48" i="10"/>
  <c r="GF254" i="10"/>
  <c r="FM490" i="10"/>
  <c r="FQ288" i="10"/>
  <c r="FO48" i="10"/>
  <c r="FQ410" i="10"/>
  <c r="EQ490" i="10"/>
  <c r="CS329" i="10"/>
  <c r="EQ62" i="10"/>
  <c r="EV277" i="10"/>
  <c r="EV275" i="10" s="1"/>
  <c r="GA36" i="10"/>
  <c r="FA275" i="10"/>
  <c r="FG380" i="10"/>
  <c r="DC33" i="10"/>
  <c r="ES330" i="10"/>
  <c r="FE473" i="10"/>
  <c r="FS397" i="10"/>
  <c r="FO133" i="10"/>
  <c r="FO130" i="10" s="1"/>
  <c r="FQ397" i="10"/>
  <c r="FQ473" i="10"/>
  <c r="FQ439" i="10"/>
  <c r="GC473" i="10"/>
  <c r="FQ346" i="10"/>
  <c r="FQ238" i="10"/>
  <c r="FQ250" i="10"/>
  <c r="FQ380" i="10"/>
  <c r="FQ225" i="10"/>
  <c r="FQ329" i="10"/>
  <c r="FQ312" i="10"/>
  <c r="FQ363" i="10"/>
  <c r="GB541" i="10"/>
  <c r="FX541" i="10"/>
  <c r="EZ541" i="10"/>
  <c r="FN541" i="10"/>
  <c r="FD541" i="10"/>
  <c r="FH541" i="10"/>
  <c r="FB541" i="10"/>
  <c r="FJ541" i="10"/>
  <c r="FF541" i="10"/>
  <c r="EN541" i="10"/>
  <c r="EX541" i="10"/>
  <c r="FP541" i="10"/>
  <c r="FL541" i="10"/>
  <c r="FV541" i="10"/>
  <c r="FZ541" i="10"/>
  <c r="GD541" i="10"/>
  <c r="ET541" i="10"/>
  <c r="EY541" i="10"/>
  <c r="FT541" i="10"/>
  <c r="EP541" i="10"/>
  <c r="ER541" i="10"/>
  <c r="ES423" i="10"/>
  <c r="FE439" i="10"/>
  <c r="FK397" i="10"/>
  <c r="DS401" i="10"/>
  <c r="FK473" i="10"/>
  <c r="FG238" i="10"/>
  <c r="DT276" i="10"/>
  <c r="GE477" i="10"/>
  <c r="AS48" i="10"/>
  <c r="FQ62" i="10"/>
  <c r="GC312" i="10"/>
  <c r="FC473" i="10"/>
  <c r="FQ130" i="10"/>
  <c r="GF476" i="10"/>
  <c r="GF192" i="10"/>
  <c r="DG130" i="10"/>
  <c r="FY330" i="10"/>
  <c r="FC397" i="10"/>
  <c r="FW413" i="10"/>
  <c r="FW410" i="10" s="1"/>
  <c r="EO62" i="10"/>
  <c r="EU9" i="10"/>
  <c r="GE476" i="10"/>
  <c r="BG159" i="10"/>
  <c r="GE159" i="10" s="1"/>
  <c r="EM62" i="10"/>
  <c r="U262" i="10"/>
  <c r="GE268" i="10"/>
  <c r="GF267" i="10"/>
  <c r="EW130" i="10"/>
  <c r="DI33" i="10"/>
  <c r="FE397" i="10"/>
  <c r="FW473" i="10"/>
  <c r="ES276" i="10"/>
  <c r="FM238" i="10"/>
  <c r="EM473" i="10"/>
  <c r="FC312" i="10"/>
  <c r="GE253" i="10"/>
  <c r="FA48" i="10"/>
  <c r="EO380" i="10"/>
  <c r="BH381" i="10"/>
  <c r="ES277" i="10"/>
  <c r="FG439" i="10"/>
  <c r="GF268" i="10"/>
  <c r="EU439" i="10"/>
  <c r="FS380" i="10"/>
  <c r="GA330" i="10"/>
  <c r="ES34" i="10"/>
  <c r="BG98" i="10"/>
  <c r="GE98" i="10" s="1"/>
  <c r="FU62" i="10"/>
  <c r="FS473" i="10"/>
  <c r="EQ410" i="10"/>
  <c r="GE491" i="10"/>
  <c r="BH458" i="10"/>
  <c r="GF458" i="10" s="1"/>
  <c r="FC275" i="10"/>
  <c r="FW397" i="10"/>
  <c r="FA473" i="10"/>
  <c r="EQ473" i="10"/>
  <c r="FI473" i="10"/>
  <c r="FM397" i="10"/>
  <c r="EQ363" i="10"/>
  <c r="FM473" i="10"/>
  <c r="FW312" i="10"/>
  <c r="FO363" i="10"/>
  <c r="EQ130" i="10"/>
  <c r="EW225" i="10"/>
  <c r="FO473" i="10"/>
  <c r="GF255" i="10"/>
  <c r="FM410" i="10"/>
  <c r="EO490" i="10"/>
  <c r="EW275" i="10"/>
  <c r="FG363" i="10"/>
  <c r="FS363" i="10"/>
  <c r="AS288" i="10"/>
  <c r="FC250" i="10"/>
  <c r="FS250" i="10"/>
  <c r="EU473" i="10"/>
  <c r="U422" i="10"/>
  <c r="BG77" i="10"/>
  <c r="GE77" i="10" s="1"/>
  <c r="GC262" i="10"/>
  <c r="EU48" i="10"/>
  <c r="FW275" i="10"/>
  <c r="FG473" i="10"/>
  <c r="EV423" i="10"/>
  <c r="EV422" i="10" s="1"/>
  <c r="FS275" i="10"/>
  <c r="FK363" i="10"/>
  <c r="BH181" i="10"/>
  <c r="GF181" i="10" s="1"/>
  <c r="BH415" i="10"/>
  <c r="GF415" i="10" s="1"/>
  <c r="DS264" i="10"/>
  <c r="EV412" i="10"/>
  <c r="FM62" i="10"/>
  <c r="FW250" i="10"/>
  <c r="BH34" i="10"/>
  <c r="BG131" i="10"/>
  <c r="EO225" i="10"/>
  <c r="CW329" i="10"/>
  <c r="FY36" i="10"/>
  <c r="EV314" i="10"/>
  <c r="BG318" i="10"/>
  <c r="GE318" i="10" s="1"/>
  <c r="EV264" i="10"/>
  <c r="FY363" i="10"/>
  <c r="GA10" i="10"/>
  <c r="EV64" i="10"/>
  <c r="GC410" i="10"/>
  <c r="BH11" i="10"/>
  <c r="BH196" i="10"/>
  <c r="GF196" i="10" s="1"/>
  <c r="FM225" i="10"/>
  <c r="FI275" i="10"/>
  <c r="GE254" i="10"/>
  <c r="ES133" i="10"/>
  <c r="EW238" i="10"/>
  <c r="FK238" i="10"/>
  <c r="FG275" i="10"/>
  <c r="FS231" i="10"/>
  <c r="FS225" i="10" s="1"/>
  <c r="FE250" i="10"/>
  <c r="EQ225" i="10"/>
  <c r="EM190" i="10"/>
  <c r="U288" i="10"/>
  <c r="EM225" i="10"/>
  <c r="EM130" i="10"/>
  <c r="FE48" i="10"/>
  <c r="BH293" i="10"/>
  <c r="GF293" i="10" s="1"/>
  <c r="FE275" i="10"/>
  <c r="FA250" i="10"/>
  <c r="FI250" i="10"/>
  <c r="EU33" i="10"/>
  <c r="FS48" i="10"/>
  <c r="EW250" i="10"/>
  <c r="FE262" i="10"/>
  <c r="FG33" i="10"/>
  <c r="FW130" i="10"/>
  <c r="FK48" i="10"/>
  <c r="BG79" i="10"/>
  <c r="GE79" i="10" s="1"/>
  <c r="EW62" i="10"/>
  <c r="EO33" i="10"/>
  <c r="FE62" i="10"/>
  <c r="FQ33" i="10"/>
  <c r="FW33" i="10"/>
  <c r="BH138" i="10"/>
  <c r="GF138" i="10" s="1"/>
  <c r="GE49" i="10"/>
  <c r="BH213" i="10"/>
  <c r="GF213" i="10" s="1"/>
  <c r="X422" i="10"/>
  <c r="BH330" i="10"/>
  <c r="GF524" i="10"/>
  <c r="FI312" i="10"/>
  <c r="FK439" i="10"/>
  <c r="EV37" i="10"/>
  <c r="BG37" i="10"/>
  <c r="EO363" i="10"/>
  <c r="CO329" i="10"/>
  <c r="EV333" i="10"/>
  <c r="BG34" i="10"/>
  <c r="BG213" i="10"/>
  <c r="GE213" i="10" s="1"/>
  <c r="BG475" i="10"/>
  <c r="GE475" i="10" s="1"/>
  <c r="EK410" i="10"/>
  <c r="GF253" i="10"/>
  <c r="FG312" i="10"/>
  <c r="FU329" i="10"/>
  <c r="EO9" i="10"/>
  <c r="EW33" i="10"/>
  <c r="GC130" i="10"/>
  <c r="FM33" i="10"/>
  <c r="X312" i="10"/>
  <c r="FM190" i="10"/>
  <c r="BC33" i="10"/>
  <c r="GF477" i="10"/>
  <c r="FE363" i="10"/>
  <c r="EW9" i="10"/>
  <c r="FA380" i="10"/>
  <c r="FK250" i="10"/>
  <c r="EO48" i="10"/>
  <c r="FA397" i="10"/>
  <c r="FC380" i="10"/>
  <c r="EW363" i="10"/>
  <c r="FM144" i="10"/>
  <c r="FK262" i="10"/>
  <c r="FS262" i="10"/>
  <c r="FI262" i="10"/>
  <c r="FM130" i="10"/>
  <c r="EM238" i="10"/>
  <c r="EM262" i="10"/>
  <c r="FC262" i="10"/>
  <c r="FK275" i="10"/>
  <c r="EO275" i="10"/>
  <c r="EQ275" i="10"/>
  <c r="EM312" i="10"/>
  <c r="FU250" i="10"/>
  <c r="BH131" i="10"/>
  <c r="FS130" i="10"/>
  <c r="BH402" i="10"/>
  <c r="GF402" i="10" s="1"/>
  <c r="EM275" i="10"/>
  <c r="FG397" i="10"/>
  <c r="FO250" i="10"/>
  <c r="BH241" i="10"/>
  <c r="EU410" i="10"/>
  <c r="EU397" i="10"/>
  <c r="EU225" i="10"/>
  <c r="FC238" i="10"/>
  <c r="FG250" i="10"/>
  <c r="EW473" i="10"/>
  <c r="FI397" i="10"/>
  <c r="EW397" i="10"/>
  <c r="EQ250" i="10"/>
  <c r="EQ397" i="10"/>
  <c r="EO250" i="10"/>
  <c r="X329" i="10"/>
  <c r="BA380" i="10"/>
  <c r="BG177" i="10"/>
  <c r="GE177" i="10" s="1"/>
  <c r="DS10" i="10"/>
  <c r="X48" i="10"/>
  <c r="BH383" i="10"/>
  <c r="GF383" i="10" s="1"/>
  <c r="DT10" i="10"/>
  <c r="BH227" i="10"/>
  <c r="AA541" i="10"/>
  <c r="BH211" i="10"/>
  <c r="GF211" i="10" s="1"/>
  <c r="BH133" i="10"/>
  <c r="DT313" i="10"/>
  <c r="FQ175" i="10"/>
  <c r="BG227" i="10"/>
  <c r="BG63" i="10"/>
  <c r="BH12" i="10"/>
  <c r="GF12" i="10" s="1"/>
  <c r="EK397" i="10"/>
  <c r="FW329" i="10"/>
  <c r="FU275" i="10"/>
  <c r="ES10" i="10"/>
  <c r="CJ130" i="10"/>
  <c r="GE267" i="10"/>
  <c r="BH79" i="10"/>
  <c r="GF79" i="10" s="1"/>
  <c r="EU130" i="10"/>
  <c r="EU62" i="10"/>
  <c r="BG198" i="10"/>
  <c r="GE198" i="10" s="1"/>
  <c r="BG209" i="10"/>
  <c r="GE209" i="10" s="1"/>
  <c r="BG139" i="10"/>
  <c r="GE139" i="10" s="1"/>
  <c r="FO312" i="10"/>
  <c r="BH444" i="10"/>
  <c r="GF444" i="10" s="1"/>
  <c r="BG381" i="10"/>
  <c r="BG330" i="10"/>
  <c r="BG276" i="10"/>
  <c r="GE276" i="10" s="1"/>
  <c r="BG400" i="10"/>
  <c r="EW410" i="10"/>
  <c r="EU312" i="10"/>
  <c r="FA363" i="10"/>
  <c r="FI363" i="10"/>
  <c r="GC250" i="10"/>
  <c r="BG196" i="10"/>
  <c r="GE196" i="10" s="1"/>
  <c r="FS238" i="10"/>
  <c r="DT398" i="10"/>
  <c r="EO410" i="10"/>
  <c r="ES398" i="10"/>
  <c r="FA238" i="10"/>
  <c r="FK380" i="10"/>
  <c r="EQ312" i="10"/>
  <c r="BG382" i="10"/>
  <c r="FU238" i="10"/>
  <c r="EV36" i="10"/>
  <c r="EV119" i="10"/>
  <c r="EV115" i="10" s="1"/>
  <c r="EW262" i="10"/>
  <c r="FG48" i="10"/>
  <c r="FM329" i="10"/>
  <c r="BH177" i="10"/>
  <c r="GF177" i="10" s="1"/>
  <c r="BH478" i="10"/>
  <c r="GF478" i="10" s="1"/>
  <c r="FS312" i="10"/>
  <c r="BG334" i="10"/>
  <c r="GE334" i="10" s="1"/>
  <c r="BH320" i="10"/>
  <c r="GF320" i="10" s="1"/>
  <c r="BH63" i="10"/>
  <c r="GF63" i="10" s="1"/>
  <c r="BG320" i="10"/>
  <c r="GE320" i="10" s="1"/>
  <c r="FU312" i="10"/>
  <c r="EV381" i="10"/>
  <c r="GC9" i="10"/>
  <c r="FM262" i="10"/>
  <c r="EV364" i="10"/>
  <c r="FC363" i="10"/>
  <c r="BG132" i="10"/>
  <c r="GE132" i="10" s="1"/>
  <c r="EV332" i="10"/>
  <c r="FE238" i="10"/>
  <c r="EU288" i="10"/>
  <c r="EM48" i="10"/>
  <c r="EO397" i="10"/>
  <c r="CG262" i="10"/>
  <c r="CJ262" i="10"/>
  <c r="CQ33" i="10"/>
  <c r="FG133" i="10"/>
  <c r="FG130" i="10" s="1"/>
  <c r="FK33" i="10"/>
  <c r="FS33" i="10"/>
  <c r="BE541" i="10"/>
  <c r="BH78" i="10"/>
  <c r="GF78" i="10" s="1"/>
  <c r="BG464" i="10"/>
  <c r="GE464" i="10" s="1"/>
  <c r="FC33" i="10"/>
  <c r="CY33" i="10"/>
  <c r="DG33" i="10"/>
  <c r="GA37" i="10"/>
  <c r="X250" i="10"/>
  <c r="FG231" i="10"/>
  <c r="FG225" i="10" s="1"/>
  <c r="CU225" i="10"/>
  <c r="FW380" i="10"/>
  <c r="FU363" i="10"/>
  <c r="CJ312" i="10"/>
  <c r="BH119" i="10"/>
  <c r="GF119" i="10" s="1"/>
  <c r="EW312" i="10"/>
  <c r="FG262" i="10"/>
  <c r="EQ262" i="10"/>
  <c r="EQ380" i="10"/>
  <c r="BG241" i="10"/>
  <c r="BH146" i="10"/>
  <c r="GF146" i="10" s="1"/>
  <c r="EO238" i="10"/>
  <c r="EM397" i="10"/>
  <c r="FI329" i="10"/>
  <c r="BG149" i="10"/>
  <c r="GE149" i="10" s="1"/>
  <c r="EO312" i="10"/>
  <c r="BG258" i="10"/>
  <c r="GE258" i="10" s="1"/>
  <c r="BG315" i="10"/>
  <c r="BG319" i="10"/>
  <c r="GE319" i="10" s="1"/>
  <c r="FA312" i="10"/>
  <c r="FK312" i="10"/>
  <c r="BH333" i="10"/>
  <c r="BH230" i="10"/>
  <c r="GF230" i="10" s="1"/>
  <c r="BG351" i="10"/>
  <c r="GE351" i="10" s="1"/>
  <c r="EU250" i="10"/>
  <c r="EU363" i="10"/>
  <c r="FW225" i="10"/>
  <c r="FY269" i="10"/>
  <c r="U380" i="10"/>
  <c r="BH291" i="10"/>
  <c r="GF291" i="10" s="1"/>
  <c r="BH258" i="10"/>
  <c r="GF258" i="10" s="1"/>
  <c r="BH209" i="10"/>
  <c r="GF209" i="10" s="1"/>
  <c r="BH132" i="10"/>
  <c r="GF132" i="10" s="1"/>
  <c r="BH276" i="10"/>
  <c r="BG230" i="10"/>
  <c r="GE230" i="10" s="1"/>
  <c r="BG146" i="10"/>
  <c r="GE146" i="10" s="1"/>
  <c r="BG317" i="10"/>
  <c r="GE317" i="10" s="1"/>
  <c r="BG333" i="10"/>
  <c r="BH242" i="10"/>
  <c r="GF242" i="10" s="1"/>
  <c r="BG133" i="10"/>
  <c r="BH139" i="10"/>
  <c r="GF139" i="10" s="1"/>
  <c r="BH290" i="10"/>
  <c r="GF290" i="10" s="1"/>
  <c r="BH292" i="10"/>
  <c r="GF292" i="10" s="1"/>
  <c r="FQ76" i="10"/>
  <c r="DT332" i="10"/>
  <c r="BH334" i="10"/>
  <c r="GF334" i="10" s="1"/>
  <c r="BG266" i="10"/>
  <c r="BH493" i="10"/>
  <c r="GF493" i="10" s="1"/>
  <c r="EK490" i="10"/>
  <c r="EK363" i="10"/>
  <c r="BG479" i="10"/>
  <c r="GE479" i="10" s="1"/>
  <c r="BA473" i="10"/>
  <c r="BH382" i="10"/>
  <c r="BH318" i="10"/>
  <c r="GF318" i="10" s="1"/>
  <c r="BG443" i="10"/>
  <c r="GE443" i="10" s="1"/>
  <c r="BG78" i="10"/>
  <c r="GE78" i="10" s="1"/>
  <c r="BH68" i="10"/>
  <c r="GF68" i="10" s="1"/>
  <c r="BG181" i="10"/>
  <c r="GE181" i="10" s="1"/>
  <c r="EU456" i="10"/>
  <c r="BH314" i="10"/>
  <c r="BH198" i="10"/>
  <c r="GF198" i="10" s="1"/>
  <c r="DT314" i="10"/>
  <c r="BH316" i="10"/>
  <c r="GF316" i="10" s="1"/>
  <c r="BH350" i="10"/>
  <c r="GF350" i="10" s="1"/>
  <c r="BH352" i="10"/>
  <c r="GF352" i="10" s="1"/>
  <c r="FI238" i="10"/>
  <c r="FQ262" i="10"/>
  <c r="DT330" i="10"/>
  <c r="GA34" i="10"/>
  <c r="FY64" i="10"/>
  <c r="EM329" i="10"/>
  <c r="ES263" i="10"/>
  <c r="EU329" i="10"/>
  <c r="BG314" i="10"/>
  <c r="GE314" i="10" s="1"/>
  <c r="BG402" i="10"/>
  <c r="GE402" i="10" s="1"/>
  <c r="BA363" i="10"/>
  <c r="BA130" i="10"/>
  <c r="BG242" i="10"/>
  <c r="GE242" i="10" s="1"/>
  <c r="EM410" i="10"/>
  <c r="BH263" i="10"/>
  <c r="BG81" i="10"/>
  <c r="GE81" i="10" s="1"/>
  <c r="BG11" i="10"/>
  <c r="BH37" i="10"/>
  <c r="X130" i="10"/>
  <c r="FC133" i="10"/>
  <c r="FC130" i="10" s="1"/>
  <c r="BG460" i="10"/>
  <c r="GE460" i="10" s="1"/>
  <c r="BH464" i="10"/>
  <c r="GF464" i="10" s="1"/>
  <c r="FS456" i="10"/>
  <c r="DS229" i="10"/>
  <c r="GE229" i="10" s="1"/>
  <c r="DT229" i="10"/>
  <c r="GF229" i="10" s="1"/>
  <c r="BG442" i="10"/>
  <c r="GE442" i="10" s="1"/>
  <c r="FM439" i="10"/>
  <c r="FI33" i="10"/>
  <c r="DS413" i="10"/>
  <c r="DC225" i="10"/>
  <c r="FO231" i="10"/>
  <c r="FO225" i="10" s="1"/>
  <c r="FC231" i="10"/>
  <c r="FC225" i="10" s="1"/>
  <c r="CQ225" i="10"/>
  <c r="FO413" i="10"/>
  <c r="FE35" i="10"/>
  <c r="FE33" i="10" s="1"/>
  <c r="FK231" i="10"/>
  <c r="FK225" i="10" s="1"/>
  <c r="CY225" i="10"/>
  <c r="FA35" i="10"/>
  <c r="FA33" i="10" s="1"/>
  <c r="CW33" i="10"/>
  <c r="FK133" i="10"/>
  <c r="FK130" i="10" s="1"/>
  <c r="DT413" i="10"/>
  <c r="BH443" i="10"/>
  <c r="GF443" i="10" s="1"/>
  <c r="BG444" i="10"/>
  <c r="GE444" i="10" s="1"/>
  <c r="ES149" i="10"/>
  <c r="ES144" i="10" s="1"/>
  <c r="U144" i="10"/>
  <c r="DS330" i="10"/>
  <c r="FM76" i="10"/>
  <c r="FO397" i="10"/>
  <c r="U346" i="10"/>
  <c r="BH349" i="10"/>
  <c r="GF349" i="10" s="1"/>
  <c r="BH351" i="10"/>
  <c r="GF351" i="10" s="1"/>
  <c r="BH353" i="10"/>
  <c r="GF353" i="10" s="1"/>
  <c r="BG349" i="10"/>
  <c r="GE349" i="10" s="1"/>
  <c r="EW329" i="10"/>
  <c r="EU238" i="10"/>
  <c r="EO329" i="10"/>
  <c r="U238" i="10"/>
  <c r="BG316" i="10"/>
  <c r="GE316" i="10" s="1"/>
  <c r="EM380" i="10"/>
  <c r="EQ48" i="10"/>
  <c r="EQ238" i="10"/>
  <c r="EO130" i="10"/>
  <c r="BG35" i="10"/>
  <c r="BG252" i="10"/>
  <c r="BH398" i="10"/>
  <c r="BH400" i="10"/>
  <c r="BH266" i="10"/>
  <c r="BG415" i="10"/>
  <c r="GE415" i="10" s="1"/>
  <c r="EK9" i="10"/>
  <c r="FW62" i="10"/>
  <c r="FY134" i="10"/>
  <c r="GC33" i="10"/>
  <c r="EO262" i="10"/>
  <c r="EQ33" i="10"/>
  <c r="EQ329" i="10"/>
  <c r="FA329" i="10"/>
  <c r="BG263" i="10"/>
  <c r="BG10" i="10"/>
  <c r="EK329" i="10"/>
  <c r="BH366" i="10"/>
  <c r="X380" i="10"/>
  <c r="EV35" i="10"/>
  <c r="GC225" i="10"/>
  <c r="EM33" i="10"/>
  <c r="FW363" i="10"/>
  <c r="EV133" i="10"/>
  <c r="BG290" i="10"/>
  <c r="GE290" i="10" s="1"/>
  <c r="X238" i="10"/>
  <c r="BG292" i="10"/>
  <c r="GE292" i="10" s="1"/>
  <c r="BG398" i="10"/>
  <c r="GE398" i="10" s="1"/>
  <c r="BH10" i="10"/>
  <c r="BG353" i="10"/>
  <c r="GE353" i="10" s="1"/>
  <c r="X33" i="10"/>
  <c r="BH35" i="10"/>
  <c r="U33" i="10"/>
  <c r="EV181" i="10"/>
  <c r="EV175" i="10" s="1"/>
  <c r="X175" i="10"/>
  <c r="BG226" i="10"/>
  <c r="ES196" i="10"/>
  <c r="U190" i="10"/>
  <c r="ES177" i="10"/>
  <c r="ES175" i="10" s="1"/>
  <c r="U175" i="10"/>
  <c r="EV211" i="10"/>
  <c r="EV205" i="10" s="1"/>
  <c r="X205" i="10"/>
  <c r="EV149" i="10"/>
  <c r="EV144" i="10" s="1"/>
  <c r="X144" i="10"/>
  <c r="EU380" i="10"/>
  <c r="EK130" i="10"/>
  <c r="FU397" i="10"/>
  <c r="BH280" i="10"/>
  <c r="GF280" i="10" s="1"/>
  <c r="EK275" i="10"/>
  <c r="BG280" i="10"/>
  <c r="GE280" i="10" s="1"/>
  <c r="FU130" i="10"/>
  <c r="BH385" i="10"/>
  <c r="GF385" i="10" s="1"/>
  <c r="FA262" i="10"/>
  <c r="BH51" i="10"/>
  <c r="GF51" i="10" s="1"/>
  <c r="FO33" i="10"/>
  <c r="BH384" i="10"/>
  <c r="GF384" i="10" s="1"/>
  <c r="BG51" i="10"/>
  <c r="FW9" i="10"/>
  <c r="Q541" i="10"/>
  <c r="EV12" i="10"/>
  <c r="EV9" i="10" s="1"/>
  <c r="X9" i="10"/>
  <c r="EV98" i="10"/>
  <c r="EV94" i="10" s="1"/>
  <c r="X94" i="10"/>
  <c r="EW380" i="10"/>
  <c r="EV230" i="10"/>
  <c r="X225" i="10"/>
  <c r="EV441" i="10"/>
  <c r="X439" i="10"/>
  <c r="EV464" i="10"/>
  <c r="EV456" i="10" s="1"/>
  <c r="X456" i="10"/>
  <c r="FY346" i="10"/>
  <c r="BA346" i="10"/>
  <c r="EV346" i="10"/>
  <c r="X346" i="10"/>
  <c r="FM158" i="10"/>
  <c r="FM250" i="10"/>
  <c r="FO158" i="10"/>
  <c r="FO288" i="10"/>
  <c r="BH64" i="10"/>
  <c r="FU33" i="10"/>
  <c r="BG251" i="10"/>
  <c r="BH294" i="10"/>
  <c r="GF294" i="10" s="1"/>
  <c r="BH336" i="10"/>
  <c r="GF336" i="10" s="1"/>
  <c r="BH332" i="10"/>
  <c r="FU262" i="10"/>
  <c r="FW262" i="10"/>
  <c r="BH413" i="10"/>
  <c r="BG259" i="10"/>
  <c r="GE259" i="10" s="1"/>
  <c r="FM275" i="10"/>
  <c r="GF507" i="10"/>
  <c r="BG207" i="10"/>
  <c r="GE207" i="10" s="1"/>
  <c r="BG161" i="10"/>
  <c r="GE161" i="10" s="1"/>
  <c r="FM48" i="10"/>
  <c r="EK507" i="10"/>
  <c r="BH428" i="10"/>
  <c r="GF428" i="10" s="1"/>
  <c r="ES98" i="10"/>
  <c r="ES94" i="10" s="1"/>
  <c r="U94" i="10"/>
  <c r="U130" i="10"/>
  <c r="ES12" i="10"/>
  <c r="U9" i="10"/>
  <c r="FO262" i="10"/>
  <c r="EK175" i="10"/>
  <c r="FO238" i="10"/>
  <c r="BG270" i="10"/>
  <c r="GE270" i="10" s="1"/>
  <c r="EO473" i="10"/>
  <c r="BG50" i="10"/>
  <c r="FC48" i="10"/>
  <c r="BH270" i="10"/>
  <c r="GF270" i="10" s="1"/>
  <c r="BG64" i="10"/>
  <c r="EK238" i="10"/>
  <c r="EK190" i="10"/>
  <c r="EK115" i="10"/>
  <c r="BH475" i="10"/>
  <c r="GF475" i="10" s="1"/>
  <c r="CJ48" i="10"/>
  <c r="EU262" i="10"/>
  <c r="FY132" i="10"/>
  <c r="ES64" i="10"/>
  <c r="DS400" i="10"/>
  <c r="DS399" i="10"/>
  <c r="GA77" i="10"/>
  <c r="BH77" i="10"/>
  <c r="GF77" i="10" s="1"/>
  <c r="GA98" i="10"/>
  <c r="GA94" i="10" s="1"/>
  <c r="BH98" i="10"/>
  <c r="GF98" i="10" s="1"/>
  <c r="BC94" i="10"/>
  <c r="GA81" i="10"/>
  <c r="BH81" i="10"/>
  <c r="GF81" i="10" s="1"/>
  <c r="GA346" i="10"/>
  <c r="BC346" i="10"/>
  <c r="GA382" i="10"/>
  <c r="BC380" i="10"/>
  <c r="DT241" i="10"/>
  <c r="EU275" i="10"/>
  <c r="FW288" i="10"/>
  <c r="AY288" i="10"/>
  <c r="GA177" i="10"/>
  <c r="GA175" i="10" s="1"/>
  <c r="BC175" i="10"/>
  <c r="GA149" i="10"/>
  <c r="BH149" i="10"/>
  <c r="GF149" i="10" s="1"/>
  <c r="ES258" i="10"/>
  <c r="U250" i="10"/>
  <c r="ES426" i="10"/>
  <c r="BG426" i="10"/>
  <c r="GE426" i="10" s="1"/>
  <c r="BH426" i="10"/>
  <c r="GF426" i="10" s="1"/>
  <c r="ES460" i="10"/>
  <c r="ES456" i="10" s="1"/>
  <c r="BH460" i="10"/>
  <c r="GF460" i="10" s="1"/>
  <c r="U456" i="10"/>
  <c r="BH315" i="10"/>
  <c r="U312" i="10"/>
  <c r="ES319" i="10"/>
  <c r="BH319" i="10"/>
  <c r="GF319" i="10" s="1"/>
  <c r="BG350" i="10"/>
  <c r="GE350" i="10" s="1"/>
  <c r="FM456" i="10"/>
  <c r="BH367" i="10"/>
  <c r="GF367" i="10" s="1"/>
  <c r="FW238" i="10"/>
  <c r="DT364" i="10"/>
  <c r="GA441" i="10"/>
  <c r="BG441" i="10"/>
  <c r="GE441" i="10" s="1"/>
  <c r="ES441" i="10"/>
  <c r="U439" i="10"/>
  <c r="BH441" i="10"/>
  <c r="GF441" i="10" s="1"/>
  <c r="ES317" i="10"/>
  <c r="BH317" i="10"/>
  <c r="GF317" i="10" s="1"/>
  <c r="ES346" i="10"/>
  <c r="BG352" i="10"/>
  <c r="GE352" i="10" s="1"/>
  <c r="DS313" i="10"/>
  <c r="EV241" i="10"/>
  <c r="DS269" i="10"/>
  <c r="DS134" i="10"/>
  <c r="GE134" i="10" s="1"/>
  <c r="FY411" i="10"/>
  <c r="BH411" i="10"/>
  <c r="FY424" i="10"/>
  <c r="BH424" i="10"/>
  <c r="GF424" i="10" s="1"/>
  <c r="FY462" i="10"/>
  <c r="BH462" i="10"/>
  <c r="GF462" i="10" s="1"/>
  <c r="BG293" i="10"/>
  <c r="GE293" i="10" s="1"/>
  <c r="FY210" i="10"/>
  <c r="BH210" i="10"/>
  <c r="GF210" i="10" s="1"/>
  <c r="FY159" i="10"/>
  <c r="BH159" i="10"/>
  <c r="GF159" i="10" s="1"/>
  <c r="BH251" i="10"/>
  <c r="BH226" i="10"/>
  <c r="BG36" i="10"/>
  <c r="BG425" i="10"/>
  <c r="GE425" i="10" s="1"/>
  <c r="BG427" i="10"/>
  <c r="GE427" i="10" s="1"/>
  <c r="BH282" i="10"/>
  <c r="GF282" i="10" s="1"/>
  <c r="DS50" i="10"/>
  <c r="EM250" i="10"/>
  <c r="DT265" i="10"/>
  <c r="DT269" i="10"/>
  <c r="DT134" i="10"/>
  <c r="GF134" i="10" s="1"/>
  <c r="GA411" i="10"/>
  <c r="BG411" i="10"/>
  <c r="GA132" i="10"/>
  <c r="BC130" i="10"/>
  <c r="GA138" i="10"/>
  <c r="BG138" i="10"/>
  <c r="GE138" i="10" s="1"/>
  <c r="GA424" i="10"/>
  <c r="BG424" i="10"/>
  <c r="GE424" i="10" s="1"/>
  <c r="GA428" i="10"/>
  <c r="BG428" i="10"/>
  <c r="GE428" i="10" s="1"/>
  <c r="GA458" i="10"/>
  <c r="BG458" i="10"/>
  <c r="GE458" i="10" s="1"/>
  <c r="GA462" i="10"/>
  <c r="BG462" i="10"/>
  <c r="GE462" i="10" s="1"/>
  <c r="EV195" i="10"/>
  <c r="EV190" i="10" s="1"/>
  <c r="BG195" i="10"/>
  <c r="GE195" i="10" s="1"/>
  <c r="BH195" i="10"/>
  <c r="GF195" i="10" s="1"/>
  <c r="X190" i="10"/>
  <c r="BG291" i="10"/>
  <c r="GE291" i="10" s="1"/>
  <c r="FU288" i="10"/>
  <c r="AW288" i="10"/>
  <c r="GA210" i="10"/>
  <c r="BG210" i="10"/>
  <c r="GE210" i="10" s="1"/>
  <c r="FQ9" i="10"/>
  <c r="EK48" i="10"/>
  <c r="EM363" i="10"/>
  <c r="FU9" i="10"/>
  <c r="DT35" i="10"/>
  <c r="DS227" i="10"/>
  <c r="EM9" i="10"/>
  <c r="EQ9" i="10"/>
  <c r="BG478" i="10"/>
  <c r="GE478" i="10" s="1"/>
  <c r="DS364" i="10"/>
  <c r="DM363" i="10"/>
  <c r="FY423" i="10"/>
  <c r="DT423" i="10"/>
  <c r="DS423" i="10"/>
  <c r="DS422" i="10" s="1"/>
  <c r="DM422" i="10"/>
  <c r="BG15" i="10"/>
  <c r="GE15" i="10" s="1"/>
  <c r="BH278" i="10"/>
  <c r="GF278" i="10" s="1"/>
  <c r="FE329" i="10"/>
  <c r="EK76" i="10"/>
  <c r="EK144" i="10"/>
  <c r="EK422" i="10"/>
  <c r="DM410" i="10"/>
  <c r="DS412" i="10"/>
  <c r="DT412" i="10"/>
  <c r="EK250" i="10"/>
  <c r="EK158" i="10"/>
  <c r="DS35" i="10"/>
  <c r="DO48" i="10"/>
  <c r="DS52" i="10"/>
  <c r="GA256" i="10"/>
  <c r="DS256" i="10"/>
  <c r="GE256" i="10" s="1"/>
  <c r="DO250" i="10"/>
  <c r="DS265" i="10"/>
  <c r="GA440" i="10"/>
  <c r="BC439" i="10"/>
  <c r="DO456" i="10"/>
  <c r="GA459" i="10"/>
  <c r="BC456" i="10"/>
  <c r="ES35" i="10"/>
  <c r="FY252" i="10"/>
  <c r="BH252" i="10"/>
  <c r="FY241" i="10"/>
  <c r="FY146" i="10"/>
  <c r="FY144" i="10" s="1"/>
  <c r="BA144" i="10"/>
  <c r="GA196" i="10"/>
  <c r="BC190" i="10"/>
  <c r="ES265" i="10"/>
  <c r="EV63" i="10"/>
  <c r="CJ62" i="10"/>
  <c r="DS63" i="10"/>
  <c r="BH207" i="10"/>
  <c r="GF207" i="10" s="1"/>
  <c r="BH264" i="10"/>
  <c r="GF264" i="10" s="1"/>
  <c r="Y380" i="10"/>
  <c r="BG12" i="10"/>
  <c r="GE12" i="10" s="1"/>
  <c r="FM9" i="10"/>
  <c r="FO380" i="10"/>
  <c r="EK473" i="10"/>
  <c r="EK288" i="10"/>
  <c r="EK312" i="10"/>
  <c r="EK346" i="10"/>
  <c r="BH474" i="10"/>
  <c r="BG413" i="10"/>
  <c r="BG54" i="10"/>
  <c r="GE54" i="10" s="1"/>
  <c r="AK205" i="10"/>
  <c r="BH479" i="10"/>
  <c r="GF479" i="10" s="1"/>
  <c r="X363" i="10"/>
  <c r="BG459" i="10"/>
  <c r="GE459" i="10" s="1"/>
  <c r="BG461" i="10"/>
  <c r="GE461" i="10" s="1"/>
  <c r="BG463" i="10"/>
  <c r="GE463" i="10" s="1"/>
  <c r="FM363" i="10"/>
  <c r="BG68" i="10"/>
  <c r="GE68" i="10" s="1"/>
  <c r="BH50" i="10"/>
  <c r="EK380" i="10"/>
  <c r="EK524" i="10"/>
  <c r="DS315" i="10"/>
  <c r="EK33" i="10"/>
  <c r="FE312" i="10"/>
  <c r="BG493" i="10"/>
  <c r="GE493" i="10" s="1"/>
  <c r="DT50" i="10"/>
  <c r="DT227" i="10"/>
  <c r="GA35" i="10"/>
  <c r="DT52" i="10"/>
  <c r="DT256" i="10"/>
  <c r="GF256" i="10" s="1"/>
  <c r="FY256" i="10"/>
  <c r="DM250" i="10"/>
  <c r="FY440" i="10"/>
  <c r="BA439" i="10"/>
  <c r="FY442" i="10"/>
  <c r="BH442" i="10"/>
  <c r="GF442" i="10" s="1"/>
  <c r="DM456" i="10"/>
  <c r="FY459" i="10"/>
  <c r="BH459" i="10"/>
  <c r="GF459" i="10" s="1"/>
  <c r="BA456" i="10"/>
  <c r="FY461" i="10"/>
  <c r="BH461" i="10"/>
  <c r="GF461" i="10" s="1"/>
  <c r="FY463" i="10"/>
  <c r="BH463" i="10"/>
  <c r="GF463" i="10" s="1"/>
  <c r="ES241" i="10"/>
  <c r="EV50" i="10"/>
  <c r="EV48" i="10" s="1"/>
  <c r="DS241" i="10"/>
  <c r="DO238" i="10"/>
  <c r="GA241" i="10"/>
  <c r="GA146" i="10"/>
  <c r="BC144" i="10"/>
  <c r="GA240" i="10"/>
  <c r="BG240" i="10"/>
  <c r="BH240" i="10"/>
  <c r="GF240" i="10" s="1"/>
  <c r="ES52" i="10"/>
  <c r="EV227" i="10"/>
  <c r="FY473" i="10"/>
  <c r="BG384" i="10"/>
  <c r="GE384" i="10" s="1"/>
  <c r="FU380" i="10"/>
  <c r="EV385" i="10"/>
  <c r="BG385" i="10"/>
  <c r="GE385" i="10" s="1"/>
  <c r="GA365" i="10"/>
  <c r="BC363" i="10"/>
  <c r="BG365" i="10"/>
  <c r="U363" i="10"/>
  <c r="ES364" i="10"/>
  <c r="BH365" i="10"/>
  <c r="BG364" i="10"/>
  <c r="BG366" i="10"/>
  <c r="GA367" i="10"/>
  <c r="BG367" i="10"/>
  <c r="GE367" i="10" s="1"/>
  <c r="BH364" i="10"/>
  <c r="DS277" i="10"/>
  <c r="DS275" i="10" s="1"/>
  <c r="DT277" i="10"/>
  <c r="DM275" i="10"/>
  <c r="ES54" i="10"/>
  <c r="BH54" i="10"/>
  <c r="GF54" i="10" s="1"/>
  <c r="DS51" i="10"/>
  <c r="ES51" i="10"/>
  <c r="CG48" i="10"/>
  <c r="U48" i="10"/>
  <c r="DS252" i="10"/>
  <c r="BH239" i="10"/>
  <c r="BH160" i="10"/>
  <c r="GF160" i="10" s="1"/>
  <c r="M541" i="10"/>
  <c r="EK456" i="10"/>
  <c r="FO175" i="10"/>
  <c r="DT381" i="10"/>
  <c r="FY381" i="10"/>
  <c r="FY380" i="10" s="1"/>
  <c r="DM380" i="10"/>
  <c r="ES193" i="10"/>
  <c r="DT193" i="10"/>
  <c r="GF193" i="10" s="1"/>
  <c r="GA193" i="10"/>
  <c r="DS193" i="10"/>
  <c r="GE193" i="10" s="1"/>
  <c r="DS37" i="10"/>
  <c r="DT37" i="10"/>
  <c r="ES315" i="10"/>
  <c r="CG312" i="10"/>
  <c r="DT315" i="10"/>
  <c r="ES440" i="10"/>
  <c r="CG439" i="10"/>
  <c r="DT440" i="10"/>
  <c r="DT439" i="10" s="1"/>
  <c r="FY251" i="10"/>
  <c r="BA250" i="10"/>
  <c r="FY226" i="10"/>
  <c r="FY225" i="10" s="1"/>
  <c r="BA225" i="10"/>
  <c r="BH36" i="10"/>
  <c r="BA33" i="10"/>
  <c r="GA425" i="10"/>
  <c r="BC422" i="10"/>
  <c r="GA119" i="10"/>
  <c r="GA115" i="10" s="1"/>
  <c r="BG119" i="10"/>
  <c r="GE119" i="10" s="1"/>
  <c r="BC115" i="10"/>
  <c r="GA282" i="10"/>
  <c r="BG282" i="10"/>
  <c r="GE282" i="10" s="1"/>
  <c r="GA332" i="10"/>
  <c r="BC329" i="10"/>
  <c r="BG332" i="10"/>
  <c r="GE332" i="10" s="1"/>
  <c r="ES37" i="10"/>
  <c r="ES381" i="10"/>
  <c r="EK225" i="10"/>
  <c r="EM490" i="10"/>
  <c r="FM312" i="10"/>
  <c r="EJ541" i="10"/>
  <c r="EK62" i="10"/>
  <c r="GA381" i="10"/>
  <c r="DS381" i="10"/>
  <c r="DO380" i="10"/>
  <c r="ES191" i="10"/>
  <c r="DT191" i="10"/>
  <c r="GF191" i="10" s="1"/>
  <c r="GA191" i="10"/>
  <c r="DS191" i="10"/>
  <c r="GE191" i="10" s="1"/>
  <c r="CJ439" i="10"/>
  <c r="DS440" i="10"/>
  <c r="DS439" i="10" s="1"/>
  <c r="GA264" i="10"/>
  <c r="BG264" i="10"/>
  <c r="GA251" i="10"/>
  <c r="BC250" i="10"/>
  <c r="GA226" i="10"/>
  <c r="GA225" i="10" s="1"/>
  <c r="BC225" i="10"/>
  <c r="FY37" i="10"/>
  <c r="FY425" i="10"/>
  <c r="BH425" i="10"/>
  <c r="GF425" i="10" s="1"/>
  <c r="BA422" i="10"/>
  <c r="FY427" i="10"/>
  <c r="BH427" i="10"/>
  <c r="GF427" i="10" s="1"/>
  <c r="GA278" i="10"/>
  <c r="BG278" i="10"/>
  <c r="GE278" i="10" s="1"/>
  <c r="BG294" i="10"/>
  <c r="GE294" i="10" s="1"/>
  <c r="GA336" i="10"/>
  <c r="BG336" i="10"/>
  <c r="GE336" i="10" s="1"/>
  <c r="FY259" i="10"/>
  <c r="BH259" i="10"/>
  <c r="GF259" i="10" s="1"/>
  <c r="FY161" i="10"/>
  <c r="BH161" i="10"/>
  <c r="GF161" i="10" s="1"/>
  <c r="FY119" i="10"/>
  <c r="FY115" i="10" s="1"/>
  <c r="BA115" i="10"/>
  <c r="EV315" i="10"/>
  <c r="EV440" i="10"/>
  <c r="ES240" i="10"/>
  <c r="DS240" i="10"/>
  <c r="EL541" i="10"/>
  <c r="CG380" i="10"/>
  <c r="DT382" i="10"/>
  <c r="ES366" i="10"/>
  <c r="DT366" i="10"/>
  <c r="ES400" i="10"/>
  <c r="DT400" i="10"/>
  <c r="CG397" i="10"/>
  <c r="DT399" i="10"/>
  <c r="ES365" i="10"/>
  <c r="DT365" i="10"/>
  <c r="CG363" i="10"/>
  <c r="FK333" i="10"/>
  <c r="FK329" i="10" s="1"/>
  <c r="CY329" i="10"/>
  <c r="FE133" i="10"/>
  <c r="FE130" i="10" s="1"/>
  <c r="CS130" i="10"/>
  <c r="FE231" i="10"/>
  <c r="FE225" i="10" s="1"/>
  <c r="CS225" i="10"/>
  <c r="GA131" i="10"/>
  <c r="DS131" i="10"/>
  <c r="DO130" i="10"/>
  <c r="ES333" i="10"/>
  <c r="DT333" i="10"/>
  <c r="FA64" i="10"/>
  <c r="FA62" i="10" s="1"/>
  <c r="CO62" i="10"/>
  <c r="CY62" i="10"/>
  <c r="FK64" i="10"/>
  <c r="FK62" i="10" s="1"/>
  <c r="DG62" i="10"/>
  <c r="FS64" i="10"/>
  <c r="FS62" i="10" s="1"/>
  <c r="FC414" i="10"/>
  <c r="FC410" i="10" s="1"/>
  <c r="CQ410" i="10"/>
  <c r="FA414" i="10"/>
  <c r="FA410" i="10" s="1"/>
  <c r="CO410" i="10"/>
  <c r="FI414" i="10"/>
  <c r="FI410" i="10" s="1"/>
  <c r="CW410" i="10"/>
  <c r="ES251" i="10"/>
  <c r="CG250" i="10"/>
  <c r="DT251" i="10"/>
  <c r="DT474" i="10"/>
  <c r="DT473" i="10" s="1"/>
  <c r="CG473" i="10"/>
  <c r="GA412" i="10"/>
  <c r="BC410" i="10"/>
  <c r="FW52" i="10"/>
  <c r="FW48" i="10" s="1"/>
  <c r="AY48" i="10"/>
  <c r="BH401" i="10"/>
  <c r="GF401" i="10" s="1"/>
  <c r="ES401" i="10"/>
  <c r="EV382" i="10"/>
  <c r="CJ380" i="10"/>
  <c r="DS382" i="10"/>
  <c r="DS366" i="10"/>
  <c r="EV400" i="10"/>
  <c r="EV239" i="10"/>
  <c r="DS239" i="10"/>
  <c r="CJ238" i="10"/>
  <c r="CJ397" i="10"/>
  <c r="CJ363" i="10"/>
  <c r="DS365" i="10"/>
  <c r="DS333" i="10"/>
  <c r="DC329" i="10"/>
  <c r="FO333" i="10"/>
  <c r="FO329" i="10" s="1"/>
  <c r="CO130" i="10"/>
  <c r="FA133" i="10"/>
  <c r="FA130" i="10" s="1"/>
  <c r="FI133" i="10"/>
  <c r="FI130" i="10" s="1"/>
  <c r="CW130" i="10"/>
  <c r="FA231" i="10"/>
  <c r="FA225" i="10" s="1"/>
  <c r="CO225" i="10"/>
  <c r="FI231" i="10"/>
  <c r="FI225" i="10" s="1"/>
  <c r="CW225" i="10"/>
  <c r="DT414" i="10"/>
  <c r="GF414" i="10" s="1"/>
  <c r="GA414" i="10"/>
  <c r="DS414" i="10"/>
  <c r="GE414" i="10" s="1"/>
  <c r="DO410" i="10"/>
  <c r="ES131" i="10"/>
  <c r="CG130" i="10"/>
  <c r="DT131" i="10"/>
  <c r="ES228" i="10"/>
  <c r="ES225" i="10" s="1"/>
  <c r="DT228" i="10"/>
  <c r="GF228" i="10" s="1"/>
  <c r="ES252" i="10"/>
  <c r="DT252" i="10"/>
  <c r="FI64" i="10"/>
  <c r="FI62" i="10" s="1"/>
  <c r="CW62" i="10"/>
  <c r="FG64" i="10"/>
  <c r="FG62" i="10" s="1"/>
  <c r="CU62" i="10"/>
  <c r="DT64" i="10"/>
  <c r="DS64" i="10"/>
  <c r="DT36" i="10"/>
  <c r="FG414" i="10"/>
  <c r="FG410" i="10" s="1"/>
  <c r="CU410" i="10"/>
  <c r="ES194" i="10"/>
  <c r="CG190" i="10"/>
  <c r="DT194" i="10"/>
  <c r="GA194" i="10"/>
  <c r="DS194" i="10"/>
  <c r="DO190" i="10"/>
  <c r="EV492" i="10"/>
  <c r="EV490" i="10" s="1"/>
  <c r="DS492" i="10"/>
  <c r="DS490" i="10" s="1"/>
  <c r="DO490" i="10"/>
  <c r="FK414" i="10"/>
  <c r="FK410" i="10" s="1"/>
  <c r="CY410" i="10"/>
  <c r="FS414" i="10"/>
  <c r="FS410" i="10" s="1"/>
  <c r="DG410" i="10"/>
  <c r="FE414" i="10"/>
  <c r="FE410" i="10" s="1"/>
  <c r="CS410" i="10"/>
  <c r="FU414" i="10"/>
  <c r="FU410" i="10" s="1"/>
  <c r="DI410" i="10"/>
  <c r="EV266" i="10"/>
  <c r="DS266" i="10"/>
  <c r="CJ250" i="10"/>
  <c r="DS251" i="10"/>
  <c r="CJ473" i="10"/>
  <c r="DS474" i="10"/>
  <c r="DS473" i="10" s="1"/>
  <c r="EV226" i="10"/>
  <c r="CJ225" i="10"/>
  <c r="DS226" i="10"/>
  <c r="DS411" i="10"/>
  <c r="CJ410" i="10"/>
  <c r="FY412" i="10"/>
  <c r="BA410" i="10"/>
  <c r="GA239" i="10"/>
  <c r="BG239" i="10"/>
  <c r="BC238" i="10"/>
  <c r="GA52" i="10"/>
  <c r="GA48" i="10" s="1"/>
  <c r="BC48" i="10"/>
  <c r="BG52" i="10"/>
  <c r="FU52" i="10"/>
  <c r="FU48" i="10" s="1"/>
  <c r="AW48" i="10"/>
  <c r="FY401" i="10"/>
  <c r="BG401" i="10"/>
  <c r="FY265" i="10"/>
  <c r="BH265" i="10"/>
  <c r="BA262" i="10"/>
  <c r="FY15" i="10"/>
  <c r="BA9" i="10"/>
  <c r="BH15" i="10"/>
  <c r="GF15" i="10" s="1"/>
  <c r="FY277" i="10"/>
  <c r="FY275" i="10" s="1"/>
  <c r="BA275" i="10"/>
  <c r="BH277" i="10"/>
  <c r="FY313" i="10"/>
  <c r="FY312" i="10" s="1"/>
  <c r="BA312" i="10"/>
  <c r="BH313" i="10"/>
  <c r="X410" i="10"/>
  <c r="EV416" i="10"/>
  <c r="GA416" i="10"/>
  <c r="BG416" i="10"/>
  <c r="GE416" i="10" s="1"/>
  <c r="EV399" i="10"/>
  <c r="X397" i="10"/>
  <c r="ES399" i="10"/>
  <c r="U397" i="10"/>
  <c r="BH399" i="10"/>
  <c r="GA263" i="10"/>
  <c r="DO262" i="10"/>
  <c r="DN262" i="10"/>
  <c r="DN541" i="10" s="1"/>
  <c r="DS263" i="10"/>
  <c r="EV269" i="10"/>
  <c r="BH269" i="10"/>
  <c r="X262" i="10"/>
  <c r="GA206" i="10"/>
  <c r="BC205" i="10"/>
  <c r="BG206" i="10"/>
  <c r="GA160" i="10"/>
  <c r="GA158" i="10" s="1"/>
  <c r="BC158" i="10"/>
  <c r="BG160" i="10"/>
  <c r="GE160" i="10" s="1"/>
  <c r="ES331" i="10"/>
  <c r="U329" i="10"/>
  <c r="BH331" i="10"/>
  <c r="ES335" i="10"/>
  <c r="BH335" i="10"/>
  <c r="GF335" i="10" s="1"/>
  <c r="ES80" i="10"/>
  <c r="ES76" i="10" s="1"/>
  <c r="BH80" i="10"/>
  <c r="GF80" i="10" s="1"/>
  <c r="ES67" i="10"/>
  <c r="BH67" i="10"/>
  <c r="GF67" i="10" s="1"/>
  <c r="EV131" i="10"/>
  <c r="EV366" i="10"/>
  <c r="GF348" i="10"/>
  <c r="U62" i="10"/>
  <c r="GF145" i="10"/>
  <c r="W541" i="10"/>
  <c r="GA80" i="10"/>
  <c r="BC76" i="10"/>
  <c r="BG80" i="10"/>
  <c r="GE80" i="10" s="1"/>
  <c r="FY67" i="10"/>
  <c r="BA62" i="10"/>
  <c r="FY34" i="10"/>
  <c r="DS34" i="10"/>
  <c r="DM33" i="10"/>
  <c r="DT11" i="10"/>
  <c r="ES11" i="10"/>
  <c r="CG9" i="10"/>
  <c r="FY11" i="10"/>
  <c r="GA279" i="10"/>
  <c r="BG279" i="10"/>
  <c r="GE279" i="10" s="1"/>
  <c r="EV288" i="10"/>
  <c r="X288" i="10"/>
  <c r="BC288" i="10"/>
  <c r="BG295" i="10"/>
  <c r="GE295" i="10" s="1"/>
  <c r="CJ329" i="10"/>
  <c r="FG211" i="10"/>
  <c r="FG205" i="10" s="1"/>
  <c r="AI205" i="10"/>
  <c r="FK12" i="10"/>
  <c r="FK9" i="10" s="1"/>
  <c r="AM9" i="10"/>
  <c r="DC62" i="10"/>
  <c r="DS331" i="10"/>
  <c r="BH281" i="10"/>
  <c r="GF281" i="10" s="1"/>
  <c r="EK262" i="10"/>
  <c r="BH497" i="10"/>
  <c r="GF497" i="10" s="1"/>
  <c r="BG497" i="10"/>
  <c r="GE497" i="10" s="1"/>
  <c r="FY497" i="10"/>
  <c r="EK440" i="10"/>
  <c r="EK439" i="10" s="1"/>
  <c r="M439" i="10"/>
  <c r="X490" i="10"/>
  <c r="EW492" i="10"/>
  <c r="EW490" i="10" s="1"/>
  <c r="Y490" i="10"/>
  <c r="FS333" i="10"/>
  <c r="FS329" i="10" s="1"/>
  <c r="GA474" i="10"/>
  <c r="GA473" i="10" s="1"/>
  <c r="BC473" i="10"/>
  <c r="BG474" i="10"/>
  <c r="EV474" i="10"/>
  <c r="EV473" i="10" s="1"/>
  <c r="X473" i="10"/>
  <c r="FS12" i="10"/>
  <c r="FS9" i="10" s="1"/>
  <c r="AU9" i="10"/>
  <c r="GA494" i="10"/>
  <c r="BG494" i="10"/>
  <c r="GE494" i="10" s="1"/>
  <c r="BG383" i="10"/>
  <c r="GE383" i="10" s="1"/>
  <c r="X275" i="10"/>
  <c r="GE97" i="10"/>
  <c r="BH412" i="10"/>
  <c r="FQ275" i="10"/>
  <c r="BH496" i="10"/>
  <c r="GF496" i="10" s="1"/>
  <c r="AQ9" i="10"/>
  <c r="FO12" i="10"/>
  <c r="FO9" i="10" s="1"/>
  <c r="FG12" i="10"/>
  <c r="FG9" i="10" s="1"/>
  <c r="AI9" i="10"/>
  <c r="FA12" i="10"/>
  <c r="FA9" i="10" s="1"/>
  <c r="AC9" i="10"/>
  <c r="BH495" i="10"/>
  <c r="GF495" i="10" s="1"/>
  <c r="BH494" i="10"/>
  <c r="GF494" i="10" s="1"/>
  <c r="EV251" i="10"/>
  <c r="EW440" i="10"/>
  <c r="EW439" i="10" s="1"/>
  <c r="Y439" i="10"/>
  <c r="BG53" i="10"/>
  <c r="GE53" i="10" s="1"/>
  <c r="FO64" i="10"/>
  <c r="FO62" i="10" s="1"/>
  <c r="FO422" i="10"/>
  <c r="BH52" i="10"/>
  <c r="FY496" i="10"/>
  <c r="BG496" i="10"/>
  <c r="GE496" i="10" s="1"/>
  <c r="AU205" i="10"/>
  <c r="FS211" i="10"/>
  <c r="FS205" i="10" s="1"/>
  <c r="FC211" i="10"/>
  <c r="FC205" i="10" s="1"/>
  <c r="AE205" i="10"/>
  <c r="ES492" i="10"/>
  <c r="ES490" i="10" s="1"/>
  <c r="BH492" i="10"/>
  <c r="U490" i="10"/>
  <c r="BG492" i="10"/>
  <c r="GA492" i="10"/>
  <c r="BC490" i="10"/>
  <c r="EK205" i="10"/>
  <c r="CG238" i="10"/>
  <c r="DT239" i="10"/>
  <c r="DI130" i="10"/>
  <c r="DT133" i="10"/>
  <c r="DS133" i="10"/>
  <c r="FU231" i="10"/>
  <c r="FU225" i="10" s="1"/>
  <c r="DI225" i="10"/>
  <c r="DT231" i="10"/>
  <c r="GF231" i="10" s="1"/>
  <c r="DS231" i="10"/>
  <c r="GE231" i="10" s="1"/>
  <c r="EV228" i="10"/>
  <c r="DS228" i="10"/>
  <c r="GE228" i="10" s="1"/>
  <c r="FC64" i="10"/>
  <c r="FC62" i="10" s="1"/>
  <c r="CQ62" i="10"/>
  <c r="DS36" i="10"/>
  <c r="DO33" i="10"/>
  <c r="FY194" i="10"/>
  <c r="FY190" i="10" s="1"/>
  <c r="DM190" i="10"/>
  <c r="DT492" i="10"/>
  <c r="DT490" i="10" s="1"/>
  <c r="CG490" i="10"/>
  <c r="FO414" i="10"/>
  <c r="DC410" i="10"/>
  <c r="DT266" i="10"/>
  <c r="CG225" i="10"/>
  <c r="DT226" i="10"/>
  <c r="CG410" i="10"/>
  <c r="DT411" i="10"/>
  <c r="FY239" i="10"/>
  <c r="BA238" i="10"/>
  <c r="GA265" i="10"/>
  <c r="BG265" i="10"/>
  <c r="BC262" i="10"/>
  <c r="FY53" i="10"/>
  <c r="BA48" i="10"/>
  <c r="BH53" i="10"/>
  <c r="GF53" i="10" s="1"/>
  <c r="GA15" i="10"/>
  <c r="BC9" i="10"/>
  <c r="BC275" i="10"/>
  <c r="GA277" i="10"/>
  <c r="GA281" i="10"/>
  <c r="BG281" i="10"/>
  <c r="GE281" i="10" s="1"/>
  <c r="GA313" i="10"/>
  <c r="GA312" i="10" s="1"/>
  <c r="BC312" i="10"/>
  <c r="ES411" i="10"/>
  <c r="ES266" i="10"/>
  <c r="BH416" i="10"/>
  <c r="GF416" i="10" s="1"/>
  <c r="ES416" i="10"/>
  <c r="U410" i="10"/>
  <c r="GA399" i="10"/>
  <c r="GA397" i="10" s="1"/>
  <c r="BG399" i="10"/>
  <c r="BC397" i="10"/>
  <c r="FY399" i="10"/>
  <c r="BA397" i="10"/>
  <c r="FY263" i="10"/>
  <c r="DM262" i="10"/>
  <c r="DL262" i="10"/>
  <c r="DL541" i="10" s="1"/>
  <c r="GA269" i="10"/>
  <c r="BG269" i="10"/>
  <c r="BH206" i="10"/>
  <c r="ES206" i="10"/>
  <c r="ES205" i="10" s="1"/>
  <c r="U205" i="10"/>
  <c r="FY206" i="10"/>
  <c r="BA205" i="10"/>
  <c r="FY160" i="10"/>
  <c r="BA158" i="10"/>
  <c r="FY331" i="10"/>
  <c r="BA329" i="10"/>
  <c r="FY335" i="10"/>
  <c r="BG335" i="10"/>
  <c r="GE335" i="10" s="1"/>
  <c r="ES414" i="10"/>
  <c r="ES382" i="10"/>
  <c r="EV252" i="10"/>
  <c r="FC333" i="10"/>
  <c r="FC329" i="10" s="1"/>
  <c r="FG333" i="10"/>
  <c r="FG329" i="10" s="1"/>
  <c r="CG33" i="10"/>
  <c r="GF289" i="10"/>
  <c r="U76" i="10"/>
  <c r="GF176" i="10"/>
  <c r="GF116" i="10"/>
  <c r="FY80" i="10"/>
  <c r="FY76" i="10" s="1"/>
  <c r="BA76" i="10"/>
  <c r="GA67" i="10"/>
  <c r="GA62" i="10" s="1"/>
  <c r="BC62" i="10"/>
  <c r="BG67" i="10"/>
  <c r="GE67" i="10" s="1"/>
  <c r="CJ33" i="10"/>
  <c r="DT34" i="10"/>
  <c r="EV34" i="10"/>
  <c r="GA11" i="10"/>
  <c r="DO9" i="10"/>
  <c r="BH279" i="10"/>
  <c r="GF279" i="10" s="1"/>
  <c r="U275" i="10"/>
  <c r="ES279" i="10"/>
  <c r="BH295" i="10"/>
  <c r="GF295" i="10" s="1"/>
  <c r="ES288" i="10"/>
  <c r="FY288" i="10"/>
  <c r="BA288" i="10"/>
  <c r="ES239" i="10"/>
  <c r="ES36" i="10"/>
  <c r="CG329" i="10"/>
  <c r="DT331" i="10"/>
  <c r="EV411" i="10"/>
  <c r="FE211" i="10"/>
  <c r="FE205" i="10" s="1"/>
  <c r="AG205" i="10"/>
  <c r="BG412" i="10"/>
  <c r="FO211" i="10"/>
  <c r="FO205" i="10" s="1"/>
  <c r="BG211" i="10"/>
  <c r="GE211" i="10" s="1"/>
  <c r="EQ440" i="10"/>
  <c r="EQ439" i="10" s="1"/>
  <c r="S439" i="10"/>
  <c r="S541" i="10" s="1"/>
  <c r="EM440" i="10"/>
  <c r="EM439" i="10" s="1"/>
  <c r="O439" i="10"/>
  <c r="O541" i="10" s="1"/>
  <c r="BH440" i="10"/>
  <c r="GF491" i="10"/>
  <c r="U473" i="10"/>
  <c r="ES474" i="10"/>
  <c r="ES473" i="10" s="1"/>
  <c r="BG495" i="10"/>
  <c r="GE495" i="10" s="1"/>
  <c r="GA495" i="10"/>
  <c r="DS11" i="10"/>
  <c r="GE524" i="10"/>
  <c r="GE145" i="10"/>
  <c r="GF97" i="10"/>
  <c r="AO541" i="10"/>
  <c r="AQ205" i="10"/>
  <c r="FI12" i="10"/>
  <c r="FI9" i="10" s="1"/>
  <c r="AK9" i="10"/>
  <c r="FC12" i="10"/>
  <c r="FC9" i="10" s="1"/>
  <c r="AE9" i="10"/>
  <c r="X62" i="10"/>
  <c r="EV365" i="10"/>
  <c r="GE116" i="10"/>
  <c r="BG440" i="10"/>
  <c r="DS456" i="10"/>
  <c r="BG277" i="10"/>
  <c r="BG313" i="10"/>
  <c r="BG331" i="10"/>
  <c r="DT263" i="10"/>
  <c r="FQ48" i="10"/>
  <c r="FE15" i="10"/>
  <c r="FE9" i="10" s="1"/>
  <c r="AG9" i="10"/>
  <c r="FK211" i="10"/>
  <c r="FK205" i="10" s="1"/>
  <c r="AM205" i="10"/>
  <c r="FA211" i="10"/>
  <c r="FA205" i="10" s="1"/>
  <c r="AC205" i="10"/>
  <c r="FY492" i="10"/>
  <c r="BA490" i="10"/>
  <c r="BY541" i="10"/>
  <c r="GE507" i="10"/>
  <c r="EK94" i="10"/>
  <c r="DT130" i="10" l="1"/>
  <c r="FY48" i="10"/>
  <c r="ES422" i="10"/>
  <c r="ES130" i="10"/>
  <c r="GE401" i="10"/>
  <c r="GF413" i="10"/>
  <c r="GF37" i="10"/>
  <c r="GE227" i="10"/>
  <c r="GE252" i="10"/>
  <c r="GE11" i="10"/>
  <c r="DT275" i="10"/>
  <c r="GE35" i="10"/>
  <c r="GF276" i="10"/>
  <c r="FC541" i="10"/>
  <c r="FA541" i="10"/>
  <c r="FW541" i="10"/>
  <c r="FG541" i="10"/>
  <c r="FS541" i="10"/>
  <c r="FK541" i="10"/>
  <c r="EQ541" i="10"/>
  <c r="EU541" i="10"/>
  <c r="FI541" i="10"/>
  <c r="FE541" i="10"/>
  <c r="FM541" i="10"/>
  <c r="EM541" i="10"/>
  <c r="EW541" i="10"/>
  <c r="FU541" i="10"/>
  <c r="GC541" i="10"/>
  <c r="EO541" i="10"/>
  <c r="FQ541" i="10"/>
  <c r="BG94" i="10"/>
  <c r="GF399" i="10"/>
  <c r="EV62" i="10"/>
  <c r="GF241" i="10"/>
  <c r="AS541" i="10"/>
  <c r="GF381" i="10"/>
  <c r="GE330" i="10"/>
  <c r="GE37" i="10"/>
  <c r="GE94" i="10"/>
  <c r="GE264" i="10"/>
  <c r="GE240" i="10"/>
  <c r="EV312" i="10"/>
  <c r="ES275" i="10"/>
  <c r="GF398" i="10"/>
  <c r="EV329" i="10"/>
  <c r="GF11" i="10"/>
  <c r="GF277" i="10"/>
  <c r="FY410" i="10"/>
  <c r="GF400" i="10"/>
  <c r="GF330" i="10"/>
  <c r="GF115" i="10"/>
  <c r="GE400" i="10"/>
  <c r="BH473" i="10"/>
  <c r="GF333" i="10"/>
  <c r="GE266" i="10"/>
  <c r="BG205" i="10"/>
  <c r="BH175" i="10"/>
  <c r="GF175" i="10"/>
  <c r="GE133" i="10"/>
  <c r="BH130" i="10"/>
  <c r="GE63" i="10"/>
  <c r="GF366" i="10"/>
  <c r="GE269" i="10"/>
  <c r="GE381" i="10"/>
  <c r="BH225" i="10"/>
  <c r="BH380" i="10"/>
  <c r="GF36" i="10"/>
  <c r="GE51" i="10"/>
  <c r="GE413" i="10"/>
  <c r="BG225" i="10"/>
  <c r="GE10" i="10"/>
  <c r="GE144" i="10"/>
  <c r="GE36" i="10"/>
  <c r="BH144" i="10"/>
  <c r="GF382" i="10"/>
  <c r="BG456" i="10"/>
  <c r="GF346" i="10"/>
  <c r="FY205" i="10"/>
  <c r="BG175" i="10"/>
  <c r="GE423" i="10"/>
  <c r="GE422" i="10" s="1"/>
  <c r="DS62" i="10"/>
  <c r="DS380" i="10"/>
  <c r="ES439" i="10"/>
  <c r="BH238" i="10"/>
  <c r="GA33" i="10"/>
  <c r="GF332" i="10"/>
  <c r="EV130" i="10"/>
  <c r="GE226" i="10"/>
  <c r="EV380" i="10"/>
  <c r="GF10" i="10"/>
  <c r="GF133" i="10"/>
  <c r="AY541" i="10"/>
  <c r="DT397" i="10"/>
  <c r="EV439" i="10"/>
  <c r="GE241" i="10"/>
  <c r="GF227" i="10"/>
  <c r="AQ541" i="10"/>
  <c r="GA144" i="10"/>
  <c r="GF35" i="10"/>
  <c r="BH115" i="10"/>
  <c r="GF314" i="10"/>
  <c r="BG130" i="10"/>
  <c r="GE333" i="10"/>
  <c r="GF94" i="10"/>
  <c r="BG144" i="10"/>
  <c r="EV33" i="10"/>
  <c r="FO410" i="10"/>
  <c r="FO541" i="10" s="1"/>
  <c r="GE175" i="10"/>
  <c r="DS329" i="10"/>
  <c r="FY9" i="10"/>
  <c r="FY33" i="10"/>
  <c r="FY62" i="10"/>
  <c r="BG76" i="10"/>
  <c r="FY262" i="10"/>
  <c r="FY397" i="10"/>
  <c r="BH346" i="10"/>
  <c r="BG33" i="10"/>
  <c r="GE346" i="10"/>
  <c r="BH329" i="10"/>
  <c r="BH62" i="10"/>
  <c r="GE115" i="10"/>
  <c r="AK541" i="10"/>
  <c r="BG9" i="10"/>
  <c r="BH76" i="10"/>
  <c r="EV410" i="10"/>
  <c r="FY158" i="10"/>
  <c r="FY238" i="10"/>
  <c r="GF266" i="10"/>
  <c r="BH9" i="10"/>
  <c r="BH190" i="10"/>
  <c r="GA205" i="10"/>
  <c r="GF269" i="10"/>
  <c r="GF64" i="10"/>
  <c r="GF62" i="10" s="1"/>
  <c r="BH33" i="10"/>
  <c r="DT48" i="10"/>
  <c r="FY130" i="10"/>
  <c r="BG158" i="10"/>
  <c r="EV397" i="10"/>
  <c r="GF474" i="10"/>
  <c r="GF473" i="10" s="1"/>
  <c r="BH250" i="10"/>
  <c r="GE251" i="10"/>
  <c r="GE250" i="10" s="1"/>
  <c r="BG48" i="10"/>
  <c r="GE277" i="10"/>
  <c r="GE275" i="10" s="1"/>
  <c r="AM541" i="10"/>
  <c r="GE331" i="10"/>
  <c r="DT329" i="10"/>
  <c r="ES33" i="10"/>
  <c r="ES262" i="10"/>
  <c r="BG190" i="10"/>
  <c r="GF52" i="10"/>
  <c r="BH422" i="10"/>
  <c r="GA288" i="10"/>
  <c r="ES9" i="10"/>
  <c r="GF144" i="10"/>
  <c r="GF265" i="10"/>
  <c r="AW541" i="10"/>
  <c r="ES190" i="10"/>
  <c r="GF252" i="10"/>
  <c r="GF251" i="10"/>
  <c r="GA250" i="10"/>
  <c r="DS312" i="10"/>
  <c r="GE366" i="10"/>
  <c r="DT363" i="10"/>
  <c r="GE364" i="10"/>
  <c r="GF50" i="10"/>
  <c r="GF76" i="10"/>
  <c r="GE50" i="10"/>
  <c r="AC541" i="10"/>
  <c r="AG541" i="10"/>
  <c r="GE64" i="10"/>
  <c r="BH397" i="10"/>
  <c r="GE456" i="10"/>
  <c r="BG115" i="10"/>
  <c r="BH94" i="10"/>
  <c r="BH456" i="10"/>
  <c r="BH275" i="10"/>
  <c r="ES380" i="10"/>
  <c r="GF226" i="10"/>
  <c r="DT238" i="10"/>
  <c r="BG346" i="10"/>
  <c r="GE158" i="10"/>
  <c r="BG250" i="10"/>
  <c r="GA76" i="10"/>
  <c r="BG422" i="10"/>
  <c r="ES62" i="10"/>
  <c r="GE52" i="10"/>
  <c r="DS250" i="10"/>
  <c r="GA190" i="10"/>
  <c r="EV238" i="10"/>
  <c r="GA130" i="10"/>
  <c r="DT380" i="10"/>
  <c r="BH158" i="10"/>
  <c r="FY422" i="10"/>
  <c r="GA380" i="10"/>
  <c r="GA422" i="10"/>
  <c r="GF315" i="10"/>
  <c r="ES312" i="10"/>
  <c r="DS48" i="10"/>
  <c r="GA439" i="10"/>
  <c r="ES238" i="10"/>
  <c r="GA238" i="10"/>
  <c r="GF492" i="10"/>
  <c r="GF490" i="10" s="1"/>
  <c r="Y541" i="10"/>
  <c r="ES397" i="10"/>
  <c r="DS238" i="10"/>
  <c r="ES48" i="10"/>
  <c r="BG363" i="10"/>
  <c r="DT422" i="10"/>
  <c r="GF423" i="10"/>
  <c r="GF422" i="10" s="1"/>
  <c r="ES329" i="10"/>
  <c r="FY456" i="10"/>
  <c r="FY439" i="10"/>
  <c r="GE315" i="10"/>
  <c r="GF456" i="10"/>
  <c r="DT456" i="10"/>
  <c r="GA456" i="10"/>
  <c r="GF364" i="10"/>
  <c r="BH363" i="10"/>
  <c r="GA363" i="10"/>
  <c r="EV363" i="10"/>
  <c r="GF365" i="10"/>
  <c r="ES363" i="10"/>
  <c r="BH48" i="10"/>
  <c r="EK541" i="10"/>
  <c r="AU541" i="10"/>
  <c r="AI541" i="10"/>
  <c r="DS33" i="10"/>
  <c r="DS397" i="10"/>
  <c r="GF158" i="10"/>
  <c r="GA329" i="10"/>
  <c r="FY329" i="10"/>
  <c r="AE541" i="10"/>
  <c r="GF331" i="10"/>
  <c r="FY250" i="10"/>
  <c r="DT312" i="10"/>
  <c r="DT262" i="10"/>
  <c r="GF263" i="10"/>
  <c r="BG312" i="10"/>
  <c r="GE313" i="10"/>
  <c r="BG439" i="10"/>
  <c r="GE440" i="10"/>
  <c r="GE439" i="10" s="1"/>
  <c r="GE412" i="10"/>
  <c r="BG410" i="10"/>
  <c r="DT33" i="10"/>
  <c r="GF34" i="10"/>
  <c r="GF288" i="10"/>
  <c r="GE399" i="10"/>
  <c r="BG397" i="10"/>
  <c r="U541" i="10"/>
  <c r="ES410" i="10"/>
  <c r="GE492" i="10"/>
  <c r="GE490" i="10" s="1"/>
  <c r="BG490" i="10"/>
  <c r="GE206" i="10"/>
  <c r="GE205" i="10" s="1"/>
  <c r="DS262" i="10"/>
  <c r="GE263" i="10"/>
  <c r="X541" i="10"/>
  <c r="BH312" i="10"/>
  <c r="GF313" i="10"/>
  <c r="GE239" i="10"/>
  <c r="BG238" i="10"/>
  <c r="BA541" i="10"/>
  <c r="DS410" i="10"/>
  <c r="GE411" i="10"/>
  <c r="DS363" i="10"/>
  <c r="GE365" i="10"/>
  <c r="BC541" i="10"/>
  <c r="FY490" i="10"/>
  <c r="GE382" i="10"/>
  <c r="GE76" i="10"/>
  <c r="BG62" i="10"/>
  <c r="DS9" i="10"/>
  <c r="BG275" i="10"/>
  <c r="BG329" i="10"/>
  <c r="BH490" i="10"/>
  <c r="GF440" i="10"/>
  <c r="GF439" i="10" s="1"/>
  <c r="BH439" i="10"/>
  <c r="GE34" i="10"/>
  <c r="GA9" i="10"/>
  <c r="BH288" i="10"/>
  <c r="GF206" i="10"/>
  <c r="GF205" i="10" s="1"/>
  <c r="BH205" i="10"/>
  <c r="GA275" i="10"/>
  <c r="GE265" i="10"/>
  <c r="BG262" i="10"/>
  <c r="DT410" i="10"/>
  <c r="GF411" i="10"/>
  <c r="DT225" i="10"/>
  <c r="BH262" i="10"/>
  <c r="GA490" i="10"/>
  <c r="EV250" i="10"/>
  <c r="GF412" i="10"/>
  <c r="BH410" i="10"/>
  <c r="BG380" i="10"/>
  <c r="BG473" i="10"/>
  <c r="GE474" i="10"/>
  <c r="GE473" i="10" s="1"/>
  <c r="GF131" i="10"/>
  <c r="DT62" i="10"/>
  <c r="GE288" i="10"/>
  <c r="BG288" i="10"/>
  <c r="GA262" i="10"/>
  <c r="DS225" i="10"/>
  <c r="EV225" i="10"/>
  <c r="EV262" i="10"/>
  <c r="DS190" i="10"/>
  <c r="GE194" i="10"/>
  <c r="GE190" i="10" s="1"/>
  <c r="GF194" i="10"/>
  <c r="GF190" i="10" s="1"/>
  <c r="DT190" i="10"/>
  <c r="GA410" i="10"/>
  <c r="DT250" i="10"/>
  <c r="ES250" i="10"/>
  <c r="DS130" i="10"/>
  <c r="GE131" i="10"/>
  <c r="GF239" i="10"/>
  <c r="GE225" i="10" l="1"/>
  <c r="GE62" i="10"/>
  <c r="GE130" i="10"/>
  <c r="GF275" i="10"/>
  <c r="GF225" i="10"/>
  <c r="GF380" i="10"/>
  <c r="DS541" i="10"/>
  <c r="EV541" i="10"/>
  <c r="GE33" i="10"/>
  <c r="ES541" i="10"/>
  <c r="FY541" i="10"/>
  <c r="GF238" i="10"/>
  <c r="GA541" i="10"/>
  <c r="GF9" i="10"/>
  <c r="GF363" i="10"/>
  <c r="GF329" i="10"/>
  <c r="GE397" i="10"/>
  <c r="GF397" i="10"/>
  <c r="GE380" i="10"/>
  <c r="GE9" i="10"/>
  <c r="GE312" i="10"/>
  <c r="GF48" i="10"/>
  <c r="GF130" i="10"/>
  <c r="GE48" i="10"/>
  <c r="GE238" i="10"/>
  <c r="GE329" i="10"/>
  <c r="GF312" i="10"/>
  <c r="GF33" i="10"/>
  <c r="GF250" i="10"/>
  <c r="GF262" i="10"/>
  <c r="GE363" i="10"/>
  <c r="GE410" i="10"/>
  <c r="BH541" i="10"/>
  <c r="GF410" i="10"/>
  <c r="BG541" i="10"/>
  <c r="GE262" i="10"/>
  <c r="GE541" i="10" l="1"/>
  <c r="GF541" i="10"/>
  <c r="DT9" i="10"/>
  <c r="DT541" i="10" s="1"/>
  <c r="BZ346" i="10"/>
  <c r="BZ541" i="10" s="1"/>
  <c r="CA346" i="10"/>
  <c r="CA541" i="10" s="1"/>
  <c r="CB346" i="10"/>
  <c r="CB541" i="10" s="1"/>
  <c r="CC346" i="10"/>
  <c r="CC541" i="10" s="1"/>
  <c r="CE346" i="10"/>
  <c r="CE541" i="10" s="1"/>
  <c r="CF346" i="10"/>
  <c r="CF541" i="10" s="1"/>
  <c r="CJ346" i="10"/>
  <c r="CJ541" i="10" s="1"/>
  <c r="CK346" i="10"/>
  <c r="CK541" i="10" s="1"/>
  <c r="CS346" i="10"/>
  <c r="CS541" i="10" s="1"/>
  <c r="CT346" i="10"/>
  <c r="CT541" i="10" s="1"/>
  <c r="CU346" i="10"/>
  <c r="CU541" i="10" s="1"/>
  <c r="CV346" i="10"/>
  <c r="CV541" i="10" s="1"/>
  <c r="CW346" i="10"/>
  <c r="CW541" i="10" s="1"/>
  <c r="CY346" i="10"/>
  <c r="CY541" i="10" s="1"/>
  <c r="DA346" i="10"/>
  <c r="DA541" i="10" s="1"/>
  <c r="DB346" i="10"/>
  <c r="DB541" i="10" s="1"/>
  <c r="DG346" i="10"/>
  <c r="DG541" i="10" s="1"/>
  <c r="DQ346" i="10"/>
  <c r="DQ541" i="10" s="1"/>
  <c r="DM346" i="10"/>
  <c r="DM541" i="10" s="1"/>
  <c r="CD346" i="10"/>
  <c r="CD541" i="10" s="1"/>
  <c r="CH346" i="10"/>
  <c r="CH541" i="10" s="1"/>
  <c r="CL346" i="10"/>
  <c r="CL541" i="10" s="1"/>
  <c r="CN346" i="10"/>
  <c r="CN541" i="10" s="1"/>
  <c r="CP346" i="10"/>
  <c r="CP541" i="10" s="1"/>
  <c r="CR346" i="10"/>
  <c r="CR541" i="10" s="1"/>
  <c r="CZ346" i="10"/>
  <c r="CZ541" i="10" s="1"/>
  <c r="DD346" i="10"/>
  <c r="DD541" i="10" s="1"/>
  <c r="DO346" i="10"/>
  <c r="DO541" i="10" s="1"/>
  <c r="CM346" i="10"/>
  <c r="CM541" i="10" s="1"/>
  <c r="CQ346" i="10"/>
  <c r="CQ541" i="10" s="1"/>
  <c r="CI346" i="10"/>
  <c r="CI541" i="10" s="1"/>
  <c r="DJ346" i="10"/>
  <c r="DJ541" i="10" s="1"/>
  <c r="CG346" i="10"/>
  <c r="CG541" i="10" s="1"/>
  <c r="DE346" i="10"/>
  <c r="DE541" i="10" s="1"/>
  <c r="DK346" i="10"/>
  <c r="DK541" i="10" s="1"/>
  <c r="DH346" i="10"/>
  <c r="DH541" i="10" s="1"/>
  <c r="DF346" i="10"/>
  <c r="DF541" i="10" s="1"/>
  <c r="DR346" i="10"/>
  <c r="DR541" i="10" s="1"/>
  <c r="DC346" i="10"/>
  <c r="DC541" i="10" s="1"/>
  <c r="DI346" i="10"/>
  <c r="DI541" i="10" s="1"/>
  <c r="CX346" i="10"/>
  <c r="CX541" i="10" s="1"/>
  <c r="CO346" i="10"/>
  <c r="CO541" i="10" s="1"/>
  <c r="BY346" i="10"/>
  <c r="BX346" i="10"/>
  <c r="DL346" i="10"/>
  <c r="DP346" i="10"/>
  <c r="DN346" i="10"/>
</calcChain>
</file>

<file path=xl/sharedStrings.xml><?xml version="1.0" encoding="utf-8"?>
<sst xmlns="http://schemas.openxmlformats.org/spreadsheetml/2006/main" count="3601" uniqueCount="459">
  <si>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</si>
  <si>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</si>
  <si>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</si>
  <si>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</si>
  <si>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</si>
  <si>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</si>
  <si>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</si>
  <si>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</si>
  <si>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</si>
  <si>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</si>
  <si>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</si>
  <si>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</si>
  <si>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</si>
  <si>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</si>
  <si>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</si>
  <si>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</si>
  <si>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</si>
  <si>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</si>
  <si>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</si>
  <si>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</si>
  <si>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</si>
  <si>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</si>
  <si>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</si>
  <si>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</si>
  <si>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</si>
  <si>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</si>
  <si>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</si>
  <si>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</si>
  <si>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</si>
  <si>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</si>
  <si>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</si>
  <si>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</si>
  <si>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</si>
  <si>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</si>
  <si>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</si>
  <si>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</si>
  <si>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</si>
  <si>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</si>
  <si>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</si>
  <si>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</si>
  <si>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</si>
  <si>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</si>
  <si>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</si>
  <si>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</si>
  <si>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</si>
  <si>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</si>
  <si>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</si>
  <si>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</si>
  <si>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</si>
  <si>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</si>
  <si>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</si>
  <si>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</si>
  <si>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</si>
  <si>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</si>
  <si>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</si>
  <si>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</si>
  <si>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.</t>
  </si>
  <si>
    <t>Химичева О.В., д.ю.н., профессор</t>
  </si>
  <si>
    <t>начальник</t>
  </si>
  <si>
    <t xml:space="preserve">Терехов М.Ю., к.ю.н. </t>
  </si>
  <si>
    <t>зам. начальника</t>
  </si>
  <si>
    <t>УгольниковаН.В., к.ю.н., доцент</t>
  </si>
  <si>
    <t>Бобров В.К., к.ю.н., профессор</t>
  </si>
  <si>
    <t>профессор</t>
  </si>
  <si>
    <t>Волынская О.В., д.ю.н., професоор</t>
  </si>
  <si>
    <t>Григорьев В.Н., д.ю.н., профессор</t>
  </si>
  <si>
    <t>Ендольцева А.В., д.ю.н., профессор</t>
  </si>
  <si>
    <t>Земскова А.В., д.ю.н., профессор</t>
  </si>
  <si>
    <t>Мичурина О.В., д.ю.н., профессор</t>
  </si>
  <si>
    <t>Победкин А.В., д.ю.н., профессор</t>
  </si>
  <si>
    <t>Сумин А.А., д.ю.н.</t>
  </si>
  <si>
    <t>Шишков А.А., к.ю.н., доцент</t>
  </si>
  <si>
    <t>Алонцева Е.Ю., к.ю.н.</t>
  </si>
  <si>
    <t>доцент</t>
  </si>
  <si>
    <t>Григорьева Н.В., к.ю.н., доцент</t>
  </si>
  <si>
    <t>Жамкова О.Е., к.ю.н.</t>
  </si>
  <si>
    <t>Гурдин С.В., к.ю.н., доцент</t>
  </si>
  <si>
    <t>Заливин А.Н., к.ю.н., доцент</t>
  </si>
  <si>
    <t>Саморока В.А., к.ю.н., доцент</t>
  </si>
  <si>
    <t>Смирнов М.В., к.ю.н., доцент</t>
  </si>
  <si>
    <t>Соломатина А.Г., к.ю.н., доцент</t>
  </si>
  <si>
    <t>Тутынин И.Б., к.ю.н., доцент</t>
  </si>
  <si>
    <t>Федюкина А.Ю., к.ю.н., доцент</t>
  </si>
  <si>
    <t>Андреев А.В., к.ю.н.</t>
  </si>
  <si>
    <t>ст. преподаватель</t>
  </si>
  <si>
    <t>Грашичева О.Н., к.ю.н.</t>
  </si>
  <si>
    <t>Ендольцева Ю.В., к.ю.н.</t>
  </si>
  <si>
    <t>Золотухин Н.А.</t>
  </si>
  <si>
    <t>Клементьева Е.С.</t>
  </si>
  <si>
    <t>Семенкова Е.В., к.ю.н.</t>
  </si>
  <si>
    <t>Емельянова Н.Ю.</t>
  </si>
  <si>
    <t>преподаватель</t>
  </si>
  <si>
    <t>Кадатенко Е.С.</t>
  </si>
  <si>
    <t>Основы профессиональной деятельности  (Упр)</t>
  </si>
  <si>
    <t>40.05.02</t>
  </si>
  <si>
    <t>очная</t>
  </si>
  <si>
    <t>ФПСОПП</t>
  </si>
  <si>
    <t>1А</t>
  </si>
  <si>
    <t>1А,101</t>
  </si>
  <si>
    <t>1А, 102</t>
  </si>
  <si>
    <t>1А, 103</t>
  </si>
  <si>
    <t>1А, 104</t>
  </si>
  <si>
    <t>Уголовно-процессуальное право (Уголовный процесс)</t>
  </si>
  <si>
    <t>3А, 301</t>
  </si>
  <si>
    <t>3А, 302</t>
  </si>
  <si>
    <t>3А, 303</t>
  </si>
  <si>
    <t>3А, 305</t>
  </si>
  <si>
    <t>3А, 304</t>
  </si>
  <si>
    <t>40.05.03</t>
  </si>
  <si>
    <t>ИСЭ</t>
  </si>
  <si>
    <t>40.05.01</t>
  </si>
  <si>
    <t>МПФ</t>
  </si>
  <si>
    <t>1З гп, 107</t>
  </si>
  <si>
    <t>1З мп, 108</t>
  </si>
  <si>
    <t>1 З мигр, 109</t>
  </si>
  <si>
    <t>Правоохранительные органы</t>
  </si>
  <si>
    <t>очная(МП)</t>
  </si>
  <si>
    <t>3 З, 308 мп</t>
  </si>
  <si>
    <t>очная(ГП)</t>
  </si>
  <si>
    <t>3 З, 309 гп</t>
  </si>
  <si>
    <t>очная(Мигр)</t>
  </si>
  <si>
    <t>3 З, 310 мигр</t>
  </si>
  <si>
    <t>3 З, 311 мигр</t>
  </si>
  <si>
    <t>ФПИС(след)</t>
  </si>
  <si>
    <t>1 С, 127</t>
  </si>
  <si>
    <t>10.05.05</t>
  </si>
  <si>
    <t>ФПИС(иб)</t>
  </si>
  <si>
    <t>1 С, 129</t>
  </si>
  <si>
    <t>3 С, 333</t>
  </si>
  <si>
    <t>3 С, 332</t>
  </si>
  <si>
    <t>ИПСОПР</t>
  </si>
  <si>
    <t>1В-1</t>
  </si>
  <si>
    <t>1В-1, 110</t>
  </si>
  <si>
    <t>1В-1, 111</t>
  </si>
  <si>
    <t>1В-2, 112</t>
  </si>
  <si>
    <t>1В-2, 113</t>
  </si>
  <si>
    <t>3В-1, 314</t>
  </si>
  <si>
    <t>3В-1, 312</t>
  </si>
  <si>
    <t>3В-1, 313</t>
  </si>
  <si>
    <t>3В-1</t>
  </si>
  <si>
    <t>3В-2</t>
  </si>
  <si>
    <t>3В-2, 315</t>
  </si>
  <si>
    <t>3В-2, 316</t>
  </si>
  <si>
    <t>1Г, 115</t>
  </si>
  <si>
    <t>1Г, 114</t>
  </si>
  <si>
    <t>1Г, 116</t>
  </si>
  <si>
    <t xml:space="preserve">1Г </t>
  </si>
  <si>
    <t>1Г , 114</t>
  </si>
  <si>
    <t>1Г , 116</t>
  </si>
  <si>
    <t>1Г , 115</t>
  </si>
  <si>
    <t>3 Л, 317</t>
  </si>
  <si>
    <t>3 Л, 318</t>
  </si>
  <si>
    <t>3 Л, 319</t>
  </si>
  <si>
    <t>3 Л, 320</t>
  </si>
  <si>
    <t>38.05.01</t>
  </si>
  <si>
    <t>ФПСПЭБиПК</t>
  </si>
  <si>
    <t>1Ж, 121</t>
  </si>
  <si>
    <t>1Ж, 122</t>
  </si>
  <si>
    <t>Уголовный процесс</t>
  </si>
  <si>
    <t>3Ж, 327</t>
  </si>
  <si>
    <t>3Ж, 325</t>
  </si>
  <si>
    <t>3Ж, 326</t>
  </si>
  <si>
    <t>ФПСППООП</t>
  </si>
  <si>
    <t>1Д, 117</t>
  </si>
  <si>
    <t>1Д, 118</t>
  </si>
  <si>
    <t>1Д, 119</t>
  </si>
  <si>
    <t>1Д, 120</t>
  </si>
  <si>
    <t>3Д, 322</t>
  </si>
  <si>
    <t>3Д, 321</t>
  </si>
  <si>
    <t>ФПСОИБ</t>
  </si>
  <si>
    <t>1И, 123, 124</t>
  </si>
  <si>
    <t>3И, 3328, 329</t>
  </si>
  <si>
    <t>37.05.02</t>
  </si>
  <si>
    <t>ИПСД ОВД</t>
  </si>
  <si>
    <t>1П, 125</t>
  </si>
  <si>
    <t>1П, 125, 126</t>
  </si>
  <si>
    <t>44.05.01</t>
  </si>
  <si>
    <t>1П(СП), 126</t>
  </si>
  <si>
    <t>2П(СП), 231, 232</t>
  </si>
  <si>
    <t>3П(СП), 331</t>
  </si>
  <si>
    <t>Сотрудники правовых подразделений органов внутренних дел Российской Федерации</t>
  </si>
  <si>
    <t>ПК</t>
  </si>
  <si>
    <t xml:space="preserve">очная </t>
  </si>
  <si>
    <t>ФПиПК</t>
  </si>
  <si>
    <t xml:space="preserve">Руководящий состав следственных подразделений территориальных органов МВД России </t>
  </si>
  <si>
    <t>40.03.01</t>
  </si>
  <si>
    <t>заоч (4)</t>
  </si>
  <si>
    <t>ФЗО</t>
  </si>
  <si>
    <t>3 Вб, 1</t>
  </si>
  <si>
    <t>3 Вб, 2</t>
  </si>
  <si>
    <t>заоч (6)</t>
  </si>
  <si>
    <t>1 ЗПД</t>
  </si>
  <si>
    <t>1 уст</t>
  </si>
  <si>
    <t>1 ЗПД, 1</t>
  </si>
  <si>
    <t>1 ЗПД, 2</t>
  </si>
  <si>
    <t>1 ЗПД, 3</t>
  </si>
  <si>
    <t>1 ЗПД, 4</t>
  </si>
  <si>
    <t>4 ЗПД, 2</t>
  </si>
  <si>
    <t>4 ЗПД, 1</t>
  </si>
  <si>
    <t>4 ЗПД, 3</t>
  </si>
  <si>
    <t>4 ЗПД, 4</t>
  </si>
  <si>
    <t>4 ЗПД, 5</t>
  </si>
  <si>
    <t>3 ВПД, 5</t>
  </si>
  <si>
    <t>3 ВПД, 6</t>
  </si>
  <si>
    <t>3 ВПД, 1</t>
  </si>
  <si>
    <t>3 ВПД, 2</t>
  </si>
  <si>
    <t>3 ВПД, 8</t>
  </si>
  <si>
    <t>3 ВПД, 3</t>
  </si>
  <si>
    <t>3 ВПД, 4</t>
  </si>
  <si>
    <t>3 ВПД, 7</t>
  </si>
  <si>
    <t>40.02.02</t>
  </si>
  <si>
    <t>заоч (3)</t>
  </si>
  <si>
    <t>1 СПО</t>
  </si>
  <si>
    <t>Прокурорский надзор</t>
  </si>
  <si>
    <t>5 знб</t>
  </si>
  <si>
    <t>5 знб, 1</t>
  </si>
  <si>
    <t>5 знб, 2</t>
  </si>
  <si>
    <t>Обесп. прав чел-ка в досудебном производстве по уголовному делу</t>
  </si>
  <si>
    <t>40.04.01</t>
  </si>
  <si>
    <t>заоч (2,5)</t>
  </si>
  <si>
    <t>2 мг</t>
  </si>
  <si>
    <t>Адъюнкты (уголовный процесс)</t>
  </si>
  <si>
    <t>40.07.01 / 12.00.09</t>
  </si>
  <si>
    <t>ФПНПиНК</t>
  </si>
  <si>
    <t>2 год</t>
  </si>
  <si>
    <t>2 год т.1</t>
  </si>
  <si>
    <t>2 год т.2</t>
  </si>
  <si>
    <t>2 год т.3</t>
  </si>
  <si>
    <t>2 год т.4</t>
  </si>
  <si>
    <t>2 год т.6</t>
  </si>
  <si>
    <t>2 год т.5</t>
  </si>
  <si>
    <t>3 год</t>
  </si>
  <si>
    <t>Кандидатский экзамен Упр</t>
  </si>
  <si>
    <t>дипломники (Упр)</t>
  </si>
  <si>
    <t>3 мг</t>
  </si>
  <si>
    <t>Учебная практика + защита (Упр)</t>
  </si>
  <si>
    <t>Адъюнкты руководство Упр</t>
  </si>
  <si>
    <t>12.00.09</t>
  </si>
  <si>
    <t>ГОСы (каф.Упр)</t>
  </si>
  <si>
    <t>заоч (3,6)</t>
  </si>
  <si>
    <t>4 БЮ</t>
  </si>
  <si>
    <t>ГОСы (каф.Упр) + защита ВКР</t>
  </si>
  <si>
    <t>НИР защита (Упр)</t>
  </si>
  <si>
    <t>Преддипломная практика (Упр)</t>
  </si>
  <si>
    <t>5 курс</t>
  </si>
  <si>
    <t>Преддипломная практика (Упр)+защита</t>
  </si>
  <si>
    <t>5В,Г</t>
  </si>
  <si>
    <t>Преддипломная практика (Москва+МО)  (Упр)</t>
  </si>
  <si>
    <t>5 Л</t>
  </si>
  <si>
    <t>Преддипломная практика (регионы)  (Упр)</t>
  </si>
  <si>
    <t>1А, 101,102</t>
  </si>
  <si>
    <t>2А-1, 202</t>
  </si>
  <si>
    <t>2А-1, 201</t>
  </si>
  <si>
    <t>2А-1, 203</t>
  </si>
  <si>
    <t>2А-2, 205</t>
  </si>
  <si>
    <t>2А-2, 204</t>
  </si>
  <si>
    <t>3А, 302, 304</t>
  </si>
  <si>
    <t>Практикум по уголовному процессу</t>
  </si>
  <si>
    <t>5А-1,502</t>
  </si>
  <si>
    <t>5А-2,504</t>
  </si>
  <si>
    <t>5А-2,505,506</t>
  </si>
  <si>
    <t>Тренинг комплексного моделирования ПСД (Упр)</t>
  </si>
  <si>
    <t>5А-1, 501</t>
  </si>
  <si>
    <t>5А, 502</t>
  </si>
  <si>
    <t>5А, 506</t>
  </si>
  <si>
    <t>ФПИС(экс)</t>
  </si>
  <si>
    <t>2 С, 234 эксп</t>
  </si>
  <si>
    <t>2 С, 234, 235 эксп</t>
  </si>
  <si>
    <t>2 С, 236 эксп</t>
  </si>
  <si>
    <t>2 С, 235 эксп</t>
  </si>
  <si>
    <t>2 С, 233 след</t>
  </si>
  <si>
    <t>3 С, 332 след.</t>
  </si>
  <si>
    <t>3 С, 333 след.</t>
  </si>
  <si>
    <t>ФПИС(след 2)</t>
  </si>
  <si>
    <t>4 С, 440</t>
  </si>
  <si>
    <t xml:space="preserve">4 С, 435 </t>
  </si>
  <si>
    <t>4 С, 435</t>
  </si>
  <si>
    <t>2 З, 212 мигр.</t>
  </si>
  <si>
    <t>2 З, 209 гп</t>
  </si>
  <si>
    <t>2 З, 211 мигр</t>
  </si>
  <si>
    <t>2 З, 210 гп</t>
  </si>
  <si>
    <t>3 курс, 308 мп</t>
  </si>
  <si>
    <t>3 курс, 309 гп</t>
  </si>
  <si>
    <t>5 З, 512 гп</t>
  </si>
  <si>
    <t>ФПИС(псих)</t>
  </si>
  <si>
    <t>1 С, 130</t>
  </si>
  <si>
    <t>2Е, 208</t>
  </si>
  <si>
    <t>2Е, 207</t>
  </si>
  <si>
    <t>2В-1</t>
  </si>
  <si>
    <t>2В-2</t>
  </si>
  <si>
    <t>2Г-1, 218</t>
  </si>
  <si>
    <t>2В-1, 214</t>
  </si>
  <si>
    <t>2В-2, 216</t>
  </si>
  <si>
    <t>2В-1, 215</t>
  </si>
  <si>
    <t>2В-2, 217</t>
  </si>
  <si>
    <t xml:space="preserve">2Г-1 </t>
  </si>
  <si>
    <t>2Г-1, 219</t>
  </si>
  <si>
    <t>3В-2, 317</t>
  </si>
  <si>
    <t>4В, 413</t>
  </si>
  <si>
    <t>4В, 414</t>
  </si>
  <si>
    <t>4Г, 417</t>
  </si>
  <si>
    <t>5 В, 518</t>
  </si>
  <si>
    <t>5Г, 517</t>
  </si>
  <si>
    <t>5В,Г, 513, 519</t>
  </si>
  <si>
    <t>5В, 514, 515</t>
  </si>
  <si>
    <t>5Г, 516</t>
  </si>
  <si>
    <t>5 Л, 521, 522</t>
  </si>
  <si>
    <t>4 Л, 421</t>
  </si>
  <si>
    <t>4 Л, 420</t>
  </si>
  <si>
    <t>4 Л, 422</t>
  </si>
  <si>
    <t>4 Л, 423</t>
  </si>
  <si>
    <t>2Ж, 225, 226, 227</t>
  </si>
  <si>
    <t>3Д, 321, 323, 324</t>
  </si>
  <si>
    <t>5Д, 527, 528</t>
  </si>
  <si>
    <t>5М,531</t>
  </si>
  <si>
    <t>2 ЗПД</t>
  </si>
  <si>
    <t>4 уст</t>
  </si>
  <si>
    <t>1 ВПД</t>
  </si>
  <si>
    <t>2 уст</t>
  </si>
  <si>
    <t>2 ВПД</t>
  </si>
  <si>
    <t>2 ВПД, 3,4 гр.</t>
  </si>
  <si>
    <t>2 ВПД, 1 гр.</t>
  </si>
  <si>
    <t>3 ЗПД</t>
  </si>
  <si>
    <t>6 уст</t>
  </si>
  <si>
    <t>2 знб</t>
  </si>
  <si>
    <t>3 знб</t>
  </si>
  <si>
    <t>3 ЗПД, 4 гр.</t>
  </si>
  <si>
    <t>4 знб</t>
  </si>
  <si>
    <t>8 уст</t>
  </si>
  <si>
    <t>Актуальные проблемы уголовно-процессуального права</t>
  </si>
  <si>
    <t>1 мг</t>
  </si>
  <si>
    <t>1 Вб</t>
  </si>
  <si>
    <t>2 Вб</t>
  </si>
  <si>
    <t>2 Вб,1,2,3</t>
  </si>
  <si>
    <t>2 Вб, 1,2</t>
  </si>
  <si>
    <t>2 Вб, 3 гр.</t>
  </si>
  <si>
    <t>44.05.01(ПиПДП)</t>
  </si>
  <si>
    <t>2 ВП</t>
  </si>
  <si>
    <t xml:space="preserve">Уголовный процесс </t>
  </si>
  <si>
    <t>3 ВП, 1, 2 гр.</t>
  </si>
  <si>
    <t>2 СПО</t>
  </si>
  <si>
    <t>3 СПО</t>
  </si>
  <si>
    <t>Адъюнкты (прикладные методы научного исследования)(Упр)</t>
  </si>
  <si>
    <t>1 год</t>
  </si>
  <si>
    <t xml:space="preserve">Адъюнкты (Прикладные методы научного исследования)(Упр) </t>
  </si>
  <si>
    <t>заочная</t>
  </si>
  <si>
    <t>2 год з/о</t>
  </si>
  <si>
    <t>3 знб, 1 гр.</t>
  </si>
  <si>
    <t>3 знб, 2 гр.</t>
  </si>
  <si>
    <t>4 знб, 1 гр.</t>
  </si>
  <si>
    <t>Организация и нормативно-праовые основы деятельности подразделений дознания в ОВД (У пр-с)</t>
  </si>
  <si>
    <t>2 год очн, Т.7, 10</t>
  </si>
  <si>
    <t>2 год з/о, сем.1,3,6; пр. 1-6, л.4,5 ,6</t>
  </si>
  <si>
    <t>2 год очн. Л. 11, с.11, пр. 11</t>
  </si>
  <si>
    <t>2 год очн. Л. 12-15, сем. 12-15</t>
  </si>
  <si>
    <t>2 Вб,2</t>
  </si>
  <si>
    <t>2 год очн 4пр.т.12-15, Т.16-2л, Т.16-2с</t>
  </si>
  <si>
    <t>2 год з/о, Т.1,3-4пр.</t>
  </si>
  <si>
    <t xml:space="preserve">2 год з/о, Т.1-3-4л; </t>
  </si>
  <si>
    <t>3 год з/о, Т.7-8-4л; Т.12-15,16,17-6л</t>
  </si>
  <si>
    <t>3 год з/о Т.7-11-10с.</t>
  </si>
  <si>
    <t>3 год з/о, Т7-11; 12-15-10пр.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</si>
  <si>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</si>
  <si>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Оперативный состав подразделений по обеспечению безопасности лиц, подлежащих госзащите  территориальных органов МВД России на окружном, межрегиональном и региональном уровнях</t>
  </si>
  <si>
    <t>1Д, 117,118,119</t>
  </si>
  <si>
    <t>2Д, 223,224</t>
  </si>
  <si>
    <t>2Д, 222</t>
  </si>
  <si>
    <t>3 ЗПД, 3гр.</t>
  </si>
  <si>
    <t>5М,529,530</t>
  </si>
  <si>
    <t>3 ЗПД, 5 гр.</t>
  </si>
  <si>
    <t>4 знб, 2 гр.</t>
  </si>
  <si>
    <t>1 ВП, 1,2 гр.</t>
  </si>
  <si>
    <t>2 Г (Л), 221</t>
  </si>
  <si>
    <t>3 Л, 318 гр.</t>
  </si>
  <si>
    <t>3 Л, 319 гр.</t>
  </si>
  <si>
    <t>дипломники(Упр)</t>
  </si>
  <si>
    <t>5Д,М</t>
  </si>
  <si>
    <t>5А</t>
  </si>
  <si>
    <t>5 С</t>
  </si>
  <si>
    <t>6 ЗПД (АД)</t>
  </si>
  <si>
    <t>6 знб</t>
  </si>
  <si>
    <t>дипломники (Упр)+защита</t>
  </si>
  <si>
    <t>Госы (Упр)</t>
  </si>
  <si>
    <t xml:space="preserve">6 ЗПД </t>
  </si>
  <si>
    <t>4 Вб ОРД</t>
  </si>
  <si>
    <t>4 Вб АД</t>
  </si>
  <si>
    <t>ГОС + защита ВКР (Упр)</t>
  </si>
  <si>
    <t>Госы (Упр) ФППК</t>
  </si>
  <si>
    <t>ГОСы ФППК</t>
  </si>
  <si>
    <t>Адъюнктура ГОС (Упр)</t>
  </si>
  <si>
    <t xml:space="preserve">40.07.01 </t>
  </si>
  <si>
    <t>40.07.01</t>
  </si>
  <si>
    <t>очная (ин)</t>
  </si>
  <si>
    <t>4 год</t>
  </si>
  <si>
    <t xml:space="preserve">Производственная практика по ППУ и ОПД (Упр) </t>
  </si>
  <si>
    <t>3 Л</t>
  </si>
  <si>
    <t>3В,Г</t>
  </si>
  <si>
    <t>Учебная практика по ПППУ (Упр)</t>
  </si>
  <si>
    <t>3 курс</t>
  </si>
  <si>
    <t>НИР защита (УПр)</t>
  </si>
  <si>
    <t>Производственная практика по ППУ и ОДП (Упр)</t>
  </si>
  <si>
    <t>Преддипломная практика защита  (Упр)</t>
  </si>
  <si>
    <t>Преддипломная практика защита (Упр)</t>
  </si>
  <si>
    <t>Адъюнктура (Педагогическая практика) УПр</t>
  </si>
  <si>
    <t>Адъюнктура (Педагогическая практика) Упр</t>
  </si>
  <si>
    <t>Адъюнкты (научно-исследовательская практика) Упр</t>
  </si>
  <si>
    <t>4В(э), 419</t>
  </si>
  <si>
    <t>2 Г (Л), 220</t>
  </si>
  <si>
    <t>2И, 228-229</t>
  </si>
  <si>
    <t>3И,328-329</t>
  </si>
  <si>
    <t>5 С 542</t>
  </si>
  <si>
    <t>2 ВПД, 1-7</t>
  </si>
  <si>
    <t>2 ВПД, 5, 6 гр.</t>
  </si>
  <si>
    <t>5А, 505</t>
  </si>
  <si>
    <t>5 Л, 524</t>
  </si>
  <si>
    <t>5 Л, 523</t>
  </si>
  <si>
    <t>4В,Г, гр 416</t>
  </si>
  <si>
    <t>4В,Г, гр 415</t>
  </si>
  <si>
    <t>2 ВПД, 6 гр.</t>
  </si>
  <si>
    <t>3Д, 323</t>
  </si>
  <si>
    <t>3Д, 324</t>
  </si>
  <si>
    <t>2 ВПД, 5гр.</t>
  </si>
  <si>
    <t>2В-1, 213</t>
  </si>
  <si>
    <t>2 ВПД, 4 гр.</t>
  </si>
  <si>
    <t>1Е, 106</t>
  </si>
  <si>
    <t>1Е, 105</t>
  </si>
  <si>
    <t>1 ЗПД, 5</t>
  </si>
  <si>
    <t>Прохорова Е.А., к.ю.н., доцент</t>
  </si>
  <si>
    <t>вакансия Панфилов П.О.</t>
  </si>
  <si>
    <t>2 год очн. Л. 9</t>
  </si>
  <si>
    <t>2 год очн. Л. 8; сем. 8</t>
  </si>
  <si>
    <t>5А-1,501</t>
  </si>
  <si>
    <t>5А-1,503</t>
  </si>
  <si>
    <t>4В,Г, 418</t>
  </si>
  <si>
    <t>4В,Г, гр 412</t>
  </si>
  <si>
    <t>2 ВПД, 2гр.</t>
  </si>
  <si>
    <t>2 ВПД, 7гр.</t>
  </si>
  <si>
    <t>3 ЗПД, 1 гр.</t>
  </si>
  <si>
    <t>3 ЗПД, 2 гр.</t>
  </si>
  <si>
    <t>5Д, 525</t>
  </si>
  <si>
    <t>5Д, 526</t>
  </si>
  <si>
    <t>3 Вб</t>
  </si>
  <si>
    <t>2Ж, 226</t>
  </si>
  <si>
    <t>2Ж, 227</t>
  </si>
  <si>
    <t>5А,503</t>
  </si>
  <si>
    <t>2 Вб,1,3</t>
  </si>
  <si>
    <t>1 ВП</t>
  </si>
  <si>
    <t>1С, 126</t>
  </si>
  <si>
    <t>3В-1, 315</t>
  </si>
  <si>
    <t>5В,Г, 520</t>
  </si>
  <si>
    <t>2А-2, 206</t>
  </si>
  <si>
    <t>5А, 504</t>
  </si>
  <si>
    <t>3 СПО, 1гр</t>
  </si>
  <si>
    <t>3Ж, 325, 326</t>
  </si>
  <si>
    <t>_______________________________________ Химичева О.В.</t>
  </si>
  <si>
    <t>Голубовский В.Ю. с 1.09.2019 г. окончание контракта</t>
  </si>
  <si>
    <t>Мичурина О.В. С 1.09.2019 г. заключение контракта на 0,25 ставки профессора</t>
  </si>
  <si>
    <t>Панфилов П.О. с 1.10.2019 г. назначение на должность преподавателя</t>
  </si>
  <si>
    <t>с 1.12.19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</si>
</sst>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0"/>
      <name val="Arial Cyr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i/>
      <sz val="14"/>
      <name val="Times New Roman Cyr"/>
      <charset val="204"/>
    </font>
    <font>
      <sz val="14"/>
      <color indexed="9"/>
      <name val="Times New Roman Cyr"/>
      <family val="1"/>
      <charset val="204"/>
    </font>
    <font>
      <b/>
      <sz val="14"/>
      <color indexed="9"/>
      <name val="Times New Roman Cyr"/>
      <family val="1"/>
      <charset val="204"/>
    </font>
    <font>
      <sz val="8"/>
      <name val="Arial Cyr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indexed="10"/>
      <name val="Arial Cyr"/>
      <charset val="204"/>
    </font>
    <font>
      <i/>
      <sz val="14"/>
      <name val="Arial Cyr"/>
      <charset val="204"/>
    </font>
    <font>
      <sz val="14"/>
      <color rgb="FFFF0000"/>
      <name val="Arial Cyr"/>
      <charset val="204"/>
    </font>
    <font>
      <i/>
      <sz val="14"/>
      <color indexed="10"/>
      <name val="Arial Cyr"/>
      <family val="2"/>
      <charset val="204"/>
    </font>
    <font>
      <sz val="14"/>
      <color indexed="8"/>
      <name val="Arial Cyr"/>
      <charset val="204"/>
    </font>
    <font>
      <i/>
      <sz val="14"/>
      <color indexed="8"/>
      <name val="Arial Cyr"/>
      <charset val="204"/>
    </font>
    <font>
      <i/>
      <sz val="14"/>
      <color indexed="8"/>
      <name val="Arial Cyr"/>
      <family val="2"/>
      <charset val="204"/>
    </font>
    <font>
      <sz val="16"/>
      <name val="Times New Roman Cyr"/>
      <family val="1"/>
      <charset val="204"/>
    </font>
    <font>
      <sz val="16"/>
      <name val="Times New Roman"/>
      <family val="1"/>
      <charset val="204"/>
    </font>
    <font>
      <sz val="16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Fill="1" applyBorder="1"/>
    <xf numFmtId="0" fontId="1" fillId="0" borderId="1" xfId="0" applyFont="1" applyFill="1" applyBorder="1"/>
    <xf numFmtId="0" fontId="1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Border="1"/>
    <xf numFmtId="164" fontId="4" fillId="0" borderId="0" xfId="0" applyNumberFormat="1" applyFont="1" applyFill="1" applyBorder="1"/>
    <xf numFmtId="164" fontId="1" fillId="0" borderId="1" xfId="0" applyNumberFormat="1" applyFont="1" applyFill="1" applyBorder="1"/>
    <xf numFmtId="49" fontId="2" fillId="0" borderId="0" xfId="0" applyNumberFormat="1" applyFont="1" applyFill="1" applyBorder="1"/>
    <xf numFmtId="49" fontId="1" fillId="0" borderId="0" xfId="0" applyNumberFormat="1" applyFont="1" applyFill="1" applyBorder="1"/>
    <xf numFmtId="164" fontId="1" fillId="0" borderId="0" xfId="0" applyNumberFormat="1" applyFont="1" applyFill="1" applyBorder="1"/>
    <xf numFmtId="49" fontId="1" fillId="0" borderId="1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/>
    <xf numFmtId="164" fontId="1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8" fillId="0" borderId="0" xfId="0" applyFont="1" applyFill="1"/>
    <xf numFmtId="0" fontId="8" fillId="0" borderId="0" xfId="0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11" fillId="0" borderId="0" xfId="0" applyNumberFormat="1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16" fillId="0" borderId="0" xfId="0" applyNumberFormat="1" applyFont="1" applyFill="1"/>
    <xf numFmtId="164" fontId="11" fillId="0" borderId="0" xfId="0" applyNumberFormat="1" applyFont="1" applyFill="1"/>
    <xf numFmtId="164" fontId="12" fillId="0" borderId="0" xfId="0" applyNumberFormat="1" applyFont="1" applyFill="1"/>
    <xf numFmtId="1" fontId="1" fillId="0" borderId="0" xfId="0" applyNumberFormat="1" applyFont="1" applyFill="1"/>
    <xf numFmtId="0" fontId="1" fillId="3" borderId="0" xfId="0" applyFont="1" applyFill="1" applyBorder="1"/>
    <xf numFmtId="164" fontId="1" fillId="3" borderId="0" xfId="0" applyNumberFormat="1" applyFont="1" applyFill="1" applyBorder="1"/>
    <xf numFmtId="0" fontId="0" fillId="3" borderId="0" xfId="0" applyFill="1" applyBorder="1"/>
    <xf numFmtId="0" fontId="1" fillId="3" borderId="0" xfId="0" applyFont="1" applyFill="1"/>
    <xf numFmtId="0" fontId="0" fillId="3" borderId="0" xfId="0" applyFill="1" applyBorder="1" applyAlignment="1">
      <alignment horizontal="center"/>
    </xf>
    <xf numFmtId="49" fontId="0" fillId="3" borderId="0" xfId="0" applyNumberFormat="1" applyFill="1" applyBorder="1" applyAlignment="1">
      <alignment horizontal="right"/>
    </xf>
    <xf numFmtId="0" fontId="1" fillId="3" borderId="0" xfId="0" applyFont="1" applyFill="1" applyBorder="1" applyAlignment="1">
      <alignment vertic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1" fontId="13" fillId="4" borderId="0" xfId="0" applyNumberFormat="1" applyFont="1" applyFill="1" applyBorder="1"/>
    <xf numFmtId="1" fontId="11" fillId="4" borderId="0" xfId="0" applyNumberFormat="1" applyFont="1" applyFill="1" applyBorder="1"/>
    <xf numFmtId="1" fontId="4" fillId="4" borderId="0" xfId="0" applyNumberFormat="1" applyFont="1" applyFill="1" applyBorder="1"/>
    <xf numFmtId="2" fontId="4" fillId="4" borderId="0" xfId="0" applyNumberFormat="1" applyFont="1" applyFill="1" applyBorder="1"/>
    <xf numFmtId="2" fontId="4" fillId="4" borderId="0" xfId="0" applyNumberFormat="1" applyFont="1" applyFill="1"/>
    <xf numFmtId="1" fontId="12" fillId="4" borderId="0" xfId="0" applyNumberFormat="1" applyFont="1" applyFill="1" applyBorder="1"/>
    <xf numFmtId="164" fontId="4" fillId="4" borderId="0" xfId="0" applyNumberFormat="1" applyFont="1" applyFill="1" applyBorder="1"/>
    <xf numFmtId="164" fontId="1" fillId="4" borderId="1" xfId="0" applyNumberFormat="1" applyFont="1" applyFill="1" applyBorder="1"/>
    <xf numFmtId="0" fontId="1" fillId="4" borderId="22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1" xfId="0" applyFont="1" applyFill="1" applyBorder="1"/>
    <xf numFmtId="0" fontId="1" fillId="4" borderId="27" xfId="0" applyFont="1" applyFill="1" applyBorder="1"/>
    <xf numFmtId="0" fontId="6" fillId="4" borderId="22" xfId="0" applyFont="1" applyFill="1" applyBorder="1"/>
    <xf numFmtId="0" fontId="7" fillId="4" borderId="22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6" xfId="0" applyFont="1" applyFill="1" applyBorder="1"/>
    <xf numFmtId="0" fontId="1" fillId="4" borderId="3" xfId="0" applyFont="1" applyFill="1" applyBorder="1"/>
    <xf numFmtId="0" fontId="1" fillId="4" borderId="24" xfId="0" applyFont="1" applyFill="1" applyBorder="1"/>
    <xf numFmtId="0" fontId="6" fillId="4" borderId="3" xfId="0" applyFont="1" applyFill="1" applyBorder="1"/>
    <xf numFmtId="0" fontId="7" fillId="4" borderId="3" xfId="0" applyFont="1" applyFill="1" applyBorder="1"/>
    <xf numFmtId="0" fontId="1" fillId="4" borderId="15" xfId="0" applyFont="1" applyFill="1" applyBorder="1"/>
    <xf numFmtId="0" fontId="1" fillId="4" borderId="9" xfId="0" applyFont="1" applyFill="1" applyBorder="1"/>
    <xf numFmtId="0" fontId="1" fillId="4" borderId="28" xfId="0" applyFont="1" applyFill="1" applyBorder="1" applyAlignment="1">
      <alignment wrapText="1"/>
    </xf>
    <xf numFmtId="0" fontId="1" fillId="4" borderId="29" xfId="0" applyFont="1" applyFill="1" applyBorder="1" applyAlignment="1">
      <alignment horizontal="center" vertical="center" textRotation="90" wrapText="1"/>
    </xf>
    <xf numFmtId="0" fontId="1" fillId="4" borderId="30" xfId="0" applyFont="1" applyFill="1" applyBorder="1" applyAlignment="1">
      <alignment horizontal="center" vertical="center" textRotation="90" wrapText="1"/>
    </xf>
    <xf numFmtId="0" fontId="1" fillId="4" borderId="20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1" fillId="4" borderId="28" xfId="0" applyFont="1" applyFill="1" applyBorder="1" applyAlignment="1">
      <alignment vertical="center" textRotation="90" wrapText="1"/>
    </xf>
    <xf numFmtId="0" fontId="1" fillId="4" borderId="31" xfId="0" applyFont="1" applyFill="1" applyBorder="1"/>
    <xf numFmtId="0" fontId="1" fillId="4" borderId="20" xfId="0" applyFont="1" applyFill="1" applyBorder="1"/>
    <xf numFmtId="0" fontId="1" fillId="4" borderId="10" xfId="0" applyFont="1" applyFill="1" applyBorder="1"/>
    <xf numFmtId="49" fontId="5" fillId="4" borderId="1" xfId="0" applyNumberFormat="1" applyFont="1" applyFill="1" applyBorder="1"/>
    <xf numFmtId="49" fontId="5" fillId="4" borderId="39" xfId="0" applyNumberFormat="1" applyFont="1" applyFill="1" applyBorder="1"/>
    <xf numFmtId="0" fontId="5" fillId="4" borderId="1" xfId="0" applyFont="1" applyFill="1" applyBorder="1"/>
    <xf numFmtId="0" fontId="1" fillId="4" borderId="8" xfId="0" applyFont="1" applyFill="1" applyBorder="1"/>
    <xf numFmtId="0" fontId="4" fillId="4" borderId="8" xfId="0" applyFont="1" applyFill="1" applyBorder="1"/>
    <xf numFmtId="164" fontId="1" fillId="4" borderId="8" xfId="0" applyNumberFormat="1" applyFont="1" applyFill="1" applyBorder="1"/>
    <xf numFmtId="1" fontId="1" fillId="4" borderId="8" xfId="0" applyNumberFormat="1" applyFont="1" applyFill="1" applyBorder="1"/>
    <xf numFmtId="0" fontId="6" fillId="4" borderId="8" xfId="0" applyFont="1" applyFill="1" applyBorder="1"/>
    <xf numFmtId="0" fontId="1" fillId="4" borderId="23" xfId="0" applyFont="1" applyFill="1" applyBorder="1"/>
    <xf numFmtId="0" fontId="1" fillId="4" borderId="11" xfId="0" applyFont="1" applyFill="1" applyBorder="1"/>
    <xf numFmtId="0" fontId="4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1" fontId="4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/>
    <xf numFmtId="164" fontId="11" fillId="4" borderId="0" xfId="0" applyNumberFormat="1" applyFont="1" applyFill="1" applyBorder="1"/>
    <xf numFmtId="164" fontId="12" fillId="4" borderId="0" xfId="0" applyNumberFormat="1" applyFont="1" applyFill="1" applyBorder="1"/>
    <xf numFmtId="164" fontId="4" fillId="4" borderId="7" xfId="0" applyNumberFormat="1" applyFont="1" applyFill="1" applyBorder="1"/>
    <xf numFmtId="0" fontId="1" fillId="4" borderId="0" xfId="0" applyFont="1" applyFill="1" applyBorder="1"/>
    <xf numFmtId="0" fontId="1" fillId="4" borderId="12" xfId="0" applyFont="1" applyFill="1" applyBorder="1"/>
    <xf numFmtId="0" fontId="4" fillId="4" borderId="0" xfId="0" applyFont="1" applyFill="1" applyBorder="1" applyAlignment="1">
      <alignment horizontal="right" vertical="top"/>
    </xf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/>
    <xf numFmtId="1" fontId="13" fillId="4" borderId="0" xfId="0" applyNumberFormat="1" applyFont="1" applyFill="1" applyBorder="1" applyAlignment="1"/>
    <xf numFmtId="1" fontId="14" fillId="4" borderId="0" xfId="0" applyNumberFormat="1" applyFont="1" applyFill="1" applyBorder="1" applyAlignment="1"/>
    <xf numFmtId="1" fontId="4" fillId="4" borderId="0" xfId="0" applyNumberFormat="1" applyFont="1" applyFill="1" applyBorder="1" applyAlignment="1"/>
    <xf numFmtId="0" fontId="15" fillId="4" borderId="0" xfId="0" applyFont="1" applyFill="1" applyBorder="1" applyAlignment="1">
      <alignment horizontal="right"/>
    </xf>
    <xf numFmtId="0" fontId="4" fillId="4" borderId="37" xfId="0" applyFont="1" applyFill="1" applyBorder="1"/>
    <xf numFmtId="0" fontId="4" fillId="4" borderId="37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right"/>
    </xf>
    <xf numFmtId="1" fontId="13" fillId="4" borderId="37" xfId="0" applyNumberFormat="1" applyFont="1" applyFill="1" applyBorder="1"/>
    <xf numFmtId="1" fontId="11" fillId="4" borderId="37" xfId="0" applyNumberFormat="1" applyFont="1" applyFill="1" applyBorder="1"/>
    <xf numFmtId="1" fontId="4" fillId="4" borderId="37" xfId="0" applyNumberFormat="1" applyFont="1" applyFill="1" applyBorder="1"/>
    <xf numFmtId="164" fontId="4" fillId="4" borderId="37" xfId="0" applyNumberFormat="1" applyFont="1" applyFill="1" applyBorder="1"/>
    <xf numFmtId="164" fontId="11" fillId="4" borderId="37" xfId="0" applyNumberFormat="1" applyFont="1" applyFill="1" applyBorder="1"/>
    <xf numFmtId="164" fontId="12" fillId="4" borderId="37" xfId="0" applyNumberFormat="1" applyFont="1" applyFill="1" applyBorder="1"/>
    <xf numFmtId="0" fontId="4" fillId="4" borderId="0" xfId="0" applyFont="1" applyFill="1" applyBorder="1" applyAlignment="1">
      <alignment wrapText="1"/>
    </xf>
    <xf numFmtId="1" fontId="15" fillId="4" borderId="0" xfId="0" applyNumberFormat="1" applyFont="1" applyFill="1" applyBorder="1"/>
    <xf numFmtId="2" fontId="11" fillId="4" borderId="0" xfId="0" applyNumberFormat="1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15" fillId="4" borderId="0" xfId="0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11" fillId="4" borderId="0" xfId="0" applyNumberFormat="1" applyFont="1" applyFill="1"/>
    <xf numFmtId="1" fontId="4" fillId="4" borderId="0" xfId="0" applyNumberFormat="1" applyFont="1" applyFill="1"/>
    <xf numFmtId="164" fontId="11" fillId="4" borderId="0" xfId="0" applyNumberFormat="1" applyFont="1" applyFill="1"/>
    <xf numFmtId="164" fontId="12" fillId="4" borderId="0" xfId="0" applyNumberFormat="1" applyFont="1" applyFill="1"/>
    <xf numFmtId="0" fontId="12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" fontId="16" fillId="4" borderId="0" xfId="0" applyNumberFormat="1" applyFont="1" applyFill="1" applyBorder="1"/>
    <xf numFmtId="1" fontId="12" fillId="4" borderId="0" xfId="0" applyNumberFormat="1" applyFont="1" applyFill="1"/>
    <xf numFmtId="1" fontId="16" fillId="4" borderId="2" xfId="0" applyNumberFormat="1" applyFont="1" applyFill="1" applyBorder="1"/>
    <xf numFmtId="1" fontId="11" fillId="4" borderId="2" xfId="0" applyNumberFormat="1" applyFont="1" applyFill="1" applyBorder="1"/>
    <xf numFmtId="0" fontId="1" fillId="4" borderId="13" xfId="0" applyFont="1" applyFill="1" applyBorder="1"/>
    <xf numFmtId="0" fontId="1" fillId="4" borderId="1" xfId="0" applyFont="1" applyFill="1" applyBorder="1"/>
    <xf numFmtId="164" fontId="1" fillId="4" borderId="4" xfId="0" applyNumberFormat="1" applyFont="1" applyFill="1" applyBorder="1"/>
    <xf numFmtId="0" fontId="1" fillId="4" borderId="14" xfId="0" applyFont="1" applyFill="1" applyBorder="1"/>
    <xf numFmtId="1" fontId="1" fillId="4" borderId="4" xfId="0" applyNumberFormat="1" applyFont="1" applyFill="1" applyBorder="1"/>
    <xf numFmtId="0" fontId="4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" fontId="14" fillId="4" borderId="2" xfId="0" applyNumberFormat="1" applyFont="1" applyFill="1" applyBorder="1"/>
    <xf numFmtId="1" fontId="4" fillId="4" borderId="2" xfId="0" applyNumberFormat="1" applyFont="1" applyFill="1" applyBorder="1"/>
    <xf numFmtId="2" fontId="4" fillId="4" borderId="2" xfId="0" applyNumberFormat="1" applyFont="1" applyFill="1" applyBorder="1"/>
    <xf numFmtId="164" fontId="4" fillId="4" borderId="2" xfId="0" applyNumberFormat="1" applyFont="1" applyFill="1" applyBorder="1"/>
    <xf numFmtId="0" fontId="4" fillId="4" borderId="0" xfId="0" applyFont="1" applyFill="1" applyAlignment="1"/>
    <xf numFmtId="1" fontId="13" fillId="4" borderId="0" xfId="0" applyNumberFormat="1" applyFont="1" applyFill="1"/>
    <xf numFmtId="2" fontId="4" fillId="4" borderId="7" xfId="0" applyNumberFormat="1" applyFont="1" applyFill="1" applyBorder="1"/>
    <xf numFmtId="49" fontId="1" fillId="4" borderId="0" xfId="0" applyNumberFormat="1" applyFont="1" applyFill="1" applyBorder="1"/>
    <xf numFmtId="1" fontId="1" fillId="4" borderId="1" xfId="0" applyNumberFormat="1" applyFont="1" applyFill="1" applyBorder="1"/>
    <xf numFmtId="0" fontId="5" fillId="4" borderId="0" xfId="0" applyFont="1" applyFill="1"/>
    <xf numFmtId="0" fontId="4" fillId="4" borderId="35" xfId="0" applyFont="1" applyFill="1" applyBorder="1" applyAlignment="1">
      <alignment horizontal="center"/>
    </xf>
    <xf numFmtId="1" fontId="15" fillId="4" borderId="0" xfId="0" applyNumberFormat="1" applyFont="1" applyFill="1"/>
    <xf numFmtId="1" fontId="14" fillId="4" borderId="0" xfId="0" applyNumberFormat="1" applyFont="1" applyFill="1"/>
    <xf numFmtId="0" fontId="5" fillId="4" borderId="0" xfId="0" applyFont="1" applyFill="1" applyBorder="1"/>
    <xf numFmtId="164" fontId="5" fillId="4" borderId="0" xfId="0" applyNumberFormat="1" applyFont="1" applyFill="1" applyBorder="1"/>
    <xf numFmtId="1" fontId="14" fillId="4" borderId="0" xfId="0" applyNumberFormat="1" applyFont="1" applyFill="1" applyBorder="1"/>
    <xf numFmtId="1" fontId="4" fillId="4" borderId="0" xfId="0" applyNumberFormat="1" applyFont="1" applyFill="1" applyBorder="1" applyAlignment="1">
      <alignment horizontal="center"/>
    </xf>
    <xf numFmtId="1" fontId="13" fillId="4" borderId="2" xfId="0" applyNumberFormat="1" applyFont="1" applyFill="1" applyBorder="1"/>
    <xf numFmtId="1" fontId="12" fillId="4" borderId="2" xfId="0" applyNumberFormat="1" applyFont="1" applyFill="1" applyBorder="1"/>
    <xf numFmtId="1" fontId="13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49" fontId="1" fillId="4" borderId="4" xfId="0" applyNumberFormat="1" applyFont="1" applyFill="1" applyBorder="1"/>
    <xf numFmtId="0" fontId="1" fillId="4" borderId="35" xfId="0" applyFont="1" applyFill="1" applyBorder="1"/>
    <xf numFmtId="49" fontId="1" fillId="4" borderId="3" xfId="0" applyNumberFormat="1" applyFont="1" applyFill="1" applyBorder="1"/>
    <xf numFmtId="164" fontId="1" fillId="4" borderId="3" xfId="0" applyNumberFormat="1" applyFont="1" applyFill="1" applyBorder="1"/>
    <xf numFmtId="1" fontId="1" fillId="4" borderId="3" xfId="0" applyNumberFormat="1" applyFont="1" applyFill="1" applyBorder="1"/>
    <xf numFmtId="0" fontId="1" fillId="4" borderId="34" xfId="0" applyFont="1" applyFill="1" applyBorder="1"/>
    <xf numFmtId="0" fontId="15" fillId="4" borderId="0" xfId="0" applyFont="1" applyFill="1" applyAlignment="1">
      <alignment horizontal="center"/>
    </xf>
    <xf numFmtId="2" fontId="4" fillId="4" borderId="37" xfId="0" applyNumberFormat="1" applyFont="1" applyFill="1" applyBorder="1"/>
    <xf numFmtId="1" fontId="12" fillId="4" borderId="37" xfId="0" applyNumberFormat="1" applyFont="1" applyFill="1" applyBorder="1"/>
    <xf numFmtId="49" fontId="4" fillId="4" borderId="0" xfId="0" applyNumberFormat="1" applyFont="1" applyFill="1" applyBorder="1" applyAlignment="1">
      <alignment horizontal="center"/>
    </xf>
    <xf numFmtId="164" fontId="1" fillId="4" borderId="35" xfId="0" applyNumberFormat="1" applyFont="1" applyFill="1" applyBorder="1"/>
    <xf numFmtId="0" fontId="1" fillId="4" borderId="36" xfId="0" applyFont="1" applyFill="1" applyBorder="1"/>
    <xf numFmtId="0" fontId="1" fillId="4" borderId="0" xfId="0" applyFont="1" applyFill="1"/>
    <xf numFmtId="0" fontId="5" fillId="4" borderId="0" xfId="0" applyFont="1" applyFill="1" applyAlignment="1">
      <alignment wrapText="1"/>
    </xf>
    <xf numFmtId="1" fontId="1" fillId="4" borderId="0" xfId="0" applyNumberFormat="1" applyFont="1" applyFill="1"/>
    <xf numFmtId="0" fontId="17" fillId="4" borderId="0" xfId="0" applyFont="1" applyFill="1" applyBorder="1"/>
    <xf numFmtId="0" fontId="17" fillId="4" borderId="0" xfId="0" applyFont="1" applyFill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right"/>
    </xf>
    <xf numFmtId="1" fontId="17" fillId="4" borderId="0" xfId="0" applyNumberFormat="1" applyFont="1" applyFill="1" applyBorder="1" applyAlignment="1">
      <alignment horizontal="right"/>
    </xf>
    <xf numFmtId="1" fontId="18" fillId="4" borderId="0" xfId="0" applyNumberFormat="1" applyFont="1" applyFill="1" applyBorder="1"/>
    <xf numFmtId="1" fontId="17" fillId="4" borderId="0" xfId="0" applyNumberFormat="1" applyFont="1" applyFill="1" applyBorder="1"/>
    <xf numFmtId="2" fontId="17" fillId="4" borderId="0" xfId="0" applyNumberFormat="1" applyFont="1" applyFill="1" applyBorder="1"/>
    <xf numFmtId="1" fontId="19" fillId="4" borderId="0" xfId="0" applyNumberFormat="1" applyFont="1" applyFill="1" applyBorder="1"/>
    <xf numFmtId="164" fontId="17" fillId="4" borderId="0" xfId="0" applyNumberFormat="1" applyFont="1" applyFill="1" applyBorder="1"/>
    <xf numFmtId="2" fontId="1" fillId="4" borderId="1" xfId="0" applyNumberFormat="1" applyFont="1" applyFill="1" applyBorder="1"/>
    <xf numFmtId="164" fontId="6" fillId="4" borderId="0" xfId="0" applyNumberFormat="1" applyFont="1" applyFill="1" applyBorder="1"/>
    <xf numFmtId="164" fontId="7" fillId="4" borderId="0" xfId="0" applyNumberFormat="1" applyFont="1" applyFill="1" applyBorder="1"/>
    <xf numFmtId="49" fontId="1" fillId="4" borderId="1" xfId="0" applyNumberFormat="1" applyFont="1" applyFill="1" applyBorder="1"/>
    <xf numFmtId="1" fontId="12" fillId="4" borderId="0" xfId="0" applyNumberFormat="1" applyFont="1" applyFill="1" applyBorder="1" applyAlignment="1">
      <alignment horizontal="center"/>
    </xf>
    <xf numFmtId="0" fontId="8" fillId="4" borderId="11" xfId="0" applyFont="1" applyFill="1" applyBorder="1"/>
    <xf numFmtId="0" fontId="6" fillId="4" borderId="16" xfId="0" applyFont="1" applyFill="1" applyBorder="1"/>
    <xf numFmtId="49" fontId="6" fillId="4" borderId="17" xfId="0" applyNumberFormat="1" applyFont="1" applyFill="1" applyBorder="1"/>
    <xf numFmtId="49" fontId="6" fillId="4" borderId="18" xfId="0" applyNumberFormat="1" applyFont="1" applyFill="1" applyBorder="1"/>
    <xf numFmtId="0" fontId="6" fillId="4" borderId="18" xfId="0" applyFont="1" applyFill="1" applyBorder="1"/>
    <xf numFmtId="164" fontId="6" fillId="4" borderId="18" xfId="0" applyNumberFormat="1" applyFont="1" applyFill="1" applyBorder="1"/>
    <xf numFmtId="1" fontId="6" fillId="4" borderId="18" xfId="0" applyNumberFormat="1" applyFont="1" applyFill="1" applyBorder="1"/>
    <xf numFmtId="164" fontId="6" fillId="4" borderId="19" xfId="0" applyNumberFormat="1" applyFont="1" applyFill="1" applyBorder="1"/>
    <xf numFmtId="164" fontId="6" fillId="4" borderId="16" xfId="0" applyNumberFormat="1" applyFont="1" applyFill="1" applyBorder="1"/>
    <xf numFmtId="164" fontId="9" fillId="4" borderId="16" xfId="0" applyNumberFormat="1" applyFont="1" applyFill="1" applyBorder="1"/>
    <xf numFmtId="0" fontId="6" fillId="4" borderId="19" xfId="0" applyFont="1" applyFill="1" applyBorder="1"/>
    <xf numFmtId="164" fontId="4" fillId="4" borderId="7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/>
    </xf>
    <xf numFmtId="1" fontId="13" fillId="4" borderId="7" xfId="0" applyNumberFormat="1" applyFont="1" applyFill="1" applyBorder="1" applyAlignment="1">
      <alignment horizontal="center"/>
    </xf>
    <xf numFmtId="1" fontId="4" fillId="4" borderId="7" xfId="0" applyNumberFormat="1" applyFont="1" applyFill="1" applyBorder="1"/>
    <xf numFmtId="1" fontId="16" fillId="4" borderId="7" xfId="0" applyNumberFormat="1" applyFont="1" applyFill="1" applyBorder="1"/>
    <xf numFmtId="1" fontId="11" fillId="4" borderId="7" xfId="0" applyNumberFormat="1" applyFont="1" applyFill="1" applyBorder="1"/>
    <xf numFmtId="164" fontId="11" fillId="4" borderId="7" xfId="0" applyNumberFormat="1" applyFont="1" applyFill="1" applyBorder="1"/>
    <xf numFmtId="164" fontId="12" fillId="4" borderId="7" xfId="0" applyNumberFormat="1" applyFont="1" applyFill="1" applyBorder="1"/>
    <xf numFmtId="0" fontId="12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4" fillId="4" borderId="12" xfId="0" applyFont="1" applyFill="1" applyBorder="1"/>
    <xf numFmtId="0" fontId="13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right" vertical="top"/>
    </xf>
    <xf numFmtId="2" fontId="12" fillId="4" borderId="0" xfId="0" applyNumberFormat="1" applyFont="1" applyFill="1"/>
    <xf numFmtId="1" fontId="4" fillId="2" borderId="0" xfId="0" applyNumberFormat="1" applyFont="1" applyFill="1" applyBorder="1"/>
    <xf numFmtId="2" fontId="1" fillId="0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" fontId="4" fillId="0" borderId="0" xfId="0" applyNumberFormat="1" applyFont="1" applyFill="1" applyBorder="1"/>
    <xf numFmtId="0" fontId="20" fillId="0" borderId="0" xfId="0" applyFont="1" applyFill="1" applyBorder="1"/>
    <xf numFmtId="0" fontId="20" fillId="0" borderId="26" xfId="0" applyFont="1" applyFill="1" applyBorder="1"/>
    <xf numFmtId="0" fontId="20" fillId="0" borderId="0" xfId="0" applyFont="1" applyFill="1"/>
    <xf numFmtId="0" fontId="21" fillId="0" borderId="0" xfId="0" applyFont="1" applyFill="1" applyBorder="1"/>
    <xf numFmtId="1" fontId="22" fillId="0" borderId="0" xfId="0" applyNumberFormat="1" applyFont="1" applyFill="1" applyBorder="1"/>
    <xf numFmtId="0" fontId="20" fillId="0" borderId="0" xfId="0" applyFont="1" applyFill="1" applyBorder="1"/>
    <xf numFmtId="0" fontId="1" fillId="4" borderId="39" xfId="0" applyFont="1" applyFill="1" applyBorder="1"/>
    <xf numFmtId="164" fontId="1" fillId="0" borderId="40" xfId="0" applyNumberFormat="1" applyFont="1" applyFill="1" applyBorder="1"/>
    <xf numFmtId="0" fontId="1" fillId="0" borderId="41" xfId="0" applyFont="1" applyFill="1" applyBorder="1"/>
    <xf numFmtId="0" fontId="1" fillId="0" borderId="42" xfId="0" applyFont="1" applyFill="1" applyBorder="1"/>
    <xf numFmtId="0" fontId="1" fillId="0" borderId="43" xfId="0" applyFont="1" applyFill="1" applyBorder="1"/>
    <xf numFmtId="0" fontId="1" fillId="0" borderId="44" xfId="0" applyFont="1" applyFill="1" applyBorder="1"/>
    <xf numFmtId="0" fontId="1" fillId="3" borderId="42" xfId="0" applyFont="1" applyFill="1" applyBorder="1"/>
    <xf numFmtId="0" fontId="1" fillId="0" borderId="45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0"/>
  <sheetViews>
    <sheetView tabSelected="1" zoomScale="60" zoomScaleNormal="60" zoomScaleSheetLayoutView="59" zoomScalePageLayoutView="59" workbookViewId="0">
      <pane ySplit="8" topLeftCell="A9" activePane="bottomLeft" state="frozen"/>
      <selection pane="bottomLeft" activeCell="FC422" sqref="FC422"/>
    </sheetView>
  </sheetViews>
  <sheetFormatPr defaultColWidth="9.140625" defaultRowHeight="19.5" outlineLevelRow="1" x14ac:dyDescent="0.35"/>
  <cols>
    <col min="1" max="1" width="8.5703125" style="3" customWidth="1"/>
    <col min="2" max="2" width="34" style="5" customWidth="1"/>
    <col min="3" max="3" width="22.42578125" style="5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9.5703125" style="3" hidden="1" customWidth="1"/>
    <col min="23" max="23" width="8.7109375" style="3" customWidth="1"/>
    <col min="24" max="24" width="7.7109375" style="3" customWidth="1"/>
    <col min="25" max="25" width="10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9.5703125" style="3" customWidth="1"/>
    <col min="30" max="30" width="5.85546875" style="3" hidden="1" customWidth="1"/>
    <col min="31" max="31" width="9.28515625" style="3" customWidth="1"/>
    <col min="32" max="32" width="7.140625" style="3" hidden="1" customWidth="1"/>
    <col min="33" max="33" width="9.1406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8.710937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7.8554687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8.4257812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3" width="8.5703125" style="3" hidden="1" customWidth="1"/>
    <col min="74" max="74" width="9.85546875" style="3" hidden="1" customWidth="1"/>
    <col min="75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8" width="7.7109375" style="3" customWidth="1"/>
    <col min="89" max="89" width="9.4257812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8.28515625" style="3" customWidth="1"/>
    <col min="94" max="94" width="6.28515625" style="3" hidden="1" customWidth="1"/>
    <col min="95" max="95" width="10.85546875" style="3" customWidth="1"/>
    <col min="96" max="96" width="6.7109375" style="3" hidden="1" customWidth="1"/>
    <col min="97" max="97" width="10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8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9.42578125" style="3" customWidth="1"/>
    <col min="108" max="108" width="6.28515625" style="3" hidden="1" customWidth="1"/>
    <col min="109" max="109" width="9.140625" style="3"/>
    <col min="110" max="110" width="9.140625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7.140625" style="3" hidden="1" customWidth="1"/>
    <col min="117" max="117" width="9.140625" style="3" customWidth="1"/>
    <col min="118" max="118" width="6.42578125" style="3" hidden="1" customWidth="1"/>
    <col min="119" max="119" width="8.7109375" style="3" customWidth="1"/>
    <col min="120" max="120" width="7" style="3" hidden="1" customWidth="1"/>
    <col min="121" max="121" width="9.7109375" style="3" customWidth="1"/>
    <col min="122" max="122" width="8" style="3" hidden="1" customWidth="1"/>
    <col min="123" max="123" width="14" style="3" customWidth="1"/>
    <col min="124" max="124" width="1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9.85546875" style="3" customWidth="1"/>
    <col min="158" max="158" width="5.85546875" style="3" hidden="1" customWidth="1"/>
    <col min="159" max="159" width="9.42578125" style="3" customWidth="1"/>
    <col min="160" max="160" width="7.140625" style="3" hidden="1" customWidth="1"/>
    <col min="161" max="161" width="9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8.5703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7109375" style="3" customWidth="1"/>
    <col min="186" max="186" width="6" style="3" hidden="1" customWidth="1"/>
    <col min="187" max="187" width="12.7109375" style="18" customWidth="1"/>
    <col min="188" max="188" width="12.140625" style="19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14.570312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 t="s">
        <v>15</v>
      </c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 t="s">
        <v>15</v>
      </c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</row>
    <row r="2" spans="1:200" ht="19.5" customHeight="1" x14ac:dyDescent="0.3">
      <c r="A2" s="254" t="s">
        <v>16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254"/>
      <c r="BE2" s="254"/>
      <c r="BF2" s="254"/>
      <c r="BG2" s="254"/>
      <c r="BH2" s="254"/>
      <c r="BI2" s="254"/>
      <c r="BJ2" s="254"/>
      <c r="BK2" s="254"/>
      <c r="BL2" s="254"/>
      <c r="BM2" s="254" t="s">
        <v>16</v>
      </c>
      <c r="BN2" s="254"/>
      <c r="BO2" s="254"/>
      <c r="BP2" s="254"/>
      <c r="BQ2" s="254"/>
      <c r="BR2" s="254"/>
      <c r="BS2" s="254"/>
      <c r="BT2" s="254"/>
      <c r="BU2" s="254"/>
      <c r="BV2" s="254"/>
      <c r="BW2" s="254"/>
      <c r="BX2" s="254"/>
      <c r="BY2" s="254"/>
      <c r="BZ2" s="254"/>
      <c r="CA2" s="254"/>
      <c r="CB2" s="254"/>
      <c r="CC2" s="254"/>
      <c r="CD2" s="254"/>
      <c r="CE2" s="254"/>
      <c r="CF2" s="254"/>
      <c r="CG2" s="254"/>
      <c r="CH2" s="254"/>
      <c r="CI2" s="254"/>
      <c r="CJ2" s="254"/>
      <c r="CK2" s="254"/>
      <c r="CL2" s="254"/>
      <c r="CM2" s="254"/>
      <c r="CN2" s="254"/>
      <c r="CO2" s="254"/>
      <c r="CP2" s="254"/>
      <c r="CQ2" s="254"/>
      <c r="CR2" s="254"/>
      <c r="CS2" s="254"/>
      <c r="CT2" s="254"/>
      <c r="CU2" s="254"/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  <c r="DH2" s="254"/>
      <c r="DI2" s="254"/>
      <c r="DJ2" s="254"/>
      <c r="DK2" s="254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 t="s">
        <v>16</v>
      </c>
      <c r="DZ2" s="254"/>
      <c r="EA2" s="254"/>
      <c r="EB2" s="254"/>
      <c r="EC2" s="254"/>
      <c r="ED2" s="254"/>
      <c r="EE2" s="254"/>
      <c r="EF2" s="254"/>
      <c r="EG2" s="254"/>
      <c r="EH2" s="254"/>
      <c r="EI2" s="254"/>
      <c r="EJ2" s="254"/>
      <c r="EK2" s="254"/>
      <c r="EL2" s="254"/>
      <c r="EM2" s="254"/>
      <c r="EN2" s="254"/>
      <c r="EO2" s="254"/>
      <c r="EP2" s="254"/>
      <c r="EQ2" s="254"/>
      <c r="ER2" s="254"/>
      <c r="ES2" s="254"/>
      <c r="ET2" s="254"/>
      <c r="EU2" s="254"/>
      <c r="EV2" s="254"/>
      <c r="EW2" s="254"/>
      <c r="EX2" s="254"/>
      <c r="EY2" s="254"/>
      <c r="EZ2" s="254"/>
      <c r="FA2" s="254"/>
      <c r="FB2" s="254"/>
      <c r="FC2" s="254"/>
      <c r="FD2" s="254"/>
      <c r="FE2" s="254"/>
      <c r="FF2" s="254"/>
      <c r="FG2" s="254"/>
      <c r="FH2" s="254"/>
      <c r="FI2" s="254"/>
      <c r="FJ2" s="254"/>
      <c r="FK2" s="254"/>
      <c r="FL2" s="254"/>
      <c r="FM2" s="254"/>
      <c r="FN2" s="254"/>
      <c r="FO2" s="254"/>
      <c r="FP2" s="254"/>
      <c r="FQ2" s="254"/>
      <c r="FR2" s="254"/>
      <c r="FS2" s="254"/>
      <c r="FT2" s="254"/>
      <c r="FU2" s="254"/>
      <c r="FV2" s="254"/>
      <c r="FW2" s="254"/>
      <c r="FX2" s="254"/>
      <c r="FY2" s="254"/>
      <c r="FZ2" s="254"/>
      <c r="GA2" s="254"/>
      <c r="GB2" s="254"/>
      <c r="GC2" s="254"/>
      <c r="GD2" s="254"/>
      <c r="GE2" s="254"/>
      <c r="GF2" s="254"/>
      <c r="GG2" s="254"/>
      <c r="GH2" s="254"/>
      <c r="GI2" s="254"/>
      <c r="GJ2" s="254"/>
    </row>
    <row r="3" spans="1:200" ht="19.5" customHeight="1" x14ac:dyDescent="0.3">
      <c r="A3" s="254" t="s">
        <v>35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4"/>
      <c r="BE3" s="254"/>
      <c r="BF3" s="254"/>
      <c r="BG3" s="254"/>
      <c r="BH3" s="254"/>
      <c r="BI3" s="254"/>
      <c r="BJ3" s="254"/>
      <c r="BK3" s="254"/>
      <c r="BL3" s="254"/>
      <c r="BM3" s="254" t="s">
        <v>37</v>
      </c>
      <c r="BN3" s="254"/>
      <c r="BO3" s="254"/>
      <c r="BP3" s="254"/>
      <c r="BQ3" s="254"/>
      <c r="BR3" s="254"/>
      <c r="BS3" s="254"/>
      <c r="BT3" s="254"/>
      <c r="BU3" s="254"/>
      <c r="BV3" s="254"/>
      <c r="BW3" s="254"/>
      <c r="BX3" s="254"/>
      <c r="BY3" s="254"/>
      <c r="BZ3" s="254"/>
      <c r="CA3" s="254"/>
      <c r="CB3" s="254"/>
      <c r="CC3" s="254"/>
      <c r="CD3" s="254"/>
      <c r="CE3" s="254"/>
      <c r="CF3" s="254"/>
      <c r="CG3" s="254"/>
      <c r="CH3" s="254"/>
      <c r="CI3" s="254"/>
      <c r="CJ3" s="254"/>
      <c r="CK3" s="254"/>
      <c r="CL3" s="254"/>
      <c r="CM3" s="254"/>
      <c r="CN3" s="254"/>
      <c r="CO3" s="254"/>
      <c r="CP3" s="254"/>
      <c r="CQ3" s="254"/>
      <c r="CR3" s="254"/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  <c r="DH3" s="254"/>
      <c r="DI3" s="254"/>
      <c r="DJ3" s="254"/>
      <c r="DK3" s="254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 t="s">
        <v>35</v>
      </c>
      <c r="DZ3" s="254"/>
      <c r="EA3" s="254"/>
      <c r="EB3" s="254"/>
      <c r="EC3" s="254"/>
      <c r="ED3" s="254"/>
      <c r="EE3" s="254"/>
      <c r="EF3" s="254"/>
      <c r="EG3" s="254"/>
      <c r="EH3" s="254"/>
      <c r="EI3" s="254"/>
      <c r="EJ3" s="254"/>
      <c r="EK3" s="254"/>
      <c r="EL3" s="254"/>
      <c r="EM3" s="254"/>
      <c r="EN3" s="254"/>
      <c r="EO3" s="254"/>
      <c r="EP3" s="254"/>
      <c r="EQ3" s="254"/>
      <c r="ER3" s="254"/>
      <c r="ES3" s="254"/>
      <c r="ET3" s="254"/>
      <c r="EU3" s="254"/>
      <c r="EV3" s="254"/>
      <c r="EW3" s="254"/>
      <c r="EX3" s="254"/>
      <c r="EY3" s="254"/>
      <c r="EZ3" s="254"/>
      <c r="FA3" s="254"/>
      <c r="FB3" s="254"/>
      <c r="FC3" s="254"/>
      <c r="FD3" s="254"/>
      <c r="FE3" s="254"/>
      <c r="FF3" s="254"/>
      <c r="FG3" s="254"/>
      <c r="FH3" s="254"/>
      <c r="FI3" s="254"/>
      <c r="FJ3" s="254"/>
      <c r="FK3" s="254"/>
      <c r="FL3" s="254"/>
      <c r="FM3" s="254"/>
      <c r="FN3" s="254"/>
      <c r="FO3" s="254"/>
      <c r="FP3" s="254"/>
      <c r="FQ3" s="254"/>
      <c r="FR3" s="254"/>
      <c r="FS3" s="254"/>
      <c r="FT3" s="254"/>
      <c r="FU3" s="254"/>
      <c r="FV3" s="254"/>
      <c r="FW3" s="254"/>
      <c r="FX3" s="254"/>
      <c r="FY3" s="254"/>
      <c r="FZ3" s="254"/>
      <c r="GA3" s="254"/>
      <c r="GB3" s="254"/>
      <c r="GC3" s="254"/>
      <c r="GD3" s="254"/>
      <c r="GE3" s="254"/>
      <c r="GF3" s="254"/>
      <c r="GG3" s="254"/>
      <c r="GH3" s="254"/>
      <c r="GI3" s="254"/>
      <c r="GJ3" s="254"/>
    </row>
    <row r="4" spans="1:200" ht="19.5" customHeight="1" x14ac:dyDescent="0.3">
      <c r="A4" s="254" t="s">
        <v>50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 t="s">
        <v>50</v>
      </c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4"/>
      <c r="CZ4" s="254"/>
      <c r="DA4" s="254"/>
      <c r="DB4" s="254"/>
      <c r="DC4" s="254"/>
      <c r="DD4" s="254"/>
      <c r="DE4" s="254"/>
      <c r="DF4" s="254"/>
      <c r="DG4" s="254"/>
      <c r="DH4" s="254"/>
      <c r="DI4" s="254"/>
      <c r="DJ4" s="254"/>
      <c r="DK4" s="254"/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 t="s">
        <v>50</v>
      </c>
      <c r="DZ4" s="254"/>
      <c r="EA4" s="254"/>
      <c r="EB4" s="254"/>
      <c r="EC4" s="254"/>
      <c r="ED4" s="254"/>
      <c r="EE4" s="254"/>
      <c r="EF4" s="254"/>
      <c r="EG4" s="254"/>
      <c r="EH4" s="254"/>
      <c r="EI4" s="254"/>
      <c r="EJ4" s="254"/>
      <c r="EK4" s="254"/>
      <c r="EL4" s="254"/>
      <c r="EM4" s="254"/>
      <c r="EN4" s="254"/>
      <c r="EO4" s="254"/>
      <c r="EP4" s="254"/>
      <c r="EQ4" s="254"/>
      <c r="ER4" s="254"/>
      <c r="ES4" s="254"/>
      <c r="ET4" s="254"/>
      <c r="EU4" s="254"/>
      <c r="EV4" s="254"/>
      <c r="EW4" s="254"/>
      <c r="EX4" s="254"/>
      <c r="EY4" s="254"/>
      <c r="EZ4" s="254"/>
      <c r="FA4" s="254"/>
      <c r="FB4" s="254"/>
      <c r="FC4" s="254"/>
      <c r="FD4" s="254"/>
      <c r="FE4" s="254"/>
      <c r="FF4" s="254"/>
      <c r="FG4" s="254"/>
      <c r="FH4" s="254"/>
      <c r="FI4" s="254"/>
      <c r="FJ4" s="254"/>
      <c r="FK4" s="254"/>
      <c r="FL4" s="254"/>
      <c r="FM4" s="254"/>
      <c r="FN4" s="254"/>
      <c r="FO4" s="254"/>
      <c r="FP4" s="254"/>
      <c r="FQ4" s="254"/>
      <c r="FR4" s="254"/>
      <c r="FS4" s="254"/>
      <c r="FT4" s="254"/>
      <c r="FU4" s="254"/>
      <c r="FV4" s="254"/>
      <c r="FW4" s="254"/>
      <c r="FX4" s="254"/>
      <c r="FY4" s="254"/>
      <c r="FZ4" s="254"/>
      <c r="GA4" s="254"/>
      <c r="GB4" s="254"/>
      <c r="GC4" s="254"/>
      <c r="GD4" s="254"/>
      <c r="GE4" s="254"/>
      <c r="GF4" s="254"/>
      <c r="GG4" s="254"/>
      <c r="GH4" s="254"/>
      <c r="GI4" s="254"/>
      <c r="GJ4" s="254"/>
    </row>
    <row r="5" spans="1:200" ht="19.5" customHeight="1" thickBot="1" x14ac:dyDescent="0.35">
      <c r="A5" s="243" t="s">
        <v>53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 t="s">
        <v>54</v>
      </c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243"/>
      <c r="CD5" s="243"/>
      <c r="CE5" s="243"/>
      <c r="CF5" s="243"/>
      <c r="CG5" s="243"/>
      <c r="CH5" s="243"/>
      <c r="CI5" s="243"/>
      <c r="CJ5" s="243"/>
      <c r="CK5" s="243"/>
      <c r="CL5" s="243"/>
      <c r="CM5" s="243"/>
      <c r="CN5" s="243"/>
      <c r="CO5" s="243"/>
      <c r="CP5" s="243"/>
      <c r="CQ5" s="243"/>
      <c r="CR5" s="243"/>
      <c r="CS5" s="243"/>
      <c r="CT5" s="243"/>
      <c r="CU5" s="243"/>
      <c r="CV5" s="243"/>
      <c r="CW5" s="243"/>
      <c r="CX5" s="243"/>
      <c r="CY5" s="243"/>
      <c r="CZ5" s="243"/>
      <c r="DA5" s="243"/>
      <c r="DB5" s="243"/>
      <c r="DC5" s="243"/>
      <c r="DD5" s="243"/>
      <c r="DE5" s="243"/>
      <c r="DF5" s="243"/>
      <c r="DG5" s="243"/>
      <c r="DH5" s="243"/>
      <c r="DI5" s="243"/>
      <c r="DJ5" s="243"/>
      <c r="DK5" s="243"/>
      <c r="DL5" s="243"/>
      <c r="DM5" s="243"/>
      <c r="DN5" s="243"/>
      <c r="DO5" s="243"/>
      <c r="DP5" s="243"/>
      <c r="DQ5" s="243"/>
      <c r="DR5" s="243"/>
      <c r="DS5" s="243"/>
      <c r="DT5" s="243"/>
      <c r="DU5" s="243"/>
      <c r="DV5" s="243"/>
      <c r="DW5" s="243"/>
      <c r="DX5" s="243"/>
      <c r="DY5" s="243" t="s">
        <v>55</v>
      </c>
      <c r="DZ5" s="243"/>
      <c r="EA5" s="243"/>
      <c r="EB5" s="243"/>
      <c r="EC5" s="243"/>
      <c r="ED5" s="243"/>
      <c r="EE5" s="243"/>
      <c r="EF5" s="243"/>
      <c r="EG5" s="243"/>
      <c r="EH5" s="243"/>
      <c r="EI5" s="243"/>
      <c r="EJ5" s="243"/>
      <c r="EK5" s="243"/>
      <c r="EL5" s="243"/>
      <c r="EM5" s="243"/>
      <c r="EN5" s="243"/>
      <c r="EO5" s="243"/>
      <c r="EP5" s="243"/>
      <c r="EQ5" s="243"/>
      <c r="ER5" s="243"/>
      <c r="ES5" s="243"/>
      <c r="ET5" s="243"/>
      <c r="EU5" s="243"/>
      <c r="EV5" s="243"/>
      <c r="EW5" s="243"/>
      <c r="EX5" s="243"/>
      <c r="EY5" s="243"/>
      <c r="EZ5" s="243"/>
      <c r="FA5" s="243"/>
      <c r="FB5" s="243"/>
      <c r="FC5" s="243"/>
      <c r="FD5" s="243"/>
      <c r="FE5" s="243"/>
      <c r="FF5" s="243"/>
      <c r="FG5" s="243"/>
      <c r="FH5" s="243"/>
      <c r="FI5" s="243"/>
      <c r="FJ5" s="243"/>
      <c r="FK5" s="243"/>
      <c r="FL5" s="243"/>
      <c r="FM5" s="243"/>
      <c r="FN5" s="243"/>
      <c r="FO5" s="243"/>
      <c r="FP5" s="243"/>
      <c r="FQ5" s="243"/>
      <c r="FR5" s="243"/>
      <c r="FS5" s="243"/>
      <c r="FT5" s="243"/>
      <c r="FU5" s="243"/>
      <c r="FV5" s="243"/>
      <c r="FW5" s="243"/>
      <c r="FX5" s="243"/>
      <c r="FY5" s="243"/>
      <c r="FZ5" s="243"/>
      <c r="GA5" s="243"/>
      <c r="GB5" s="243"/>
      <c r="GC5" s="243"/>
      <c r="GD5" s="243"/>
      <c r="GE5" s="243"/>
      <c r="GF5" s="243"/>
      <c r="GG5" s="243"/>
      <c r="GH5" s="243"/>
      <c r="GI5" s="243"/>
      <c r="GJ5" s="243"/>
    </row>
    <row r="6" spans="1:200" x14ac:dyDescent="0.35">
      <c r="A6" s="244" t="s">
        <v>31</v>
      </c>
      <c r="B6" s="72" t="s">
        <v>0</v>
      </c>
      <c r="C6" s="246" t="s">
        <v>8</v>
      </c>
      <c r="D6" s="246" t="s">
        <v>10</v>
      </c>
      <c r="E6" s="248"/>
      <c r="F6" s="249"/>
      <c r="G6" s="250"/>
      <c r="H6" s="248" t="s">
        <v>23</v>
      </c>
      <c r="I6" s="249"/>
      <c r="J6" s="249"/>
      <c r="K6" s="250"/>
      <c r="L6" s="248" t="s">
        <v>28</v>
      </c>
      <c r="M6" s="250"/>
      <c r="N6" s="73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 t="s">
        <v>9</v>
      </c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5"/>
      <c r="BG6" s="72"/>
      <c r="BH6" s="72"/>
      <c r="BI6" s="72"/>
      <c r="BJ6" s="72"/>
      <c r="BK6" s="72"/>
      <c r="BL6" s="76"/>
      <c r="BM6" s="244" t="s">
        <v>31</v>
      </c>
      <c r="BN6" s="72" t="s">
        <v>0</v>
      </c>
      <c r="BO6" s="246" t="s">
        <v>8</v>
      </c>
      <c r="BP6" s="246" t="s">
        <v>10</v>
      </c>
      <c r="BQ6" s="248"/>
      <c r="BR6" s="249"/>
      <c r="BS6" s="250"/>
      <c r="BT6" s="248" t="s">
        <v>23</v>
      </c>
      <c r="BU6" s="249"/>
      <c r="BV6" s="249"/>
      <c r="BW6" s="250"/>
      <c r="BX6" s="248" t="s">
        <v>28</v>
      </c>
      <c r="BY6" s="250"/>
      <c r="BZ6" s="73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 t="s">
        <v>9</v>
      </c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5"/>
      <c r="DS6" s="72"/>
      <c r="DT6" s="72"/>
      <c r="DU6" s="72"/>
      <c r="DV6" s="72"/>
      <c r="DW6" s="72"/>
      <c r="DX6" s="76"/>
      <c r="DY6" s="244" t="s">
        <v>31</v>
      </c>
      <c r="DZ6" s="73" t="s">
        <v>0</v>
      </c>
      <c r="EA6" s="246" t="s">
        <v>8</v>
      </c>
      <c r="EB6" s="246" t="s">
        <v>10</v>
      </c>
      <c r="EC6" s="248"/>
      <c r="ED6" s="249"/>
      <c r="EE6" s="250"/>
      <c r="EF6" s="248" t="s">
        <v>23</v>
      </c>
      <c r="EG6" s="249"/>
      <c r="EH6" s="249"/>
      <c r="EI6" s="250"/>
      <c r="EJ6" s="248" t="s">
        <v>28</v>
      </c>
      <c r="EK6" s="250"/>
      <c r="EL6" s="73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 t="s">
        <v>9</v>
      </c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5"/>
      <c r="GE6" s="77"/>
      <c r="GF6" s="78"/>
      <c r="GG6" s="72"/>
      <c r="GH6" s="72"/>
      <c r="GI6" s="72"/>
      <c r="GJ6" s="76"/>
      <c r="GL6" s="31"/>
      <c r="GM6" s="31"/>
      <c r="GN6" s="31"/>
      <c r="GO6" s="31"/>
      <c r="GP6" s="31"/>
      <c r="GQ6" s="31"/>
      <c r="GR6" s="31"/>
    </row>
    <row r="7" spans="1:200" x14ac:dyDescent="0.35">
      <c r="A7" s="245"/>
      <c r="B7" s="79" t="s">
        <v>32</v>
      </c>
      <c r="C7" s="247"/>
      <c r="D7" s="247"/>
      <c r="E7" s="251"/>
      <c r="F7" s="252"/>
      <c r="G7" s="253"/>
      <c r="H7" s="251"/>
      <c r="I7" s="252"/>
      <c r="J7" s="252"/>
      <c r="K7" s="253"/>
      <c r="L7" s="251"/>
      <c r="M7" s="253"/>
      <c r="N7" s="80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2"/>
      <c r="BG7" s="83"/>
      <c r="BH7" s="83"/>
      <c r="BI7" s="83"/>
      <c r="BJ7" s="83"/>
      <c r="BK7" s="83"/>
      <c r="BL7" s="84"/>
      <c r="BM7" s="245"/>
      <c r="BN7" s="79" t="s">
        <v>32</v>
      </c>
      <c r="BO7" s="247"/>
      <c r="BP7" s="247"/>
      <c r="BQ7" s="251"/>
      <c r="BR7" s="252"/>
      <c r="BS7" s="253"/>
      <c r="BT7" s="251"/>
      <c r="BU7" s="252"/>
      <c r="BV7" s="252"/>
      <c r="BW7" s="253"/>
      <c r="BX7" s="251"/>
      <c r="BY7" s="253"/>
      <c r="BZ7" s="80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2"/>
      <c r="DS7" s="83"/>
      <c r="DT7" s="83"/>
      <c r="DU7" s="83"/>
      <c r="DV7" s="83"/>
      <c r="DW7" s="83"/>
      <c r="DX7" s="84"/>
      <c r="DY7" s="245"/>
      <c r="DZ7" s="79" t="s">
        <v>32</v>
      </c>
      <c r="EA7" s="247"/>
      <c r="EB7" s="247"/>
      <c r="EC7" s="251"/>
      <c r="ED7" s="252"/>
      <c r="EE7" s="253"/>
      <c r="EF7" s="251"/>
      <c r="EG7" s="252"/>
      <c r="EH7" s="252"/>
      <c r="EI7" s="253"/>
      <c r="EJ7" s="251"/>
      <c r="EK7" s="253"/>
      <c r="EL7" s="80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2"/>
      <c r="GE7" s="85"/>
      <c r="GF7" s="86"/>
      <c r="GG7" s="83"/>
      <c r="GH7" s="83"/>
      <c r="GI7" s="83"/>
      <c r="GJ7" s="84"/>
      <c r="GL7" s="32"/>
      <c r="GM7" s="32"/>
      <c r="GN7" s="32"/>
      <c r="GO7" s="32"/>
      <c r="GP7" s="32"/>
      <c r="GQ7" s="32"/>
      <c r="GR7" s="32"/>
    </row>
    <row r="8" spans="1:200" ht="218.25" customHeight="1" thickBot="1" x14ac:dyDescent="0.35">
      <c r="A8" s="87"/>
      <c r="B8" s="88" t="s">
        <v>17</v>
      </c>
      <c r="C8" s="88" t="s">
        <v>18</v>
      </c>
      <c r="D8" s="89" t="s">
        <v>19</v>
      </c>
      <c r="E8" s="90" t="s">
        <v>20</v>
      </c>
      <c r="F8" s="90" t="s">
        <v>21</v>
      </c>
      <c r="G8" s="91" t="s">
        <v>22</v>
      </c>
      <c r="H8" s="92" t="s">
        <v>24</v>
      </c>
      <c r="I8" s="93" t="s">
        <v>25</v>
      </c>
      <c r="J8" s="93" t="s">
        <v>26</v>
      </c>
      <c r="K8" s="93" t="s">
        <v>27</v>
      </c>
      <c r="L8" s="93" t="s">
        <v>7</v>
      </c>
      <c r="M8" s="94" t="s">
        <v>7</v>
      </c>
      <c r="N8" s="95"/>
      <c r="O8" s="95" t="s">
        <v>2</v>
      </c>
      <c r="P8" s="95"/>
      <c r="Q8" s="95" t="s">
        <v>38</v>
      </c>
      <c r="R8" s="95"/>
      <c r="S8" s="95" t="s">
        <v>39</v>
      </c>
      <c r="T8" s="95"/>
      <c r="U8" s="95" t="s">
        <v>40</v>
      </c>
      <c r="V8" s="95"/>
      <c r="W8" s="95" t="s">
        <v>41</v>
      </c>
      <c r="X8" s="93" t="s">
        <v>3</v>
      </c>
      <c r="Y8" s="93" t="s">
        <v>11</v>
      </c>
      <c r="Z8" s="95"/>
      <c r="AA8" s="95" t="s">
        <v>4</v>
      </c>
      <c r="AB8" s="95"/>
      <c r="AC8" s="95" t="s">
        <v>42</v>
      </c>
      <c r="AD8" s="95"/>
      <c r="AE8" s="95" t="s">
        <v>43</v>
      </c>
      <c r="AF8" s="95"/>
      <c r="AG8" s="95" t="s">
        <v>5</v>
      </c>
      <c r="AH8" s="95"/>
      <c r="AI8" s="95" t="s">
        <v>44</v>
      </c>
      <c r="AJ8" s="95"/>
      <c r="AK8" s="95" t="s">
        <v>45</v>
      </c>
      <c r="AL8" s="95"/>
      <c r="AM8" s="95" t="s">
        <v>46</v>
      </c>
      <c r="AN8" s="95"/>
      <c r="AO8" s="95" t="s">
        <v>29</v>
      </c>
      <c r="AP8" s="95"/>
      <c r="AQ8" s="95" t="s">
        <v>47</v>
      </c>
      <c r="AR8" s="95"/>
      <c r="AS8" s="95" t="s">
        <v>51</v>
      </c>
      <c r="AT8" s="95"/>
      <c r="AU8" s="95" t="s">
        <v>52</v>
      </c>
      <c r="AV8" s="95"/>
      <c r="AW8" s="95" t="s">
        <v>48</v>
      </c>
      <c r="AX8" s="95"/>
      <c r="AY8" s="95" t="s">
        <v>1</v>
      </c>
      <c r="AZ8" s="95"/>
      <c r="BA8" s="95" t="s">
        <v>6</v>
      </c>
      <c r="BB8" s="95"/>
      <c r="BC8" s="95" t="s">
        <v>30</v>
      </c>
      <c r="BD8" s="95"/>
      <c r="BE8" s="95" t="s">
        <v>49</v>
      </c>
      <c r="BF8" s="93"/>
      <c r="BG8" s="91" t="s">
        <v>12</v>
      </c>
      <c r="BH8" s="91" t="s">
        <v>13</v>
      </c>
      <c r="BI8" s="91"/>
      <c r="BJ8" s="91"/>
      <c r="BK8" s="91"/>
      <c r="BL8" s="96" t="s">
        <v>14</v>
      </c>
      <c r="BM8" s="87"/>
      <c r="BN8" s="88" t="s">
        <v>17</v>
      </c>
      <c r="BO8" s="88" t="s">
        <v>18</v>
      </c>
      <c r="BP8" s="89" t="s">
        <v>19</v>
      </c>
      <c r="BQ8" s="90" t="s">
        <v>20</v>
      </c>
      <c r="BR8" s="90" t="s">
        <v>21</v>
      </c>
      <c r="BS8" s="91" t="s">
        <v>22</v>
      </c>
      <c r="BT8" s="92" t="s">
        <v>24</v>
      </c>
      <c r="BU8" s="93" t="s">
        <v>25</v>
      </c>
      <c r="BV8" s="93" t="s">
        <v>26</v>
      </c>
      <c r="BW8" s="93" t="s">
        <v>27</v>
      </c>
      <c r="BX8" s="93" t="s">
        <v>7</v>
      </c>
      <c r="BY8" s="94" t="s">
        <v>7</v>
      </c>
      <c r="BZ8" s="95"/>
      <c r="CA8" s="95" t="s">
        <v>2</v>
      </c>
      <c r="CB8" s="95"/>
      <c r="CC8" s="95" t="s">
        <v>38</v>
      </c>
      <c r="CD8" s="95"/>
      <c r="CE8" s="95" t="s">
        <v>39</v>
      </c>
      <c r="CF8" s="95"/>
      <c r="CG8" s="95" t="s">
        <v>40</v>
      </c>
      <c r="CH8" s="95"/>
      <c r="CI8" s="95" t="s">
        <v>41</v>
      </c>
      <c r="CJ8" s="93" t="s">
        <v>3</v>
      </c>
      <c r="CK8" s="93" t="s">
        <v>11</v>
      </c>
      <c r="CL8" s="95"/>
      <c r="CM8" s="95" t="s">
        <v>4</v>
      </c>
      <c r="CN8" s="95"/>
      <c r="CO8" s="95" t="s">
        <v>42</v>
      </c>
      <c r="CP8" s="95"/>
      <c r="CQ8" s="95" t="s">
        <v>43</v>
      </c>
      <c r="CR8" s="95"/>
      <c r="CS8" s="95" t="s">
        <v>5</v>
      </c>
      <c r="CT8" s="95"/>
      <c r="CU8" s="95" t="s">
        <v>44</v>
      </c>
      <c r="CV8" s="95"/>
      <c r="CW8" s="95" t="s">
        <v>45</v>
      </c>
      <c r="CX8" s="95"/>
      <c r="CY8" s="95" t="s">
        <v>46</v>
      </c>
      <c r="CZ8" s="95"/>
      <c r="DA8" s="95" t="s">
        <v>29</v>
      </c>
      <c r="DB8" s="95"/>
      <c r="DC8" s="95" t="s">
        <v>47</v>
      </c>
      <c r="DD8" s="95"/>
      <c r="DE8" s="95" t="s">
        <v>51</v>
      </c>
      <c r="DF8" s="95"/>
      <c r="DG8" s="95" t="s">
        <v>52</v>
      </c>
      <c r="DH8" s="95"/>
      <c r="DI8" s="95" t="s">
        <v>48</v>
      </c>
      <c r="DJ8" s="95"/>
      <c r="DK8" s="95" t="s">
        <v>1</v>
      </c>
      <c r="DL8" s="95"/>
      <c r="DM8" s="95" t="s">
        <v>6</v>
      </c>
      <c r="DN8" s="95"/>
      <c r="DO8" s="95" t="s">
        <v>30</v>
      </c>
      <c r="DP8" s="95"/>
      <c r="DQ8" s="95" t="s">
        <v>49</v>
      </c>
      <c r="DR8" s="93"/>
      <c r="DS8" s="91" t="s">
        <v>12</v>
      </c>
      <c r="DT8" s="91" t="s">
        <v>13</v>
      </c>
      <c r="DU8" s="91"/>
      <c r="DV8" s="91"/>
      <c r="DW8" s="91"/>
      <c r="DX8" s="96" t="s">
        <v>14</v>
      </c>
      <c r="DY8" s="87"/>
      <c r="DZ8" s="97" t="s">
        <v>17</v>
      </c>
      <c r="EA8" s="88" t="s">
        <v>18</v>
      </c>
      <c r="EB8" s="89" t="s">
        <v>19</v>
      </c>
      <c r="EC8" s="90" t="s">
        <v>20</v>
      </c>
      <c r="ED8" s="90" t="s">
        <v>21</v>
      </c>
      <c r="EE8" s="91" t="s">
        <v>22</v>
      </c>
      <c r="EF8" s="92" t="s">
        <v>24</v>
      </c>
      <c r="EG8" s="93" t="s">
        <v>25</v>
      </c>
      <c r="EH8" s="93" t="s">
        <v>26</v>
      </c>
      <c r="EI8" s="93" t="s">
        <v>27</v>
      </c>
      <c r="EJ8" s="93" t="s">
        <v>7</v>
      </c>
      <c r="EK8" s="94" t="s">
        <v>7</v>
      </c>
      <c r="EL8" s="95"/>
      <c r="EM8" s="95" t="s">
        <v>2</v>
      </c>
      <c r="EN8" s="95"/>
      <c r="EO8" s="95" t="s">
        <v>38</v>
      </c>
      <c r="EP8" s="95"/>
      <c r="EQ8" s="95" t="s">
        <v>39</v>
      </c>
      <c r="ER8" s="95"/>
      <c r="ES8" s="95" t="s">
        <v>40</v>
      </c>
      <c r="ET8" s="95"/>
      <c r="EU8" s="95" t="s">
        <v>41</v>
      </c>
      <c r="EV8" s="93" t="s">
        <v>3</v>
      </c>
      <c r="EW8" s="93" t="s">
        <v>11</v>
      </c>
      <c r="EX8" s="95"/>
      <c r="EY8" s="95" t="s">
        <v>4</v>
      </c>
      <c r="EZ8" s="95"/>
      <c r="FA8" s="95" t="s">
        <v>42</v>
      </c>
      <c r="FB8" s="95"/>
      <c r="FC8" s="95" t="s">
        <v>43</v>
      </c>
      <c r="FD8" s="95"/>
      <c r="FE8" s="95" t="s">
        <v>5</v>
      </c>
      <c r="FF8" s="95"/>
      <c r="FG8" s="95" t="s">
        <v>44</v>
      </c>
      <c r="FH8" s="95"/>
      <c r="FI8" s="95" t="s">
        <v>45</v>
      </c>
      <c r="FJ8" s="95"/>
      <c r="FK8" s="95" t="s">
        <v>46</v>
      </c>
      <c r="FL8" s="95"/>
      <c r="FM8" s="95" t="s">
        <v>29</v>
      </c>
      <c r="FN8" s="95"/>
      <c r="FO8" s="95" t="s">
        <v>47</v>
      </c>
      <c r="FP8" s="95"/>
      <c r="FQ8" s="95" t="s">
        <v>51</v>
      </c>
      <c r="FR8" s="95"/>
      <c r="FS8" s="95" t="s">
        <v>52</v>
      </c>
      <c r="FT8" s="95"/>
      <c r="FU8" s="95" t="s">
        <v>48</v>
      </c>
      <c r="FV8" s="95"/>
      <c r="FW8" s="95" t="s">
        <v>1</v>
      </c>
      <c r="FX8" s="95"/>
      <c r="FY8" s="95" t="s">
        <v>6</v>
      </c>
      <c r="FZ8" s="95"/>
      <c r="GA8" s="95" t="s">
        <v>30</v>
      </c>
      <c r="GB8" s="95"/>
      <c r="GC8" s="95" t="s">
        <v>49</v>
      </c>
      <c r="GD8" s="93"/>
      <c r="GE8" s="91" t="s">
        <v>12</v>
      </c>
      <c r="GF8" s="91" t="s">
        <v>13</v>
      </c>
      <c r="GG8" s="91"/>
      <c r="GH8" s="91"/>
      <c r="GI8" s="91"/>
      <c r="GJ8" s="96" t="s">
        <v>14</v>
      </c>
      <c r="GL8" s="23"/>
      <c r="GM8" s="23"/>
      <c r="GN8" s="25"/>
      <c r="GO8" s="23"/>
      <c r="GP8" s="24"/>
      <c r="GQ8" s="23"/>
      <c r="GR8" s="23"/>
    </row>
    <row r="9" spans="1:200" ht="24.95" customHeight="1" x14ac:dyDescent="0.3">
      <c r="A9" s="98">
        <v>1</v>
      </c>
      <c r="B9" s="99" t="s">
        <v>57</v>
      </c>
      <c r="C9" s="100" t="s">
        <v>58</v>
      </c>
      <c r="D9" s="101">
        <v>1</v>
      </c>
      <c r="E9" s="102"/>
      <c r="F9" s="102"/>
      <c r="G9" s="102"/>
      <c r="H9" s="102"/>
      <c r="I9" s="102"/>
      <c r="J9" s="102"/>
      <c r="K9" s="102"/>
      <c r="L9" s="103">
        <f>SUM(L10:L11)</f>
        <v>32</v>
      </c>
      <c r="M9" s="103">
        <f>SUM(M10:M11)</f>
        <v>32</v>
      </c>
      <c r="N9" s="102">
        <f t="shared" ref="N9:BH9" si="0">SUM(N10:N32)</f>
        <v>10</v>
      </c>
      <c r="O9" s="102">
        <f t="shared" si="0"/>
        <v>10</v>
      </c>
      <c r="P9" s="102">
        <f t="shared" si="0"/>
        <v>32</v>
      </c>
      <c r="Q9" s="102">
        <f t="shared" si="0"/>
        <v>14</v>
      </c>
      <c r="R9" s="102">
        <f>SUM(R10:R32)</f>
        <v>8</v>
      </c>
      <c r="S9" s="102">
        <f>SUM(S10:S32)</f>
        <v>4</v>
      </c>
      <c r="T9" s="102">
        <f t="shared" si="0"/>
        <v>0</v>
      </c>
      <c r="U9" s="102">
        <f t="shared" si="0"/>
        <v>0</v>
      </c>
      <c r="V9" s="102">
        <f t="shared" si="0"/>
        <v>0</v>
      </c>
      <c r="W9" s="102">
        <f t="shared" si="0"/>
        <v>0</v>
      </c>
      <c r="X9" s="102">
        <f t="shared" si="0"/>
        <v>2</v>
      </c>
      <c r="Y9" s="102">
        <f t="shared" si="0"/>
        <v>3.9</v>
      </c>
      <c r="Z9" s="102">
        <f t="shared" si="0"/>
        <v>0</v>
      </c>
      <c r="AA9" s="102">
        <f t="shared" si="0"/>
        <v>0</v>
      </c>
      <c r="AB9" s="102">
        <f t="shared" si="0"/>
        <v>0</v>
      </c>
      <c r="AC9" s="102">
        <f t="shared" si="0"/>
        <v>0</v>
      </c>
      <c r="AD9" s="102">
        <f t="shared" si="0"/>
        <v>3</v>
      </c>
      <c r="AE9" s="102">
        <f t="shared" si="0"/>
        <v>70</v>
      </c>
      <c r="AF9" s="102">
        <f t="shared" si="0"/>
        <v>2</v>
      </c>
      <c r="AG9" s="102">
        <f t="shared" si="0"/>
        <v>132</v>
      </c>
      <c r="AH9" s="102">
        <f t="shared" si="0"/>
        <v>0</v>
      </c>
      <c r="AI9" s="104">
        <f t="shared" si="0"/>
        <v>0</v>
      </c>
      <c r="AJ9" s="102">
        <f t="shared" si="0"/>
        <v>0</v>
      </c>
      <c r="AK9" s="102">
        <f t="shared" si="0"/>
        <v>0</v>
      </c>
      <c r="AL9" s="102">
        <f t="shared" si="0"/>
        <v>0</v>
      </c>
      <c r="AM9" s="102">
        <f t="shared" si="0"/>
        <v>0</v>
      </c>
      <c r="AN9" s="102">
        <f t="shared" si="0"/>
        <v>0</v>
      </c>
      <c r="AO9" s="102">
        <f t="shared" si="0"/>
        <v>0</v>
      </c>
      <c r="AP9" s="102">
        <f t="shared" si="0"/>
        <v>2</v>
      </c>
      <c r="AQ9" s="102">
        <f t="shared" si="0"/>
        <v>28</v>
      </c>
      <c r="AR9" s="102">
        <f t="shared" si="0"/>
        <v>1</v>
      </c>
      <c r="AS9" s="102">
        <f t="shared" si="0"/>
        <v>6</v>
      </c>
      <c r="AT9" s="102">
        <f>SUM(AT10:AT32)</f>
        <v>0</v>
      </c>
      <c r="AU9" s="102">
        <f>SUM(AU10:AU32)</f>
        <v>0</v>
      </c>
      <c r="AV9" s="102">
        <f t="shared" si="0"/>
        <v>0</v>
      </c>
      <c r="AW9" s="102">
        <f t="shared" si="0"/>
        <v>0</v>
      </c>
      <c r="AX9" s="102">
        <f t="shared" si="0"/>
        <v>2</v>
      </c>
      <c r="AY9" s="105">
        <f t="shared" si="0"/>
        <v>8</v>
      </c>
      <c r="AZ9" s="102">
        <f t="shared" si="0"/>
        <v>0</v>
      </c>
      <c r="BA9" s="102">
        <f t="shared" si="0"/>
        <v>0</v>
      </c>
      <c r="BB9" s="102">
        <f t="shared" si="0"/>
        <v>1</v>
      </c>
      <c r="BC9" s="104">
        <f t="shared" si="0"/>
        <v>2</v>
      </c>
      <c r="BD9" s="102">
        <f t="shared" si="0"/>
        <v>1</v>
      </c>
      <c r="BE9" s="102">
        <f t="shared" si="0"/>
        <v>25</v>
      </c>
      <c r="BF9" s="102">
        <f t="shared" si="0"/>
        <v>0</v>
      </c>
      <c r="BG9" s="104">
        <f>SUM(BG10:BG32)</f>
        <v>304.89999999999998</v>
      </c>
      <c r="BH9" s="105">
        <f t="shared" si="0"/>
        <v>74</v>
      </c>
      <c r="BI9" s="106"/>
      <c r="BJ9" s="102"/>
      <c r="BK9" s="102"/>
      <c r="BL9" s="107"/>
      <c r="BM9" s="98">
        <v>1</v>
      </c>
      <c r="BN9" s="99" t="s">
        <v>57</v>
      </c>
      <c r="BO9" s="100" t="s">
        <v>58</v>
      </c>
      <c r="BP9" s="101">
        <v>1</v>
      </c>
      <c r="BQ9" s="102"/>
      <c r="BR9" s="102"/>
      <c r="BS9" s="102"/>
      <c r="BT9" s="102"/>
      <c r="BU9" s="102"/>
      <c r="BV9" s="102"/>
      <c r="BW9" s="102"/>
      <c r="BX9" s="103">
        <f>SUM(BX10:BX11)</f>
        <v>72</v>
      </c>
      <c r="BY9" s="103">
        <f>SUM(BY10:BY11)</f>
        <v>68</v>
      </c>
      <c r="BZ9" s="102">
        <f t="shared" ref="BZ9:DR9" si="1">SUM(BZ10:BZ32)</f>
        <v>46</v>
      </c>
      <c r="CA9" s="105">
        <f>SUM(CA10:CA32)</f>
        <v>46</v>
      </c>
      <c r="CB9" s="102">
        <f t="shared" si="1"/>
        <v>44</v>
      </c>
      <c r="CC9" s="102">
        <f t="shared" si="1"/>
        <v>26</v>
      </c>
      <c r="CD9" s="102">
        <f t="shared" si="1"/>
        <v>46</v>
      </c>
      <c r="CE9" s="102">
        <f t="shared" si="1"/>
        <v>28</v>
      </c>
      <c r="CF9" s="102">
        <f t="shared" si="1"/>
        <v>0</v>
      </c>
      <c r="CG9" s="102">
        <f t="shared" si="1"/>
        <v>0</v>
      </c>
      <c r="CH9" s="102">
        <f t="shared" si="1"/>
        <v>0</v>
      </c>
      <c r="CI9" s="102">
        <f t="shared" si="1"/>
        <v>0</v>
      </c>
      <c r="CJ9" s="102">
        <f t="shared" si="1"/>
        <v>7</v>
      </c>
      <c r="CK9" s="102">
        <f t="shared" si="1"/>
        <v>21.8</v>
      </c>
      <c r="CL9" s="102">
        <f t="shared" si="1"/>
        <v>0</v>
      </c>
      <c r="CM9" s="102">
        <f t="shared" si="1"/>
        <v>0</v>
      </c>
      <c r="CN9" s="102">
        <f t="shared" si="1"/>
        <v>6</v>
      </c>
      <c r="CO9" s="102">
        <f t="shared" si="1"/>
        <v>24</v>
      </c>
      <c r="CP9" s="102">
        <f t="shared" si="1"/>
        <v>2</v>
      </c>
      <c r="CQ9" s="102">
        <f t="shared" si="1"/>
        <v>30</v>
      </c>
      <c r="CR9" s="102">
        <f t="shared" si="1"/>
        <v>1</v>
      </c>
      <c r="CS9" s="102">
        <f t="shared" si="1"/>
        <v>69</v>
      </c>
      <c r="CT9" s="102">
        <f t="shared" si="1"/>
        <v>0</v>
      </c>
      <c r="CU9" s="104">
        <f t="shared" si="1"/>
        <v>0</v>
      </c>
      <c r="CV9" s="102">
        <f t="shared" si="1"/>
        <v>0</v>
      </c>
      <c r="CW9" s="102">
        <f t="shared" si="1"/>
        <v>0</v>
      </c>
      <c r="CX9" s="102">
        <f t="shared" si="1"/>
        <v>3</v>
      </c>
      <c r="CY9" s="102">
        <f t="shared" si="1"/>
        <v>44</v>
      </c>
      <c r="CZ9" s="102">
        <f t="shared" si="1"/>
        <v>0</v>
      </c>
      <c r="DA9" s="102">
        <f t="shared" si="1"/>
        <v>0</v>
      </c>
      <c r="DB9" s="102">
        <f t="shared" si="1"/>
        <v>3</v>
      </c>
      <c r="DC9" s="105">
        <f t="shared" si="1"/>
        <v>0</v>
      </c>
      <c r="DD9" s="102">
        <f t="shared" si="1"/>
        <v>3</v>
      </c>
      <c r="DE9" s="105">
        <f t="shared" si="1"/>
        <v>7.666666666666667</v>
      </c>
      <c r="DF9" s="102">
        <f t="shared" si="1"/>
        <v>0</v>
      </c>
      <c r="DG9" s="102">
        <f t="shared" si="1"/>
        <v>0</v>
      </c>
      <c r="DH9" s="102">
        <f t="shared" si="1"/>
        <v>0</v>
      </c>
      <c r="DI9" s="102">
        <f t="shared" si="1"/>
        <v>0</v>
      </c>
      <c r="DJ9" s="102">
        <f t="shared" si="1"/>
        <v>2</v>
      </c>
      <c r="DK9" s="105">
        <f t="shared" si="1"/>
        <v>15.333333333333334</v>
      </c>
      <c r="DL9" s="102">
        <f t="shared" si="1"/>
        <v>6</v>
      </c>
      <c r="DM9" s="102">
        <f t="shared" si="1"/>
        <v>182.66666666666666</v>
      </c>
      <c r="DN9" s="102">
        <f t="shared" si="1"/>
        <v>1</v>
      </c>
      <c r="DO9" s="104">
        <f t="shared" si="1"/>
        <v>2</v>
      </c>
      <c r="DP9" s="102">
        <f t="shared" si="1"/>
        <v>1</v>
      </c>
      <c r="DQ9" s="102">
        <f t="shared" si="1"/>
        <v>25</v>
      </c>
      <c r="DR9" s="102">
        <f t="shared" si="1"/>
        <v>0</v>
      </c>
      <c r="DS9" s="104">
        <f>SUM(DS10:DS32)</f>
        <v>528.4666666666667</v>
      </c>
      <c r="DT9" s="104">
        <f>SUM(DT10:DT32)</f>
        <v>314.66666666666663</v>
      </c>
      <c r="DU9" s="106"/>
      <c r="DV9" s="102"/>
      <c r="DW9" s="102"/>
      <c r="DX9" s="107"/>
      <c r="DY9" s="98">
        <v>1</v>
      </c>
      <c r="DZ9" s="99" t="s">
        <v>57</v>
      </c>
      <c r="EA9" s="100" t="s">
        <v>58</v>
      </c>
      <c r="EB9" s="101">
        <v>1</v>
      </c>
      <c r="EC9" s="102"/>
      <c r="ED9" s="102"/>
      <c r="EE9" s="102"/>
      <c r="EF9" s="102"/>
      <c r="EG9" s="102"/>
      <c r="EH9" s="102"/>
      <c r="EI9" s="102"/>
      <c r="EJ9" s="103">
        <f t="shared" ref="EJ9:GF9" si="2">SUM(EJ10:EJ32)</f>
        <v>290</v>
      </c>
      <c r="EK9" s="103">
        <f t="shared" si="2"/>
        <v>186</v>
      </c>
      <c r="EL9" s="102">
        <f t="shared" si="2"/>
        <v>78</v>
      </c>
      <c r="EM9" s="102">
        <f>SUM(EM10:EM32)</f>
        <v>56</v>
      </c>
      <c r="EN9" s="102">
        <f t="shared" si="2"/>
        <v>76</v>
      </c>
      <c r="EO9" s="102">
        <f t="shared" si="2"/>
        <v>40</v>
      </c>
      <c r="EP9" s="102">
        <f>SUM(EP10:EP32)</f>
        <v>54</v>
      </c>
      <c r="EQ9" s="102">
        <f>SUM(EQ10:EQ32)</f>
        <v>32</v>
      </c>
      <c r="ER9" s="102">
        <f t="shared" si="2"/>
        <v>0</v>
      </c>
      <c r="ES9" s="102">
        <f t="shared" si="2"/>
        <v>0</v>
      </c>
      <c r="ET9" s="102">
        <f t="shared" si="2"/>
        <v>0</v>
      </c>
      <c r="EU9" s="102">
        <f t="shared" si="2"/>
        <v>0</v>
      </c>
      <c r="EV9" s="102">
        <f t="shared" si="2"/>
        <v>9</v>
      </c>
      <c r="EW9" s="102">
        <f t="shared" si="2"/>
        <v>25.7</v>
      </c>
      <c r="EX9" s="102">
        <f t="shared" si="2"/>
        <v>0</v>
      </c>
      <c r="EY9" s="102">
        <f t="shared" si="2"/>
        <v>0</v>
      </c>
      <c r="EZ9" s="102">
        <f t="shared" si="2"/>
        <v>6</v>
      </c>
      <c r="FA9" s="102">
        <f t="shared" si="2"/>
        <v>24</v>
      </c>
      <c r="FB9" s="102">
        <f t="shared" si="2"/>
        <v>5</v>
      </c>
      <c r="FC9" s="102">
        <f t="shared" si="2"/>
        <v>100</v>
      </c>
      <c r="FD9" s="102">
        <f t="shared" si="2"/>
        <v>3</v>
      </c>
      <c r="FE9" s="102">
        <f t="shared" si="2"/>
        <v>201</v>
      </c>
      <c r="FF9" s="102">
        <f t="shared" si="2"/>
        <v>0</v>
      </c>
      <c r="FG9" s="104">
        <f t="shared" si="2"/>
        <v>0</v>
      </c>
      <c r="FH9" s="102">
        <f t="shared" si="2"/>
        <v>0</v>
      </c>
      <c r="FI9" s="102">
        <f t="shared" si="2"/>
        <v>0</v>
      </c>
      <c r="FJ9" s="102">
        <f t="shared" si="2"/>
        <v>3</v>
      </c>
      <c r="FK9" s="102">
        <f t="shared" si="2"/>
        <v>44</v>
      </c>
      <c r="FL9" s="102">
        <f t="shared" si="2"/>
        <v>0</v>
      </c>
      <c r="FM9" s="102">
        <f t="shared" si="2"/>
        <v>0</v>
      </c>
      <c r="FN9" s="102">
        <f t="shared" si="2"/>
        <v>5</v>
      </c>
      <c r="FO9" s="102">
        <f t="shared" si="2"/>
        <v>28</v>
      </c>
      <c r="FP9" s="102">
        <f t="shared" si="2"/>
        <v>4</v>
      </c>
      <c r="FQ9" s="105">
        <f t="shared" si="2"/>
        <v>13.666666666666666</v>
      </c>
      <c r="FR9" s="102"/>
      <c r="FS9" s="102">
        <f>SUM(FS10:FS32)</f>
        <v>0</v>
      </c>
      <c r="FT9" s="102">
        <f t="shared" si="2"/>
        <v>0</v>
      </c>
      <c r="FU9" s="102">
        <f t="shared" si="2"/>
        <v>0</v>
      </c>
      <c r="FV9" s="102">
        <f t="shared" si="2"/>
        <v>4</v>
      </c>
      <c r="FW9" s="102">
        <f t="shared" si="2"/>
        <v>23.333333333333336</v>
      </c>
      <c r="FX9" s="102">
        <f t="shared" si="2"/>
        <v>6</v>
      </c>
      <c r="FY9" s="102">
        <f t="shared" si="2"/>
        <v>182.66666666666666</v>
      </c>
      <c r="FZ9" s="102">
        <f t="shared" si="2"/>
        <v>2</v>
      </c>
      <c r="GA9" s="102">
        <f t="shared" si="2"/>
        <v>4</v>
      </c>
      <c r="GB9" s="102">
        <f t="shared" si="2"/>
        <v>2</v>
      </c>
      <c r="GC9" s="102">
        <f t="shared" si="2"/>
        <v>50</v>
      </c>
      <c r="GD9" s="102">
        <f t="shared" si="2"/>
        <v>0</v>
      </c>
      <c r="GE9" s="104">
        <f t="shared" si="2"/>
        <v>833.36666666666667</v>
      </c>
      <c r="GF9" s="104">
        <f t="shared" si="2"/>
        <v>388.66666666666663</v>
      </c>
      <c r="GG9" s="106"/>
      <c r="GH9" s="102"/>
      <c r="GI9" s="102"/>
      <c r="GJ9" s="107"/>
      <c r="GL9" s="10"/>
      <c r="GM9" s="10"/>
      <c r="GN9" s="5"/>
      <c r="GO9" s="5"/>
      <c r="GP9" s="15"/>
      <c r="GQ9" s="15"/>
      <c r="GR9" s="33"/>
    </row>
    <row r="10" spans="1:200" ht="24.95" hidden="1" customHeight="1" outlineLevel="1" x14ac:dyDescent="0.3">
      <c r="A10" s="108"/>
      <c r="B10" s="62" t="s">
        <v>158</v>
      </c>
      <c r="C10" s="63" t="s">
        <v>185</v>
      </c>
      <c r="D10" s="63" t="s">
        <v>186</v>
      </c>
      <c r="E10" s="63" t="s">
        <v>187</v>
      </c>
      <c r="F10" s="63" t="s">
        <v>441</v>
      </c>
      <c r="G10" s="63">
        <v>5</v>
      </c>
      <c r="H10" s="63">
        <v>17</v>
      </c>
      <c r="I10" s="63">
        <v>1</v>
      </c>
      <c r="J10" s="63">
        <v>1</v>
      </c>
      <c r="K10" s="63">
        <f>SUM(J10)*2</f>
        <v>2</v>
      </c>
      <c r="L10" s="109">
        <v>16</v>
      </c>
      <c r="M10" s="110">
        <f t="shared" ref="M10:M16" si="3">SUM(N10+P10+R10+T10+V10)</f>
        <v>16</v>
      </c>
      <c r="N10" s="109">
        <v>6</v>
      </c>
      <c r="O10" s="109">
        <f t="shared" ref="O10:O16" si="4">SUM(N10)*I10</f>
        <v>6</v>
      </c>
      <c r="P10" s="109">
        <v>10</v>
      </c>
      <c r="Q10" s="111"/>
      <c r="R10" s="109"/>
      <c r="S10" s="111"/>
      <c r="T10" s="65"/>
      <c r="U10" s="66"/>
      <c r="V10" s="65"/>
      <c r="W10" s="66"/>
      <c r="X10" s="70"/>
      <c r="Y10" s="112"/>
      <c r="Z10" s="113"/>
      <c r="AA10" s="70"/>
      <c r="AB10" s="113"/>
      <c r="AC10" s="70"/>
      <c r="AD10" s="113"/>
      <c r="AE10" s="114"/>
      <c r="AF10" s="113"/>
      <c r="AG10" s="70"/>
      <c r="AH10" s="113"/>
      <c r="AI10" s="70"/>
      <c r="AJ10" s="113"/>
      <c r="AK10" s="70"/>
      <c r="AL10" s="113"/>
      <c r="AM10" s="70"/>
      <c r="AN10" s="113"/>
      <c r="AO10" s="70"/>
      <c r="AP10" s="113"/>
      <c r="AQ10" s="70"/>
      <c r="AR10" s="113"/>
      <c r="AS10" s="70"/>
      <c r="AT10" s="113"/>
      <c r="AU10" s="70"/>
      <c r="AV10" s="113"/>
      <c r="AW10" s="70"/>
      <c r="AX10" s="113"/>
      <c r="AY10" s="70"/>
      <c r="AZ10" s="113"/>
      <c r="BA10" s="70"/>
      <c r="BB10" s="113"/>
      <c r="BC10" s="70"/>
      <c r="BD10" s="113"/>
      <c r="BE10" s="70"/>
      <c r="BF10" s="115"/>
      <c r="BG10" s="115">
        <f>SUM(AO10+BE10+BC10+BA10+AY10+AW10+AS10+AQ10+AK10+AM10+AI10+AG10+AE10+AC10+AA10+Y10+X10+W10+U10+Q10+O10+S10+AU10)</f>
        <v>6</v>
      </c>
      <c r="BH10" s="115">
        <f>SUM(O10+Q10+U10+W10+X10+AS10+AW10+AY10+BA10+BC10+S10+AQ10)</f>
        <v>6</v>
      </c>
      <c r="BI10" s="116"/>
      <c r="BJ10" s="116"/>
      <c r="BK10" s="116"/>
      <c r="BL10" s="117"/>
      <c r="BM10" s="108"/>
      <c r="BN10" s="134" t="s">
        <v>329</v>
      </c>
      <c r="BO10" s="63" t="s">
        <v>218</v>
      </c>
      <c r="BP10" s="63" t="s">
        <v>219</v>
      </c>
      <c r="BQ10" s="63" t="s">
        <v>187</v>
      </c>
      <c r="BR10" s="63" t="s">
        <v>330</v>
      </c>
      <c r="BS10" s="63">
        <v>2</v>
      </c>
      <c r="BT10" s="63">
        <v>23</v>
      </c>
      <c r="BU10" s="63">
        <v>1</v>
      </c>
      <c r="BV10" s="63">
        <v>1</v>
      </c>
      <c r="BW10" s="63">
        <f>BV10*2</f>
        <v>2</v>
      </c>
      <c r="BX10" s="109">
        <v>50</v>
      </c>
      <c r="BY10" s="135">
        <f t="shared" ref="BY10" si="5">SUM(BZ10+CB10+CD10+CF10+CH10)</f>
        <v>46</v>
      </c>
      <c r="BZ10" s="65">
        <v>10</v>
      </c>
      <c r="CA10" s="66">
        <f t="shared" ref="CA10" si="6">SUM(BZ10)*BU10</f>
        <v>10</v>
      </c>
      <c r="CB10" s="65">
        <v>18</v>
      </c>
      <c r="CC10" s="66"/>
      <c r="CD10" s="65">
        <v>18</v>
      </c>
      <c r="CE10" s="66"/>
      <c r="CF10" s="65"/>
      <c r="CG10" s="66">
        <f t="shared" ref="CG10" si="7">SUM(CF10)*BW10</f>
        <v>0</v>
      </c>
      <c r="CH10" s="65"/>
      <c r="CI10" s="66">
        <f t="shared" ref="CI10" si="8">SUM(CH10)*BV10*5</f>
        <v>0</v>
      </c>
      <c r="CJ10" s="67">
        <v>0</v>
      </c>
      <c r="CK10" s="68">
        <v>6.9</v>
      </c>
      <c r="CL10" s="65"/>
      <c r="CM10" s="66"/>
      <c r="CN10" s="65"/>
      <c r="CO10" s="67">
        <f t="shared" ref="CO10" si="9">SUM(CN10)*3*BT10/5</f>
        <v>0</v>
      </c>
      <c r="CP10" s="65"/>
      <c r="CQ10" s="69">
        <f t="shared" ref="CQ10" si="10">SUM(CP10*BT10*(30+4))</f>
        <v>0</v>
      </c>
      <c r="CR10" s="65">
        <v>1</v>
      </c>
      <c r="CS10" s="66">
        <f t="shared" ref="CS10" si="11">SUM(CR10*BT10*3)</f>
        <v>69</v>
      </c>
      <c r="CT10" s="65"/>
      <c r="CU10" s="67"/>
      <c r="CV10" s="65"/>
      <c r="CW10" s="67"/>
      <c r="CX10" s="65"/>
      <c r="CY10" s="66"/>
      <c r="CZ10" s="65"/>
      <c r="DA10" s="66"/>
      <c r="DB10" s="65"/>
      <c r="DC10" s="66"/>
      <c r="DD10" s="65"/>
      <c r="DE10" s="66"/>
      <c r="DF10" s="65"/>
      <c r="DG10" s="67"/>
      <c r="DH10" s="65"/>
      <c r="DI10" s="66"/>
      <c r="DJ10" s="65"/>
      <c r="DK10" s="66"/>
      <c r="DL10" s="65"/>
      <c r="DM10" s="67"/>
      <c r="DN10" s="65"/>
      <c r="DO10" s="67"/>
      <c r="DP10" s="65"/>
      <c r="DQ10" s="70"/>
      <c r="DR10" s="115"/>
      <c r="DS10" s="115">
        <f>SUM(DA10+DQ10+DO10+DM10+DK10+DI10+DE10+DC10+CW10+CY10+CU10+CS10+CQ10+CO10+CM10+CK10+CJ10+CI10+CG10+CC10+CA10+CE10+DG10)</f>
        <v>85.9</v>
      </c>
      <c r="DT10" s="115">
        <f>SUM(CA10+CC10+CG10+CI10+CJ10+DE10+DI10+DK10+DM10+DO10+CE10+DC10)</f>
        <v>10</v>
      </c>
      <c r="DU10" s="116"/>
      <c r="DV10" s="116"/>
      <c r="DW10" s="116"/>
      <c r="DX10" s="117"/>
      <c r="DY10" s="108"/>
      <c r="DZ10" s="62" t="s">
        <v>115</v>
      </c>
      <c r="EA10" s="63" t="s">
        <v>94</v>
      </c>
      <c r="EB10" s="63" t="s">
        <v>186</v>
      </c>
      <c r="EC10" s="225"/>
      <c r="ED10" s="225"/>
      <c r="EE10" s="226"/>
      <c r="EF10" s="226"/>
      <c r="EG10" s="226"/>
      <c r="EH10" s="227"/>
      <c r="EI10" s="226"/>
      <c r="EJ10" s="228">
        <f t="shared" ref="EJ10:EK15" si="12">SUM(BX10,L10)</f>
        <v>66</v>
      </c>
      <c r="EK10" s="229">
        <f t="shared" si="12"/>
        <v>62</v>
      </c>
      <c r="EL10" s="230">
        <f>SUM(L10+BZ10)</f>
        <v>26</v>
      </c>
      <c r="EM10" s="115">
        <f>SUM(O10+CA10)</f>
        <v>16</v>
      </c>
      <c r="EN10" s="230">
        <f>SUM(P10+CB10)</f>
        <v>28</v>
      </c>
      <c r="EO10" s="115">
        <f t="shared" ref="EO10:FQ10" si="13">SUM(Q10+CC10)</f>
        <v>0</v>
      </c>
      <c r="EP10" s="230">
        <f t="shared" si="13"/>
        <v>18</v>
      </c>
      <c r="EQ10" s="115">
        <f t="shared" si="13"/>
        <v>0</v>
      </c>
      <c r="ER10" s="230">
        <f t="shared" si="13"/>
        <v>0</v>
      </c>
      <c r="ES10" s="115">
        <f t="shared" si="13"/>
        <v>0</v>
      </c>
      <c r="ET10" s="231">
        <f t="shared" si="13"/>
        <v>0</v>
      </c>
      <c r="EU10" s="115">
        <f t="shared" si="13"/>
        <v>0</v>
      </c>
      <c r="EV10" s="115">
        <f t="shared" si="13"/>
        <v>0</v>
      </c>
      <c r="EW10" s="115">
        <f t="shared" si="13"/>
        <v>6.9</v>
      </c>
      <c r="EX10" s="231">
        <f t="shared" si="13"/>
        <v>0</v>
      </c>
      <c r="EY10" s="115">
        <f t="shared" si="13"/>
        <v>0</v>
      </c>
      <c r="EZ10" s="231">
        <f t="shared" si="13"/>
        <v>0</v>
      </c>
      <c r="FA10" s="115">
        <f t="shared" si="13"/>
        <v>0</v>
      </c>
      <c r="FB10" s="231">
        <f t="shared" si="13"/>
        <v>0</v>
      </c>
      <c r="FC10" s="232">
        <f t="shared" si="13"/>
        <v>0</v>
      </c>
      <c r="FD10" s="231">
        <f t="shared" si="13"/>
        <v>1</v>
      </c>
      <c r="FE10" s="115">
        <f t="shared" si="13"/>
        <v>69</v>
      </c>
      <c r="FF10" s="231">
        <f t="shared" si="13"/>
        <v>0</v>
      </c>
      <c r="FG10" s="115">
        <f t="shared" si="13"/>
        <v>0</v>
      </c>
      <c r="FH10" s="231">
        <f t="shared" si="13"/>
        <v>0</v>
      </c>
      <c r="FI10" s="115">
        <f t="shared" si="13"/>
        <v>0</v>
      </c>
      <c r="FJ10" s="231">
        <f t="shared" si="13"/>
        <v>0</v>
      </c>
      <c r="FK10" s="115">
        <f t="shared" si="13"/>
        <v>0</v>
      </c>
      <c r="FL10" s="231">
        <f t="shared" si="13"/>
        <v>0</v>
      </c>
      <c r="FM10" s="115">
        <f t="shared" si="13"/>
        <v>0</v>
      </c>
      <c r="FN10" s="231">
        <f t="shared" si="13"/>
        <v>0</v>
      </c>
      <c r="FO10" s="115">
        <f t="shared" si="13"/>
        <v>0</v>
      </c>
      <c r="FP10" s="231">
        <f t="shared" si="13"/>
        <v>0</v>
      </c>
      <c r="FQ10" s="115">
        <f t="shared" si="13"/>
        <v>0</v>
      </c>
      <c r="FR10" s="231"/>
      <c r="FS10" s="115">
        <f t="shared" ref="FS10:GF25" si="14">SUM(AU10+DG10)</f>
        <v>0</v>
      </c>
      <c r="FT10" s="231">
        <f t="shared" si="14"/>
        <v>0</v>
      </c>
      <c r="FU10" s="115">
        <f t="shared" si="14"/>
        <v>0</v>
      </c>
      <c r="FV10" s="231">
        <f t="shared" si="14"/>
        <v>0</v>
      </c>
      <c r="FW10" s="115">
        <f t="shared" si="14"/>
        <v>0</v>
      </c>
      <c r="FX10" s="231">
        <f t="shared" si="14"/>
        <v>0</v>
      </c>
      <c r="FY10" s="115">
        <f t="shared" si="14"/>
        <v>0</v>
      </c>
      <c r="FZ10" s="231">
        <f t="shared" si="14"/>
        <v>0</v>
      </c>
      <c r="GA10" s="115">
        <f t="shared" si="14"/>
        <v>0</v>
      </c>
      <c r="GB10" s="231">
        <f t="shared" si="14"/>
        <v>0</v>
      </c>
      <c r="GC10" s="115">
        <f t="shared" si="14"/>
        <v>0</v>
      </c>
      <c r="GD10" s="115">
        <f t="shared" si="14"/>
        <v>0</v>
      </c>
      <c r="GE10" s="115">
        <f t="shared" si="14"/>
        <v>91.9</v>
      </c>
      <c r="GF10" s="115">
        <f t="shared" si="14"/>
        <v>16</v>
      </c>
      <c r="GG10" s="116"/>
      <c r="GH10" s="116"/>
      <c r="GI10" s="116"/>
      <c r="GJ10" s="117"/>
      <c r="GL10" s="10"/>
      <c r="GM10" s="10"/>
      <c r="GN10" s="1"/>
      <c r="GO10" s="13"/>
      <c r="GP10" s="15"/>
      <c r="GQ10" s="15"/>
      <c r="GR10" s="33"/>
    </row>
    <row r="11" spans="1:200" s="5" customFormat="1" ht="24.95" hidden="1" customHeight="1" outlineLevel="1" x14ac:dyDescent="0.3">
      <c r="A11" s="108"/>
      <c r="B11" s="62" t="s">
        <v>102</v>
      </c>
      <c r="C11" s="119" t="s">
        <v>94</v>
      </c>
      <c r="D11" s="119" t="s">
        <v>186</v>
      </c>
      <c r="E11" s="119" t="s">
        <v>187</v>
      </c>
      <c r="F11" s="63" t="s">
        <v>209</v>
      </c>
      <c r="G11" s="119">
        <v>5</v>
      </c>
      <c r="H11" s="63">
        <v>21</v>
      </c>
      <c r="I11" s="63">
        <v>1</v>
      </c>
      <c r="J11" s="63">
        <v>1</v>
      </c>
      <c r="K11" s="63">
        <f>J11*2</f>
        <v>2</v>
      </c>
      <c r="L11" s="120">
        <v>16</v>
      </c>
      <c r="M11" s="121">
        <f t="shared" si="3"/>
        <v>16</v>
      </c>
      <c r="N11" s="122">
        <v>4</v>
      </c>
      <c r="O11" s="123">
        <f t="shared" si="4"/>
        <v>4</v>
      </c>
      <c r="P11" s="122">
        <v>8</v>
      </c>
      <c r="Q11" s="123">
        <f t="shared" ref="Q11:Q17" si="15">J11*P11</f>
        <v>8</v>
      </c>
      <c r="R11" s="122">
        <v>4</v>
      </c>
      <c r="S11" s="123">
        <f t="shared" ref="S11:S16" si="16">SUM(R11)*J11</f>
        <v>4</v>
      </c>
      <c r="T11" s="65"/>
      <c r="U11" s="66">
        <f t="shared" ref="U11:U16" si="17">SUM(T11)*K11</f>
        <v>0</v>
      </c>
      <c r="V11" s="65"/>
      <c r="W11" s="66">
        <f t="shared" ref="W11:W16" si="18">SUM(V11)*J11*5</f>
        <v>0</v>
      </c>
      <c r="X11" s="70">
        <v>0</v>
      </c>
      <c r="Y11" s="112">
        <f>SUM(L11*15/100*J11)</f>
        <v>2.4</v>
      </c>
      <c r="Z11" s="113"/>
      <c r="AA11" s="70"/>
      <c r="AB11" s="113"/>
      <c r="AC11" s="70">
        <f>SUM(AB11)*3*H11/5</f>
        <v>0</v>
      </c>
      <c r="AD11" s="113"/>
      <c r="AE11" s="114">
        <f>SUM(AD11*H11*(30+4))</f>
        <v>0</v>
      </c>
      <c r="AF11" s="113">
        <v>1</v>
      </c>
      <c r="AG11" s="70">
        <f t="shared" ref="AG11:AG16" si="19">SUM(AF11*H11*3)</f>
        <v>63</v>
      </c>
      <c r="AH11" s="70"/>
      <c r="AI11" s="70">
        <f t="shared" ref="AI11:AI16" si="20">SUM(AH11*H11/3)</f>
        <v>0</v>
      </c>
      <c r="AJ11" s="113"/>
      <c r="AK11" s="70">
        <f t="shared" ref="AK11:AK16" si="21">SUM(AJ11*H11*2/3)</f>
        <v>0</v>
      </c>
      <c r="AL11" s="113"/>
      <c r="AM11" s="70">
        <f>SUM(AL11*H11)*2</f>
        <v>0</v>
      </c>
      <c r="AN11" s="113"/>
      <c r="AO11" s="70">
        <f>SUM(AN11*J11*2)</f>
        <v>0</v>
      </c>
      <c r="AP11" s="113"/>
      <c r="AQ11" s="70">
        <f>SUM(AP11*H11*2)</f>
        <v>0</v>
      </c>
      <c r="AR11" s="113"/>
      <c r="AS11" s="70">
        <f>AR11*J11*6</f>
        <v>0</v>
      </c>
      <c r="AT11" s="113"/>
      <c r="AU11" s="70">
        <f t="shared" ref="AU11:AU19" si="22">AT11*H11/3</f>
        <v>0</v>
      </c>
      <c r="AV11" s="70"/>
      <c r="AW11" s="70">
        <f>SUM(J11*AV11*6)</f>
        <v>0</v>
      </c>
      <c r="AX11" s="113">
        <v>1</v>
      </c>
      <c r="AY11" s="70">
        <f>SUM(J11*AX11*8)</f>
        <v>8</v>
      </c>
      <c r="AZ11" s="70"/>
      <c r="BA11" s="70">
        <f>SUM(AZ11*K11*5*6)</f>
        <v>0</v>
      </c>
      <c r="BB11" s="113"/>
      <c r="BC11" s="70">
        <f>SUM(BB11*K11*4*6)</f>
        <v>0</v>
      </c>
      <c r="BD11" s="113"/>
      <c r="BE11" s="70">
        <f>SUM(BD11*50)</f>
        <v>0</v>
      </c>
      <c r="BF11" s="70"/>
      <c r="BG11" s="70">
        <f t="shared" ref="BG11:BG81" si="23">SUM(AO11+BE11+BC11+BA11+AY11+AW11+AS11+AQ11+AK11+AM11+AI11+AG11+AE11+AC11+AA11+Y11+X11+W11+U11+Q11+O11+S11+AU11)</f>
        <v>89.4</v>
      </c>
      <c r="BH11" s="70">
        <f t="shared" ref="BH11:BH32" si="24">SUM(O11+Q11+U11+W11+X11+AS11+AW11+AY11+BA11+BC11+S11+AQ11)</f>
        <v>24</v>
      </c>
      <c r="BI11" s="116"/>
      <c r="BJ11" s="116"/>
      <c r="BK11" s="116"/>
      <c r="BL11" s="117"/>
      <c r="BM11" s="108"/>
      <c r="BN11" s="62" t="s">
        <v>102</v>
      </c>
      <c r="BO11" s="119" t="s">
        <v>94</v>
      </c>
      <c r="BP11" s="119" t="s">
        <v>190</v>
      </c>
      <c r="BQ11" s="119" t="s">
        <v>187</v>
      </c>
      <c r="BR11" s="63" t="s">
        <v>435</v>
      </c>
      <c r="BS11" s="119">
        <v>4</v>
      </c>
      <c r="BT11" s="63">
        <v>22</v>
      </c>
      <c r="BU11" s="63">
        <v>1</v>
      </c>
      <c r="BV11" s="63">
        <v>1</v>
      </c>
      <c r="BW11" s="63">
        <f>SUM(BV11)*2</f>
        <v>2</v>
      </c>
      <c r="BX11" s="109">
        <v>22</v>
      </c>
      <c r="BY11" s="124">
        <f>SUM(BZ11+CB11+CD11+CF11+CH11)</f>
        <v>22</v>
      </c>
      <c r="BZ11" s="109">
        <v>6</v>
      </c>
      <c r="CA11" s="109">
        <f>SUM(BZ11)*BU11</f>
        <v>6</v>
      </c>
      <c r="CB11" s="109">
        <v>8</v>
      </c>
      <c r="CC11" s="111">
        <f>BV11*CB11</f>
        <v>8</v>
      </c>
      <c r="CD11" s="109">
        <v>8</v>
      </c>
      <c r="CE11" s="111">
        <f>SUM(CD11)*BV11</f>
        <v>8</v>
      </c>
      <c r="CF11" s="65"/>
      <c r="CG11" s="66">
        <f>SUM(CF11)*BW11</f>
        <v>0</v>
      </c>
      <c r="CH11" s="65"/>
      <c r="CI11" s="66">
        <f>SUM(CH11)*BV11*5</f>
        <v>0</v>
      </c>
      <c r="CJ11" s="67">
        <v>0</v>
      </c>
      <c r="CK11" s="68">
        <f t="shared" ref="CK11" si="25">SUM(BX11*15/100*BV11)</f>
        <v>3.3</v>
      </c>
      <c r="CL11" s="65"/>
      <c r="CM11" s="66"/>
      <c r="CN11" s="65"/>
      <c r="CO11" s="67">
        <f>SUM(CN11)*3*BT11/5</f>
        <v>0</v>
      </c>
      <c r="CP11" s="65"/>
      <c r="CQ11" s="69">
        <f>SUM(CP11*BT11*(30+4))</f>
        <v>0</v>
      </c>
      <c r="CR11" s="65"/>
      <c r="CS11" s="66">
        <f>SUM(CR11*BT11*3)</f>
        <v>0</v>
      </c>
      <c r="CT11" s="65"/>
      <c r="CU11" s="67">
        <f>SUM(CT11*BT11/3)</f>
        <v>0</v>
      </c>
      <c r="CV11" s="65"/>
      <c r="CW11" s="67">
        <f>SUM(CV11*BT11*2/3)</f>
        <v>0</v>
      </c>
      <c r="CX11" s="65">
        <v>1</v>
      </c>
      <c r="CY11" s="66">
        <f>SUM(CX11*BT11)*2</f>
        <v>44</v>
      </c>
      <c r="CZ11" s="65"/>
      <c r="DA11" s="66">
        <f>SUM(CZ11*BV11*2)</f>
        <v>0</v>
      </c>
      <c r="DB11" s="65"/>
      <c r="DC11" s="66">
        <f>SUM(DB11*BT11*2)</f>
        <v>0</v>
      </c>
      <c r="DD11" s="65">
        <v>1</v>
      </c>
      <c r="DE11" s="66">
        <f>DD11*BV11*6</f>
        <v>6</v>
      </c>
      <c r="DF11" s="65"/>
      <c r="DG11" s="67">
        <f t="shared" ref="DG11" si="26">DF11*BT11/3</f>
        <v>0</v>
      </c>
      <c r="DH11" s="65"/>
      <c r="DI11" s="66">
        <f>SUM(BV11*DH11*6)</f>
        <v>0</v>
      </c>
      <c r="DJ11" s="65"/>
      <c r="DK11" s="66">
        <f>SUM(BV11*DJ11*8)</f>
        <v>0</v>
      </c>
      <c r="DL11" s="65"/>
      <c r="DM11" s="67">
        <f>SUM(DL11*BW11*5*6)</f>
        <v>0</v>
      </c>
      <c r="DN11" s="65"/>
      <c r="DO11" s="67">
        <f>SUM(DN11*BW11*4*6)</f>
        <v>0</v>
      </c>
      <c r="DP11" s="65"/>
      <c r="DQ11" s="70">
        <f>SUM(DP11*50)</f>
        <v>0</v>
      </c>
      <c r="DR11" s="70"/>
      <c r="DS11" s="70">
        <f t="shared" ref="DS11:DS32" si="27">SUM(DA11+DQ11+DO11+DM11+DK11+DI11+DE11+DC11+CW11+CY11+CU11+CS11+CQ11+CO11+CM11+CK11+CJ11+CI11+CG11+CC11+CA11+CE11+DG11)</f>
        <v>75.3</v>
      </c>
      <c r="DT11" s="70">
        <f t="shared" ref="DT11" si="28">SUM(CA11+CC11+CG11+CI11+CJ11+DE11+DI11+DK11+DM11+DO11+CE11+DC11)</f>
        <v>28</v>
      </c>
      <c r="DU11" s="116"/>
      <c r="DV11" s="116"/>
      <c r="DW11" s="116"/>
      <c r="DX11" s="117"/>
      <c r="DY11" s="108"/>
      <c r="DZ11" s="62" t="s">
        <v>115</v>
      </c>
      <c r="EA11" s="63" t="s">
        <v>94</v>
      </c>
      <c r="EB11" s="63" t="s">
        <v>186</v>
      </c>
      <c r="EC11" s="146"/>
      <c r="ED11" s="146"/>
      <c r="EE11" s="177"/>
      <c r="EF11" s="177"/>
      <c r="EG11" s="177"/>
      <c r="EH11" s="177"/>
      <c r="EI11" s="177"/>
      <c r="EJ11" s="66">
        <f t="shared" si="12"/>
        <v>38</v>
      </c>
      <c r="EK11" s="147">
        <f t="shared" si="12"/>
        <v>38</v>
      </c>
      <c r="EL11" s="65">
        <f>SUM(L11+BZ11)</f>
        <v>22</v>
      </c>
      <c r="EM11" s="70">
        <f t="shared" ref="EM11:EM32" si="29">SUM(O11+CA11)</f>
        <v>10</v>
      </c>
      <c r="EN11" s="65">
        <f t="shared" ref="EN11:EN32" si="30">SUM(P11+CB11)</f>
        <v>16</v>
      </c>
      <c r="EO11" s="70">
        <f t="shared" ref="EO11:EO32" si="31">SUM(Q11+CC11)</f>
        <v>16</v>
      </c>
      <c r="EP11" s="65">
        <f t="shared" ref="EP11:EP32" si="32">SUM(R11+CD11)</f>
        <v>12</v>
      </c>
      <c r="EQ11" s="70">
        <f t="shared" ref="EQ11:EQ32" si="33">SUM(S11+CE11)</f>
        <v>12</v>
      </c>
      <c r="ER11" s="65">
        <f t="shared" ref="ER11:ER32" si="34">SUM(T11+CF11)</f>
        <v>0</v>
      </c>
      <c r="ES11" s="70">
        <f t="shared" ref="ES11:ES32" si="35">SUM(U11+CG11)</f>
        <v>0</v>
      </c>
      <c r="ET11" s="113">
        <f t="shared" ref="ET11:ET32" si="36">SUM(V11+CH11)</f>
        <v>0</v>
      </c>
      <c r="EU11" s="70">
        <f t="shared" ref="EU11:EU32" si="37">SUM(W11+CI11)</f>
        <v>0</v>
      </c>
      <c r="EV11" s="70">
        <f t="shared" ref="EV11:EV32" si="38">SUM(X11+CJ11)</f>
        <v>0</v>
      </c>
      <c r="EW11" s="70">
        <f t="shared" ref="EW11:EW32" si="39">SUM(Y11+CK11)</f>
        <v>5.6999999999999993</v>
      </c>
      <c r="EX11" s="113">
        <f t="shared" ref="EX11:EX32" si="40">SUM(Z11+CL11)</f>
        <v>0</v>
      </c>
      <c r="EY11" s="70">
        <f t="shared" ref="EY11:EY32" si="41">SUM(AA11+CM11)</f>
        <v>0</v>
      </c>
      <c r="EZ11" s="113">
        <f t="shared" ref="EZ11:EZ32" si="42">SUM(AB11+CN11)</f>
        <v>0</v>
      </c>
      <c r="FA11" s="70">
        <f t="shared" ref="FA11:FA32" si="43">SUM(AC11+CO11)</f>
        <v>0</v>
      </c>
      <c r="FB11" s="113">
        <f t="shared" ref="FB11:FB32" si="44">SUM(AD11+CP11)</f>
        <v>0</v>
      </c>
      <c r="FC11" s="114">
        <f t="shared" ref="FC11:FC32" si="45">SUM(AE11+CQ11)</f>
        <v>0</v>
      </c>
      <c r="FD11" s="113">
        <f t="shared" ref="FD11:FD32" si="46">SUM(AF11+CR11)</f>
        <v>1</v>
      </c>
      <c r="FE11" s="70">
        <f t="shared" ref="FE11:FE32" si="47">SUM(AG11+CS11)</f>
        <v>63</v>
      </c>
      <c r="FF11" s="113">
        <f t="shared" ref="FF11:FF32" si="48">SUM(AH11+CT11)</f>
        <v>0</v>
      </c>
      <c r="FG11" s="70">
        <f t="shared" ref="FG11:FG32" si="49">SUM(AI11+CU11)</f>
        <v>0</v>
      </c>
      <c r="FH11" s="113">
        <f t="shared" ref="FH11:FH32" si="50">SUM(AJ11+CV11)</f>
        <v>0</v>
      </c>
      <c r="FI11" s="70">
        <f t="shared" ref="FI11:FI32" si="51">SUM(AK11+CW11)</f>
        <v>0</v>
      </c>
      <c r="FJ11" s="113">
        <f t="shared" ref="FJ11:FJ32" si="52">SUM(AL11+CX11)</f>
        <v>1</v>
      </c>
      <c r="FK11" s="70">
        <f t="shared" ref="FK11:FK32" si="53">SUM(AM11+CY11)</f>
        <v>44</v>
      </c>
      <c r="FL11" s="113">
        <f t="shared" ref="FL11:FL32" si="54">SUM(AN11+CZ11)</f>
        <v>0</v>
      </c>
      <c r="FM11" s="70">
        <f t="shared" ref="FM11:FM32" si="55">SUM(AO11+DA11)</f>
        <v>0</v>
      </c>
      <c r="FN11" s="113">
        <f t="shared" ref="FN11:FN32" si="56">SUM(AP11+DB11)</f>
        <v>0</v>
      </c>
      <c r="FO11" s="70">
        <f t="shared" ref="FO11:FO32" si="57">SUM(AQ11+DC11)</f>
        <v>0</v>
      </c>
      <c r="FP11" s="113">
        <f t="shared" ref="FP11:FP32" si="58">SUM(AR11+DD11)</f>
        <v>1</v>
      </c>
      <c r="FQ11" s="70">
        <f t="shared" ref="FQ11:FS32" si="59">SUM(AS11+DE11)</f>
        <v>6</v>
      </c>
      <c r="FR11" s="113"/>
      <c r="FS11" s="70">
        <f t="shared" si="59"/>
        <v>0</v>
      </c>
      <c r="FT11" s="113">
        <f t="shared" ref="FT11:FT32" si="60">SUM(AV11+DH11)</f>
        <v>0</v>
      </c>
      <c r="FU11" s="70">
        <f t="shared" ref="FU11:FU32" si="61">SUM(AW11+DI11)</f>
        <v>0</v>
      </c>
      <c r="FV11" s="113">
        <f t="shared" ref="FV11:FV32" si="62">SUM(AX11+DJ11)</f>
        <v>1</v>
      </c>
      <c r="FW11" s="70">
        <f t="shared" ref="FW11:FW32" si="63">SUM(AY11+DK11)</f>
        <v>8</v>
      </c>
      <c r="FX11" s="113">
        <f t="shared" ref="FX11:FX32" si="64">SUM(AZ11+DL11)</f>
        <v>0</v>
      </c>
      <c r="FY11" s="70">
        <f t="shared" ref="FY11:FY32" si="65">SUM(BA11+DM11)</f>
        <v>0</v>
      </c>
      <c r="FZ11" s="113">
        <f t="shared" ref="FZ11:FZ32" si="66">SUM(BB11+DN11)</f>
        <v>0</v>
      </c>
      <c r="GA11" s="70">
        <f t="shared" ref="GA11:GA32" si="67">SUM(BC11+DO11)</f>
        <v>0</v>
      </c>
      <c r="GB11" s="113">
        <f t="shared" ref="GB11:GB32" si="68">SUM(BD11+DP11)</f>
        <v>0</v>
      </c>
      <c r="GC11" s="70">
        <f t="shared" ref="GC11:GC32" si="69">SUM(BE11+DQ11)</f>
        <v>0</v>
      </c>
      <c r="GD11" s="70">
        <f t="shared" ref="GD11:GE32" si="70">SUM(BF11+DR11)</f>
        <v>0</v>
      </c>
      <c r="GE11" s="115">
        <f t="shared" si="14"/>
        <v>164.7</v>
      </c>
      <c r="GF11" s="70">
        <f t="shared" ref="GF11" si="71">SUM(BH11+DT11)</f>
        <v>52</v>
      </c>
      <c r="GG11" s="116"/>
      <c r="GH11" s="116"/>
      <c r="GI11" s="116"/>
      <c r="GJ11" s="117"/>
      <c r="GL11" s="10"/>
      <c r="GM11" s="10"/>
      <c r="GN11" s="1"/>
      <c r="GO11" s="13"/>
      <c r="GP11" s="15"/>
      <c r="GQ11" s="15"/>
      <c r="GR11" s="33"/>
    </row>
    <row r="12" spans="1:200" s="5" customFormat="1" ht="24.95" hidden="1" customHeight="1" outlineLevel="1" x14ac:dyDescent="0.3">
      <c r="A12" s="116"/>
      <c r="B12" s="125" t="s">
        <v>213</v>
      </c>
      <c r="C12" s="126" t="s">
        <v>110</v>
      </c>
      <c r="D12" s="126" t="s">
        <v>190</v>
      </c>
      <c r="E12" s="126" t="s">
        <v>187</v>
      </c>
      <c r="F12" s="126" t="s">
        <v>216</v>
      </c>
      <c r="G12" s="126">
        <v>9</v>
      </c>
      <c r="H12" s="63">
        <f>21+21</f>
        <v>42</v>
      </c>
      <c r="I12" s="126">
        <v>1</v>
      </c>
      <c r="J12" s="126">
        <v>1</v>
      </c>
      <c r="K12" s="126">
        <f>SUM(J12)*2</f>
        <v>2</v>
      </c>
      <c r="L12" s="127">
        <v>10</v>
      </c>
      <c r="M12" s="128">
        <f t="shared" si="3"/>
        <v>6</v>
      </c>
      <c r="N12" s="129"/>
      <c r="O12" s="130">
        <f t="shared" si="4"/>
        <v>0</v>
      </c>
      <c r="P12" s="129">
        <v>6</v>
      </c>
      <c r="Q12" s="130">
        <f t="shared" si="15"/>
        <v>6</v>
      </c>
      <c r="R12" s="129"/>
      <c r="S12" s="130">
        <f t="shared" si="16"/>
        <v>0</v>
      </c>
      <c r="T12" s="129"/>
      <c r="U12" s="130">
        <f t="shared" si="17"/>
        <v>0</v>
      </c>
      <c r="V12" s="129"/>
      <c r="W12" s="130">
        <f t="shared" si="18"/>
        <v>0</v>
      </c>
      <c r="X12" s="131">
        <f>SUM(J12*AX12*2+K12*AZ12*2)</f>
        <v>0</v>
      </c>
      <c r="Y12" s="131">
        <f>SUM(L12*15/100*J12)</f>
        <v>1.5</v>
      </c>
      <c r="Z12" s="132"/>
      <c r="AA12" s="131"/>
      <c r="AB12" s="132"/>
      <c r="AC12" s="131">
        <f>SUM(AB12)*3*H12/5</f>
        <v>0</v>
      </c>
      <c r="AD12" s="132"/>
      <c r="AE12" s="133">
        <f>SUM(AD12*H12*(30+4))</f>
        <v>0</v>
      </c>
      <c r="AF12" s="132"/>
      <c r="AG12" s="131">
        <f t="shared" si="19"/>
        <v>0</v>
      </c>
      <c r="AH12" s="132"/>
      <c r="AI12" s="131">
        <f t="shared" si="20"/>
        <v>0</v>
      </c>
      <c r="AJ12" s="132"/>
      <c r="AK12" s="131">
        <f t="shared" si="21"/>
        <v>0</v>
      </c>
      <c r="AL12" s="132"/>
      <c r="AM12" s="131">
        <f>SUM(AL12*H12)</f>
        <v>0</v>
      </c>
      <c r="AN12" s="132"/>
      <c r="AO12" s="131">
        <f>SUM(AN12*J12)</f>
        <v>0</v>
      </c>
      <c r="AP12" s="132"/>
      <c r="AQ12" s="131">
        <f>SUM(AP12*H12*2)</f>
        <v>0</v>
      </c>
      <c r="AR12" s="132">
        <v>1</v>
      </c>
      <c r="AS12" s="131">
        <f>AR12*J12*6</f>
        <v>6</v>
      </c>
      <c r="AT12" s="132"/>
      <c r="AU12" s="131">
        <f t="shared" si="22"/>
        <v>0</v>
      </c>
      <c r="AV12" s="132"/>
      <c r="AW12" s="131">
        <f>SUM(J12*AV12*6)</f>
        <v>0</v>
      </c>
      <c r="AX12" s="132"/>
      <c r="AY12" s="131">
        <f>SUM(J12*AX12*8)</f>
        <v>0</v>
      </c>
      <c r="AZ12" s="132"/>
      <c r="BA12" s="131">
        <f>SUM(AZ12*K12*5*6)</f>
        <v>0</v>
      </c>
      <c r="BB12" s="132"/>
      <c r="BC12" s="131">
        <f>SUM(BB12*K12*4*6)</f>
        <v>0</v>
      </c>
      <c r="BD12" s="132"/>
      <c r="BE12" s="131">
        <f>SUM(BD12*50)</f>
        <v>0</v>
      </c>
      <c r="BF12" s="70"/>
      <c r="BG12" s="70">
        <f t="shared" si="23"/>
        <v>13.5</v>
      </c>
      <c r="BH12" s="70">
        <f t="shared" si="24"/>
        <v>12</v>
      </c>
      <c r="BI12" s="116"/>
      <c r="BJ12" s="116"/>
      <c r="BK12" s="116"/>
      <c r="BL12" s="116"/>
      <c r="BM12" s="116"/>
      <c r="BN12" s="134" t="s">
        <v>329</v>
      </c>
      <c r="BO12" s="63" t="s">
        <v>218</v>
      </c>
      <c r="BP12" s="63" t="s">
        <v>219</v>
      </c>
      <c r="BQ12" s="63" t="s">
        <v>187</v>
      </c>
      <c r="BR12" s="63" t="s">
        <v>330</v>
      </c>
      <c r="BS12" s="63" t="s">
        <v>318</v>
      </c>
      <c r="BT12" s="63">
        <v>23</v>
      </c>
      <c r="BU12" s="63">
        <v>1</v>
      </c>
      <c r="BV12" s="63">
        <v>1</v>
      </c>
      <c r="BW12" s="63">
        <f>BV12*2</f>
        <v>2</v>
      </c>
      <c r="BX12" s="109">
        <v>50</v>
      </c>
      <c r="BY12" s="135">
        <f t="shared" ref="BY12:BY13" si="72">SUM(BZ12+CB12+CD12+CF12+CH12)</f>
        <v>4</v>
      </c>
      <c r="BZ12" s="65">
        <v>4</v>
      </c>
      <c r="CA12" s="66">
        <f t="shared" ref="CA12:CA13" si="73">SUM(BZ12)*BU12</f>
        <v>4</v>
      </c>
      <c r="CB12" s="65"/>
      <c r="CC12" s="66">
        <f t="shared" ref="CC12:CC13" si="74">BV12*CB12</f>
        <v>0</v>
      </c>
      <c r="CD12" s="65"/>
      <c r="CE12" s="66">
        <f t="shared" ref="CE12:CE13" si="75">SUM(CD12)*BV12</f>
        <v>0</v>
      </c>
      <c r="CF12" s="65"/>
      <c r="CG12" s="66">
        <f t="shared" ref="CG12:CG13" si="76">SUM(CF12)*BW12</f>
        <v>0</v>
      </c>
      <c r="CH12" s="65"/>
      <c r="CI12" s="66">
        <f t="shared" ref="CI12:CI13" si="77">SUM(CH12)*BV12*5</f>
        <v>0</v>
      </c>
      <c r="CJ12" s="67">
        <v>0</v>
      </c>
      <c r="CK12" s="68">
        <v>0.6</v>
      </c>
      <c r="CL12" s="65"/>
      <c r="CM12" s="66"/>
      <c r="CN12" s="65"/>
      <c r="CO12" s="67"/>
      <c r="CP12" s="65"/>
      <c r="CQ12" s="69"/>
      <c r="CR12" s="65"/>
      <c r="CS12" s="66"/>
      <c r="CT12" s="65"/>
      <c r="CU12" s="67"/>
      <c r="CV12" s="65"/>
      <c r="CW12" s="67"/>
      <c r="CX12" s="65"/>
      <c r="CY12" s="66"/>
      <c r="CZ12" s="65"/>
      <c r="DA12" s="66"/>
      <c r="DB12" s="65"/>
      <c r="DC12" s="66"/>
      <c r="DD12" s="65"/>
      <c r="DE12" s="66"/>
      <c r="DF12" s="65"/>
      <c r="DG12" s="67"/>
      <c r="DH12" s="65"/>
      <c r="DI12" s="66"/>
      <c r="DJ12" s="65"/>
      <c r="DK12" s="66"/>
      <c r="DL12" s="65"/>
      <c r="DM12" s="67"/>
      <c r="DN12" s="65"/>
      <c r="DO12" s="67"/>
      <c r="DP12" s="65"/>
      <c r="DQ12" s="70"/>
      <c r="DR12" s="70"/>
      <c r="DS12" s="70">
        <f t="shared" si="27"/>
        <v>4.5999999999999996</v>
      </c>
      <c r="DT12" s="70">
        <f t="shared" ref="DT12:DT32" si="78">SUM(CA12+CC12+CG12+CI12+CJ12+DE12+DI12+DK12+DM12+DO12+CE12+DC12)</f>
        <v>4</v>
      </c>
      <c r="DU12" s="116"/>
      <c r="DV12" s="116"/>
      <c r="DW12" s="116"/>
      <c r="DX12" s="116"/>
      <c r="DY12" s="116"/>
      <c r="DZ12" s="62"/>
      <c r="EA12" s="63"/>
      <c r="EB12" s="63"/>
      <c r="EC12" s="146"/>
      <c r="ED12" s="177"/>
      <c r="EE12" s="177"/>
      <c r="EF12" s="177"/>
      <c r="EG12" s="177"/>
      <c r="EH12" s="177"/>
      <c r="EI12" s="177"/>
      <c r="EJ12" s="66">
        <f t="shared" si="12"/>
        <v>60</v>
      </c>
      <c r="EK12" s="147">
        <f t="shared" si="12"/>
        <v>10</v>
      </c>
      <c r="EL12" s="65">
        <f t="shared" ref="EL12:EL34" si="79">SUM(N12+BZ12)</f>
        <v>4</v>
      </c>
      <c r="EM12" s="70">
        <f t="shared" si="29"/>
        <v>4</v>
      </c>
      <c r="EN12" s="65">
        <f t="shared" si="30"/>
        <v>6</v>
      </c>
      <c r="EO12" s="70">
        <f t="shared" si="31"/>
        <v>6</v>
      </c>
      <c r="EP12" s="65">
        <f t="shared" si="32"/>
        <v>0</v>
      </c>
      <c r="EQ12" s="70">
        <f t="shared" si="33"/>
        <v>0</v>
      </c>
      <c r="ER12" s="65">
        <f t="shared" si="34"/>
        <v>0</v>
      </c>
      <c r="ES12" s="70">
        <f t="shared" si="35"/>
        <v>0</v>
      </c>
      <c r="ET12" s="113">
        <f t="shared" si="36"/>
        <v>0</v>
      </c>
      <c r="EU12" s="70">
        <f t="shared" si="37"/>
        <v>0</v>
      </c>
      <c r="EV12" s="70">
        <f t="shared" si="38"/>
        <v>0</v>
      </c>
      <c r="EW12" s="70">
        <f t="shared" si="39"/>
        <v>2.1</v>
      </c>
      <c r="EX12" s="113">
        <f t="shared" si="40"/>
        <v>0</v>
      </c>
      <c r="EY12" s="70">
        <f t="shared" si="41"/>
        <v>0</v>
      </c>
      <c r="EZ12" s="113">
        <f t="shared" si="42"/>
        <v>0</v>
      </c>
      <c r="FA12" s="70">
        <f t="shared" si="43"/>
        <v>0</v>
      </c>
      <c r="FB12" s="113">
        <f t="shared" si="44"/>
        <v>0</v>
      </c>
      <c r="FC12" s="114">
        <f t="shared" si="45"/>
        <v>0</v>
      </c>
      <c r="FD12" s="113">
        <f t="shared" si="46"/>
        <v>0</v>
      </c>
      <c r="FE12" s="70">
        <f t="shared" si="47"/>
        <v>0</v>
      </c>
      <c r="FF12" s="113">
        <f t="shared" si="48"/>
        <v>0</v>
      </c>
      <c r="FG12" s="70">
        <f t="shared" si="49"/>
        <v>0</v>
      </c>
      <c r="FH12" s="113">
        <f t="shared" si="50"/>
        <v>0</v>
      </c>
      <c r="FI12" s="70">
        <f t="shared" si="51"/>
        <v>0</v>
      </c>
      <c r="FJ12" s="113">
        <f t="shared" si="52"/>
        <v>0</v>
      </c>
      <c r="FK12" s="70">
        <f t="shared" si="53"/>
        <v>0</v>
      </c>
      <c r="FL12" s="113">
        <f t="shared" si="54"/>
        <v>0</v>
      </c>
      <c r="FM12" s="70">
        <f t="shared" si="55"/>
        <v>0</v>
      </c>
      <c r="FN12" s="113">
        <f t="shared" si="56"/>
        <v>0</v>
      </c>
      <c r="FO12" s="70">
        <f t="shared" si="57"/>
        <v>0</v>
      </c>
      <c r="FP12" s="113">
        <f t="shared" si="58"/>
        <v>1</v>
      </c>
      <c r="FQ12" s="70">
        <f t="shared" si="59"/>
        <v>6</v>
      </c>
      <c r="FR12" s="113"/>
      <c r="FS12" s="70">
        <f t="shared" si="59"/>
        <v>0</v>
      </c>
      <c r="FT12" s="113">
        <f t="shared" si="60"/>
        <v>0</v>
      </c>
      <c r="FU12" s="70">
        <f t="shared" si="61"/>
        <v>0</v>
      </c>
      <c r="FV12" s="113">
        <f t="shared" si="62"/>
        <v>0</v>
      </c>
      <c r="FW12" s="70">
        <f t="shared" si="63"/>
        <v>0</v>
      </c>
      <c r="FX12" s="113">
        <f t="shared" si="64"/>
        <v>0</v>
      </c>
      <c r="FY12" s="70">
        <f t="shared" si="65"/>
        <v>0</v>
      </c>
      <c r="FZ12" s="113">
        <f t="shared" si="66"/>
        <v>0</v>
      </c>
      <c r="GA12" s="70">
        <f t="shared" si="67"/>
        <v>0</v>
      </c>
      <c r="GB12" s="113">
        <f t="shared" si="68"/>
        <v>0</v>
      </c>
      <c r="GC12" s="70">
        <f t="shared" si="69"/>
        <v>0</v>
      </c>
      <c r="GD12" s="70">
        <f t="shared" si="70"/>
        <v>0</v>
      </c>
      <c r="GE12" s="115">
        <f t="shared" si="14"/>
        <v>18.100000000000001</v>
      </c>
      <c r="GF12" s="70">
        <f t="shared" ref="GF12:GF32" si="80">SUM(BH12+DT12)</f>
        <v>16</v>
      </c>
      <c r="GG12" s="116"/>
      <c r="GH12" s="116"/>
      <c r="GI12" s="116"/>
      <c r="GJ12" s="116"/>
      <c r="GL12" s="10"/>
      <c r="GM12" s="10"/>
      <c r="GN12" s="1"/>
      <c r="GO12" s="13"/>
      <c r="GP12" s="15"/>
      <c r="GQ12" s="15"/>
      <c r="GR12" s="33"/>
    </row>
    <row r="13" spans="1:200" s="5" customFormat="1" ht="24.95" hidden="1" customHeight="1" outlineLevel="1" x14ac:dyDescent="0.3">
      <c r="A13" s="116"/>
      <c r="B13" s="62" t="s">
        <v>232</v>
      </c>
      <c r="C13" s="63" t="s">
        <v>222</v>
      </c>
      <c r="D13" s="63" t="s">
        <v>95</v>
      </c>
      <c r="E13" s="63" t="s">
        <v>223</v>
      </c>
      <c r="F13" s="63" t="s">
        <v>224</v>
      </c>
      <c r="G13" s="63">
        <v>3</v>
      </c>
      <c r="H13" s="63">
        <v>4</v>
      </c>
      <c r="I13" s="63">
        <v>1</v>
      </c>
      <c r="J13" s="63">
        <v>1</v>
      </c>
      <c r="K13" s="63">
        <v>1</v>
      </c>
      <c r="L13" s="62"/>
      <c r="M13" s="64">
        <f t="shared" si="3"/>
        <v>0</v>
      </c>
      <c r="N13" s="65"/>
      <c r="O13" s="66">
        <f t="shared" si="4"/>
        <v>0</v>
      </c>
      <c r="P13" s="65"/>
      <c r="Q13" s="66">
        <f t="shared" si="15"/>
        <v>0</v>
      </c>
      <c r="R13" s="65"/>
      <c r="S13" s="66">
        <f t="shared" si="16"/>
        <v>0</v>
      </c>
      <c r="T13" s="65"/>
      <c r="U13" s="66">
        <f t="shared" si="17"/>
        <v>0</v>
      </c>
      <c r="V13" s="65"/>
      <c r="W13" s="66">
        <f t="shared" si="18"/>
        <v>0</v>
      </c>
      <c r="X13" s="70">
        <v>2</v>
      </c>
      <c r="Y13" s="70">
        <f>SUM(L13*5/100*J13)</f>
        <v>0</v>
      </c>
      <c r="Z13" s="113"/>
      <c r="AA13" s="70"/>
      <c r="AB13" s="113"/>
      <c r="AC13" s="70">
        <f>SUM(AB13)*3*H13/5</f>
        <v>0</v>
      </c>
      <c r="AD13" s="113"/>
      <c r="AE13" s="114">
        <f>SUM(AD13*H13*(30+4))</f>
        <v>0</v>
      </c>
      <c r="AF13" s="113"/>
      <c r="AG13" s="70">
        <f t="shared" si="19"/>
        <v>0</v>
      </c>
      <c r="AH13" s="113"/>
      <c r="AI13" s="70">
        <f t="shared" si="20"/>
        <v>0</v>
      </c>
      <c r="AJ13" s="113"/>
      <c r="AK13" s="70">
        <f t="shared" si="21"/>
        <v>0</v>
      </c>
      <c r="AL13" s="113"/>
      <c r="AM13" s="70">
        <f>SUM(AL13*H13)*2</f>
        <v>0</v>
      </c>
      <c r="AN13" s="113"/>
      <c r="AO13" s="70">
        <f>SUM(AN13*J13)</f>
        <v>0</v>
      </c>
      <c r="AP13" s="113"/>
      <c r="AQ13" s="70">
        <f>SUM(AP13*H13*2)</f>
        <v>0</v>
      </c>
      <c r="AR13" s="113"/>
      <c r="AS13" s="70">
        <f>SUM(AR13*J13*2)</f>
        <v>0</v>
      </c>
      <c r="AT13" s="113"/>
      <c r="AU13" s="70">
        <f t="shared" si="22"/>
        <v>0</v>
      </c>
      <c r="AV13" s="113"/>
      <c r="AW13" s="70">
        <f>AV13*H13*3/3</f>
        <v>0</v>
      </c>
      <c r="AX13" s="113"/>
      <c r="AY13" s="70">
        <f>SUM(AX13*H13/3)</f>
        <v>0</v>
      </c>
      <c r="AZ13" s="113"/>
      <c r="BA13" s="70">
        <f>SUM(AZ13*K13*5*6)</f>
        <v>0</v>
      </c>
      <c r="BB13" s="113">
        <v>1</v>
      </c>
      <c r="BC13" s="70">
        <f>H13*BB13*2*0.5/2</f>
        <v>2</v>
      </c>
      <c r="BD13" s="113"/>
      <c r="BE13" s="70">
        <f>SUM(BD13*50)/2</f>
        <v>0</v>
      </c>
      <c r="BF13" s="70"/>
      <c r="BG13" s="70">
        <f t="shared" si="23"/>
        <v>4</v>
      </c>
      <c r="BH13" s="70">
        <f t="shared" si="24"/>
        <v>4</v>
      </c>
      <c r="BI13" s="116"/>
      <c r="BJ13" s="116"/>
      <c r="BK13" s="116"/>
      <c r="BL13" s="116"/>
      <c r="BM13" s="116"/>
      <c r="BN13" s="134" t="s">
        <v>329</v>
      </c>
      <c r="BO13" s="63" t="s">
        <v>218</v>
      </c>
      <c r="BP13" s="63" t="s">
        <v>219</v>
      </c>
      <c r="BQ13" s="63" t="s">
        <v>187</v>
      </c>
      <c r="BR13" s="63" t="s">
        <v>330</v>
      </c>
      <c r="BS13" s="63">
        <v>2</v>
      </c>
      <c r="BT13" s="63">
        <v>23</v>
      </c>
      <c r="BU13" s="63">
        <v>1</v>
      </c>
      <c r="BV13" s="63">
        <v>1</v>
      </c>
      <c r="BW13" s="63">
        <f>BV13*2</f>
        <v>2</v>
      </c>
      <c r="BX13" s="109">
        <v>50</v>
      </c>
      <c r="BY13" s="135">
        <f t="shared" si="72"/>
        <v>36</v>
      </c>
      <c r="BZ13" s="65"/>
      <c r="CA13" s="66">
        <f t="shared" si="73"/>
        <v>0</v>
      </c>
      <c r="CB13" s="65">
        <v>18</v>
      </c>
      <c r="CC13" s="66">
        <f t="shared" si="74"/>
        <v>18</v>
      </c>
      <c r="CD13" s="65">
        <v>18</v>
      </c>
      <c r="CE13" s="66">
        <f t="shared" si="75"/>
        <v>18</v>
      </c>
      <c r="CF13" s="65"/>
      <c r="CG13" s="66">
        <f t="shared" si="76"/>
        <v>0</v>
      </c>
      <c r="CH13" s="65"/>
      <c r="CI13" s="66">
        <f t="shared" si="77"/>
        <v>0</v>
      </c>
      <c r="CJ13" s="67">
        <v>0</v>
      </c>
      <c r="CK13" s="68">
        <v>2</v>
      </c>
      <c r="CL13" s="65"/>
      <c r="CM13" s="66"/>
      <c r="CN13" s="65"/>
      <c r="CO13" s="67">
        <f t="shared" ref="CO13" si="81">SUM(CN13)*3*BT13/5</f>
        <v>0</v>
      </c>
      <c r="CP13" s="65"/>
      <c r="CQ13" s="69">
        <f t="shared" ref="CQ13" si="82">SUM(CP13*BT13*(30+4))</f>
        <v>0</v>
      </c>
      <c r="CR13" s="65"/>
      <c r="CS13" s="66">
        <f t="shared" ref="CS13" si="83">SUM(CR13*BT13*3)</f>
        <v>0</v>
      </c>
      <c r="CT13" s="65"/>
      <c r="CU13" s="67">
        <f t="shared" ref="CU13" si="84">SUM(CT13*BT13/3)</f>
        <v>0</v>
      </c>
      <c r="CV13" s="65"/>
      <c r="CW13" s="67">
        <f t="shared" ref="CW13" si="85">SUM(CV13*BT13*2/3)</f>
        <v>0</v>
      </c>
      <c r="CX13" s="65"/>
      <c r="CY13" s="66">
        <f>SUM(CX13*BT13)</f>
        <v>0</v>
      </c>
      <c r="CZ13" s="65"/>
      <c r="DA13" s="66">
        <f t="shared" ref="DA13" si="86">SUM(CZ13*BV13)</f>
        <v>0</v>
      </c>
      <c r="DB13" s="65"/>
      <c r="DC13" s="66">
        <f t="shared" ref="DC13" si="87">SUM(DB13*BT13*2)</f>
        <v>0</v>
      </c>
      <c r="DD13" s="65"/>
      <c r="DE13" s="66">
        <f>SUM(BV13*DD13*6)</f>
        <v>0</v>
      </c>
      <c r="DF13" s="65"/>
      <c r="DG13" s="67">
        <f t="shared" ref="DG13" si="88">DF13*BT13/3</f>
        <v>0</v>
      </c>
      <c r="DH13" s="65"/>
      <c r="DI13" s="66">
        <f>DH13*BT13/3</f>
        <v>0</v>
      </c>
      <c r="DJ13" s="65">
        <v>1</v>
      </c>
      <c r="DK13" s="66">
        <f>DJ13*BT13/3</f>
        <v>7.666666666666667</v>
      </c>
      <c r="DL13" s="65"/>
      <c r="DM13" s="67">
        <f t="shared" ref="DM13" si="89">SUM(DL13*BW13*5*6)</f>
        <v>0</v>
      </c>
      <c r="DN13" s="65"/>
      <c r="DO13" s="67">
        <f t="shared" ref="DO13" si="90">SUM(DN13*BW13*4*6)</f>
        <v>0</v>
      </c>
      <c r="DP13" s="65"/>
      <c r="DQ13" s="70">
        <f t="shared" ref="DQ13" si="91">SUM(DP13*50)</f>
        <v>0</v>
      </c>
      <c r="DR13" s="70"/>
      <c r="DS13" s="70">
        <f t="shared" si="27"/>
        <v>45.666666666666671</v>
      </c>
      <c r="DT13" s="70">
        <f t="shared" si="78"/>
        <v>43.666666666666671</v>
      </c>
      <c r="DU13" s="116"/>
      <c r="DV13" s="116"/>
      <c r="DW13" s="116"/>
      <c r="DX13" s="116"/>
      <c r="DY13" s="116"/>
      <c r="DZ13" s="134" t="s">
        <v>329</v>
      </c>
      <c r="EA13" s="63" t="s">
        <v>218</v>
      </c>
      <c r="EB13" s="63" t="s">
        <v>219</v>
      </c>
      <c r="EC13" s="146"/>
      <c r="ED13" s="146"/>
      <c r="EE13" s="177"/>
      <c r="EF13" s="177"/>
      <c r="EG13" s="177"/>
      <c r="EH13" s="177"/>
      <c r="EI13" s="177"/>
      <c r="EJ13" s="66">
        <f t="shared" si="12"/>
        <v>50</v>
      </c>
      <c r="EK13" s="147">
        <f t="shared" si="12"/>
        <v>36</v>
      </c>
      <c r="EL13" s="65">
        <f t="shared" si="79"/>
        <v>0</v>
      </c>
      <c r="EM13" s="70">
        <f t="shared" si="29"/>
        <v>0</v>
      </c>
      <c r="EN13" s="65">
        <f t="shared" si="30"/>
        <v>18</v>
      </c>
      <c r="EO13" s="70">
        <f t="shared" si="31"/>
        <v>18</v>
      </c>
      <c r="EP13" s="65">
        <f t="shared" si="32"/>
        <v>18</v>
      </c>
      <c r="EQ13" s="70">
        <f t="shared" si="33"/>
        <v>18</v>
      </c>
      <c r="ER13" s="65">
        <f t="shared" si="34"/>
        <v>0</v>
      </c>
      <c r="ES13" s="70">
        <f t="shared" si="35"/>
        <v>0</v>
      </c>
      <c r="ET13" s="113">
        <f t="shared" si="36"/>
        <v>0</v>
      </c>
      <c r="EU13" s="70">
        <f t="shared" si="37"/>
        <v>0</v>
      </c>
      <c r="EV13" s="70">
        <f t="shared" si="38"/>
        <v>2</v>
      </c>
      <c r="EW13" s="70">
        <f t="shared" si="39"/>
        <v>2</v>
      </c>
      <c r="EX13" s="113">
        <f t="shared" si="40"/>
        <v>0</v>
      </c>
      <c r="EY13" s="70">
        <f t="shared" si="41"/>
        <v>0</v>
      </c>
      <c r="EZ13" s="113">
        <f t="shared" si="42"/>
        <v>0</v>
      </c>
      <c r="FA13" s="70">
        <f t="shared" si="43"/>
        <v>0</v>
      </c>
      <c r="FB13" s="113">
        <f t="shared" si="44"/>
        <v>0</v>
      </c>
      <c r="FC13" s="114">
        <f t="shared" si="45"/>
        <v>0</v>
      </c>
      <c r="FD13" s="113">
        <f t="shared" si="46"/>
        <v>0</v>
      </c>
      <c r="FE13" s="70">
        <f t="shared" si="47"/>
        <v>0</v>
      </c>
      <c r="FF13" s="113">
        <f t="shared" si="48"/>
        <v>0</v>
      </c>
      <c r="FG13" s="70">
        <f t="shared" si="49"/>
        <v>0</v>
      </c>
      <c r="FH13" s="113">
        <f t="shared" si="50"/>
        <v>0</v>
      </c>
      <c r="FI13" s="70">
        <f t="shared" si="51"/>
        <v>0</v>
      </c>
      <c r="FJ13" s="113">
        <f t="shared" si="52"/>
        <v>0</v>
      </c>
      <c r="FK13" s="70">
        <f t="shared" si="53"/>
        <v>0</v>
      </c>
      <c r="FL13" s="113">
        <f t="shared" si="54"/>
        <v>0</v>
      </c>
      <c r="FM13" s="70">
        <f t="shared" si="55"/>
        <v>0</v>
      </c>
      <c r="FN13" s="113">
        <f t="shared" si="56"/>
        <v>0</v>
      </c>
      <c r="FO13" s="70">
        <f t="shared" si="57"/>
        <v>0</v>
      </c>
      <c r="FP13" s="113">
        <f t="shared" si="58"/>
        <v>0</v>
      </c>
      <c r="FQ13" s="70">
        <f t="shared" si="59"/>
        <v>0</v>
      </c>
      <c r="FR13" s="113"/>
      <c r="FS13" s="70">
        <f t="shared" si="59"/>
        <v>0</v>
      </c>
      <c r="FT13" s="113">
        <f t="shared" si="60"/>
        <v>0</v>
      </c>
      <c r="FU13" s="70">
        <f t="shared" si="61"/>
        <v>0</v>
      </c>
      <c r="FV13" s="113">
        <f t="shared" si="62"/>
        <v>1</v>
      </c>
      <c r="FW13" s="70">
        <f t="shared" si="63"/>
        <v>7.666666666666667</v>
      </c>
      <c r="FX13" s="113">
        <f t="shared" si="64"/>
        <v>0</v>
      </c>
      <c r="FY13" s="70">
        <f t="shared" si="65"/>
        <v>0</v>
      </c>
      <c r="FZ13" s="113">
        <f t="shared" si="66"/>
        <v>1</v>
      </c>
      <c r="GA13" s="70">
        <f t="shared" si="67"/>
        <v>2</v>
      </c>
      <c r="GB13" s="113">
        <f t="shared" si="68"/>
        <v>0</v>
      </c>
      <c r="GC13" s="70">
        <f t="shared" si="69"/>
        <v>0</v>
      </c>
      <c r="GD13" s="70">
        <f t="shared" si="70"/>
        <v>0</v>
      </c>
      <c r="GE13" s="115">
        <f t="shared" si="14"/>
        <v>49.666666666666671</v>
      </c>
      <c r="GF13" s="70">
        <f t="shared" si="80"/>
        <v>47.666666666666671</v>
      </c>
      <c r="GG13" s="116"/>
      <c r="GH13" s="116"/>
      <c r="GI13" s="116"/>
      <c r="GJ13" s="116"/>
      <c r="GL13" s="10"/>
      <c r="GM13" s="10"/>
      <c r="GN13" s="1"/>
      <c r="GO13" s="13"/>
      <c r="GP13" s="15"/>
      <c r="GQ13" s="15"/>
      <c r="GR13" s="33"/>
    </row>
    <row r="14" spans="1:200" ht="24.95" hidden="1" customHeight="1" outlineLevel="1" x14ac:dyDescent="0.3">
      <c r="A14" s="108"/>
      <c r="B14" s="62" t="s">
        <v>233</v>
      </c>
      <c r="C14" s="119" t="s">
        <v>218</v>
      </c>
      <c r="D14" s="119" t="s">
        <v>219</v>
      </c>
      <c r="E14" s="119" t="s">
        <v>187</v>
      </c>
      <c r="F14" s="119" t="s">
        <v>234</v>
      </c>
      <c r="G14" s="119">
        <v>5</v>
      </c>
      <c r="H14" s="63">
        <v>1</v>
      </c>
      <c r="I14" s="63">
        <v>1</v>
      </c>
      <c r="J14" s="63">
        <v>1</v>
      </c>
      <c r="K14" s="63">
        <v>1</v>
      </c>
      <c r="L14" s="109"/>
      <c r="M14" s="110">
        <f t="shared" si="3"/>
        <v>0</v>
      </c>
      <c r="N14" s="109"/>
      <c r="O14" s="109">
        <f t="shared" si="4"/>
        <v>0</v>
      </c>
      <c r="P14" s="109"/>
      <c r="Q14" s="111">
        <f t="shared" si="15"/>
        <v>0</v>
      </c>
      <c r="R14" s="109"/>
      <c r="S14" s="111">
        <f t="shared" si="16"/>
        <v>0</v>
      </c>
      <c r="T14" s="65"/>
      <c r="U14" s="66">
        <f t="shared" si="17"/>
        <v>0</v>
      </c>
      <c r="V14" s="65"/>
      <c r="W14" s="66">
        <f t="shared" si="18"/>
        <v>0</v>
      </c>
      <c r="X14" s="70"/>
      <c r="Y14" s="112">
        <f>SUM(L14*15/100*J14)</f>
        <v>0</v>
      </c>
      <c r="Z14" s="113"/>
      <c r="AA14" s="70"/>
      <c r="AB14" s="113"/>
      <c r="AC14" s="70">
        <f>SUM(AB14)*3*H14/5</f>
        <v>0</v>
      </c>
      <c r="AD14" s="113">
        <v>1</v>
      </c>
      <c r="AE14" s="114">
        <f>SUM(AD14*H14*(40))</f>
        <v>40</v>
      </c>
      <c r="AF14" s="113"/>
      <c r="AG14" s="70">
        <f t="shared" si="19"/>
        <v>0</v>
      </c>
      <c r="AH14" s="113"/>
      <c r="AI14" s="70">
        <f t="shared" si="20"/>
        <v>0</v>
      </c>
      <c r="AJ14" s="113"/>
      <c r="AK14" s="70">
        <f t="shared" si="21"/>
        <v>0</v>
      </c>
      <c r="AL14" s="113"/>
      <c r="AM14" s="70">
        <f>SUM(AL14*H14)</f>
        <v>0</v>
      </c>
      <c r="AN14" s="113"/>
      <c r="AO14" s="70">
        <f>SUM(AN14*J14)</f>
        <v>0</v>
      </c>
      <c r="AP14" s="113"/>
      <c r="AQ14" s="70">
        <f>SUM(AP14*H14*2)</f>
        <v>0</v>
      </c>
      <c r="AR14" s="113"/>
      <c r="AS14" s="70">
        <f>SUM(J14*AR14*6)</f>
        <v>0</v>
      </c>
      <c r="AT14" s="113"/>
      <c r="AU14" s="70">
        <f t="shared" si="22"/>
        <v>0</v>
      </c>
      <c r="AV14" s="113"/>
      <c r="AW14" s="70">
        <f>SUM(AV14*H14/3)</f>
        <v>0</v>
      </c>
      <c r="AX14" s="113"/>
      <c r="AY14" s="70">
        <f>AX14*H14/3</f>
        <v>0</v>
      </c>
      <c r="AZ14" s="113"/>
      <c r="BA14" s="70">
        <f>SUM(AZ14*H14*2*2/3)</f>
        <v>0</v>
      </c>
      <c r="BB14" s="113"/>
      <c r="BC14" s="70">
        <f>SUM(BB14*K14*4*6)</f>
        <v>0</v>
      </c>
      <c r="BD14" s="113"/>
      <c r="BE14" s="70">
        <f>SUM(BD14*50)</f>
        <v>0</v>
      </c>
      <c r="BF14" s="70"/>
      <c r="BG14" s="70">
        <f t="shared" si="23"/>
        <v>40</v>
      </c>
      <c r="BH14" s="70">
        <f t="shared" si="24"/>
        <v>0</v>
      </c>
      <c r="BI14" s="116"/>
      <c r="BJ14" s="116"/>
      <c r="BK14" s="116"/>
      <c r="BL14" s="117"/>
      <c r="BM14" s="108"/>
      <c r="BN14" s="62" t="s">
        <v>158</v>
      </c>
      <c r="BO14" s="63" t="s">
        <v>185</v>
      </c>
      <c r="BP14" s="63" t="s">
        <v>186</v>
      </c>
      <c r="BQ14" s="63" t="s">
        <v>187</v>
      </c>
      <c r="BR14" s="63" t="s">
        <v>332</v>
      </c>
      <c r="BS14" s="63">
        <v>4</v>
      </c>
      <c r="BT14" s="63">
        <v>83</v>
      </c>
      <c r="BU14" s="63">
        <v>1</v>
      </c>
      <c r="BV14" s="63">
        <v>3</v>
      </c>
      <c r="BW14" s="63">
        <f t="shared" ref="BW14" si="92">SUM(BV14)*2</f>
        <v>6</v>
      </c>
      <c r="BX14" s="62">
        <v>22</v>
      </c>
      <c r="BY14" s="135">
        <f t="shared" ref="BY14:BY19" si="93">SUM(BZ14+CB14+CD14+CF14+CH14)</f>
        <v>10</v>
      </c>
      <c r="BZ14" s="65">
        <v>10</v>
      </c>
      <c r="CA14" s="66">
        <f t="shared" ref="CA14" si="94">SUM(BZ14)*BU14</f>
        <v>10</v>
      </c>
      <c r="CB14" s="65"/>
      <c r="CC14" s="66">
        <f t="shared" ref="CC14:CC20" si="95">BV14*CB14</f>
        <v>0</v>
      </c>
      <c r="CD14" s="65"/>
      <c r="CE14" s="66">
        <f t="shared" ref="CE14:CE16" si="96">SUM(CD14)*BV14</f>
        <v>0</v>
      </c>
      <c r="CF14" s="65"/>
      <c r="CG14" s="66">
        <f t="shared" ref="CG14:CG16" si="97">SUM(CF14)*BW14</f>
        <v>0</v>
      </c>
      <c r="CH14" s="65"/>
      <c r="CI14" s="66">
        <f t="shared" ref="CI14:CI17" si="98">SUM(CH14)*BV14*5</f>
        <v>0</v>
      </c>
      <c r="CJ14" s="67">
        <f>SUM(BV14*DJ14*2+BW14*DL14*2)</f>
        <v>0</v>
      </c>
      <c r="CK14" s="68"/>
      <c r="CL14" s="65"/>
      <c r="CM14" s="66"/>
      <c r="CN14" s="65"/>
      <c r="CO14" s="67">
        <f t="shared" ref="CO14" si="99">SUM(CN14)*3*BT14/5</f>
        <v>0</v>
      </c>
      <c r="CP14" s="65"/>
      <c r="CQ14" s="69">
        <f t="shared" ref="CQ14" si="100">SUM(CP14*BT14*(30+4))</f>
        <v>0</v>
      </c>
      <c r="CR14" s="65"/>
      <c r="CS14" s="66">
        <f t="shared" ref="CS14:CS19" si="101">SUM(CR14*BT14*3)</f>
        <v>0</v>
      </c>
      <c r="CT14" s="65"/>
      <c r="CU14" s="67">
        <f t="shared" ref="CU14:CU19" si="102">SUM(CT14*BT14/3)</f>
        <v>0</v>
      </c>
      <c r="CV14" s="65"/>
      <c r="CW14" s="67">
        <f t="shared" ref="CW14" si="103">SUM(CV14*BT14*2/3)</f>
        <v>0</v>
      </c>
      <c r="CX14" s="65">
        <v>1</v>
      </c>
      <c r="CY14" s="66"/>
      <c r="CZ14" s="65"/>
      <c r="DA14" s="66">
        <f t="shared" ref="DA14" si="104">SUM(CZ14*BV14*2)</f>
        <v>0</v>
      </c>
      <c r="DB14" s="65"/>
      <c r="DC14" s="66">
        <f t="shared" ref="DC14" si="105">SUM(DB14*BT14*2)</f>
        <v>0</v>
      </c>
      <c r="DD14" s="65">
        <v>1</v>
      </c>
      <c r="DE14" s="66"/>
      <c r="DF14" s="65"/>
      <c r="DG14" s="67">
        <f t="shared" ref="DG14:DG28" si="106">DF14*BT14/3</f>
        <v>0</v>
      </c>
      <c r="DH14" s="65"/>
      <c r="DI14" s="66">
        <f t="shared" ref="DI14" si="107">SUM(BV14*DH14*6)</f>
        <v>0</v>
      </c>
      <c r="DJ14" s="65"/>
      <c r="DK14" s="66">
        <f t="shared" ref="DK14" si="108">SUM(BV14*DJ14*8)</f>
        <v>0</v>
      </c>
      <c r="DL14" s="65"/>
      <c r="DM14" s="67">
        <f t="shared" ref="DM14" si="109">SUM(DL14*BW14*5*6)</f>
        <v>0</v>
      </c>
      <c r="DN14" s="65"/>
      <c r="DO14" s="67">
        <f t="shared" ref="DO14" si="110">SUM(DN14*BW14*4*6)</f>
        <v>0</v>
      </c>
      <c r="DP14" s="65"/>
      <c r="DQ14" s="70">
        <f t="shared" ref="DQ14:DQ16" si="111">SUM(DP14*50)</f>
        <v>0</v>
      </c>
      <c r="DR14" s="70"/>
      <c r="DS14" s="70">
        <f t="shared" si="27"/>
        <v>10</v>
      </c>
      <c r="DT14" s="70">
        <f t="shared" si="78"/>
        <v>10</v>
      </c>
      <c r="DU14" s="116"/>
      <c r="DV14" s="116"/>
      <c r="DW14" s="116"/>
      <c r="DX14" s="117"/>
      <c r="DY14" s="108"/>
      <c r="DZ14" s="62" t="s">
        <v>158</v>
      </c>
      <c r="EA14" s="63" t="s">
        <v>185</v>
      </c>
      <c r="EB14" s="63" t="s">
        <v>186</v>
      </c>
      <c r="EC14" s="146"/>
      <c r="ED14" s="146"/>
      <c r="EE14" s="177"/>
      <c r="EF14" s="177"/>
      <c r="EG14" s="177"/>
      <c r="EH14" s="177"/>
      <c r="EI14" s="177"/>
      <c r="EJ14" s="66">
        <f t="shared" si="12"/>
        <v>22</v>
      </c>
      <c r="EK14" s="147">
        <f t="shared" si="12"/>
        <v>10</v>
      </c>
      <c r="EL14" s="65">
        <f t="shared" si="79"/>
        <v>10</v>
      </c>
      <c r="EM14" s="70">
        <f t="shared" si="29"/>
        <v>10</v>
      </c>
      <c r="EN14" s="65">
        <f t="shared" si="30"/>
        <v>0</v>
      </c>
      <c r="EO14" s="70">
        <f t="shared" si="31"/>
        <v>0</v>
      </c>
      <c r="EP14" s="65">
        <f t="shared" si="32"/>
        <v>0</v>
      </c>
      <c r="EQ14" s="70">
        <f t="shared" si="33"/>
        <v>0</v>
      </c>
      <c r="ER14" s="65">
        <f t="shared" si="34"/>
        <v>0</v>
      </c>
      <c r="ES14" s="70">
        <f t="shared" si="35"/>
        <v>0</v>
      </c>
      <c r="ET14" s="113">
        <f t="shared" si="36"/>
        <v>0</v>
      </c>
      <c r="EU14" s="70">
        <f t="shared" si="37"/>
        <v>0</v>
      </c>
      <c r="EV14" s="70">
        <f t="shared" si="38"/>
        <v>0</v>
      </c>
      <c r="EW14" s="70">
        <f t="shared" si="39"/>
        <v>0</v>
      </c>
      <c r="EX14" s="113">
        <f t="shared" si="40"/>
        <v>0</v>
      </c>
      <c r="EY14" s="70">
        <f t="shared" si="41"/>
        <v>0</v>
      </c>
      <c r="EZ14" s="113">
        <f t="shared" si="42"/>
        <v>0</v>
      </c>
      <c r="FA14" s="70">
        <f t="shared" si="43"/>
        <v>0</v>
      </c>
      <c r="FB14" s="113">
        <f t="shared" si="44"/>
        <v>1</v>
      </c>
      <c r="FC14" s="114">
        <f t="shared" si="45"/>
        <v>40</v>
      </c>
      <c r="FD14" s="113">
        <f t="shared" si="46"/>
        <v>0</v>
      </c>
      <c r="FE14" s="70">
        <f t="shared" si="47"/>
        <v>0</v>
      </c>
      <c r="FF14" s="113">
        <f t="shared" si="48"/>
        <v>0</v>
      </c>
      <c r="FG14" s="70">
        <f t="shared" si="49"/>
        <v>0</v>
      </c>
      <c r="FH14" s="113">
        <f t="shared" si="50"/>
        <v>0</v>
      </c>
      <c r="FI14" s="70">
        <f t="shared" si="51"/>
        <v>0</v>
      </c>
      <c r="FJ14" s="113">
        <f t="shared" si="52"/>
        <v>1</v>
      </c>
      <c r="FK14" s="70">
        <f t="shared" si="53"/>
        <v>0</v>
      </c>
      <c r="FL14" s="113">
        <f t="shared" si="54"/>
        <v>0</v>
      </c>
      <c r="FM14" s="70">
        <f t="shared" si="55"/>
        <v>0</v>
      </c>
      <c r="FN14" s="113">
        <f t="shared" si="56"/>
        <v>0</v>
      </c>
      <c r="FO14" s="70">
        <f t="shared" si="57"/>
        <v>0</v>
      </c>
      <c r="FP14" s="113">
        <f t="shared" si="58"/>
        <v>1</v>
      </c>
      <c r="FQ14" s="70">
        <f t="shared" si="59"/>
        <v>0</v>
      </c>
      <c r="FR14" s="113"/>
      <c r="FS14" s="70">
        <f t="shared" si="59"/>
        <v>0</v>
      </c>
      <c r="FT14" s="113">
        <f t="shared" si="60"/>
        <v>0</v>
      </c>
      <c r="FU14" s="70">
        <f t="shared" si="61"/>
        <v>0</v>
      </c>
      <c r="FV14" s="113">
        <f t="shared" si="62"/>
        <v>0</v>
      </c>
      <c r="FW14" s="70">
        <f t="shared" si="63"/>
        <v>0</v>
      </c>
      <c r="FX14" s="113">
        <f t="shared" si="64"/>
        <v>0</v>
      </c>
      <c r="FY14" s="70">
        <f t="shared" si="65"/>
        <v>0</v>
      </c>
      <c r="FZ14" s="113">
        <f t="shared" si="66"/>
        <v>0</v>
      </c>
      <c r="GA14" s="70">
        <f t="shared" si="67"/>
        <v>0</v>
      </c>
      <c r="GB14" s="113">
        <f t="shared" si="68"/>
        <v>0</v>
      </c>
      <c r="GC14" s="70">
        <f t="shared" si="69"/>
        <v>0</v>
      </c>
      <c r="GD14" s="70">
        <f t="shared" si="70"/>
        <v>0</v>
      </c>
      <c r="GE14" s="115">
        <f t="shared" si="14"/>
        <v>50</v>
      </c>
      <c r="GF14" s="70">
        <f t="shared" si="80"/>
        <v>10</v>
      </c>
      <c r="GG14" s="116"/>
      <c r="GH14" s="116"/>
      <c r="GI14" s="116"/>
      <c r="GJ14" s="117"/>
      <c r="GL14" s="10"/>
      <c r="GM14" s="10"/>
      <c r="GN14" s="1"/>
      <c r="GO14" s="13"/>
      <c r="GP14" s="15"/>
      <c r="GQ14" s="15"/>
      <c r="GR14" s="33"/>
    </row>
    <row r="15" spans="1:200" ht="24.95" hidden="1" customHeight="1" outlineLevel="1" x14ac:dyDescent="0.3">
      <c r="A15" s="108"/>
      <c r="B15" s="62" t="s">
        <v>235</v>
      </c>
      <c r="C15" s="63" t="s">
        <v>110</v>
      </c>
      <c r="D15" s="63" t="s">
        <v>190</v>
      </c>
      <c r="E15" s="63" t="s">
        <v>187</v>
      </c>
      <c r="F15" s="63" t="s">
        <v>214</v>
      </c>
      <c r="G15" s="119">
        <v>9</v>
      </c>
      <c r="H15" s="63">
        <f>21+21</f>
        <v>42</v>
      </c>
      <c r="I15" s="63">
        <v>1</v>
      </c>
      <c r="J15" s="63">
        <v>2</v>
      </c>
      <c r="K15" s="63">
        <f>SUM(J15)*2</f>
        <v>4</v>
      </c>
      <c r="L15" s="62"/>
      <c r="M15" s="64">
        <f t="shared" si="3"/>
        <v>0</v>
      </c>
      <c r="N15" s="65"/>
      <c r="O15" s="66">
        <f t="shared" si="4"/>
        <v>0</v>
      </c>
      <c r="P15" s="65"/>
      <c r="Q15" s="66">
        <f t="shared" si="15"/>
        <v>0</v>
      </c>
      <c r="R15" s="65"/>
      <c r="S15" s="66">
        <f t="shared" si="16"/>
        <v>0</v>
      </c>
      <c r="T15" s="65"/>
      <c r="U15" s="66">
        <f t="shared" si="17"/>
        <v>0</v>
      </c>
      <c r="V15" s="65"/>
      <c r="W15" s="66">
        <f t="shared" si="18"/>
        <v>0</v>
      </c>
      <c r="X15" s="70">
        <f>SUM(J15*AX15*2+K15*AZ15*2)</f>
        <v>0</v>
      </c>
      <c r="Y15" s="112">
        <f>SUM(L15*15/100*J15)</f>
        <v>0</v>
      </c>
      <c r="Z15" s="113"/>
      <c r="AA15" s="70"/>
      <c r="AB15" s="113"/>
      <c r="AC15" s="70">
        <f>SUM(AB15)*J15*8</f>
        <v>0</v>
      </c>
      <c r="AD15" s="113"/>
      <c r="AE15" s="114">
        <f>SUM(AD15*H15*(30+4))</f>
        <v>0</v>
      </c>
      <c r="AF15" s="113"/>
      <c r="AG15" s="70">
        <f t="shared" si="19"/>
        <v>0</v>
      </c>
      <c r="AH15" s="113"/>
      <c r="AI15" s="70">
        <f t="shared" si="20"/>
        <v>0</v>
      </c>
      <c r="AJ15" s="113"/>
      <c r="AK15" s="70">
        <f t="shared" si="21"/>
        <v>0</v>
      </c>
      <c r="AL15" s="113"/>
      <c r="AM15" s="70">
        <f>SUM(AL15*H15*2)</f>
        <v>0</v>
      </c>
      <c r="AN15" s="113"/>
      <c r="AO15" s="70">
        <f>SUM(AN15*J15*2)</f>
        <v>0</v>
      </c>
      <c r="AP15" s="113">
        <v>2</v>
      </c>
      <c r="AQ15" s="70">
        <f>AP15*H15/3</f>
        <v>28</v>
      </c>
      <c r="AR15" s="113"/>
      <c r="AS15" s="70">
        <f>SUM(J15*AR15*6)</f>
        <v>0</v>
      </c>
      <c r="AT15" s="113"/>
      <c r="AU15" s="70">
        <f t="shared" si="22"/>
        <v>0</v>
      </c>
      <c r="AV15" s="113"/>
      <c r="AW15" s="70">
        <f>SUM(J15*AV15*6)</f>
        <v>0</v>
      </c>
      <c r="AX15" s="113"/>
      <c r="AY15" s="70">
        <f>SUM(J15*AX15*8)</f>
        <v>0</v>
      </c>
      <c r="AZ15" s="113"/>
      <c r="BA15" s="70">
        <f>SUM(AZ15*K15*5*6)/2</f>
        <v>0</v>
      </c>
      <c r="BB15" s="113"/>
      <c r="BC15" s="70">
        <f>SUM(BB15*K15*4*6)</f>
        <v>0</v>
      </c>
      <c r="BD15" s="113"/>
      <c r="BE15" s="70">
        <f>SUM(BD15*50)</f>
        <v>0</v>
      </c>
      <c r="BF15" s="70"/>
      <c r="BG15" s="70">
        <f t="shared" si="23"/>
        <v>28</v>
      </c>
      <c r="BH15" s="70">
        <f t="shared" si="24"/>
        <v>28</v>
      </c>
      <c r="BI15" s="116"/>
      <c r="BJ15" s="116"/>
      <c r="BK15" s="116"/>
      <c r="BL15" s="117"/>
      <c r="BM15" s="108"/>
      <c r="BN15" s="62" t="s">
        <v>158</v>
      </c>
      <c r="BO15" s="63" t="s">
        <v>185</v>
      </c>
      <c r="BP15" s="63" t="s">
        <v>186</v>
      </c>
      <c r="BQ15" s="63" t="s">
        <v>187</v>
      </c>
      <c r="BR15" s="63" t="s">
        <v>332</v>
      </c>
      <c r="BS15" s="63" t="s">
        <v>316</v>
      </c>
      <c r="BT15" s="63">
        <v>83</v>
      </c>
      <c r="BU15" s="63">
        <v>1</v>
      </c>
      <c r="BV15" s="63">
        <v>3</v>
      </c>
      <c r="BW15" s="63">
        <f t="shared" ref="BW15" si="112">SUM(BV15)*2</f>
        <v>6</v>
      </c>
      <c r="BX15" s="62">
        <v>6</v>
      </c>
      <c r="BY15" s="135">
        <f t="shared" ref="BY15" si="113">SUM(BZ15+CB15+CD15+CF15+CH15)</f>
        <v>6</v>
      </c>
      <c r="BZ15" s="65">
        <v>6</v>
      </c>
      <c r="CA15" s="66">
        <f t="shared" ref="CA15" si="114">SUM(BZ15)*BU15</f>
        <v>6</v>
      </c>
      <c r="CB15" s="65"/>
      <c r="CC15" s="66">
        <f t="shared" si="95"/>
        <v>0</v>
      </c>
      <c r="CD15" s="65"/>
      <c r="CE15" s="66">
        <f t="shared" ref="CE15" si="115">SUM(CD15)*BV15</f>
        <v>0</v>
      </c>
      <c r="CF15" s="65"/>
      <c r="CG15" s="66">
        <f t="shared" ref="CG15" si="116">SUM(CF15)*BW15</f>
        <v>0</v>
      </c>
      <c r="CH15" s="65"/>
      <c r="CI15" s="66">
        <f t="shared" ref="CI15" si="117">SUM(CH15)*BV15*5</f>
        <v>0</v>
      </c>
      <c r="CJ15" s="67">
        <f>SUM(BV15*DJ15*2+BW15*DL15*2)</f>
        <v>0</v>
      </c>
      <c r="CK15" s="68">
        <f t="shared" ref="CK15" si="118">SUM(BX15*15/100*BV15)</f>
        <v>2.7</v>
      </c>
      <c r="CL15" s="65"/>
      <c r="CM15" s="66"/>
      <c r="CN15" s="65"/>
      <c r="CO15" s="67">
        <f t="shared" ref="CO15" si="119">SUM(CN15)*3*BT15/5</f>
        <v>0</v>
      </c>
      <c r="CP15" s="65"/>
      <c r="CQ15" s="69">
        <f t="shared" ref="CQ15" si="120">SUM(CP15*BT15*(30+4))</f>
        <v>0</v>
      </c>
      <c r="CR15" s="65"/>
      <c r="CS15" s="70">
        <f t="shared" si="101"/>
        <v>0</v>
      </c>
      <c r="CT15" s="65"/>
      <c r="CU15" s="67">
        <f t="shared" si="102"/>
        <v>0</v>
      </c>
      <c r="CV15" s="65"/>
      <c r="CW15" s="67">
        <f t="shared" ref="CW15" si="121">SUM(CV15*BT15*2/3)</f>
        <v>0</v>
      </c>
      <c r="CX15" s="65"/>
      <c r="CY15" s="66">
        <f t="shared" ref="CY15" si="122">SUM(CX15*BT15)*2</f>
        <v>0</v>
      </c>
      <c r="CZ15" s="65"/>
      <c r="DA15" s="66">
        <f t="shared" ref="DA15" si="123">SUM(CZ15*BV15*2)</f>
        <v>0</v>
      </c>
      <c r="DB15" s="65"/>
      <c r="DC15" s="67">
        <f t="shared" ref="DC15" si="124">SUM(DB15*BT15*2)</f>
        <v>0</v>
      </c>
      <c r="DD15" s="65"/>
      <c r="DE15" s="67">
        <f>DD15*BV15*6</f>
        <v>0</v>
      </c>
      <c r="DF15" s="65"/>
      <c r="DG15" s="67">
        <f t="shared" si="106"/>
        <v>0</v>
      </c>
      <c r="DH15" s="65"/>
      <c r="DI15" s="70">
        <f t="shared" ref="DI15" si="125">SUM(BV15*DH15*6)</f>
        <v>0</v>
      </c>
      <c r="DJ15" s="65"/>
      <c r="DK15" s="67">
        <f t="shared" ref="DK15" si="126">SUM(BV15*DJ15*8)</f>
        <v>0</v>
      </c>
      <c r="DL15" s="65"/>
      <c r="DM15" s="67">
        <f t="shared" ref="DM15" si="127">SUM(DL15*BW15*5*6)</f>
        <v>0</v>
      </c>
      <c r="DN15" s="65"/>
      <c r="DO15" s="67">
        <f t="shared" ref="DO15" si="128">SUM(DN15*BW15*4*6)</f>
        <v>0</v>
      </c>
      <c r="DP15" s="65"/>
      <c r="DQ15" s="70">
        <f t="shared" si="111"/>
        <v>0</v>
      </c>
      <c r="DR15" s="70"/>
      <c r="DS15" s="70">
        <f t="shared" si="27"/>
        <v>8.6999999999999993</v>
      </c>
      <c r="DT15" s="70">
        <f t="shared" si="78"/>
        <v>6</v>
      </c>
      <c r="DU15" s="116"/>
      <c r="DV15" s="116"/>
      <c r="DW15" s="116"/>
      <c r="DX15" s="117"/>
      <c r="DY15" s="108"/>
      <c r="DZ15" s="62" t="s">
        <v>158</v>
      </c>
      <c r="EA15" s="63" t="s">
        <v>185</v>
      </c>
      <c r="EB15" s="63" t="s">
        <v>186</v>
      </c>
      <c r="EC15" s="116"/>
      <c r="ED15" s="116"/>
      <c r="EE15" s="116"/>
      <c r="EF15" s="116"/>
      <c r="EG15" s="116"/>
      <c r="EH15" s="116"/>
      <c r="EI15" s="116"/>
      <c r="EJ15" s="116">
        <f t="shared" si="12"/>
        <v>6</v>
      </c>
      <c r="EK15" s="147">
        <f t="shared" si="12"/>
        <v>6</v>
      </c>
      <c r="EL15" s="65">
        <f t="shared" si="79"/>
        <v>6</v>
      </c>
      <c r="EM15" s="70">
        <f t="shared" si="29"/>
        <v>6</v>
      </c>
      <c r="EN15" s="65">
        <f t="shared" si="30"/>
        <v>0</v>
      </c>
      <c r="EO15" s="70">
        <f t="shared" si="31"/>
        <v>0</v>
      </c>
      <c r="EP15" s="65">
        <f t="shared" si="32"/>
        <v>0</v>
      </c>
      <c r="EQ15" s="70">
        <f t="shared" si="33"/>
        <v>0</v>
      </c>
      <c r="ER15" s="65">
        <f t="shared" si="34"/>
        <v>0</v>
      </c>
      <c r="ES15" s="70">
        <f t="shared" si="35"/>
        <v>0</v>
      </c>
      <c r="ET15" s="113">
        <f t="shared" si="36"/>
        <v>0</v>
      </c>
      <c r="EU15" s="70">
        <f t="shared" si="37"/>
        <v>0</v>
      </c>
      <c r="EV15" s="70">
        <f t="shared" si="38"/>
        <v>0</v>
      </c>
      <c r="EW15" s="70">
        <f t="shared" si="39"/>
        <v>2.7</v>
      </c>
      <c r="EX15" s="113">
        <f t="shared" si="40"/>
        <v>0</v>
      </c>
      <c r="EY15" s="70">
        <f t="shared" si="41"/>
        <v>0</v>
      </c>
      <c r="EZ15" s="113">
        <f t="shared" si="42"/>
        <v>0</v>
      </c>
      <c r="FA15" s="70">
        <f t="shared" si="43"/>
        <v>0</v>
      </c>
      <c r="FB15" s="113">
        <f t="shared" si="44"/>
        <v>0</v>
      </c>
      <c r="FC15" s="114">
        <f t="shared" si="45"/>
        <v>0</v>
      </c>
      <c r="FD15" s="113">
        <f t="shared" si="46"/>
        <v>0</v>
      </c>
      <c r="FE15" s="70">
        <f t="shared" si="47"/>
        <v>0</v>
      </c>
      <c r="FF15" s="113">
        <f t="shared" si="48"/>
        <v>0</v>
      </c>
      <c r="FG15" s="70">
        <f t="shared" si="49"/>
        <v>0</v>
      </c>
      <c r="FH15" s="113">
        <f t="shared" si="50"/>
        <v>0</v>
      </c>
      <c r="FI15" s="70">
        <f t="shared" si="51"/>
        <v>0</v>
      </c>
      <c r="FJ15" s="113">
        <f t="shared" si="52"/>
        <v>0</v>
      </c>
      <c r="FK15" s="70">
        <f t="shared" si="53"/>
        <v>0</v>
      </c>
      <c r="FL15" s="113">
        <f t="shared" si="54"/>
        <v>0</v>
      </c>
      <c r="FM15" s="70">
        <f t="shared" si="55"/>
        <v>0</v>
      </c>
      <c r="FN15" s="113">
        <f t="shared" si="56"/>
        <v>2</v>
      </c>
      <c r="FO15" s="70">
        <f t="shared" si="57"/>
        <v>28</v>
      </c>
      <c r="FP15" s="113">
        <f t="shared" si="58"/>
        <v>0</v>
      </c>
      <c r="FQ15" s="70">
        <f t="shared" si="59"/>
        <v>0</v>
      </c>
      <c r="FR15" s="113"/>
      <c r="FS15" s="70">
        <f t="shared" si="59"/>
        <v>0</v>
      </c>
      <c r="FT15" s="113">
        <f t="shared" si="60"/>
        <v>0</v>
      </c>
      <c r="FU15" s="70">
        <f t="shared" si="61"/>
        <v>0</v>
      </c>
      <c r="FV15" s="113">
        <f t="shared" si="62"/>
        <v>0</v>
      </c>
      <c r="FW15" s="70">
        <f t="shared" si="63"/>
        <v>0</v>
      </c>
      <c r="FX15" s="113">
        <f t="shared" si="64"/>
        <v>0</v>
      </c>
      <c r="FY15" s="70">
        <f t="shared" si="65"/>
        <v>0</v>
      </c>
      <c r="FZ15" s="113">
        <f t="shared" si="66"/>
        <v>0</v>
      </c>
      <c r="GA15" s="70">
        <f t="shared" si="67"/>
        <v>0</v>
      </c>
      <c r="GB15" s="113">
        <f t="shared" si="68"/>
        <v>0</v>
      </c>
      <c r="GC15" s="70">
        <f t="shared" si="69"/>
        <v>0</v>
      </c>
      <c r="GD15" s="70">
        <f t="shared" si="70"/>
        <v>0</v>
      </c>
      <c r="GE15" s="115">
        <f t="shared" si="14"/>
        <v>36.700000000000003</v>
      </c>
      <c r="GF15" s="70">
        <f t="shared" si="80"/>
        <v>34</v>
      </c>
      <c r="GG15" s="116"/>
      <c r="GH15" s="116"/>
      <c r="GI15" s="116"/>
      <c r="GJ15" s="117"/>
      <c r="GL15" s="10"/>
      <c r="GM15" s="10"/>
      <c r="GN15" s="1"/>
      <c r="GO15" s="13"/>
      <c r="GP15" s="15"/>
      <c r="GQ15" s="15"/>
      <c r="GR15" s="33"/>
    </row>
    <row r="16" spans="1:200" ht="24.95" hidden="1" customHeight="1" outlineLevel="1" x14ac:dyDescent="0.3">
      <c r="A16" s="108"/>
      <c r="B16" s="62" t="s">
        <v>236</v>
      </c>
      <c r="C16" s="63" t="s">
        <v>237</v>
      </c>
      <c r="D16" s="63"/>
      <c r="E16" s="63" t="s">
        <v>223</v>
      </c>
      <c r="F16" s="63"/>
      <c r="G16" s="63">
        <v>1</v>
      </c>
      <c r="H16" s="63"/>
      <c r="I16" s="63"/>
      <c r="J16" s="63"/>
      <c r="K16" s="63"/>
      <c r="L16" s="62"/>
      <c r="M16" s="64">
        <f t="shared" si="3"/>
        <v>0</v>
      </c>
      <c r="N16" s="65"/>
      <c r="O16" s="66">
        <f t="shared" si="4"/>
        <v>0</v>
      </c>
      <c r="P16" s="65"/>
      <c r="Q16" s="66">
        <f t="shared" si="15"/>
        <v>0</v>
      </c>
      <c r="R16" s="65"/>
      <c r="S16" s="66">
        <f t="shared" si="16"/>
        <v>0</v>
      </c>
      <c r="T16" s="65"/>
      <c r="U16" s="66">
        <f t="shared" si="17"/>
        <v>0</v>
      </c>
      <c r="V16" s="65"/>
      <c r="W16" s="66">
        <f t="shared" si="18"/>
        <v>0</v>
      </c>
      <c r="X16" s="70"/>
      <c r="Y16" s="70">
        <f>SUM(L16*5/100*J16)</f>
        <v>0</v>
      </c>
      <c r="Z16" s="113"/>
      <c r="AA16" s="70"/>
      <c r="AB16" s="113"/>
      <c r="AC16" s="70">
        <f>SUM(AB16)*3*H16/5</f>
        <v>0</v>
      </c>
      <c r="AD16" s="113"/>
      <c r="AE16" s="114">
        <f>SUM(AD16*H16*(30+4))</f>
        <v>0</v>
      </c>
      <c r="AF16" s="113"/>
      <c r="AG16" s="70">
        <f t="shared" si="19"/>
        <v>0</v>
      </c>
      <c r="AH16" s="113"/>
      <c r="AI16" s="70">
        <f t="shared" si="20"/>
        <v>0</v>
      </c>
      <c r="AJ16" s="113"/>
      <c r="AK16" s="70">
        <f t="shared" si="21"/>
        <v>0</v>
      </c>
      <c r="AL16" s="113"/>
      <c r="AM16" s="70">
        <f>SUM(AL16*H16)</f>
        <v>0</v>
      </c>
      <c r="AN16" s="113"/>
      <c r="AO16" s="70">
        <f>SUM(AN16*J16)</f>
        <v>0</v>
      </c>
      <c r="AP16" s="113"/>
      <c r="AQ16" s="70">
        <f>SUM(AP16*H16*2)</f>
        <v>0</v>
      </c>
      <c r="AR16" s="113"/>
      <c r="AS16" s="70">
        <f>SUM(AR16*J16*2)</f>
        <v>0</v>
      </c>
      <c r="AT16" s="113"/>
      <c r="AU16" s="70">
        <f t="shared" si="22"/>
        <v>0</v>
      </c>
      <c r="AV16" s="113"/>
      <c r="AW16" s="70">
        <f>SUM(AV16*H16/3)</f>
        <v>0</v>
      </c>
      <c r="AX16" s="113"/>
      <c r="AY16" s="70">
        <f>SUM(AX16*H16/3)</f>
        <v>0</v>
      </c>
      <c r="AZ16" s="113"/>
      <c r="BA16" s="70">
        <f>SUM(AZ16*K16*5*6)</f>
        <v>0</v>
      </c>
      <c r="BB16" s="113"/>
      <c r="BC16" s="70">
        <f>SUM(BB16*K16*4*6)</f>
        <v>0</v>
      </c>
      <c r="BD16" s="113">
        <v>1</v>
      </c>
      <c r="BE16" s="70">
        <f>SUM(BD16*50)/2</f>
        <v>25</v>
      </c>
      <c r="BF16" s="70"/>
      <c r="BG16" s="70">
        <f t="shared" si="23"/>
        <v>25</v>
      </c>
      <c r="BH16" s="70">
        <f t="shared" si="24"/>
        <v>0</v>
      </c>
      <c r="BI16" s="116"/>
      <c r="BJ16" s="116"/>
      <c r="BK16" s="116"/>
      <c r="BL16" s="117"/>
      <c r="BM16" s="108"/>
      <c r="BN16" s="62" t="s">
        <v>158</v>
      </c>
      <c r="BO16" s="63" t="s">
        <v>336</v>
      </c>
      <c r="BP16" s="63" t="s">
        <v>190</v>
      </c>
      <c r="BQ16" s="63" t="s">
        <v>187</v>
      </c>
      <c r="BR16" s="63" t="s">
        <v>337</v>
      </c>
      <c r="BS16" s="63" t="s">
        <v>316</v>
      </c>
      <c r="BT16" s="63">
        <v>39</v>
      </c>
      <c r="BU16" s="63">
        <v>1</v>
      </c>
      <c r="BV16" s="63">
        <v>2</v>
      </c>
      <c r="BW16" s="63">
        <f t="shared" ref="BW16" si="129">SUM(BV16)*2</f>
        <v>4</v>
      </c>
      <c r="BX16" s="109">
        <v>10</v>
      </c>
      <c r="BY16" s="135">
        <f t="shared" si="93"/>
        <v>10</v>
      </c>
      <c r="BZ16" s="65">
        <v>10</v>
      </c>
      <c r="CA16" s="66">
        <f t="shared" ref="CA16" si="130">SUM(BZ16)*BU16</f>
        <v>10</v>
      </c>
      <c r="CB16" s="65"/>
      <c r="CC16" s="66">
        <f t="shared" si="95"/>
        <v>0</v>
      </c>
      <c r="CD16" s="65"/>
      <c r="CE16" s="66">
        <f t="shared" si="96"/>
        <v>0</v>
      </c>
      <c r="CF16" s="67"/>
      <c r="CG16" s="67">
        <f t="shared" si="97"/>
        <v>0</v>
      </c>
      <c r="CH16" s="65"/>
      <c r="CI16" s="66">
        <f t="shared" si="98"/>
        <v>0</v>
      </c>
      <c r="CJ16" s="136">
        <f>SUM(BV16*DJ16*2+BW16*DL16*2)</f>
        <v>0</v>
      </c>
      <c r="CK16" s="67">
        <f t="shared" ref="CK16" si="131">SUM(BX16*15/100*BV16)</f>
        <v>3</v>
      </c>
      <c r="CL16" s="65"/>
      <c r="CM16" s="67"/>
      <c r="CN16" s="65"/>
      <c r="CO16" s="67">
        <f t="shared" ref="CO16" si="132">SUM(CN16)*3*BT16/5</f>
        <v>0</v>
      </c>
      <c r="CP16" s="65"/>
      <c r="CQ16" s="67">
        <f t="shared" ref="CQ16" si="133">SUM(CP16*BT16*(30+4))</f>
        <v>0</v>
      </c>
      <c r="CR16" s="65"/>
      <c r="CS16" s="67">
        <f t="shared" si="101"/>
        <v>0</v>
      </c>
      <c r="CT16" s="65"/>
      <c r="CU16" s="67">
        <f t="shared" si="102"/>
        <v>0</v>
      </c>
      <c r="CV16" s="65"/>
      <c r="CW16" s="67">
        <f t="shared" ref="CW16" si="134">SUM(CV16*BT16*2/3)</f>
        <v>0</v>
      </c>
      <c r="CX16" s="65"/>
      <c r="CY16" s="66">
        <f t="shared" ref="CY16" si="135">SUM(CX16*BT16)*2</f>
        <v>0</v>
      </c>
      <c r="CZ16" s="66"/>
      <c r="DA16" s="67">
        <f t="shared" ref="DA16" si="136">SUM(CZ16*BV16*2)</f>
        <v>0</v>
      </c>
      <c r="DB16" s="66"/>
      <c r="DC16" s="66">
        <f t="shared" ref="DC16:DC17" si="137">SUM(DB16*BT16*2)</f>
        <v>0</v>
      </c>
      <c r="DD16" s="66"/>
      <c r="DE16" s="66">
        <f t="shared" ref="DE16" si="138">SUM(BV16*DD16*6)</f>
        <v>0</v>
      </c>
      <c r="DF16" s="65"/>
      <c r="DG16" s="67">
        <f t="shared" si="106"/>
        <v>0</v>
      </c>
      <c r="DH16" s="66"/>
      <c r="DI16" s="66">
        <f t="shared" ref="DI16" si="139">SUM(BV16*DH16*6)</f>
        <v>0</v>
      </c>
      <c r="DJ16" s="66"/>
      <c r="DK16" s="66">
        <f t="shared" ref="DK16" si="140">SUM(BV16*DJ16*8)</f>
        <v>0</v>
      </c>
      <c r="DL16" s="66"/>
      <c r="DM16" s="67">
        <f t="shared" ref="DM16" si="141">SUM(DL16*BW16*5*6)</f>
        <v>0</v>
      </c>
      <c r="DN16" s="66"/>
      <c r="DO16" s="67">
        <f t="shared" ref="DO16" si="142">SUM(DN16*BW16*4*6)</f>
        <v>0</v>
      </c>
      <c r="DP16" s="66"/>
      <c r="DQ16" s="66">
        <f t="shared" si="111"/>
        <v>0</v>
      </c>
      <c r="DR16" s="70"/>
      <c r="DS16" s="70">
        <f t="shared" si="27"/>
        <v>13</v>
      </c>
      <c r="DT16" s="70">
        <f t="shared" si="78"/>
        <v>10</v>
      </c>
      <c r="DU16" s="116"/>
      <c r="DV16" s="116"/>
      <c r="DW16" s="116"/>
      <c r="DX16" s="117"/>
      <c r="DY16" s="108"/>
      <c r="DZ16" s="62" t="s">
        <v>158</v>
      </c>
      <c r="EA16" s="63" t="s">
        <v>336</v>
      </c>
      <c r="EB16" s="63" t="s">
        <v>190</v>
      </c>
      <c r="EC16" s="116"/>
      <c r="ED16" s="116"/>
      <c r="EE16" s="116"/>
      <c r="EF16" s="116"/>
      <c r="EG16" s="116"/>
      <c r="EH16" s="116"/>
      <c r="EI16" s="116"/>
      <c r="EJ16" s="116">
        <f t="shared" ref="EJ16:EK27" si="143">SUM(L16+BX16)</f>
        <v>10</v>
      </c>
      <c r="EK16" s="147">
        <f t="shared" si="143"/>
        <v>10</v>
      </c>
      <c r="EL16" s="65">
        <f t="shared" si="79"/>
        <v>10</v>
      </c>
      <c r="EM16" s="70">
        <f t="shared" si="29"/>
        <v>10</v>
      </c>
      <c r="EN16" s="65">
        <f t="shared" si="30"/>
        <v>0</v>
      </c>
      <c r="EO16" s="70">
        <f t="shared" si="31"/>
        <v>0</v>
      </c>
      <c r="EP16" s="65">
        <f t="shared" si="32"/>
        <v>0</v>
      </c>
      <c r="EQ16" s="70">
        <f t="shared" si="33"/>
        <v>0</v>
      </c>
      <c r="ER16" s="65">
        <f t="shared" si="34"/>
        <v>0</v>
      </c>
      <c r="ES16" s="70">
        <f t="shared" si="35"/>
        <v>0</v>
      </c>
      <c r="ET16" s="113">
        <f t="shared" si="36"/>
        <v>0</v>
      </c>
      <c r="EU16" s="70">
        <f t="shared" si="37"/>
        <v>0</v>
      </c>
      <c r="EV16" s="70">
        <f t="shared" si="38"/>
        <v>0</v>
      </c>
      <c r="EW16" s="70">
        <f t="shared" si="39"/>
        <v>3</v>
      </c>
      <c r="EX16" s="113">
        <f t="shared" si="40"/>
        <v>0</v>
      </c>
      <c r="EY16" s="70">
        <f t="shared" si="41"/>
        <v>0</v>
      </c>
      <c r="EZ16" s="113">
        <f t="shared" si="42"/>
        <v>0</v>
      </c>
      <c r="FA16" s="70">
        <f t="shared" si="43"/>
        <v>0</v>
      </c>
      <c r="FB16" s="113">
        <f t="shared" si="44"/>
        <v>0</v>
      </c>
      <c r="FC16" s="114">
        <f t="shared" si="45"/>
        <v>0</v>
      </c>
      <c r="FD16" s="113">
        <f t="shared" si="46"/>
        <v>0</v>
      </c>
      <c r="FE16" s="70">
        <f t="shared" si="47"/>
        <v>0</v>
      </c>
      <c r="FF16" s="113">
        <f t="shared" si="48"/>
        <v>0</v>
      </c>
      <c r="FG16" s="70">
        <f t="shared" si="49"/>
        <v>0</v>
      </c>
      <c r="FH16" s="113">
        <f t="shared" si="50"/>
        <v>0</v>
      </c>
      <c r="FI16" s="70">
        <f t="shared" si="51"/>
        <v>0</v>
      </c>
      <c r="FJ16" s="113">
        <f t="shared" si="52"/>
        <v>0</v>
      </c>
      <c r="FK16" s="70">
        <f t="shared" si="53"/>
        <v>0</v>
      </c>
      <c r="FL16" s="113">
        <f t="shared" si="54"/>
        <v>0</v>
      </c>
      <c r="FM16" s="70">
        <f t="shared" si="55"/>
        <v>0</v>
      </c>
      <c r="FN16" s="113">
        <f t="shared" si="56"/>
        <v>0</v>
      </c>
      <c r="FO16" s="70">
        <f t="shared" si="57"/>
        <v>0</v>
      </c>
      <c r="FP16" s="113">
        <f t="shared" si="58"/>
        <v>0</v>
      </c>
      <c r="FQ16" s="70">
        <f t="shared" si="59"/>
        <v>0</v>
      </c>
      <c r="FR16" s="113"/>
      <c r="FS16" s="70">
        <f t="shared" si="59"/>
        <v>0</v>
      </c>
      <c r="FT16" s="113">
        <f t="shared" si="60"/>
        <v>0</v>
      </c>
      <c r="FU16" s="70">
        <f t="shared" si="61"/>
        <v>0</v>
      </c>
      <c r="FV16" s="113">
        <f t="shared" si="62"/>
        <v>0</v>
      </c>
      <c r="FW16" s="70">
        <f t="shared" si="63"/>
        <v>0</v>
      </c>
      <c r="FX16" s="113">
        <f t="shared" si="64"/>
        <v>0</v>
      </c>
      <c r="FY16" s="70">
        <f t="shared" si="65"/>
        <v>0</v>
      </c>
      <c r="FZ16" s="113">
        <f t="shared" si="66"/>
        <v>0</v>
      </c>
      <c r="GA16" s="70">
        <f t="shared" si="67"/>
        <v>0</v>
      </c>
      <c r="GB16" s="113">
        <f t="shared" si="68"/>
        <v>1</v>
      </c>
      <c r="GC16" s="70">
        <f t="shared" si="69"/>
        <v>25</v>
      </c>
      <c r="GD16" s="70">
        <f t="shared" si="70"/>
        <v>0</v>
      </c>
      <c r="GE16" s="115">
        <f t="shared" si="14"/>
        <v>38</v>
      </c>
      <c r="GF16" s="70">
        <f t="shared" si="80"/>
        <v>10</v>
      </c>
      <c r="GG16" s="116"/>
      <c r="GH16" s="116"/>
      <c r="GI16" s="116"/>
      <c r="GJ16" s="117"/>
      <c r="GL16" s="10"/>
      <c r="GM16" s="10"/>
      <c r="GN16" s="1"/>
      <c r="GO16" s="13"/>
      <c r="GP16" s="15"/>
      <c r="GQ16" s="15"/>
      <c r="GR16" s="33"/>
    </row>
    <row r="17" spans="1:200" ht="24.95" hidden="1" customHeight="1" outlineLevel="1" x14ac:dyDescent="0.3">
      <c r="A17" s="108"/>
      <c r="B17" s="137" t="s">
        <v>233</v>
      </c>
      <c r="C17" s="119" t="s">
        <v>110</v>
      </c>
      <c r="D17" s="119" t="s">
        <v>95</v>
      </c>
      <c r="E17" s="119" t="s">
        <v>130</v>
      </c>
      <c r="F17" s="119" t="s">
        <v>248</v>
      </c>
      <c r="G17" s="119">
        <v>9</v>
      </c>
      <c r="H17" s="119">
        <v>1</v>
      </c>
      <c r="I17" s="119">
        <v>1</v>
      </c>
      <c r="J17" s="119">
        <v>1</v>
      </c>
      <c r="K17" s="119">
        <v>1</v>
      </c>
      <c r="L17" s="138"/>
      <c r="M17" s="139">
        <f t="shared" ref="M17" si="144">SUM(N17+P17+R17+T17+V17)</f>
        <v>0</v>
      </c>
      <c r="N17" s="138"/>
      <c r="O17" s="138">
        <f t="shared" ref="O17" si="145">SUM(N17)*I17</f>
        <v>0</v>
      </c>
      <c r="P17" s="138"/>
      <c r="Q17" s="140">
        <f t="shared" si="15"/>
        <v>0</v>
      </c>
      <c r="R17" s="138"/>
      <c r="S17" s="140">
        <f t="shared" ref="S17" si="146">SUM(R17)*J17</f>
        <v>0</v>
      </c>
      <c r="T17" s="141"/>
      <c r="U17" s="142">
        <f t="shared" ref="U17" si="147">SUM(T17)*K17</f>
        <v>0</v>
      </c>
      <c r="V17" s="141"/>
      <c r="W17" s="142">
        <f t="shared" ref="W17" si="148">SUM(V17)*J17*5</f>
        <v>0</v>
      </c>
      <c r="X17" s="112"/>
      <c r="Y17" s="112">
        <f t="shared" ref="Y17" si="149">L17*J17*0.05</f>
        <v>0</v>
      </c>
      <c r="Z17" s="143"/>
      <c r="AA17" s="112"/>
      <c r="AB17" s="143"/>
      <c r="AC17" s="112">
        <f t="shared" ref="AC17" si="150">SUM(AB17)*3*H17/5</f>
        <v>0</v>
      </c>
      <c r="AD17" s="143">
        <v>1</v>
      </c>
      <c r="AE17" s="144">
        <f>SUM(AD17*H17*(15))</f>
        <v>15</v>
      </c>
      <c r="AF17" s="143"/>
      <c r="AG17" s="112">
        <f t="shared" ref="AG17:AG18" si="151">SUM(AF17*H17*3)</f>
        <v>0</v>
      </c>
      <c r="AH17" s="143"/>
      <c r="AI17" s="112">
        <f t="shared" ref="AI17" si="152">SUM(AH17*H17/3)</f>
        <v>0</v>
      </c>
      <c r="AJ17" s="143"/>
      <c r="AK17" s="112">
        <f t="shared" ref="AK17" si="153">SUM(AJ17*H17*2/3)</f>
        <v>0</v>
      </c>
      <c r="AL17" s="143"/>
      <c r="AM17" s="112">
        <f>SUM(AL17*H17)*2</f>
        <v>0</v>
      </c>
      <c r="AN17" s="143"/>
      <c r="AO17" s="112">
        <f t="shared" ref="AO17:AO18" si="154">SUM(AN17*J17)</f>
        <v>0</v>
      </c>
      <c r="AP17" s="143"/>
      <c r="AQ17" s="112">
        <f t="shared" ref="AQ17" si="155">SUM(AP17*H17*2)</f>
        <v>0</v>
      </c>
      <c r="AR17" s="143"/>
      <c r="AS17" s="112">
        <f t="shared" ref="AS17:AS18" si="156">SUM(J17*AR17*6)</f>
        <v>0</v>
      </c>
      <c r="AT17" s="143"/>
      <c r="AU17" s="112">
        <f t="shared" si="22"/>
        <v>0</v>
      </c>
      <c r="AV17" s="143"/>
      <c r="AW17" s="112">
        <f t="shared" ref="AW17:AW18" si="157">SUM(AV17*H17/3)</f>
        <v>0</v>
      </c>
      <c r="AX17" s="143"/>
      <c r="AY17" s="112">
        <f t="shared" ref="AY17" si="158">SUM(J17*AX17*8)</f>
        <v>0</v>
      </c>
      <c r="AZ17" s="143"/>
      <c r="BA17" s="112">
        <f>SUM(AZ17*H17*5*2/3)</f>
        <v>0</v>
      </c>
      <c r="BB17" s="143"/>
      <c r="BC17" s="112">
        <f t="shared" ref="BC17" si="159">SUM(BB17*K17*4*6)</f>
        <v>0</v>
      </c>
      <c r="BD17" s="143"/>
      <c r="BE17" s="112">
        <f t="shared" ref="BE17:BE19" si="160">SUM(BD17*50)</f>
        <v>0</v>
      </c>
      <c r="BF17" s="70"/>
      <c r="BG17" s="70">
        <f t="shared" si="23"/>
        <v>15</v>
      </c>
      <c r="BH17" s="70">
        <f t="shared" si="24"/>
        <v>0</v>
      </c>
      <c r="BI17" s="116"/>
      <c r="BJ17" s="116"/>
      <c r="BK17" s="116"/>
      <c r="BL17" s="117"/>
      <c r="BM17" s="108"/>
      <c r="BN17" s="62" t="s">
        <v>221</v>
      </c>
      <c r="BO17" s="145" t="s">
        <v>222</v>
      </c>
      <c r="BP17" s="63" t="s">
        <v>345</v>
      </c>
      <c r="BQ17" s="63" t="s">
        <v>223</v>
      </c>
      <c r="BR17" s="146" t="s">
        <v>346</v>
      </c>
      <c r="BS17" s="63">
        <v>4</v>
      </c>
      <c r="BT17" s="63">
        <v>5</v>
      </c>
      <c r="BU17" s="63">
        <v>1</v>
      </c>
      <c r="BV17" s="63">
        <v>1</v>
      </c>
      <c r="BW17" s="63">
        <v>1</v>
      </c>
      <c r="BX17" s="62">
        <v>20</v>
      </c>
      <c r="BY17" s="135">
        <f t="shared" si="93"/>
        <v>0</v>
      </c>
      <c r="BZ17" s="65"/>
      <c r="CA17" s="66">
        <f t="shared" ref="CA17:CA19" si="161">SUM(BZ17)*BU17</f>
        <v>0</v>
      </c>
      <c r="CB17" s="65"/>
      <c r="CC17" s="66">
        <f t="shared" si="95"/>
        <v>0</v>
      </c>
      <c r="CD17" s="65"/>
      <c r="CE17" s="66">
        <f t="shared" ref="CE17" si="162">SUM(CD17)*BV17</f>
        <v>0</v>
      </c>
      <c r="CF17" s="65"/>
      <c r="CG17" s="66">
        <f t="shared" ref="CG17" si="163">SUM(CF17)*BW17</f>
        <v>0</v>
      </c>
      <c r="CH17" s="65"/>
      <c r="CI17" s="66">
        <f t="shared" si="98"/>
        <v>0</v>
      </c>
      <c r="CJ17" s="67"/>
      <c r="CK17" s="67">
        <f>SUM(BX17*15/100*BV17)</f>
        <v>3</v>
      </c>
      <c r="CL17" s="65"/>
      <c r="CM17" s="66"/>
      <c r="CN17" s="65"/>
      <c r="CO17" s="67">
        <f t="shared" ref="CO17:CO18" si="164">SUM(CN17)*3*BT17/5</f>
        <v>0</v>
      </c>
      <c r="CP17" s="65"/>
      <c r="CQ17" s="69">
        <f t="shared" ref="CQ17" si="165">SUM(CP17*BT17*(30+4))</f>
        <v>0</v>
      </c>
      <c r="CR17" s="65"/>
      <c r="CS17" s="66">
        <f t="shared" si="101"/>
        <v>0</v>
      </c>
      <c r="CT17" s="65"/>
      <c r="CU17" s="67">
        <f t="shared" si="102"/>
        <v>0</v>
      </c>
      <c r="CV17" s="65"/>
      <c r="CW17" s="67">
        <f t="shared" ref="CW17" si="166">SUM(CV17*BT17*2/3)</f>
        <v>0</v>
      </c>
      <c r="CX17" s="65">
        <v>1</v>
      </c>
      <c r="CY17" s="66"/>
      <c r="CZ17" s="65"/>
      <c r="DA17" s="66">
        <f t="shared" ref="DA17" si="167">SUM(CZ17*BV17)</f>
        <v>0</v>
      </c>
      <c r="DB17" s="65"/>
      <c r="DC17" s="66">
        <f t="shared" si="137"/>
        <v>0</v>
      </c>
      <c r="DD17" s="65">
        <v>1</v>
      </c>
      <c r="DE17" s="70">
        <f>DD17*BT17/3</f>
        <v>1.6666666666666667</v>
      </c>
      <c r="DF17" s="65"/>
      <c r="DG17" s="67">
        <f t="shared" si="106"/>
        <v>0</v>
      </c>
      <c r="DH17" s="65"/>
      <c r="DI17" s="66">
        <f t="shared" ref="DI17" si="168">SUM(DH17*BT17/3)</f>
        <v>0</v>
      </c>
      <c r="DJ17" s="65"/>
      <c r="DK17" s="66">
        <f t="shared" ref="DK17" si="169">SUM(DJ17*BT17/3)</f>
        <v>0</v>
      </c>
      <c r="DL17" s="65"/>
      <c r="DM17" s="67">
        <f t="shared" ref="DM17" si="170">SUM(DL17*BW17*5*6)</f>
        <v>0</v>
      </c>
      <c r="DN17" s="65"/>
      <c r="DO17" s="67">
        <f t="shared" ref="DO17" si="171">SUM(DN17*BW17*4*6)</f>
        <v>0</v>
      </c>
      <c r="DP17" s="65"/>
      <c r="DQ17" s="70">
        <f t="shared" ref="DQ17" si="172">SUM(DP17*50)/2</f>
        <v>0</v>
      </c>
      <c r="DR17" s="70"/>
      <c r="DS17" s="70">
        <f t="shared" si="27"/>
        <v>4.666666666666667</v>
      </c>
      <c r="DT17" s="70">
        <f t="shared" si="78"/>
        <v>1.6666666666666667</v>
      </c>
      <c r="DU17" s="116"/>
      <c r="DV17" s="116"/>
      <c r="DW17" s="116"/>
      <c r="DX17" s="117"/>
      <c r="DY17" s="108"/>
      <c r="DZ17" s="62" t="s">
        <v>221</v>
      </c>
      <c r="EA17" s="145" t="s">
        <v>222</v>
      </c>
      <c r="EB17" s="63" t="s">
        <v>345</v>
      </c>
      <c r="EC17" s="116"/>
      <c r="ED17" s="116"/>
      <c r="EE17" s="116"/>
      <c r="EF17" s="116"/>
      <c r="EG17" s="116"/>
      <c r="EH17" s="116"/>
      <c r="EI17" s="116"/>
      <c r="EJ17" s="116">
        <f t="shared" si="143"/>
        <v>20</v>
      </c>
      <c r="EK17" s="147">
        <f t="shared" si="143"/>
        <v>0</v>
      </c>
      <c r="EL17" s="65">
        <f t="shared" si="79"/>
        <v>0</v>
      </c>
      <c r="EM17" s="70">
        <f t="shared" si="29"/>
        <v>0</v>
      </c>
      <c r="EN17" s="65">
        <f t="shared" si="30"/>
        <v>0</v>
      </c>
      <c r="EO17" s="70">
        <f t="shared" si="31"/>
        <v>0</v>
      </c>
      <c r="EP17" s="65">
        <f t="shared" si="32"/>
        <v>0</v>
      </c>
      <c r="EQ17" s="70">
        <f t="shared" si="33"/>
        <v>0</v>
      </c>
      <c r="ER17" s="65">
        <f t="shared" si="34"/>
        <v>0</v>
      </c>
      <c r="ES17" s="70">
        <f t="shared" si="35"/>
        <v>0</v>
      </c>
      <c r="ET17" s="113">
        <f t="shared" si="36"/>
        <v>0</v>
      </c>
      <c r="EU17" s="70">
        <f t="shared" si="37"/>
        <v>0</v>
      </c>
      <c r="EV17" s="70">
        <f t="shared" si="38"/>
        <v>0</v>
      </c>
      <c r="EW17" s="70">
        <f t="shared" si="39"/>
        <v>3</v>
      </c>
      <c r="EX17" s="113">
        <f t="shared" si="40"/>
        <v>0</v>
      </c>
      <c r="EY17" s="70">
        <f t="shared" si="41"/>
        <v>0</v>
      </c>
      <c r="EZ17" s="113">
        <f t="shared" si="42"/>
        <v>0</v>
      </c>
      <c r="FA17" s="70">
        <f t="shared" si="43"/>
        <v>0</v>
      </c>
      <c r="FB17" s="113">
        <f t="shared" si="44"/>
        <v>1</v>
      </c>
      <c r="FC17" s="114">
        <f t="shared" si="45"/>
        <v>15</v>
      </c>
      <c r="FD17" s="113">
        <f t="shared" si="46"/>
        <v>0</v>
      </c>
      <c r="FE17" s="70">
        <f t="shared" si="47"/>
        <v>0</v>
      </c>
      <c r="FF17" s="113">
        <f t="shared" si="48"/>
        <v>0</v>
      </c>
      <c r="FG17" s="70">
        <f t="shared" si="49"/>
        <v>0</v>
      </c>
      <c r="FH17" s="113">
        <f t="shared" si="50"/>
        <v>0</v>
      </c>
      <c r="FI17" s="70">
        <f t="shared" si="51"/>
        <v>0</v>
      </c>
      <c r="FJ17" s="113">
        <f t="shared" si="52"/>
        <v>1</v>
      </c>
      <c r="FK17" s="70">
        <f t="shared" si="53"/>
        <v>0</v>
      </c>
      <c r="FL17" s="113">
        <f t="shared" si="54"/>
        <v>0</v>
      </c>
      <c r="FM17" s="70">
        <f t="shared" si="55"/>
        <v>0</v>
      </c>
      <c r="FN17" s="113">
        <f t="shared" si="56"/>
        <v>0</v>
      </c>
      <c r="FO17" s="70">
        <f t="shared" si="57"/>
        <v>0</v>
      </c>
      <c r="FP17" s="113">
        <f t="shared" si="58"/>
        <v>1</v>
      </c>
      <c r="FQ17" s="70">
        <f t="shared" si="59"/>
        <v>1.6666666666666667</v>
      </c>
      <c r="FR17" s="113"/>
      <c r="FS17" s="70">
        <f t="shared" si="59"/>
        <v>0</v>
      </c>
      <c r="FT17" s="113">
        <f t="shared" si="60"/>
        <v>0</v>
      </c>
      <c r="FU17" s="70">
        <f t="shared" si="61"/>
        <v>0</v>
      </c>
      <c r="FV17" s="113">
        <f t="shared" si="62"/>
        <v>0</v>
      </c>
      <c r="FW17" s="70">
        <f t="shared" si="63"/>
        <v>0</v>
      </c>
      <c r="FX17" s="113">
        <f t="shared" si="64"/>
        <v>0</v>
      </c>
      <c r="FY17" s="70">
        <f t="shared" si="65"/>
        <v>0</v>
      </c>
      <c r="FZ17" s="113">
        <f t="shared" si="66"/>
        <v>0</v>
      </c>
      <c r="GA17" s="70">
        <f t="shared" si="67"/>
        <v>0</v>
      </c>
      <c r="GB17" s="113">
        <f t="shared" si="68"/>
        <v>0</v>
      </c>
      <c r="GC17" s="70">
        <f t="shared" si="69"/>
        <v>0</v>
      </c>
      <c r="GD17" s="70">
        <f t="shared" si="70"/>
        <v>0</v>
      </c>
      <c r="GE17" s="115">
        <f t="shared" si="14"/>
        <v>19.666666666666668</v>
      </c>
      <c r="GF17" s="70">
        <f t="shared" si="80"/>
        <v>1.6666666666666667</v>
      </c>
      <c r="GG17" s="116"/>
      <c r="GH17" s="116"/>
      <c r="GI17" s="116"/>
      <c r="GJ17" s="117"/>
      <c r="GL17" s="10"/>
      <c r="GM17" s="10"/>
      <c r="GN17" s="1"/>
      <c r="GO17" s="13"/>
      <c r="GP17" s="15"/>
      <c r="GQ17" s="15"/>
      <c r="GR17" s="33"/>
    </row>
    <row r="18" spans="1:200" ht="24.95" hidden="1" customHeight="1" outlineLevel="1" x14ac:dyDescent="0.3">
      <c r="A18" s="108"/>
      <c r="B18" s="137" t="s">
        <v>233</v>
      </c>
      <c r="C18" s="119" t="s">
        <v>110</v>
      </c>
      <c r="D18" s="119" t="s">
        <v>190</v>
      </c>
      <c r="E18" s="119" t="s">
        <v>187</v>
      </c>
      <c r="F18" s="119" t="s">
        <v>380</v>
      </c>
      <c r="G18" s="119">
        <v>11</v>
      </c>
      <c r="H18" s="119">
        <v>1</v>
      </c>
      <c r="I18" s="119">
        <v>1</v>
      </c>
      <c r="J18" s="119">
        <v>1</v>
      </c>
      <c r="K18" s="119">
        <v>1</v>
      </c>
      <c r="L18" s="138"/>
      <c r="M18" s="139">
        <f>SUM(N18+P18+R18+T18+V18)</f>
        <v>0</v>
      </c>
      <c r="N18" s="138"/>
      <c r="O18" s="138">
        <f>SUM(N18)*I18</f>
        <v>0</v>
      </c>
      <c r="P18" s="138"/>
      <c r="Q18" s="140">
        <f>J18*P18</f>
        <v>0</v>
      </c>
      <c r="R18" s="138"/>
      <c r="S18" s="140">
        <f t="shared" ref="S18" si="173">SUM(R18)*J18</f>
        <v>0</v>
      </c>
      <c r="T18" s="141"/>
      <c r="U18" s="142">
        <f t="shared" ref="U18" si="174">SUM(T18)*K18</f>
        <v>0</v>
      </c>
      <c r="V18" s="141"/>
      <c r="W18" s="142">
        <f t="shared" ref="W18:W19" si="175">SUM(V18)*J18*5</f>
        <v>0</v>
      </c>
      <c r="X18" s="112"/>
      <c r="Y18" s="112">
        <f t="shared" ref="Y18" si="176">SUM(L18*15/100*J18)</f>
        <v>0</v>
      </c>
      <c r="Z18" s="143"/>
      <c r="AA18" s="112"/>
      <c r="AB18" s="143"/>
      <c r="AC18" s="112">
        <f t="shared" ref="AC18:AC19" si="177">SUM(AB18)*3*H18/5</f>
        <v>0</v>
      </c>
      <c r="AD18" s="143">
        <v>1</v>
      </c>
      <c r="AE18" s="144">
        <f>H18*15*AD18</f>
        <v>15</v>
      </c>
      <c r="AF18" s="143"/>
      <c r="AG18" s="112">
        <f t="shared" si="151"/>
        <v>0</v>
      </c>
      <c r="AH18" s="143"/>
      <c r="AI18" s="112">
        <f>SUM(AH18*H18/3)</f>
        <v>0</v>
      </c>
      <c r="AJ18" s="143"/>
      <c r="AK18" s="112">
        <f>SUM(AJ18*H18*2/3)</f>
        <v>0</v>
      </c>
      <c r="AL18" s="143"/>
      <c r="AM18" s="112">
        <f>SUM(AL18*H18)*2</f>
        <v>0</v>
      </c>
      <c r="AN18" s="143"/>
      <c r="AO18" s="112">
        <f t="shared" si="154"/>
        <v>0</v>
      </c>
      <c r="AP18" s="143"/>
      <c r="AQ18" s="112">
        <f>SUM(AP18*H18*2)</f>
        <v>0</v>
      </c>
      <c r="AR18" s="143"/>
      <c r="AS18" s="112">
        <f t="shared" si="156"/>
        <v>0</v>
      </c>
      <c r="AT18" s="143"/>
      <c r="AU18" s="112">
        <f t="shared" si="22"/>
        <v>0</v>
      </c>
      <c r="AV18" s="143"/>
      <c r="AW18" s="112">
        <f t="shared" si="157"/>
        <v>0</v>
      </c>
      <c r="AX18" s="143"/>
      <c r="AY18" s="112">
        <f>SUM(J18*AX18*8)</f>
        <v>0</v>
      </c>
      <c r="AZ18" s="143"/>
      <c r="BA18" s="112">
        <f>SUM(AZ18*H18*5*2/3)</f>
        <v>0</v>
      </c>
      <c r="BB18" s="143"/>
      <c r="BC18" s="112">
        <f t="shared" ref="BC18" si="178">SUM(BB18*K18*4*6)</f>
        <v>0</v>
      </c>
      <c r="BD18" s="143"/>
      <c r="BE18" s="112">
        <f t="shared" si="160"/>
        <v>0</v>
      </c>
      <c r="BF18" s="70"/>
      <c r="BG18" s="70">
        <f t="shared" si="23"/>
        <v>15</v>
      </c>
      <c r="BH18" s="70">
        <f t="shared" si="24"/>
        <v>0</v>
      </c>
      <c r="BI18" s="116"/>
      <c r="BJ18" s="116"/>
      <c r="BK18" s="116"/>
      <c r="BL18" s="117"/>
      <c r="BM18" s="108"/>
      <c r="BN18" s="134" t="s">
        <v>350</v>
      </c>
      <c r="BO18" s="63" t="s">
        <v>218</v>
      </c>
      <c r="BP18" s="63" t="s">
        <v>219</v>
      </c>
      <c r="BQ18" s="63" t="s">
        <v>187</v>
      </c>
      <c r="BR18" s="63" t="s">
        <v>330</v>
      </c>
      <c r="BS18" s="63">
        <v>2</v>
      </c>
      <c r="BT18" s="63">
        <v>23</v>
      </c>
      <c r="BU18" s="63">
        <v>1</v>
      </c>
      <c r="BV18" s="63">
        <v>1</v>
      </c>
      <c r="BW18" s="63">
        <f>BV18*2</f>
        <v>2</v>
      </c>
      <c r="BX18" s="109">
        <v>2</v>
      </c>
      <c r="BY18" s="135">
        <f t="shared" si="93"/>
        <v>2</v>
      </c>
      <c r="BZ18" s="65"/>
      <c r="CA18" s="66">
        <f t="shared" si="161"/>
        <v>0</v>
      </c>
      <c r="CB18" s="65"/>
      <c r="CC18" s="66">
        <f t="shared" si="95"/>
        <v>0</v>
      </c>
      <c r="CD18" s="65">
        <v>2</v>
      </c>
      <c r="CE18" s="66">
        <f t="shared" ref="CE18" si="179">SUM(CD18)*BV18</f>
        <v>2</v>
      </c>
      <c r="CF18" s="65"/>
      <c r="CG18" s="66">
        <f t="shared" ref="CG18" si="180">SUM(CF18)*BW18</f>
        <v>0</v>
      </c>
      <c r="CH18" s="65"/>
      <c r="CI18" s="66">
        <f t="shared" ref="CI18:CI19" si="181">SUM(CH18)*BV18*5</f>
        <v>0</v>
      </c>
      <c r="CJ18" s="67">
        <v>0</v>
      </c>
      <c r="CK18" s="68">
        <f>SUM(BX18*15/100*BV18)</f>
        <v>0.3</v>
      </c>
      <c r="CL18" s="65"/>
      <c r="CM18" s="66"/>
      <c r="CN18" s="65"/>
      <c r="CO18" s="67">
        <f t="shared" si="164"/>
        <v>0</v>
      </c>
      <c r="CP18" s="65"/>
      <c r="CQ18" s="69">
        <f t="shared" ref="CQ18" si="182">SUM(CP18*BT18*(30+4))</f>
        <v>0</v>
      </c>
      <c r="CR18" s="65"/>
      <c r="CS18" s="66">
        <f t="shared" si="101"/>
        <v>0</v>
      </c>
      <c r="CT18" s="65"/>
      <c r="CU18" s="67">
        <f t="shared" si="102"/>
        <v>0</v>
      </c>
      <c r="CV18" s="65"/>
      <c r="CW18" s="67">
        <f t="shared" ref="CW18" si="183">SUM(CV18*BT18*2/3)</f>
        <v>0</v>
      </c>
      <c r="CX18" s="65"/>
      <c r="CY18" s="66">
        <f>SUM(CX18*BT18)</f>
        <v>0</v>
      </c>
      <c r="CZ18" s="65"/>
      <c r="DA18" s="66">
        <f t="shared" ref="DA18" si="184">SUM(CZ18*BV18)</f>
        <v>0</v>
      </c>
      <c r="DB18" s="65"/>
      <c r="DC18" s="66">
        <f t="shared" ref="DC18" si="185">SUM(DB18*BT18*2)</f>
        <v>0</v>
      </c>
      <c r="DD18" s="65"/>
      <c r="DE18" s="66">
        <f>SUM(BV18*DD18*6)</f>
        <v>0</v>
      </c>
      <c r="DF18" s="65"/>
      <c r="DG18" s="67">
        <f t="shared" si="106"/>
        <v>0</v>
      </c>
      <c r="DH18" s="65"/>
      <c r="DI18" s="66">
        <f>DH18*BT18/3</f>
        <v>0</v>
      </c>
      <c r="DJ18" s="65">
        <v>1</v>
      </c>
      <c r="DK18" s="66">
        <f>DJ18*BT18/3</f>
        <v>7.666666666666667</v>
      </c>
      <c r="DL18" s="65"/>
      <c r="DM18" s="67">
        <f t="shared" ref="DM18" si="186">SUM(DL18*BW18*5*6)</f>
        <v>0</v>
      </c>
      <c r="DN18" s="65"/>
      <c r="DO18" s="67">
        <f t="shared" ref="DO18" si="187">SUM(DN18*BW18*4*6)</f>
        <v>0</v>
      </c>
      <c r="DP18" s="65"/>
      <c r="DQ18" s="70">
        <f t="shared" ref="DQ18" si="188">SUM(DP18*50)</f>
        <v>0</v>
      </c>
      <c r="DR18" s="70"/>
      <c r="DS18" s="70">
        <f>SUM(DA18+DQ18+DO18+DM18+DK18+DI18+DE18+DC18+CW18+CY18+CU18+CS18+CQ18+CO18+CM18+CK18+CJ18+CI18+CG18+CC18+CA18+CE18+DG18)</f>
        <v>9.9666666666666668</v>
      </c>
      <c r="DT18" s="70">
        <f t="shared" si="78"/>
        <v>9.6666666666666679</v>
      </c>
      <c r="DU18" s="116"/>
      <c r="DV18" s="116"/>
      <c r="DW18" s="116"/>
      <c r="DX18" s="117"/>
      <c r="DY18" s="108"/>
      <c r="DZ18" s="134" t="s">
        <v>350</v>
      </c>
      <c r="EA18" s="63" t="s">
        <v>218</v>
      </c>
      <c r="EB18" s="63" t="s">
        <v>219</v>
      </c>
      <c r="EC18" s="116"/>
      <c r="ED18" s="116"/>
      <c r="EE18" s="116"/>
      <c r="EF18" s="116"/>
      <c r="EG18" s="116"/>
      <c r="EH18" s="116"/>
      <c r="EI18" s="116"/>
      <c r="EJ18" s="116">
        <f t="shared" si="143"/>
        <v>2</v>
      </c>
      <c r="EK18" s="147">
        <f t="shared" si="143"/>
        <v>2</v>
      </c>
      <c r="EL18" s="65">
        <f t="shared" si="79"/>
        <v>0</v>
      </c>
      <c r="EM18" s="70">
        <f t="shared" si="29"/>
        <v>0</v>
      </c>
      <c r="EN18" s="65">
        <f t="shared" si="30"/>
        <v>0</v>
      </c>
      <c r="EO18" s="70">
        <f t="shared" si="31"/>
        <v>0</v>
      </c>
      <c r="EP18" s="65">
        <f t="shared" si="32"/>
        <v>2</v>
      </c>
      <c r="EQ18" s="70">
        <f t="shared" si="33"/>
        <v>2</v>
      </c>
      <c r="ER18" s="65">
        <f t="shared" si="34"/>
        <v>0</v>
      </c>
      <c r="ES18" s="70">
        <f t="shared" si="35"/>
        <v>0</v>
      </c>
      <c r="ET18" s="113">
        <f t="shared" si="36"/>
        <v>0</v>
      </c>
      <c r="EU18" s="70">
        <f t="shared" si="37"/>
        <v>0</v>
      </c>
      <c r="EV18" s="70">
        <f t="shared" si="38"/>
        <v>0</v>
      </c>
      <c r="EW18" s="70">
        <f t="shared" si="39"/>
        <v>0.3</v>
      </c>
      <c r="EX18" s="113">
        <f t="shared" si="40"/>
        <v>0</v>
      </c>
      <c r="EY18" s="70">
        <f t="shared" si="41"/>
        <v>0</v>
      </c>
      <c r="EZ18" s="113">
        <f t="shared" si="42"/>
        <v>0</v>
      </c>
      <c r="FA18" s="70">
        <f t="shared" si="43"/>
        <v>0</v>
      </c>
      <c r="FB18" s="113">
        <f t="shared" si="44"/>
        <v>1</v>
      </c>
      <c r="FC18" s="114">
        <f t="shared" si="45"/>
        <v>15</v>
      </c>
      <c r="FD18" s="113">
        <f t="shared" si="46"/>
        <v>0</v>
      </c>
      <c r="FE18" s="70">
        <f t="shared" si="47"/>
        <v>0</v>
      </c>
      <c r="FF18" s="113">
        <f t="shared" si="48"/>
        <v>0</v>
      </c>
      <c r="FG18" s="70">
        <f t="shared" si="49"/>
        <v>0</v>
      </c>
      <c r="FH18" s="113">
        <f t="shared" si="50"/>
        <v>0</v>
      </c>
      <c r="FI18" s="70">
        <f t="shared" si="51"/>
        <v>0</v>
      </c>
      <c r="FJ18" s="113">
        <f t="shared" si="52"/>
        <v>0</v>
      </c>
      <c r="FK18" s="70">
        <f t="shared" si="53"/>
        <v>0</v>
      </c>
      <c r="FL18" s="113">
        <f t="shared" si="54"/>
        <v>0</v>
      </c>
      <c r="FM18" s="70">
        <f t="shared" si="55"/>
        <v>0</v>
      </c>
      <c r="FN18" s="113">
        <f t="shared" si="56"/>
        <v>0</v>
      </c>
      <c r="FO18" s="70">
        <f t="shared" si="57"/>
        <v>0</v>
      </c>
      <c r="FP18" s="113">
        <f t="shared" si="58"/>
        <v>0</v>
      </c>
      <c r="FQ18" s="70">
        <f t="shared" si="59"/>
        <v>0</v>
      </c>
      <c r="FR18" s="113"/>
      <c r="FS18" s="70">
        <f t="shared" si="59"/>
        <v>0</v>
      </c>
      <c r="FT18" s="113">
        <f t="shared" si="60"/>
        <v>0</v>
      </c>
      <c r="FU18" s="70">
        <f t="shared" si="61"/>
        <v>0</v>
      </c>
      <c r="FV18" s="113">
        <f t="shared" si="62"/>
        <v>1</v>
      </c>
      <c r="FW18" s="70">
        <f t="shared" si="63"/>
        <v>7.666666666666667</v>
      </c>
      <c r="FX18" s="113">
        <f t="shared" si="64"/>
        <v>0</v>
      </c>
      <c r="FY18" s="70">
        <f t="shared" si="65"/>
        <v>0</v>
      </c>
      <c r="FZ18" s="113">
        <f t="shared" si="66"/>
        <v>0</v>
      </c>
      <c r="GA18" s="70">
        <f t="shared" si="67"/>
        <v>0</v>
      </c>
      <c r="GB18" s="113">
        <f t="shared" si="68"/>
        <v>0</v>
      </c>
      <c r="GC18" s="70">
        <f t="shared" si="69"/>
        <v>0</v>
      </c>
      <c r="GD18" s="70">
        <f t="shared" si="70"/>
        <v>0</v>
      </c>
      <c r="GE18" s="115">
        <f t="shared" si="14"/>
        <v>24.966666666666669</v>
      </c>
      <c r="GF18" s="70">
        <f t="shared" si="80"/>
        <v>9.6666666666666679</v>
      </c>
      <c r="GG18" s="116"/>
      <c r="GH18" s="116"/>
      <c r="GI18" s="116"/>
      <c r="GJ18" s="117"/>
      <c r="GL18" s="10"/>
      <c r="GM18" s="10"/>
      <c r="GN18" s="1"/>
      <c r="GO18" s="13"/>
      <c r="GP18" s="15"/>
      <c r="GQ18" s="15"/>
      <c r="GR18" s="33"/>
    </row>
    <row r="19" spans="1:200" ht="24.95" hidden="1" customHeight="1" outlineLevel="1" x14ac:dyDescent="0.3">
      <c r="A19" s="108"/>
      <c r="B19" s="62" t="s">
        <v>102</v>
      </c>
      <c r="C19" s="119" t="s">
        <v>94</v>
      </c>
      <c r="D19" s="119" t="s">
        <v>186</v>
      </c>
      <c r="E19" s="119" t="s">
        <v>187</v>
      </c>
      <c r="F19" s="63" t="s">
        <v>206</v>
      </c>
      <c r="G19" s="119">
        <v>5</v>
      </c>
      <c r="H19" s="63">
        <v>23</v>
      </c>
      <c r="I19" s="63">
        <v>1</v>
      </c>
      <c r="J19" s="63">
        <v>1</v>
      </c>
      <c r="K19" s="63">
        <f>J19*2</f>
        <v>2</v>
      </c>
      <c r="L19" s="120">
        <v>16</v>
      </c>
      <c r="M19" s="121">
        <f t="shared" ref="M19" si="189">SUM(N19+P19+R19+T19+V19)</f>
        <v>12</v>
      </c>
      <c r="N19" s="122"/>
      <c r="O19" s="123">
        <f t="shared" ref="O19" si="190">SUM(N19)*I19</f>
        <v>0</v>
      </c>
      <c r="P19" s="122">
        <v>8</v>
      </c>
      <c r="Q19" s="123"/>
      <c r="R19" s="122">
        <v>4</v>
      </c>
      <c r="S19" s="123"/>
      <c r="T19" s="65"/>
      <c r="U19" s="66">
        <f t="shared" ref="U19" si="191">SUM(T19)*K19</f>
        <v>0</v>
      </c>
      <c r="V19" s="65"/>
      <c r="W19" s="66">
        <f t="shared" si="175"/>
        <v>0</v>
      </c>
      <c r="X19" s="67">
        <v>0</v>
      </c>
      <c r="Y19" s="68"/>
      <c r="Z19" s="65"/>
      <c r="AA19" s="66"/>
      <c r="AB19" s="65"/>
      <c r="AC19" s="67">
        <f t="shared" si="177"/>
        <v>0</v>
      </c>
      <c r="AD19" s="65"/>
      <c r="AE19" s="69">
        <f t="shared" ref="AE19" si="192">SUM(AD19*H19*(30+4))</f>
        <v>0</v>
      </c>
      <c r="AF19" s="65">
        <v>1</v>
      </c>
      <c r="AG19" s="66">
        <f t="shared" ref="AG19" si="193">SUM(AF19*H19*3)</f>
        <v>69</v>
      </c>
      <c r="AH19" s="66"/>
      <c r="AI19" s="67">
        <f t="shared" ref="AI19" si="194">SUM(AH19*H19/3)</f>
        <v>0</v>
      </c>
      <c r="AJ19" s="65"/>
      <c r="AK19" s="67">
        <f t="shared" ref="AK19" si="195">SUM(AJ19*H19*2/3)</f>
        <v>0</v>
      </c>
      <c r="AL19" s="65"/>
      <c r="AM19" s="66">
        <f>SUM(AL19*H19)*2</f>
        <v>0</v>
      </c>
      <c r="AN19" s="65"/>
      <c r="AO19" s="66">
        <f>SUM(AN19*J19*2)</f>
        <v>0</v>
      </c>
      <c r="AP19" s="65"/>
      <c r="AQ19" s="67">
        <f t="shared" ref="AQ19" si="196">SUM(AP19*H19*2)</f>
        <v>0</v>
      </c>
      <c r="AR19" s="65"/>
      <c r="AS19" s="67">
        <f>AR19*J19*6</f>
        <v>0</v>
      </c>
      <c r="AT19" s="65"/>
      <c r="AU19" s="67">
        <f t="shared" si="22"/>
        <v>0</v>
      </c>
      <c r="AV19" s="66"/>
      <c r="AW19" s="66">
        <f>SUM(J19*AV19*6)</f>
        <v>0</v>
      </c>
      <c r="AX19" s="65">
        <v>1</v>
      </c>
      <c r="AY19" s="67"/>
      <c r="AZ19" s="66"/>
      <c r="BA19" s="67">
        <f t="shared" ref="BA19" si="197">SUM(AZ19*K19*5*6)</f>
        <v>0</v>
      </c>
      <c r="BB19" s="65"/>
      <c r="BC19" s="67">
        <f t="shared" ref="BC19" si="198">SUM(BB19*K19*4*6)</f>
        <v>0</v>
      </c>
      <c r="BD19" s="65"/>
      <c r="BE19" s="70">
        <f t="shared" si="160"/>
        <v>0</v>
      </c>
      <c r="BF19" s="70"/>
      <c r="BG19" s="70">
        <f t="shared" si="23"/>
        <v>69</v>
      </c>
      <c r="BH19" s="70">
        <f t="shared" si="24"/>
        <v>0</v>
      </c>
      <c r="BI19" s="116"/>
      <c r="BJ19" s="116"/>
      <c r="BK19" s="116"/>
      <c r="BL19" s="117"/>
      <c r="BM19" s="108"/>
      <c r="BN19" s="62" t="s">
        <v>236</v>
      </c>
      <c r="BO19" s="63" t="s">
        <v>237</v>
      </c>
      <c r="BP19" s="63"/>
      <c r="BQ19" s="63" t="s">
        <v>223</v>
      </c>
      <c r="BR19" s="63"/>
      <c r="BS19" s="63">
        <v>1</v>
      </c>
      <c r="BT19" s="63"/>
      <c r="BU19" s="63"/>
      <c r="BV19" s="63"/>
      <c r="BW19" s="63"/>
      <c r="BX19" s="62"/>
      <c r="BY19" s="64">
        <f t="shared" si="93"/>
        <v>0</v>
      </c>
      <c r="BZ19" s="65"/>
      <c r="CA19" s="66">
        <f t="shared" si="161"/>
        <v>0</v>
      </c>
      <c r="CB19" s="65"/>
      <c r="CC19" s="66">
        <f t="shared" si="95"/>
        <v>0</v>
      </c>
      <c r="CD19" s="65"/>
      <c r="CE19" s="66">
        <f t="shared" ref="CE19" si="199">SUM(CD19)*BV19</f>
        <v>0</v>
      </c>
      <c r="CF19" s="65"/>
      <c r="CG19" s="66">
        <f t="shared" ref="CG19" si="200">SUM(CF19)*BW19</f>
        <v>0</v>
      </c>
      <c r="CH19" s="65"/>
      <c r="CI19" s="66">
        <f t="shared" si="181"/>
        <v>0</v>
      </c>
      <c r="CJ19" s="67"/>
      <c r="CK19" s="67">
        <f>SUM(BX19*5/100*BV19)</f>
        <v>0</v>
      </c>
      <c r="CL19" s="65"/>
      <c r="CM19" s="66"/>
      <c r="CN19" s="65"/>
      <c r="CO19" s="67">
        <f>SUM(CN19)*3*BT19/5</f>
        <v>0</v>
      </c>
      <c r="CP19" s="65"/>
      <c r="CQ19" s="69">
        <f>SUM(CP19*BT19*(30+4))</f>
        <v>0</v>
      </c>
      <c r="CR19" s="65"/>
      <c r="CS19" s="66">
        <f t="shared" si="101"/>
        <v>0</v>
      </c>
      <c r="CT19" s="65"/>
      <c r="CU19" s="67">
        <f t="shared" si="102"/>
        <v>0</v>
      </c>
      <c r="CV19" s="65"/>
      <c r="CW19" s="67">
        <f t="shared" ref="CW19" si="201">SUM(CV19*BT19*2/3)</f>
        <v>0</v>
      </c>
      <c r="CX19" s="65"/>
      <c r="CY19" s="66">
        <f>SUM(CX19*BT19)</f>
        <v>0</v>
      </c>
      <c r="CZ19" s="65"/>
      <c r="DA19" s="66">
        <f>SUM(CZ19*BV19)</f>
        <v>0</v>
      </c>
      <c r="DB19" s="65"/>
      <c r="DC19" s="66">
        <f>SUM(DB19*BT19*2)</f>
        <v>0</v>
      </c>
      <c r="DD19" s="65"/>
      <c r="DE19" s="66">
        <f>SUM(DD19*BV19*2)</f>
        <v>0</v>
      </c>
      <c r="DF19" s="65"/>
      <c r="DG19" s="67">
        <f t="shared" si="106"/>
        <v>0</v>
      </c>
      <c r="DH19" s="65"/>
      <c r="DI19" s="66">
        <f>SUM(DH19*BT19/3)</f>
        <v>0</v>
      </c>
      <c r="DJ19" s="65"/>
      <c r="DK19" s="66">
        <f>SUM(DJ19*BT19/3)</f>
        <v>0</v>
      </c>
      <c r="DL19" s="65"/>
      <c r="DM19" s="67">
        <f>SUM(DL19*BW19*5*6)</f>
        <v>0</v>
      </c>
      <c r="DN19" s="65"/>
      <c r="DO19" s="67">
        <f>SUM(DN19*BW19*4*6)</f>
        <v>0</v>
      </c>
      <c r="DP19" s="65">
        <v>1</v>
      </c>
      <c r="DQ19" s="70">
        <f>SUM(DP19*50)/2</f>
        <v>25</v>
      </c>
      <c r="DR19" s="70"/>
      <c r="DS19" s="70">
        <f t="shared" si="27"/>
        <v>25</v>
      </c>
      <c r="DT19" s="70">
        <f t="shared" si="78"/>
        <v>0</v>
      </c>
      <c r="DU19" s="116"/>
      <c r="DV19" s="116"/>
      <c r="DW19" s="116"/>
      <c r="DX19" s="117"/>
      <c r="DY19" s="108"/>
      <c r="DZ19" s="62" t="s">
        <v>236</v>
      </c>
      <c r="EA19" s="63" t="s">
        <v>237</v>
      </c>
      <c r="EB19" s="63"/>
      <c r="EC19" s="116"/>
      <c r="ED19" s="116"/>
      <c r="EE19" s="116"/>
      <c r="EF19" s="116"/>
      <c r="EG19" s="116"/>
      <c r="EH19" s="116"/>
      <c r="EI19" s="116"/>
      <c r="EJ19" s="116">
        <f t="shared" si="143"/>
        <v>16</v>
      </c>
      <c r="EK19" s="147">
        <f t="shared" si="143"/>
        <v>12</v>
      </c>
      <c r="EL19" s="65">
        <f t="shared" si="79"/>
        <v>0</v>
      </c>
      <c r="EM19" s="70">
        <f t="shared" si="29"/>
        <v>0</v>
      </c>
      <c r="EN19" s="65">
        <f t="shared" si="30"/>
        <v>8</v>
      </c>
      <c r="EO19" s="70">
        <f t="shared" si="31"/>
        <v>0</v>
      </c>
      <c r="EP19" s="65">
        <f t="shared" si="32"/>
        <v>4</v>
      </c>
      <c r="EQ19" s="70">
        <f t="shared" si="33"/>
        <v>0</v>
      </c>
      <c r="ER19" s="65">
        <f t="shared" si="34"/>
        <v>0</v>
      </c>
      <c r="ES19" s="70">
        <f t="shared" si="35"/>
        <v>0</v>
      </c>
      <c r="ET19" s="113">
        <f t="shared" si="36"/>
        <v>0</v>
      </c>
      <c r="EU19" s="70">
        <f t="shared" si="37"/>
        <v>0</v>
      </c>
      <c r="EV19" s="70">
        <f t="shared" si="38"/>
        <v>0</v>
      </c>
      <c r="EW19" s="70">
        <f t="shared" si="39"/>
        <v>0</v>
      </c>
      <c r="EX19" s="113">
        <f t="shared" si="40"/>
        <v>0</v>
      </c>
      <c r="EY19" s="70">
        <f t="shared" si="41"/>
        <v>0</v>
      </c>
      <c r="EZ19" s="113">
        <f t="shared" si="42"/>
        <v>0</v>
      </c>
      <c r="FA19" s="70">
        <f t="shared" si="43"/>
        <v>0</v>
      </c>
      <c r="FB19" s="113">
        <f t="shared" si="44"/>
        <v>0</v>
      </c>
      <c r="FC19" s="114">
        <f t="shared" si="45"/>
        <v>0</v>
      </c>
      <c r="FD19" s="113">
        <f t="shared" si="46"/>
        <v>1</v>
      </c>
      <c r="FE19" s="70">
        <f t="shared" si="47"/>
        <v>69</v>
      </c>
      <c r="FF19" s="113">
        <f t="shared" si="48"/>
        <v>0</v>
      </c>
      <c r="FG19" s="70">
        <f t="shared" si="49"/>
        <v>0</v>
      </c>
      <c r="FH19" s="113">
        <f t="shared" si="50"/>
        <v>0</v>
      </c>
      <c r="FI19" s="70">
        <f t="shared" si="51"/>
        <v>0</v>
      </c>
      <c r="FJ19" s="113">
        <f t="shared" si="52"/>
        <v>0</v>
      </c>
      <c r="FK19" s="70">
        <f t="shared" si="53"/>
        <v>0</v>
      </c>
      <c r="FL19" s="113">
        <f t="shared" si="54"/>
        <v>0</v>
      </c>
      <c r="FM19" s="70">
        <f t="shared" si="55"/>
        <v>0</v>
      </c>
      <c r="FN19" s="113">
        <f t="shared" si="56"/>
        <v>0</v>
      </c>
      <c r="FO19" s="70">
        <f t="shared" si="57"/>
        <v>0</v>
      </c>
      <c r="FP19" s="113">
        <f t="shared" si="58"/>
        <v>0</v>
      </c>
      <c r="FQ19" s="70">
        <f t="shared" si="59"/>
        <v>0</v>
      </c>
      <c r="FR19" s="113"/>
      <c r="FS19" s="70">
        <f t="shared" si="59"/>
        <v>0</v>
      </c>
      <c r="FT19" s="113">
        <f t="shared" si="60"/>
        <v>0</v>
      </c>
      <c r="FU19" s="70">
        <f t="shared" si="61"/>
        <v>0</v>
      </c>
      <c r="FV19" s="113">
        <f t="shared" si="62"/>
        <v>1</v>
      </c>
      <c r="FW19" s="70">
        <f t="shared" si="63"/>
        <v>0</v>
      </c>
      <c r="FX19" s="113">
        <f t="shared" si="64"/>
        <v>0</v>
      </c>
      <c r="FY19" s="70">
        <f t="shared" si="65"/>
        <v>0</v>
      </c>
      <c r="FZ19" s="113">
        <f t="shared" si="66"/>
        <v>0</v>
      </c>
      <c r="GA19" s="70">
        <f t="shared" si="67"/>
        <v>0</v>
      </c>
      <c r="GB19" s="113">
        <f t="shared" si="68"/>
        <v>1</v>
      </c>
      <c r="GC19" s="70">
        <f t="shared" si="69"/>
        <v>25</v>
      </c>
      <c r="GD19" s="70">
        <f t="shared" si="70"/>
        <v>0</v>
      </c>
      <c r="GE19" s="115">
        <f t="shared" si="14"/>
        <v>94</v>
      </c>
      <c r="GF19" s="70">
        <f t="shared" si="80"/>
        <v>0</v>
      </c>
      <c r="GG19" s="116"/>
      <c r="GH19" s="116"/>
      <c r="GI19" s="116"/>
      <c r="GJ19" s="117"/>
      <c r="GL19" s="10"/>
      <c r="GM19" s="10"/>
      <c r="GN19" s="1"/>
      <c r="GO19" s="13"/>
      <c r="GP19" s="15"/>
      <c r="GQ19" s="15"/>
      <c r="GR19" s="33"/>
    </row>
    <row r="20" spans="1:200" ht="24.95" hidden="1" customHeight="1" outlineLevel="1" x14ac:dyDescent="0.3">
      <c r="A20" s="108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47"/>
      <c r="N20" s="65"/>
      <c r="O20" s="70"/>
      <c r="P20" s="65"/>
      <c r="Q20" s="70"/>
      <c r="R20" s="65"/>
      <c r="S20" s="70"/>
      <c r="T20" s="65"/>
      <c r="U20" s="70"/>
      <c r="V20" s="113"/>
      <c r="W20" s="70"/>
      <c r="X20" s="70"/>
      <c r="Y20" s="70"/>
      <c r="Z20" s="113"/>
      <c r="AA20" s="70"/>
      <c r="AB20" s="113"/>
      <c r="AC20" s="70"/>
      <c r="AD20" s="113"/>
      <c r="AE20" s="114"/>
      <c r="AF20" s="113"/>
      <c r="AG20" s="70"/>
      <c r="AH20" s="113"/>
      <c r="AI20" s="70"/>
      <c r="AJ20" s="113"/>
      <c r="AK20" s="70"/>
      <c r="AL20" s="113"/>
      <c r="AM20" s="70"/>
      <c r="AN20" s="113"/>
      <c r="AO20" s="70"/>
      <c r="AP20" s="113"/>
      <c r="AQ20" s="70"/>
      <c r="AR20" s="113"/>
      <c r="AS20" s="70"/>
      <c r="AT20" s="113"/>
      <c r="AU20" s="70"/>
      <c r="AV20" s="113"/>
      <c r="AW20" s="70"/>
      <c r="AX20" s="113"/>
      <c r="AY20" s="70"/>
      <c r="AZ20" s="113"/>
      <c r="BA20" s="70"/>
      <c r="BB20" s="113"/>
      <c r="BC20" s="70"/>
      <c r="BD20" s="113"/>
      <c r="BE20" s="70"/>
      <c r="BF20" s="70"/>
      <c r="BG20" s="70">
        <f t="shared" si="23"/>
        <v>0</v>
      </c>
      <c r="BH20" s="70">
        <f t="shared" si="24"/>
        <v>0</v>
      </c>
      <c r="BI20" s="116"/>
      <c r="BJ20" s="116"/>
      <c r="BK20" s="116"/>
      <c r="BL20" s="117"/>
      <c r="BM20" s="108"/>
      <c r="BN20" s="137" t="s">
        <v>233</v>
      </c>
      <c r="BO20" s="119" t="s">
        <v>110</v>
      </c>
      <c r="BP20" s="119" t="s">
        <v>95</v>
      </c>
      <c r="BQ20" s="119" t="s">
        <v>130</v>
      </c>
      <c r="BR20" s="119" t="s">
        <v>248</v>
      </c>
      <c r="BS20" s="119">
        <v>9</v>
      </c>
      <c r="BT20" s="119">
        <v>1</v>
      </c>
      <c r="BU20" s="119">
        <v>1</v>
      </c>
      <c r="BV20" s="119">
        <v>1</v>
      </c>
      <c r="BW20" s="119">
        <v>1</v>
      </c>
      <c r="BX20" s="138"/>
      <c r="BY20" s="139">
        <f t="shared" ref="BY20" si="202">SUM(BZ20+CB20+CD20+CF20+CH20)</f>
        <v>0</v>
      </c>
      <c r="BZ20" s="138"/>
      <c r="CA20" s="138">
        <f t="shared" ref="CA20" si="203">SUM(BZ20)*BU20</f>
        <v>0</v>
      </c>
      <c r="CB20" s="138"/>
      <c r="CC20" s="140">
        <f t="shared" si="95"/>
        <v>0</v>
      </c>
      <c r="CD20" s="138"/>
      <c r="CE20" s="140">
        <f t="shared" ref="CE20" si="204">SUM(CD20)*BV20</f>
        <v>0</v>
      </c>
      <c r="CF20" s="141"/>
      <c r="CG20" s="142">
        <f t="shared" ref="CG20" si="205">SUM(CF20)*BW20</f>
        <v>0</v>
      </c>
      <c r="CH20" s="141"/>
      <c r="CI20" s="142">
        <f t="shared" ref="CI20" si="206">SUM(CH20)*BV20*5</f>
        <v>0</v>
      </c>
      <c r="CJ20" s="68"/>
      <c r="CK20" s="68">
        <f t="shared" ref="CK20" si="207">BX20*BV20*0.05</f>
        <v>0</v>
      </c>
      <c r="CL20" s="141"/>
      <c r="CM20" s="142"/>
      <c r="CN20" s="141"/>
      <c r="CO20" s="68">
        <f t="shared" ref="CO20" si="208">SUM(CN20)*3*BT20/5</f>
        <v>0</v>
      </c>
      <c r="CP20" s="141">
        <v>1</v>
      </c>
      <c r="CQ20" s="148">
        <f>SUM(CP20*BT20*(15))</f>
        <v>15</v>
      </c>
      <c r="CR20" s="141"/>
      <c r="CS20" s="142">
        <f t="shared" ref="CS20:CS21" si="209">SUM(CR20*BT20*3)</f>
        <v>0</v>
      </c>
      <c r="CT20" s="141"/>
      <c r="CU20" s="68">
        <f t="shared" ref="CU20" si="210">SUM(CT20*BT20/3)</f>
        <v>0</v>
      </c>
      <c r="CV20" s="141"/>
      <c r="CW20" s="68">
        <f t="shared" ref="CW20" si="211">SUM(CV20*BT20*2/3)</f>
        <v>0</v>
      </c>
      <c r="CX20" s="141"/>
      <c r="CY20" s="142">
        <f>SUM(CX20*BT20)*2</f>
        <v>0</v>
      </c>
      <c r="CZ20" s="141"/>
      <c r="DA20" s="142">
        <f t="shared" ref="DA20:DA22" si="212">SUM(CZ20*BV20)</f>
        <v>0</v>
      </c>
      <c r="DB20" s="141"/>
      <c r="DC20" s="142">
        <f t="shared" ref="DC20" si="213">SUM(DB20*BT20*2)</f>
        <v>0</v>
      </c>
      <c r="DD20" s="141"/>
      <c r="DE20" s="142">
        <f t="shared" ref="DE20:DE21" si="214">SUM(BV20*DD20*6)</f>
        <v>0</v>
      </c>
      <c r="DF20" s="141"/>
      <c r="DG20" s="68">
        <f t="shared" si="106"/>
        <v>0</v>
      </c>
      <c r="DH20" s="141"/>
      <c r="DI20" s="142">
        <f t="shared" ref="DI20:DI21" si="215">SUM(DH20*BT20/3)</f>
        <v>0</v>
      </c>
      <c r="DJ20" s="141"/>
      <c r="DK20" s="142">
        <f t="shared" ref="DK20" si="216">SUM(BV20*DJ20*8)</f>
        <v>0</v>
      </c>
      <c r="DL20" s="141"/>
      <c r="DM20" s="68">
        <f>SUM(DL20*BT20*5*2/3)</f>
        <v>0</v>
      </c>
      <c r="DN20" s="141"/>
      <c r="DO20" s="68">
        <f t="shared" ref="DO20" si="217">SUM(DN20*BW20*4*6)</f>
        <v>0</v>
      </c>
      <c r="DP20" s="141"/>
      <c r="DQ20" s="112">
        <f t="shared" ref="DQ20:DQ25" si="218">SUM(DP20*50)</f>
        <v>0</v>
      </c>
      <c r="DR20" s="70"/>
      <c r="DS20" s="70">
        <f t="shared" si="27"/>
        <v>15</v>
      </c>
      <c r="DT20" s="70">
        <f t="shared" si="78"/>
        <v>0</v>
      </c>
      <c r="DU20" s="116"/>
      <c r="DV20" s="116"/>
      <c r="DW20" s="116"/>
      <c r="DX20" s="117"/>
      <c r="DY20" s="108"/>
      <c r="DZ20" s="62"/>
      <c r="EA20" s="63"/>
      <c r="EB20" s="63"/>
      <c r="EC20" s="116"/>
      <c r="ED20" s="116"/>
      <c r="EE20" s="116"/>
      <c r="EF20" s="116"/>
      <c r="EG20" s="116"/>
      <c r="EH20" s="116"/>
      <c r="EI20" s="116"/>
      <c r="EJ20" s="116"/>
      <c r="EK20" s="147"/>
      <c r="EL20" s="65"/>
      <c r="EM20" s="70">
        <f t="shared" si="29"/>
        <v>0</v>
      </c>
      <c r="EN20" s="70">
        <f t="shared" si="30"/>
        <v>0</v>
      </c>
      <c r="EO20" s="70">
        <f t="shared" si="31"/>
        <v>0</v>
      </c>
      <c r="EP20" s="70">
        <f t="shared" si="32"/>
        <v>0</v>
      </c>
      <c r="EQ20" s="70">
        <f t="shared" si="33"/>
        <v>0</v>
      </c>
      <c r="ER20" s="70">
        <f t="shared" si="34"/>
        <v>0</v>
      </c>
      <c r="ES20" s="70">
        <f t="shared" si="35"/>
        <v>0</v>
      </c>
      <c r="ET20" s="70">
        <f t="shared" si="36"/>
        <v>0</v>
      </c>
      <c r="EU20" s="70">
        <f t="shared" si="37"/>
        <v>0</v>
      </c>
      <c r="EV20" s="70">
        <f t="shared" si="38"/>
        <v>0</v>
      </c>
      <c r="EW20" s="70">
        <f t="shared" si="39"/>
        <v>0</v>
      </c>
      <c r="EX20" s="70">
        <f t="shared" si="40"/>
        <v>0</v>
      </c>
      <c r="EY20" s="70">
        <f t="shared" si="41"/>
        <v>0</v>
      </c>
      <c r="EZ20" s="70">
        <f t="shared" si="42"/>
        <v>0</v>
      </c>
      <c r="FA20" s="70">
        <f t="shared" si="43"/>
        <v>0</v>
      </c>
      <c r="FB20" s="70">
        <f t="shared" si="44"/>
        <v>1</v>
      </c>
      <c r="FC20" s="70">
        <f t="shared" si="45"/>
        <v>15</v>
      </c>
      <c r="FD20" s="70">
        <f t="shared" si="46"/>
        <v>0</v>
      </c>
      <c r="FE20" s="70">
        <f t="shared" si="47"/>
        <v>0</v>
      </c>
      <c r="FF20" s="70">
        <f t="shared" si="48"/>
        <v>0</v>
      </c>
      <c r="FG20" s="70">
        <f t="shared" si="49"/>
        <v>0</v>
      </c>
      <c r="FH20" s="70">
        <f t="shared" si="50"/>
        <v>0</v>
      </c>
      <c r="FI20" s="70">
        <f t="shared" si="51"/>
        <v>0</v>
      </c>
      <c r="FJ20" s="70">
        <f t="shared" si="52"/>
        <v>0</v>
      </c>
      <c r="FK20" s="70">
        <f t="shared" si="53"/>
        <v>0</v>
      </c>
      <c r="FL20" s="70">
        <f t="shared" si="54"/>
        <v>0</v>
      </c>
      <c r="FM20" s="70">
        <f t="shared" si="55"/>
        <v>0</v>
      </c>
      <c r="FN20" s="70">
        <f t="shared" si="56"/>
        <v>0</v>
      </c>
      <c r="FO20" s="70">
        <f t="shared" si="57"/>
        <v>0</v>
      </c>
      <c r="FP20" s="70">
        <f t="shared" si="58"/>
        <v>0</v>
      </c>
      <c r="FQ20" s="70">
        <f t="shared" si="59"/>
        <v>0</v>
      </c>
      <c r="FR20" s="70">
        <f t="shared" ref="FR20:FR21" si="219">SUM(AT20+DF20)</f>
        <v>0</v>
      </c>
      <c r="FS20" s="70">
        <f t="shared" si="59"/>
        <v>0</v>
      </c>
      <c r="FT20" s="70">
        <f t="shared" si="60"/>
        <v>0</v>
      </c>
      <c r="FU20" s="70">
        <f t="shared" si="61"/>
        <v>0</v>
      </c>
      <c r="FV20" s="70">
        <f t="shared" si="62"/>
        <v>0</v>
      </c>
      <c r="FW20" s="70">
        <f t="shared" si="63"/>
        <v>0</v>
      </c>
      <c r="FX20" s="70">
        <f t="shared" si="64"/>
        <v>0</v>
      </c>
      <c r="FY20" s="70">
        <f t="shared" si="65"/>
        <v>0</v>
      </c>
      <c r="FZ20" s="70">
        <f t="shared" si="66"/>
        <v>0</v>
      </c>
      <c r="GA20" s="70">
        <f t="shared" si="67"/>
        <v>0</v>
      </c>
      <c r="GB20" s="70">
        <f t="shared" si="68"/>
        <v>0</v>
      </c>
      <c r="GC20" s="70">
        <f t="shared" si="69"/>
        <v>0</v>
      </c>
      <c r="GD20" s="70">
        <f t="shared" si="70"/>
        <v>0</v>
      </c>
      <c r="GE20" s="115">
        <f t="shared" si="14"/>
        <v>15</v>
      </c>
      <c r="GF20" s="70">
        <f t="shared" si="80"/>
        <v>0</v>
      </c>
      <c r="GG20" s="116"/>
      <c r="GH20" s="116"/>
      <c r="GI20" s="116"/>
      <c r="GJ20" s="117"/>
      <c r="GL20" s="10"/>
      <c r="GM20" s="10"/>
      <c r="GN20" s="43"/>
      <c r="GO20" s="44"/>
      <c r="GP20" s="15"/>
      <c r="GQ20" s="15"/>
      <c r="GR20" s="33"/>
    </row>
    <row r="21" spans="1:200" ht="24.95" hidden="1" customHeight="1" outlineLevel="1" x14ac:dyDescent="0.3">
      <c r="A21" s="108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47"/>
      <c r="N21" s="65"/>
      <c r="O21" s="70"/>
      <c r="P21" s="65"/>
      <c r="Q21" s="70"/>
      <c r="R21" s="65"/>
      <c r="S21" s="70"/>
      <c r="T21" s="65"/>
      <c r="U21" s="70"/>
      <c r="V21" s="113"/>
      <c r="W21" s="70"/>
      <c r="X21" s="70"/>
      <c r="Y21" s="70"/>
      <c r="Z21" s="113"/>
      <c r="AA21" s="70"/>
      <c r="AB21" s="113"/>
      <c r="AC21" s="70"/>
      <c r="AD21" s="113"/>
      <c r="AE21" s="114"/>
      <c r="AF21" s="113"/>
      <c r="AG21" s="70"/>
      <c r="AH21" s="113"/>
      <c r="AI21" s="70"/>
      <c r="AJ21" s="113"/>
      <c r="AK21" s="70"/>
      <c r="AL21" s="113"/>
      <c r="AM21" s="70"/>
      <c r="AN21" s="113"/>
      <c r="AO21" s="70"/>
      <c r="AP21" s="113"/>
      <c r="AQ21" s="70"/>
      <c r="AR21" s="113"/>
      <c r="AS21" s="70"/>
      <c r="AT21" s="113"/>
      <c r="AU21" s="70"/>
      <c r="AV21" s="113"/>
      <c r="AW21" s="70"/>
      <c r="AX21" s="113"/>
      <c r="AY21" s="70"/>
      <c r="AZ21" s="113"/>
      <c r="BA21" s="70"/>
      <c r="BB21" s="113"/>
      <c r="BC21" s="70"/>
      <c r="BD21" s="113"/>
      <c r="BE21" s="70"/>
      <c r="BF21" s="70"/>
      <c r="BG21" s="70">
        <f t="shared" si="23"/>
        <v>0</v>
      </c>
      <c r="BH21" s="70">
        <f t="shared" si="24"/>
        <v>0</v>
      </c>
      <c r="BI21" s="116"/>
      <c r="BJ21" s="116"/>
      <c r="BK21" s="116"/>
      <c r="BL21" s="117"/>
      <c r="BM21" s="108"/>
      <c r="BN21" s="137" t="s">
        <v>233</v>
      </c>
      <c r="BO21" s="119" t="s">
        <v>110</v>
      </c>
      <c r="BP21" s="119" t="s">
        <v>190</v>
      </c>
      <c r="BQ21" s="119" t="s">
        <v>187</v>
      </c>
      <c r="BR21" s="119" t="s">
        <v>380</v>
      </c>
      <c r="BS21" s="119">
        <v>11</v>
      </c>
      <c r="BT21" s="119">
        <v>1</v>
      </c>
      <c r="BU21" s="119">
        <v>1</v>
      </c>
      <c r="BV21" s="119">
        <v>1</v>
      </c>
      <c r="BW21" s="119">
        <v>1</v>
      </c>
      <c r="BX21" s="138"/>
      <c r="BY21" s="139">
        <f>SUM(BZ21+CB21+CD21+CF21+CH21)</f>
        <v>0</v>
      </c>
      <c r="BZ21" s="138"/>
      <c r="CA21" s="138">
        <f>SUM(BZ21)*BU21</f>
        <v>0</v>
      </c>
      <c r="CB21" s="138"/>
      <c r="CC21" s="140">
        <f>BV21*CB21</f>
        <v>0</v>
      </c>
      <c r="CD21" s="138"/>
      <c r="CE21" s="140">
        <f t="shared" ref="CE21" si="220">SUM(CD21)*BV21</f>
        <v>0</v>
      </c>
      <c r="CF21" s="141"/>
      <c r="CG21" s="142">
        <f t="shared" ref="CG21" si="221">SUM(CF21)*BW21</f>
        <v>0</v>
      </c>
      <c r="CH21" s="141"/>
      <c r="CI21" s="142">
        <f t="shared" ref="CI21:CI25" si="222">SUM(CH21)*BV21*5</f>
        <v>0</v>
      </c>
      <c r="CJ21" s="68"/>
      <c r="CK21" s="68">
        <f t="shared" ref="CK21" si="223">SUM(BX21*15/100*BV21)</f>
        <v>0</v>
      </c>
      <c r="CL21" s="141"/>
      <c r="CM21" s="142"/>
      <c r="CN21" s="141"/>
      <c r="CO21" s="68">
        <f t="shared" ref="CO21" si="224">SUM(CN21)*3*BT21/5</f>
        <v>0</v>
      </c>
      <c r="CP21" s="141">
        <v>1</v>
      </c>
      <c r="CQ21" s="148">
        <f>BT21*15*CP21</f>
        <v>15</v>
      </c>
      <c r="CR21" s="141"/>
      <c r="CS21" s="142">
        <f t="shared" si="209"/>
        <v>0</v>
      </c>
      <c r="CT21" s="141"/>
      <c r="CU21" s="68">
        <f>SUM(CT21*BT21/3)</f>
        <v>0</v>
      </c>
      <c r="CV21" s="141"/>
      <c r="CW21" s="68">
        <f>SUM(CV21*BT21*2/3)</f>
        <v>0</v>
      </c>
      <c r="CX21" s="141"/>
      <c r="CY21" s="142">
        <f>SUM(CX21*BT21)*2</f>
        <v>0</v>
      </c>
      <c r="CZ21" s="141"/>
      <c r="DA21" s="142">
        <f t="shared" si="212"/>
        <v>0</v>
      </c>
      <c r="DB21" s="141"/>
      <c r="DC21" s="142">
        <f>SUM(DB21*BT21*2)</f>
        <v>0</v>
      </c>
      <c r="DD21" s="141"/>
      <c r="DE21" s="142">
        <f t="shared" si="214"/>
        <v>0</v>
      </c>
      <c r="DF21" s="141"/>
      <c r="DG21" s="68">
        <f t="shared" si="106"/>
        <v>0</v>
      </c>
      <c r="DH21" s="141"/>
      <c r="DI21" s="142">
        <f t="shared" si="215"/>
        <v>0</v>
      </c>
      <c r="DJ21" s="141"/>
      <c r="DK21" s="142">
        <f>SUM(BV21*DJ21*8)</f>
        <v>0</v>
      </c>
      <c r="DL21" s="141"/>
      <c r="DM21" s="68">
        <f>SUM(DL21*BT21*5*2/3)</f>
        <v>0</v>
      </c>
      <c r="DN21" s="141"/>
      <c r="DO21" s="68">
        <f t="shared" ref="DO21" si="225">SUM(DN21*BW21*4*6)</f>
        <v>0</v>
      </c>
      <c r="DP21" s="141"/>
      <c r="DQ21" s="112">
        <f t="shared" si="218"/>
        <v>0</v>
      </c>
      <c r="DR21" s="70"/>
      <c r="DS21" s="70">
        <f t="shared" si="27"/>
        <v>15</v>
      </c>
      <c r="DT21" s="70">
        <f t="shared" si="78"/>
        <v>0</v>
      </c>
      <c r="DU21" s="116"/>
      <c r="DV21" s="116"/>
      <c r="DW21" s="116"/>
      <c r="DX21" s="117"/>
      <c r="DY21" s="108"/>
      <c r="DZ21" s="62"/>
      <c r="EA21" s="63"/>
      <c r="EB21" s="63"/>
      <c r="EC21" s="116"/>
      <c r="ED21" s="116"/>
      <c r="EE21" s="116"/>
      <c r="EF21" s="116"/>
      <c r="EG21" s="116"/>
      <c r="EH21" s="116"/>
      <c r="EI21" s="116"/>
      <c r="EJ21" s="116"/>
      <c r="EK21" s="147"/>
      <c r="EL21" s="65"/>
      <c r="EM21" s="70">
        <f t="shared" si="29"/>
        <v>0</v>
      </c>
      <c r="EN21" s="70">
        <f t="shared" si="30"/>
        <v>0</v>
      </c>
      <c r="EO21" s="70">
        <f t="shared" si="31"/>
        <v>0</v>
      </c>
      <c r="EP21" s="70">
        <f t="shared" si="32"/>
        <v>0</v>
      </c>
      <c r="EQ21" s="70">
        <f t="shared" si="33"/>
        <v>0</v>
      </c>
      <c r="ER21" s="70">
        <f t="shared" si="34"/>
        <v>0</v>
      </c>
      <c r="ES21" s="70">
        <f t="shared" si="35"/>
        <v>0</v>
      </c>
      <c r="ET21" s="70">
        <f t="shared" si="36"/>
        <v>0</v>
      </c>
      <c r="EU21" s="70">
        <f t="shared" si="37"/>
        <v>0</v>
      </c>
      <c r="EV21" s="70">
        <f t="shared" si="38"/>
        <v>0</v>
      </c>
      <c r="EW21" s="70">
        <f t="shared" si="39"/>
        <v>0</v>
      </c>
      <c r="EX21" s="70">
        <f t="shared" si="40"/>
        <v>0</v>
      </c>
      <c r="EY21" s="70">
        <f t="shared" si="41"/>
        <v>0</v>
      </c>
      <c r="EZ21" s="70">
        <f t="shared" si="42"/>
        <v>0</v>
      </c>
      <c r="FA21" s="70">
        <f t="shared" si="43"/>
        <v>0</v>
      </c>
      <c r="FB21" s="70">
        <f t="shared" si="44"/>
        <v>1</v>
      </c>
      <c r="FC21" s="70">
        <f t="shared" si="45"/>
        <v>15</v>
      </c>
      <c r="FD21" s="70">
        <f t="shared" si="46"/>
        <v>0</v>
      </c>
      <c r="FE21" s="70">
        <f t="shared" si="47"/>
        <v>0</v>
      </c>
      <c r="FF21" s="70">
        <f t="shared" si="48"/>
        <v>0</v>
      </c>
      <c r="FG21" s="70">
        <f t="shared" si="49"/>
        <v>0</v>
      </c>
      <c r="FH21" s="70">
        <f t="shared" si="50"/>
        <v>0</v>
      </c>
      <c r="FI21" s="70">
        <f t="shared" si="51"/>
        <v>0</v>
      </c>
      <c r="FJ21" s="70">
        <f t="shared" si="52"/>
        <v>0</v>
      </c>
      <c r="FK21" s="70">
        <f t="shared" si="53"/>
        <v>0</v>
      </c>
      <c r="FL21" s="70">
        <f t="shared" si="54"/>
        <v>0</v>
      </c>
      <c r="FM21" s="70">
        <f t="shared" si="55"/>
        <v>0</v>
      </c>
      <c r="FN21" s="70">
        <f t="shared" si="56"/>
        <v>0</v>
      </c>
      <c r="FO21" s="70">
        <f t="shared" si="57"/>
        <v>0</v>
      </c>
      <c r="FP21" s="70">
        <f t="shared" si="58"/>
        <v>0</v>
      </c>
      <c r="FQ21" s="70">
        <f t="shared" si="59"/>
        <v>0</v>
      </c>
      <c r="FR21" s="70">
        <f t="shared" si="219"/>
        <v>0</v>
      </c>
      <c r="FS21" s="70">
        <f t="shared" si="59"/>
        <v>0</v>
      </c>
      <c r="FT21" s="70">
        <f t="shared" si="60"/>
        <v>0</v>
      </c>
      <c r="FU21" s="70">
        <f t="shared" si="61"/>
        <v>0</v>
      </c>
      <c r="FV21" s="70">
        <f t="shared" si="62"/>
        <v>0</v>
      </c>
      <c r="FW21" s="70">
        <f t="shared" si="63"/>
        <v>0</v>
      </c>
      <c r="FX21" s="70">
        <f t="shared" si="64"/>
        <v>0</v>
      </c>
      <c r="FY21" s="70">
        <f t="shared" si="65"/>
        <v>0</v>
      </c>
      <c r="FZ21" s="70">
        <f t="shared" si="66"/>
        <v>0</v>
      </c>
      <c r="GA21" s="70">
        <f t="shared" si="67"/>
        <v>0</v>
      </c>
      <c r="GB21" s="70">
        <f t="shared" si="68"/>
        <v>0</v>
      </c>
      <c r="GC21" s="70">
        <f t="shared" si="69"/>
        <v>0</v>
      </c>
      <c r="GD21" s="70">
        <f t="shared" si="70"/>
        <v>0</v>
      </c>
      <c r="GE21" s="115">
        <f t="shared" si="14"/>
        <v>15</v>
      </c>
      <c r="GF21" s="70">
        <f t="shared" si="80"/>
        <v>0</v>
      </c>
      <c r="GG21" s="116"/>
      <c r="GH21" s="116"/>
      <c r="GI21" s="116"/>
      <c r="GJ21" s="117"/>
      <c r="GL21" s="10"/>
      <c r="GM21" s="10"/>
      <c r="GN21" s="43"/>
      <c r="GO21" s="44"/>
      <c r="GP21" s="15"/>
      <c r="GQ21" s="15"/>
      <c r="GR21" s="33"/>
    </row>
    <row r="22" spans="1:200" ht="24.95" hidden="1" customHeight="1" outlineLevel="1" x14ac:dyDescent="0.3">
      <c r="A22" s="108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47">
        <f t="shared" ref="M22:M32" si="226">SUM(N22+P22+T22+V22+AR22*2)</f>
        <v>0</v>
      </c>
      <c r="N22" s="65"/>
      <c r="O22" s="70"/>
      <c r="P22" s="65"/>
      <c r="Q22" s="70"/>
      <c r="R22" s="65"/>
      <c r="S22" s="70"/>
      <c r="T22" s="65"/>
      <c r="U22" s="70"/>
      <c r="V22" s="113"/>
      <c r="W22" s="70"/>
      <c r="X22" s="70"/>
      <c r="Y22" s="70"/>
      <c r="Z22" s="113"/>
      <c r="AA22" s="70"/>
      <c r="AB22" s="113"/>
      <c r="AC22" s="70"/>
      <c r="AD22" s="113"/>
      <c r="AE22" s="114"/>
      <c r="AF22" s="113"/>
      <c r="AG22" s="70"/>
      <c r="AH22" s="113"/>
      <c r="AI22" s="70"/>
      <c r="AJ22" s="113"/>
      <c r="AK22" s="70"/>
      <c r="AL22" s="113"/>
      <c r="AM22" s="70"/>
      <c r="AN22" s="113"/>
      <c r="AO22" s="70"/>
      <c r="AP22" s="113"/>
      <c r="AQ22" s="70"/>
      <c r="AR22" s="113"/>
      <c r="AS22" s="70"/>
      <c r="AT22" s="113"/>
      <c r="AU22" s="70"/>
      <c r="AV22" s="113"/>
      <c r="AW22" s="70"/>
      <c r="AX22" s="113"/>
      <c r="AY22" s="70"/>
      <c r="AZ22" s="113"/>
      <c r="BA22" s="70"/>
      <c r="BB22" s="113"/>
      <c r="BC22" s="70"/>
      <c r="BD22" s="113"/>
      <c r="BE22" s="70"/>
      <c r="BF22" s="70"/>
      <c r="BG22" s="70">
        <f t="shared" si="23"/>
        <v>0</v>
      </c>
      <c r="BH22" s="70">
        <f t="shared" si="24"/>
        <v>0</v>
      </c>
      <c r="BI22" s="116"/>
      <c r="BJ22" s="116"/>
      <c r="BK22" s="116"/>
      <c r="BL22" s="117"/>
      <c r="BM22" s="108"/>
      <c r="BN22" s="137" t="s">
        <v>381</v>
      </c>
      <c r="BO22" s="119" t="s">
        <v>110</v>
      </c>
      <c r="BP22" s="119" t="s">
        <v>190</v>
      </c>
      <c r="BQ22" s="119" t="s">
        <v>187</v>
      </c>
      <c r="BR22" s="119" t="s">
        <v>380</v>
      </c>
      <c r="BS22" s="119">
        <v>11</v>
      </c>
      <c r="BT22" s="119">
        <v>10</v>
      </c>
      <c r="BU22" s="119">
        <v>1</v>
      </c>
      <c r="BV22" s="119">
        <v>1</v>
      </c>
      <c r="BW22" s="119">
        <v>1</v>
      </c>
      <c r="BX22" s="138"/>
      <c r="BY22" s="172">
        <f t="shared" ref="BY22" si="227">SUM(BZ22+CB22+CD22+CF22+CH22)</f>
        <v>0</v>
      </c>
      <c r="BZ22" s="141"/>
      <c r="CA22" s="142">
        <f t="shared" ref="CA22:CA25" si="228">SUM(BZ22)*BU22</f>
        <v>0</v>
      </c>
      <c r="CB22" s="141"/>
      <c r="CC22" s="142">
        <f t="shared" ref="CC22" si="229">BV22*CB22</f>
        <v>0</v>
      </c>
      <c r="CD22" s="141"/>
      <c r="CE22" s="142">
        <f t="shared" ref="CE22:CE25" si="230">SUM(CD22)*BV22</f>
        <v>0</v>
      </c>
      <c r="CF22" s="141"/>
      <c r="CG22" s="142">
        <f t="shared" ref="CG22:CG25" si="231">SUM(CF22)*BW22</f>
        <v>0</v>
      </c>
      <c r="CH22" s="141"/>
      <c r="CI22" s="142">
        <f t="shared" si="222"/>
        <v>0</v>
      </c>
      <c r="CJ22" s="68"/>
      <c r="CK22" s="68">
        <f>SUM(BX22*15/100*BV22)</f>
        <v>0</v>
      </c>
      <c r="CL22" s="141"/>
      <c r="CM22" s="142"/>
      <c r="CN22" s="141"/>
      <c r="CO22" s="68">
        <f t="shared" ref="CO22:CO23" si="232">SUM(CN22)*3*BT22/5</f>
        <v>0</v>
      </c>
      <c r="CP22" s="141"/>
      <c r="CQ22" s="148">
        <f t="shared" ref="CQ22" si="233">SUM(CP22*BT22*(15))</f>
        <v>0</v>
      </c>
      <c r="CR22" s="141"/>
      <c r="CS22" s="142">
        <f t="shared" ref="CS22:CS26" si="234">SUM(CR22*BT22*3)</f>
        <v>0</v>
      </c>
      <c r="CT22" s="141"/>
      <c r="CU22" s="68">
        <f t="shared" ref="CU22:CU28" si="235">SUM(CT22*BT22/3)</f>
        <v>0</v>
      </c>
      <c r="CV22" s="141"/>
      <c r="CW22" s="68">
        <f t="shared" ref="CW22:CW25" si="236">SUM(CV22*BT22*2/3)</f>
        <v>0</v>
      </c>
      <c r="CX22" s="141"/>
      <c r="CY22" s="142">
        <f>SUM(CX22*BT22*2)</f>
        <v>0</v>
      </c>
      <c r="CZ22" s="141"/>
      <c r="DA22" s="142">
        <f t="shared" si="212"/>
        <v>0</v>
      </c>
      <c r="DB22" s="141"/>
      <c r="DC22" s="142">
        <f t="shared" ref="DC22:DC25" si="237">SUM(DB22*BT22*2)</f>
        <v>0</v>
      </c>
      <c r="DD22" s="141"/>
      <c r="DE22" s="142">
        <f t="shared" ref="DE22:DE25" si="238">SUM(BV22*DD22*6)</f>
        <v>0</v>
      </c>
      <c r="DF22" s="141"/>
      <c r="DG22" s="68">
        <f t="shared" si="106"/>
        <v>0</v>
      </c>
      <c r="DH22" s="141"/>
      <c r="DI22" s="142">
        <f t="shared" ref="DI22" si="239">SUM(DH22*BT22/3)</f>
        <v>0</v>
      </c>
      <c r="DJ22" s="141"/>
      <c r="DK22" s="142">
        <f t="shared" ref="DK22:DK25" si="240">SUM(BV22*DJ22*8)</f>
        <v>0</v>
      </c>
      <c r="DL22" s="141">
        <v>1</v>
      </c>
      <c r="DM22" s="68">
        <f>SUM(DL22*BV22:BV156*3*8)</f>
        <v>24</v>
      </c>
      <c r="DN22" s="141"/>
      <c r="DO22" s="68">
        <f t="shared" ref="DO22:DO25" si="241">SUM(DN22*BW22*4*6)</f>
        <v>0</v>
      </c>
      <c r="DP22" s="141"/>
      <c r="DQ22" s="112">
        <f t="shared" si="218"/>
        <v>0</v>
      </c>
      <c r="DR22" s="70"/>
      <c r="DS22" s="70">
        <f t="shared" si="27"/>
        <v>24</v>
      </c>
      <c r="DT22" s="70">
        <f t="shared" si="78"/>
        <v>24</v>
      </c>
      <c r="DU22" s="116"/>
      <c r="DV22" s="116"/>
      <c r="DW22" s="116"/>
      <c r="DX22" s="117"/>
      <c r="DY22" s="108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>
        <f t="shared" si="143"/>
        <v>0</v>
      </c>
      <c r="EK22" s="147">
        <f t="shared" si="143"/>
        <v>0</v>
      </c>
      <c r="EL22" s="65">
        <f t="shared" si="79"/>
        <v>0</v>
      </c>
      <c r="EM22" s="70">
        <f t="shared" si="29"/>
        <v>0</v>
      </c>
      <c r="EN22" s="65">
        <f t="shared" si="30"/>
        <v>0</v>
      </c>
      <c r="EO22" s="70">
        <f t="shared" si="31"/>
        <v>0</v>
      </c>
      <c r="EP22" s="65">
        <f t="shared" si="32"/>
        <v>0</v>
      </c>
      <c r="EQ22" s="70">
        <f t="shared" si="33"/>
        <v>0</v>
      </c>
      <c r="ER22" s="65">
        <f t="shared" si="34"/>
        <v>0</v>
      </c>
      <c r="ES22" s="70">
        <f t="shared" si="35"/>
        <v>0</v>
      </c>
      <c r="ET22" s="113">
        <f t="shared" si="36"/>
        <v>0</v>
      </c>
      <c r="EU22" s="70">
        <f t="shared" si="37"/>
        <v>0</v>
      </c>
      <c r="EV22" s="70">
        <f t="shared" si="38"/>
        <v>0</v>
      </c>
      <c r="EW22" s="70">
        <f t="shared" si="39"/>
        <v>0</v>
      </c>
      <c r="EX22" s="113">
        <f t="shared" si="40"/>
        <v>0</v>
      </c>
      <c r="EY22" s="70">
        <f t="shared" si="41"/>
        <v>0</v>
      </c>
      <c r="EZ22" s="113">
        <f t="shared" si="42"/>
        <v>0</v>
      </c>
      <c r="FA22" s="70">
        <f t="shared" si="43"/>
        <v>0</v>
      </c>
      <c r="FB22" s="113">
        <f t="shared" si="44"/>
        <v>0</v>
      </c>
      <c r="FC22" s="114">
        <f t="shared" si="45"/>
        <v>0</v>
      </c>
      <c r="FD22" s="113">
        <f t="shared" si="46"/>
        <v>0</v>
      </c>
      <c r="FE22" s="70">
        <f t="shared" si="47"/>
        <v>0</v>
      </c>
      <c r="FF22" s="113">
        <f t="shared" si="48"/>
        <v>0</v>
      </c>
      <c r="FG22" s="70">
        <f t="shared" si="49"/>
        <v>0</v>
      </c>
      <c r="FH22" s="113">
        <f t="shared" si="50"/>
        <v>0</v>
      </c>
      <c r="FI22" s="70">
        <f t="shared" si="51"/>
        <v>0</v>
      </c>
      <c r="FJ22" s="113">
        <f t="shared" si="52"/>
        <v>0</v>
      </c>
      <c r="FK22" s="70">
        <f t="shared" si="53"/>
        <v>0</v>
      </c>
      <c r="FL22" s="113">
        <f t="shared" si="54"/>
        <v>0</v>
      </c>
      <c r="FM22" s="70">
        <f t="shared" si="55"/>
        <v>0</v>
      </c>
      <c r="FN22" s="113">
        <f t="shared" si="56"/>
        <v>0</v>
      </c>
      <c r="FO22" s="70">
        <f t="shared" si="57"/>
        <v>0</v>
      </c>
      <c r="FP22" s="113">
        <f t="shared" si="58"/>
        <v>0</v>
      </c>
      <c r="FQ22" s="70">
        <f t="shared" si="59"/>
        <v>0</v>
      </c>
      <c r="FR22" s="113"/>
      <c r="FS22" s="70">
        <f t="shared" si="59"/>
        <v>0</v>
      </c>
      <c r="FT22" s="113">
        <f t="shared" si="60"/>
        <v>0</v>
      </c>
      <c r="FU22" s="70">
        <f t="shared" si="61"/>
        <v>0</v>
      </c>
      <c r="FV22" s="113">
        <f t="shared" si="62"/>
        <v>0</v>
      </c>
      <c r="FW22" s="70">
        <f t="shared" si="63"/>
        <v>0</v>
      </c>
      <c r="FX22" s="113">
        <f t="shared" si="64"/>
        <v>1</v>
      </c>
      <c r="FY22" s="70">
        <f t="shared" si="65"/>
        <v>24</v>
      </c>
      <c r="FZ22" s="113">
        <f t="shared" si="66"/>
        <v>0</v>
      </c>
      <c r="GA22" s="70">
        <f t="shared" si="67"/>
        <v>0</v>
      </c>
      <c r="GB22" s="113">
        <f t="shared" si="68"/>
        <v>0</v>
      </c>
      <c r="GC22" s="70">
        <f t="shared" si="69"/>
        <v>0</v>
      </c>
      <c r="GD22" s="70">
        <f t="shared" si="70"/>
        <v>0</v>
      </c>
      <c r="GE22" s="115">
        <f t="shared" si="14"/>
        <v>24</v>
      </c>
      <c r="GF22" s="70">
        <f t="shared" si="80"/>
        <v>24</v>
      </c>
      <c r="GG22" s="116"/>
      <c r="GH22" s="116"/>
      <c r="GI22" s="116"/>
      <c r="GJ22" s="117"/>
      <c r="GL22" s="10"/>
      <c r="GM22" s="10"/>
      <c r="GN22" s="1"/>
      <c r="GO22" s="20"/>
      <c r="GP22" s="15"/>
      <c r="GQ22" s="15"/>
      <c r="GR22" s="33"/>
    </row>
    <row r="23" spans="1:200" ht="24.95" hidden="1" customHeight="1" outlineLevel="1" x14ac:dyDescent="0.3">
      <c r="A23" s="108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47">
        <f t="shared" si="226"/>
        <v>0</v>
      </c>
      <c r="N23" s="65"/>
      <c r="O23" s="70"/>
      <c r="P23" s="65"/>
      <c r="Q23" s="70"/>
      <c r="R23" s="65"/>
      <c r="S23" s="70"/>
      <c r="T23" s="65"/>
      <c r="U23" s="70"/>
      <c r="V23" s="113"/>
      <c r="W23" s="70"/>
      <c r="X23" s="70"/>
      <c r="Y23" s="70"/>
      <c r="Z23" s="113"/>
      <c r="AA23" s="70"/>
      <c r="AB23" s="113"/>
      <c r="AC23" s="70"/>
      <c r="AD23" s="113"/>
      <c r="AE23" s="114"/>
      <c r="AF23" s="113"/>
      <c r="AG23" s="70"/>
      <c r="AH23" s="113"/>
      <c r="AI23" s="70"/>
      <c r="AJ23" s="113"/>
      <c r="AK23" s="70"/>
      <c r="AL23" s="113"/>
      <c r="AM23" s="70"/>
      <c r="AN23" s="113"/>
      <c r="AO23" s="70"/>
      <c r="AP23" s="113"/>
      <c r="AQ23" s="70"/>
      <c r="AR23" s="113"/>
      <c r="AS23" s="70"/>
      <c r="AT23" s="113"/>
      <c r="AU23" s="70"/>
      <c r="AV23" s="113"/>
      <c r="AW23" s="70"/>
      <c r="AX23" s="113"/>
      <c r="AY23" s="70"/>
      <c r="AZ23" s="113"/>
      <c r="BA23" s="70"/>
      <c r="BB23" s="113"/>
      <c r="BC23" s="70"/>
      <c r="BD23" s="113"/>
      <c r="BE23" s="70"/>
      <c r="BF23" s="70"/>
      <c r="BG23" s="70">
        <f t="shared" si="23"/>
        <v>0</v>
      </c>
      <c r="BH23" s="70">
        <f t="shared" si="24"/>
        <v>0</v>
      </c>
      <c r="BI23" s="116"/>
      <c r="BJ23" s="116"/>
      <c r="BK23" s="116"/>
      <c r="BL23" s="117"/>
      <c r="BM23" s="108"/>
      <c r="BN23" s="137" t="s">
        <v>382</v>
      </c>
      <c r="BO23" s="119" t="s">
        <v>110</v>
      </c>
      <c r="BP23" s="119" t="s">
        <v>190</v>
      </c>
      <c r="BQ23" s="119" t="s">
        <v>187</v>
      </c>
      <c r="BR23" s="119" t="s">
        <v>380</v>
      </c>
      <c r="BS23" s="119">
        <v>12</v>
      </c>
      <c r="BT23" s="119">
        <v>42</v>
      </c>
      <c r="BU23" s="119">
        <v>1</v>
      </c>
      <c r="BV23" s="119">
        <v>2</v>
      </c>
      <c r="BW23" s="119">
        <v>2</v>
      </c>
      <c r="BX23" s="137"/>
      <c r="BY23" s="172">
        <f>SUM(BZ23+CB23+CD23+CF23+CH23)</f>
        <v>0</v>
      </c>
      <c r="BZ23" s="141"/>
      <c r="CA23" s="142">
        <f t="shared" si="228"/>
        <v>0</v>
      </c>
      <c r="CB23" s="141"/>
      <c r="CC23" s="142">
        <f>BV23*CB23</f>
        <v>0</v>
      </c>
      <c r="CD23" s="141"/>
      <c r="CE23" s="142">
        <f t="shared" si="230"/>
        <v>0</v>
      </c>
      <c r="CF23" s="141"/>
      <c r="CG23" s="142">
        <f t="shared" si="231"/>
        <v>0</v>
      </c>
      <c r="CH23" s="141"/>
      <c r="CI23" s="142">
        <f t="shared" si="222"/>
        <v>0</v>
      </c>
      <c r="CJ23" s="68">
        <v>0</v>
      </c>
      <c r="CK23" s="68">
        <f>SUM(BX23*15/100*BV23)</f>
        <v>0</v>
      </c>
      <c r="CL23" s="141"/>
      <c r="CM23" s="142"/>
      <c r="CN23" s="141"/>
      <c r="CO23" s="68">
        <f t="shared" si="232"/>
        <v>0</v>
      </c>
      <c r="CP23" s="141"/>
      <c r="CQ23" s="148">
        <f t="shared" ref="CQ23:CQ25" si="242">SUM(CP23*BT23*(30+4))</f>
        <v>0</v>
      </c>
      <c r="CR23" s="141"/>
      <c r="CS23" s="142">
        <f t="shared" si="234"/>
        <v>0</v>
      </c>
      <c r="CT23" s="141"/>
      <c r="CU23" s="68">
        <f t="shared" si="235"/>
        <v>0</v>
      </c>
      <c r="CV23" s="141"/>
      <c r="CW23" s="68">
        <f t="shared" si="236"/>
        <v>0</v>
      </c>
      <c r="CX23" s="141"/>
      <c r="CY23" s="142">
        <f t="shared" ref="CY23:CY25" si="243">SUM(CX23*BT23)*2</f>
        <v>0</v>
      </c>
      <c r="CZ23" s="141"/>
      <c r="DA23" s="142">
        <f>SUM(CZ23*BV23)</f>
        <v>0</v>
      </c>
      <c r="DB23" s="141"/>
      <c r="DC23" s="142">
        <f t="shared" si="237"/>
        <v>0</v>
      </c>
      <c r="DD23" s="141"/>
      <c r="DE23" s="142">
        <f t="shared" si="238"/>
        <v>0</v>
      </c>
      <c r="DF23" s="141"/>
      <c r="DG23" s="68">
        <f t="shared" si="106"/>
        <v>0</v>
      </c>
      <c r="DH23" s="141"/>
      <c r="DI23" s="142">
        <f>SUM(DH23*BT23/3)</f>
        <v>0</v>
      </c>
      <c r="DJ23" s="141"/>
      <c r="DK23" s="142">
        <f t="shared" si="240"/>
        <v>0</v>
      </c>
      <c r="DL23" s="141">
        <v>1</v>
      </c>
      <c r="DM23" s="68">
        <f>SUM(DL23*BW23*1*8)</f>
        <v>16</v>
      </c>
      <c r="DN23" s="141"/>
      <c r="DO23" s="68">
        <f t="shared" si="241"/>
        <v>0</v>
      </c>
      <c r="DP23" s="141"/>
      <c r="DQ23" s="112">
        <f t="shared" si="218"/>
        <v>0</v>
      </c>
      <c r="DR23" s="70"/>
      <c r="DS23" s="70">
        <f t="shared" si="27"/>
        <v>16</v>
      </c>
      <c r="DT23" s="70">
        <f t="shared" si="78"/>
        <v>16</v>
      </c>
      <c r="DU23" s="116"/>
      <c r="DV23" s="116"/>
      <c r="DW23" s="116"/>
      <c r="DX23" s="117"/>
      <c r="DY23" s="108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>
        <f t="shared" si="143"/>
        <v>0</v>
      </c>
      <c r="EK23" s="147">
        <f t="shared" si="143"/>
        <v>0</v>
      </c>
      <c r="EL23" s="65">
        <f t="shared" si="79"/>
        <v>0</v>
      </c>
      <c r="EM23" s="70">
        <f t="shared" si="29"/>
        <v>0</v>
      </c>
      <c r="EN23" s="65">
        <f t="shared" si="30"/>
        <v>0</v>
      </c>
      <c r="EO23" s="70">
        <f t="shared" si="31"/>
        <v>0</v>
      </c>
      <c r="EP23" s="65">
        <f t="shared" si="32"/>
        <v>0</v>
      </c>
      <c r="EQ23" s="70">
        <f t="shared" si="33"/>
        <v>0</v>
      </c>
      <c r="ER23" s="65">
        <f t="shared" si="34"/>
        <v>0</v>
      </c>
      <c r="ES23" s="70">
        <f t="shared" si="35"/>
        <v>0</v>
      </c>
      <c r="ET23" s="113">
        <f t="shared" si="36"/>
        <v>0</v>
      </c>
      <c r="EU23" s="70">
        <f t="shared" si="37"/>
        <v>0</v>
      </c>
      <c r="EV23" s="70">
        <f t="shared" si="38"/>
        <v>0</v>
      </c>
      <c r="EW23" s="70">
        <f t="shared" si="39"/>
        <v>0</v>
      </c>
      <c r="EX23" s="113">
        <f t="shared" si="40"/>
        <v>0</v>
      </c>
      <c r="EY23" s="70">
        <f t="shared" si="41"/>
        <v>0</v>
      </c>
      <c r="EZ23" s="113">
        <f t="shared" si="42"/>
        <v>0</v>
      </c>
      <c r="FA23" s="70">
        <f t="shared" si="43"/>
        <v>0</v>
      </c>
      <c r="FB23" s="113">
        <f t="shared" si="44"/>
        <v>0</v>
      </c>
      <c r="FC23" s="114">
        <f t="shared" si="45"/>
        <v>0</v>
      </c>
      <c r="FD23" s="113">
        <f t="shared" si="46"/>
        <v>0</v>
      </c>
      <c r="FE23" s="70">
        <f t="shared" si="47"/>
        <v>0</v>
      </c>
      <c r="FF23" s="113">
        <f t="shared" si="48"/>
        <v>0</v>
      </c>
      <c r="FG23" s="70">
        <f t="shared" si="49"/>
        <v>0</v>
      </c>
      <c r="FH23" s="113">
        <f t="shared" si="50"/>
        <v>0</v>
      </c>
      <c r="FI23" s="70">
        <f t="shared" si="51"/>
        <v>0</v>
      </c>
      <c r="FJ23" s="113">
        <f t="shared" si="52"/>
        <v>0</v>
      </c>
      <c r="FK23" s="70">
        <f t="shared" si="53"/>
        <v>0</v>
      </c>
      <c r="FL23" s="113">
        <f t="shared" si="54"/>
        <v>0</v>
      </c>
      <c r="FM23" s="70">
        <f t="shared" si="55"/>
        <v>0</v>
      </c>
      <c r="FN23" s="113">
        <f t="shared" si="56"/>
        <v>0</v>
      </c>
      <c r="FO23" s="70">
        <f t="shared" si="57"/>
        <v>0</v>
      </c>
      <c r="FP23" s="113">
        <f t="shared" si="58"/>
        <v>0</v>
      </c>
      <c r="FQ23" s="70">
        <f t="shared" si="59"/>
        <v>0</v>
      </c>
      <c r="FR23" s="113"/>
      <c r="FS23" s="70">
        <f t="shared" si="59"/>
        <v>0</v>
      </c>
      <c r="FT23" s="113">
        <f t="shared" si="60"/>
        <v>0</v>
      </c>
      <c r="FU23" s="70">
        <f t="shared" si="61"/>
        <v>0</v>
      </c>
      <c r="FV23" s="113">
        <f t="shared" si="62"/>
        <v>0</v>
      </c>
      <c r="FW23" s="70">
        <f t="shared" si="63"/>
        <v>0</v>
      </c>
      <c r="FX23" s="113">
        <f t="shared" si="64"/>
        <v>1</v>
      </c>
      <c r="FY23" s="70">
        <f t="shared" si="65"/>
        <v>16</v>
      </c>
      <c r="FZ23" s="113">
        <f t="shared" si="66"/>
        <v>0</v>
      </c>
      <c r="GA23" s="70">
        <f t="shared" si="67"/>
        <v>0</v>
      </c>
      <c r="GB23" s="113">
        <f t="shared" si="68"/>
        <v>0</v>
      </c>
      <c r="GC23" s="70">
        <f t="shared" si="69"/>
        <v>0</v>
      </c>
      <c r="GD23" s="70">
        <f t="shared" si="70"/>
        <v>0</v>
      </c>
      <c r="GE23" s="115">
        <f t="shared" si="14"/>
        <v>16</v>
      </c>
      <c r="GF23" s="70">
        <f t="shared" si="80"/>
        <v>16</v>
      </c>
      <c r="GG23" s="116"/>
      <c r="GH23" s="116"/>
      <c r="GI23" s="116"/>
      <c r="GJ23" s="117"/>
      <c r="GL23" s="10"/>
      <c r="GM23" s="10"/>
      <c r="GN23" s="1"/>
      <c r="GO23" s="13"/>
      <c r="GP23" s="15"/>
      <c r="GQ23" s="15"/>
      <c r="GR23" s="33"/>
    </row>
    <row r="24" spans="1:200" ht="24.95" hidden="1" customHeight="1" outlineLevel="1" x14ac:dyDescent="0.3">
      <c r="A24" s="108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47"/>
      <c r="N24" s="65"/>
      <c r="O24" s="70"/>
      <c r="P24" s="65"/>
      <c r="Q24" s="70"/>
      <c r="R24" s="65"/>
      <c r="S24" s="70"/>
      <c r="T24" s="65"/>
      <c r="U24" s="70"/>
      <c r="V24" s="113"/>
      <c r="W24" s="70"/>
      <c r="X24" s="70"/>
      <c r="Y24" s="70"/>
      <c r="Z24" s="113"/>
      <c r="AA24" s="70"/>
      <c r="AB24" s="113"/>
      <c r="AC24" s="70"/>
      <c r="AD24" s="113"/>
      <c r="AE24" s="114"/>
      <c r="AF24" s="113"/>
      <c r="AG24" s="70"/>
      <c r="AH24" s="113"/>
      <c r="AI24" s="70"/>
      <c r="AJ24" s="113"/>
      <c r="AK24" s="70"/>
      <c r="AL24" s="113"/>
      <c r="AM24" s="70"/>
      <c r="AN24" s="113"/>
      <c r="AO24" s="70"/>
      <c r="AP24" s="113"/>
      <c r="AQ24" s="70"/>
      <c r="AR24" s="113"/>
      <c r="AS24" s="70"/>
      <c r="AT24" s="113"/>
      <c r="AU24" s="70"/>
      <c r="AV24" s="113"/>
      <c r="AW24" s="70"/>
      <c r="AX24" s="113"/>
      <c r="AY24" s="70"/>
      <c r="AZ24" s="113"/>
      <c r="BA24" s="70"/>
      <c r="BB24" s="113"/>
      <c r="BC24" s="70"/>
      <c r="BD24" s="113"/>
      <c r="BE24" s="70"/>
      <c r="BF24" s="70"/>
      <c r="BG24" s="70">
        <f t="shared" si="23"/>
        <v>0</v>
      </c>
      <c r="BH24" s="70">
        <f t="shared" si="24"/>
        <v>0</v>
      </c>
      <c r="BI24" s="116"/>
      <c r="BJ24" s="116"/>
      <c r="BK24" s="116"/>
      <c r="BL24" s="117"/>
      <c r="BM24" s="108"/>
      <c r="BN24" s="137" t="s">
        <v>386</v>
      </c>
      <c r="BO24" s="119" t="s">
        <v>110</v>
      </c>
      <c r="BP24" s="119" t="s">
        <v>95</v>
      </c>
      <c r="BQ24" s="119" t="s">
        <v>123</v>
      </c>
      <c r="BR24" s="119" t="s">
        <v>244</v>
      </c>
      <c r="BS24" s="119">
        <v>10</v>
      </c>
      <c r="BT24" s="119">
        <v>11</v>
      </c>
      <c r="BU24" s="119">
        <v>1</v>
      </c>
      <c r="BV24" s="119">
        <v>1</v>
      </c>
      <c r="BW24" s="119">
        <v>1</v>
      </c>
      <c r="BX24" s="137"/>
      <c r="BY24" s="172">
        <f t="shared" ref="BY24:BY25" si="244">SUM(BZ24+CB24+CD24+CF24+CH24)</f>
        <v>0</v>
      </c>
      <c r="BZ24" s="141"/>
      <c r="CA24" s="142">
        <f t="shared" si="228"/>
        <v>0</v>
      </c>
      <c r="CB24" s="141"/>
      <c r="CC24" s="142">
        <f t="shared" ref="CC24:CC25" si="245">BV24*CB24</f>
        <v>0</v>
      </c>
      <c r="CD24" s="141"/>
      <c r="CE24" s="142">
        <f t="shared" si="230"/>
        <v>0</v>
      </c>
      <c r="CF24" s="141"/>
      <c r="CG24" s="142">
        <f t="shared" si="231"/>
        <v>0</v>
      </c>
      <c r="CH24" s="141"/>
      <c r="CI24" s="142">
        <f t="shared" si="222"/>
        <v>0</v>
      </c>
      <c r="CJ24" s="68">
        <f>SUM(BU24*DL24*2)/4</f>
        <v>1</v>
      </c>
      <c r="CK24" s="68">
        <f t="shared" ref="CK24" si="246">SUM(BX24*5/100*BV24)</f>
        <v>0</v>
      </c>
      <c r="CL24" s="141"/>
      <c r="CM24" s="142"/>
      <c r="CN24" s="141"/>
      <c r="CO24" s="68">
        <f t="shared" ref="CO24:CO25" si="247">SUM(CN24)*3*BT24/5</f>
        <v>0</v>
      </c>
      <c r="CP24" s="141"/>
      <c r="CQ24" s="148">
        <f t="shared" si="242"/>
        <v>0</v>
      </c>
      <c r="CR24" s="141"/>
      <c r="CS24" s="142">
        <f t="shared" si="234"/>
        <v>0</v>
      </c>
      <c r="CT24" s="141"/>
      <c r="CU24" s="68">
        <f t="shared" si="235"/>
        <v>0</v>
      </c>
      <c r="CV24" s="141"/>
      <c r="CW24" s="68">
        <f t="shared" si="236"/>
        <v>0</v>
      </c>
      <c r="CX24" s="141"/>
      <c r="CY24" s="142">
        <f t="shared" si="243"/>
        <v>0</v>
      </c>
      <c r="CZ24" s="141"/>
      <c r="DA24" s="142">
        <f>SUM(CZ24*BV24*2)</f>
        <v>0</v>
      </c>
      <c r="DB24" s="141"/>
      <c r="DC24" s="142">
        <f t="shared" si="237"/>
        <v>0</v>
      </c>
      <c r="DD24" s="141"/>
      <c r="DE24" s="142">
        <f t="shared" si="238"/>
        <v>0</v>
      </c>
      <c r="DF24" s="141"/>
      <c r="DG24" s="68">
        <f t="shared" si="106"/>
        <v>0</v>
      </c>
      <c r="DH24" s="141"/>
      <c r="DI24" s="142">
        <f>SUM(BV24*DH24*6)</f>
        <v>0</v>
      </c>
      <c r="DJ24" s="141"/>
      <c r="DK24" s="142">
        <f t="shared" si="240"/>
        <v>0</v>
      </c>
      <c r="DL24" s="141">
        <v>2</v>
      </c>
      <c r="DM24" s="68">
        <f>DL24*2/3*BT24*1</f>
        <v>14.666666666666666</v>
      </c>
      <c r="DN24" s="141"/>
      <c r="DO24" s="68">
        <f t="shared" si="241"/>
        <v>0</v>
      </c>
      <c r="DP24" s="141"/>
      <c r="DQ24" s="112">
        <f t="shared" si="218"/>
        <v>0</v>
      </c>
      <c r="DR24" s="70"/>
      <c r="DS24" s="70">
        <f t="shared" si="27"/>
        <v>15.666666666666666</v>
      </c>
      <c r="DT24" s="70">
        <f t="shared" si="78"/>
        <v>15.666666666666666</v>
      </c>
      <c r="DU24" s="116"/>
      <c r="DV24" s="116"/>
      <c r="DW24" s="116"/>
      <c r="DX24" s="117"/>
      <c r="DY24" s="108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47"/>
      <c r="EL24" s="65"/>
      <c r="EM24" s="70">
        <f t="shared" si="29"/>
        <v>0</v>
      </c>
      <c r="EN24" s="70">
        <f t="shared" si="30"/>
        <v>0</v>
      </c>
      <c r="EO24" s="70">
        <f t="shared" si="31"/>
        <v>0</v>
      </c>
      <c r="EP24" s="70">
        <f t="shared" si="32"/>
        <v>0</v>
      </c>
      <c r="EQ24" s="70">
        <f t="shared" si="33"/>
        <v>0</v>
      </c>
      <c r="ER24" s="70">
        <f t="shared" si="34"/>
        <v>0</v>
      </c>
      <c r="ES24" s="70">
        <f t="shared" si="35"/>
        <v>0</v>
      </c>
      <c r="ET24" s="70">
        <f t="shared" si="36"/>
        <v>0</v>
      </c>
      <c r="EU24" s="70">
        <f t="shared" si="37"/>
        <v>0</v>
      </c>
      <c r="EV24" s="70">
        <f t="shared" si="38"/>
        <v>1</v>
      </c>
      <c r="EW24" s="70">
        <f t="shared" si="39"/>
        <v>0</v>
      </c>
      <c r="EX24" s="70">
        <f t="shared" si="40"/>
        <v>0</v>
      </c>
      <c r="EY24" s="70">
        <f t="shared" si="41"/>
        <v>0</v>
      </c>
      <c r="EZ24" s="70">
        <f t="shared" si="42"/>
        <v>0</v>
      </c>
      <c r="FA24" s="70">
        <f t="shared" si="43"/>
        <v>0</v>
      </c>
      <c r="FB24" s="70">
        <f t="shared" si="44"/>
        <v>0</v>
      </c>
      <c r="FC24" s="70">
        <f t="shared" si="45"/>
        <v>0</v>
      </c>
      <c r="FD24" s="70">
        <f t="shared" si="46"/>
        <v>0</v>
      </c>
      <c r="FE24" s="70">
        <f t="shared" si="47"/>
        <v>0</v>
      </c>
      <c r="FF24" s="70">
        <f t="shared" si="48"/>
        <v>0</v>
      </c>
      <c r="FG24" s="70">
        <f t="shared" si="49"/>
        <v>0</v>
      </c>
      <c r="FH24" s="70">
        <f t="shared" si="50"/>
        <v>0</v>
      </c>
      <c r="FI24" s="70">
        <f t="shared" si="51"/>
        <v>0</v>
      </c>
      <c r="FJ24" s="70">
        <f t="shared" si="52"/>
        <v>0</v>
      </c>
      <c r="FK24" s="70">
        <f t="shared" si="53"/>
        <v>0</v>
      </c>
      <c r="FL24" s="70">
        <f t="shared" si="54"/>
        <v>0</v>
      </c>
      <c r="FM24" s="70">
        <f t="shared" si="55"/>
        <v>0</v>
      </c>
      <c r="FN24" s="70">
        <f t="shared" si="56"/>
        <v>0</v>
      </c>
      <c r="FO24" s="70">
        <f t="shared" si="57"/>
        <v>0</v>
      </c>
      <c r="FP24" s="70">
        <f t="shared" si="58"/>
        <v>0</v>
      </c>
      <c r="FQ24" s="70">
        <f t="shared" si="59"/>
        <v>0</v>
      </c>
      <c r="FR24" s="70">
        <f t="shared" ref="FR24:FR26" si="248">SUM(AT24+DF24)</f>
        <v>0</v>
      </c>
      <c r="FS24" s="70">
        <f t="shared" si="59"/>
        <v>0</v>
      </c>
      <c r="FT24" s="70">
        <f t="shared" si="60"/>
        <v>0</v>
      </c>
      <c r="FU24" s="70">
        <f t="shared" si="61"/>
        <v>0</v>
      </c>
      <c r="FV24" s="70">
        <f t="shared" si="62"/>
        <v>0</v>
      </c>
      <c r="FW24" s="70">
        <f t="shared" si="63"/>
        <v>0</v>
      </c>
      <c r="FX24" s="70">
        <f t="shared" si="64"/>
        <v>2</v>
      </c>
      <c r="FY24" s="70">
        <f t="shared" si="65"/>
        <v>14.666666666666666</v>
      </c>
      <c r="FZ24" s="70">
        <f t="shared" si="66"/>
        <v>0</v>
      </c>
      <c r="GA24" s="70">
        <f t="shared" si="67"/>
        <v>0</v>
      </c>
      <c r="GB24" s="70">
        <f t="shared" si="68"/>
        <v>0</v>
      </c>
      <c r="GC24" s="70">
        <f t="shared" si="69"/>
        <v>0</v>
      </c>
      <c r="GD24" s="70">
        <f t="shared" si="70"/>
        <v>0</v>
      </c>
      <c r="GE24" s="115">
        <f t="shared" si="14"/>
        <v>15.666666666666666</v>
      </c>
      <c r="GF24" s="70">
        <f t="shared" si="80"/>
        <v>15.666666666666666</v>
      </c>
      <c r="GG24" s="116"/>
      <c r="GH24" s="116"/>
      <c r="GI24" s="116"/>
      <c r="GJ24" s="117"/>
      <c r="GL24" s="10"/>
      <c r="GM24" s="10"/>
      <c r="GN24" s="43"/>
      <c r="GO24" s="44"/>
      <c r="GP24" s="15"/>
      <c r="GQ24" s="15"/>
      <c r="GR24" s="33"/>
    </row>
    <row r="25" spans="1:200" ht="24.95" hidden="1" customHeight="1" outlineLevel="1" x14ac:dyDescent="0.3">
      <c r="A25" s="108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47"/>
      <c r="N25" s="65"/>
      <c r="O25" s="70"/>
      <c r="P25" s="65"/>
      <c r="Q25" s="70"/>
      <c r="R25" s="65"/>
      <c r="S25" s="70"/>
      <c r="T25" s="65"/>
      <c r="U25" s="70"/>
      <c r="V25" s="113"/>
      <c r="W25" s="70"/>
      <c r="X25" s="70"/>
      <c r="Y25" s="70"/>
      <c r="Z25" s="113"/>
      <c r="AA25" s="70"/>
      <c r="AB25" s="113"/>
      <c r="AC25" s="70"/>
      <c r="AD25" s="113"/>
      <c r="AE25" s="114"/>
      <c r="AF25" s="113"/>
      <c r="AG25" s="70"/>
      <c r="AH25" s="113"/>
      <c r="AI25" s="70"/>
      <c r="AJ25" s="113"/>
      <c r="AK25" s="70"/>
      <c r="AL25" s="113"/>
      <c r="AM25" s="70"/>
      <c r="AN25" s="113"/>
      <c r="AO25" s="70"/>
      <c r="AP25" s="113"/>
      <c r="AQ25" s="70"/>
      <c r="AR25" s="113"/>
      <c r="AS25" s="70"/>
      <c r="AT25" s="113"/>
      <c r="AU25" s="70"/>
      <c r="AV25" s="113"/>
      <c r="AW25" s="70"/>
      <c r="AX25" s="113"/>
      <c r="AY25" s="70"/>
      <c r="AZ25" s="113"/>
      <c r="BA25" s="70"/>
      <c r="BB25" s="113"/>
      <c r="BC25" s="70"/>
      <c r="BD25" s="113"/>
      <c r="BE25" s="70"/>
      <c r="BF25" s="70"/>
      <c r="BG25" s="70">
        <f t="shared" si="23"/>
        <v>0</v>
      </c>
      <c r="BH25" s="70">
        <f t="shared" si="24"/>
        <v>0</v>
      </c>
      <c r="BI25" s="116"/>
      <c r="BJ25" s="116"/>
      <c r="BK25" s="116"/>
      <c r="BL25" s="117"/>
      <c r="BM25" s="108"/>
      <c r="BN25" s="137" t="s">
        <v>386</v>
      </c>
      <c r="BO25" s="119" t="s">
        <v>110</v>
      </c>
      <c r="BP25" s="119" t="s">
        <v>95</v>
      </c>
      <c r="BQ25" s="119" t="s">
        <v>130</v>
      </c>
      <c r="BR25" s="119" t="s">
        <v>246</v>
      </c>
      <c r="BS25" s="119">
        <v>10</v>
      </c>
      <c r="BT25" s="119">
        <v>184</v>
      </c>
      <c r="BU25" s="119">
        <v>1</v>
      </c>
      <c r="BV25" s="119">
        <v>8</v>
      </c>
      <c r="BW25" s="119">
        <f>SUM(BV25)*1</f>
        <v>8</v>
      </c>
      <c r="BX25" s="137"/>
      <c r="BY25" s="172">
        <f t="shared" si="244"/>
        <v>0</v>
      </c>
      <c r="BZ25" s="141"/>
      <c r="CA25" s="142">
        <f t="shared" si="228"/>
        <v>0</v>
      </c>
      <c r="CB25" s="141"/>
      <c r="CC25" s="142">
        <f t="shared" si="245"/>
        <v>0</v>
      </c>
      <c r="CD25" s="141"/>
      <c r="CE25" s="142">
        <f t="shared" si="230"/>
        <v>0</v>
      </c>
      <c r="CF25" s="141"/>
      <c r="CG25" s="142">
        <f t="shared" si="231"/>
        <v>0</v>
      </c>
      <c r="CH25" s="141"/>
      <c r="CI25" s="142">
        <f t="shared" si="222"/>
        <v>0</v>
      </c>
      <c r="CJ25" s="68">
        <f>BV25*2/4</f>
        <v>4</v>
      </c>
      <c r="CK25" s="68">
        <f t="shared" ref="CK25" si="249">BX25*BV25*0.05</f>
        <v>0</v>
      </c>
      <c r="CL25" s="141"/>
      <c r="CM25" s="142"/>
      <c r="CN25" s="141"/>
      <c r="CO25" s="68">
        <f t="shared" si="247"/>
        <v>0</v>
      </c>
      <c r="CP25" s="141"/>
      <c r="CQ25" s="148">
        <f t="shared" si="242"/>
        <v>0</v>
      </c>
      <c r="CR25" s="141"/>
      <c r="CS25" s="142">
        <f t="shared" si="234"/>
        <v>0</v>
      </c>
      <c r="CT25" s="141"/>
      <c r="CU25" s="68">
        <f t="shared" si="235"/>
        <v>0</v>
      </c>
      <c r="CV25" s="141"/>
      <c r="CW25" s="68">
        <f t="shared" si="236"/>
        <v>0</v>
      </c>
      <c r="CX25" s="141"/>
      <c r="CY25" s="142">
        <f t="shared" si="243"/>
        <v>0</v>
      </c>
      <c r="CZ25" s="141"/>
      <c r="DA25" s="142">
        <f>SUM(CZ25*BV25)</f>
        <v>0</v>
      </c>
      <c r="DB25" s="141"/>
      <c r="DC25" s="142">
        <f t="shared" si="237"/>
        <v>0</v>
      </c>
      <c r="DD25" s="141"/>
      <c r="DE25" s="142">
        <f t="shared" si="238"/>
        <v>0</v>
      </c>
      <c r="DF25" s="141"/>
      <c r="DG25" s="68">
        <f t="shared" si="106"/>
        <v>0</v>
      </c>
      <c r="DH25" s="141"/>
      <c r="DI25" s="142">
        <f>SUM(DH25*BT25/3)</f>
        <v>0</v>
      </c>
      <c r="DJ25" s="141"/>
      <c r="DK25" s="142">
        <f t="shared" si="240"/>
        <v>0</v>
      </c>
      <c r="DL25" s="141">
        <v>2</v>
      </c>
      <c r="DM25" s="68">
        <f t="shared" ref="DM25" si="250">SUM(DL25*BW25*1*8)</f>
        <v>128</v>
      </c>
      <c r="DN25" s="141"/>
      <c r="DO25" s="68">
        <f t="shared" si="241"/>
        <v>0</v>
      </c>
      <c r="DP25" s="141"/>
      <c r="DQ25" s="112">
        <f t="shared" si="218"/>
        <v>0</v>
      </c>
      <c r="DR25" s="70"/>
      <c r="DS25" s="70">
        <f t="shared" si="27"/>
        <v>132</v>
      </c>
      <c r="DT25" s="70">
        <f t="shared" si="78"/>
        <v>132</v>
      </c>
      <c r="DU25" s="116"/>
      <c r="DV25" s="116"/>
      <c r="DW25" s="116"/>
      <c r="DX25" s="117"/>
      <c r="DY25" s="108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47"/>
      <c r="EL25" s="65"/>
      <c r="EM25" s="70">
        <f t="shared" si="29"/>
        <v>0</v>
      </c>
      <c r="EN25" s="70">
        <f t="shared" si="30"/>
        <v>0</v>
      </c>
      <c r="EO25" s="70">
        <f t="shared" si="31"/>
        <v>0</v>
      </c>
      <c r="EP25" s="70">
        <f t="shared" si="32"/>
        <v>0</v>
      </c>
      <c r="EQ25" s="70">
        <f t="shared" si="33"/>
        <v>0</v>
      </c>
      <c r="ER25" s="70">
        <f t="shared" si="34"/>
        <v>0</v>
      </c>
      <c r="ES25" s="70">
        <f t="shared" si="35"/>
        <v>0</v>
      </c>
      <c r="ET25" s="70">
        <f t="shared" si="36"/>
        <v>0</v>
      </c>
      <c r="EU25" s="70">
        <f t="shared" si="37"/>
        <v>0</v>
      </c>
      <c r="EV25" s="70">
        <f t="shared" si="38"/>
        <v>4</v>
      </c>
      <c r="EW25" s="70">
        <f t="shared" si="39"/>
        <v>0</v>
      </c>
      <c r="EX25" s="70">
        <f t="shared" si="40"/>
        <v>0</v>
      </c>
      <c r="EY25" s="70">
        <f t="shared" si="41"/>
        <v>0</v>
      </c>
      <c r="EZ25" s="70">
        <f t="shared" si="42"/>
        <v>0</v>
      </c>
      <c r="FA25" s="70">
        <f t="shared" si="43"/>
        <v>0</v>
      </c>
      <c r="FB25" s="70">
        <f t="shared" si="44"/>
        <v>0</v>
      </c>
      <c r="FC25" s="70">
        <f t="shared" si="45"/>
        <v>0</v>
      </c>
      <c r="FD25" s="70">
        <f t="shared" si="46"/>
        <v>0</v>
      </c>
      <c r="FE25" s="70">
        <f t="shared" si="47"/>
        <v>0</v>
      </c>
      <c r="FF25" s="70">
        <f t="shared" si="48"/>
        <v>0</v>
      </c>
      <c r="FG25" s="70">
        <f t="shared" si="49"/>
        <v>0</v>
      </c>
      <c r="FH25" s="70">
        <f t="shared" si="50"/>
        <v>0</v>
      </c>
      <c r="FI25" s="70">
        <f t="shared" si="51"/>
        <v>0</v>
      </c>
      <c r="FJ25" s="70">
        <f t="shared" si="52"/>
        <v>0</v>
      </c>
      <c r="FK25" s="70">
        <f t="shared" si="53"/>
        <v>0</v>
      </c>
      <c r="FL25" s="70">
        <f t="shared" si="54"/>
        <v>0</v>
      </c>
      <c r="FM25" s="70">
        <f t="shared" si="55"/>
        <v>0</v>
      </c>
      <c r="FN25" s="70">
        <f t="shared" si="56"/>
        <v>0</v>
      </c>
      <c r="FO25" s="70">
        <f t="shared" si="57"/>
        <v>0</v>
      </c>
      <c r="FP25" s="70">
        <f t="shared" si="58"/>
        <v>0</v>
      </c>
      <c r="FQ25" s="70">
        <f t="shared" si="59"/>
        <v>0</v>
      </c>
      <c r="FR25" s="70">
        <f t="shared" si="248"/>
        <v>0</v>
      </c>
      <c r="FS25" s="70">
        <f t="shared" si="59"/>
        <v>0</v>
      </c>
      <c r="FT25" s="70">
        <f t="shared" si="60"/>
        <v>0</v>
      </c>
      <c r="FU25" s="70">
        <f t="shared" si="61"/>
        <v>0</v>
      </c>
      <c r="FV25" s="70">
        <f t="shared" si="62"/>
        <v>0</v>
      </c>
      <c r="FW25" s="70">
        <f t="shared" si="63"/>
        <v>0</v>
      </c>
      <c r="FX25" s="70">
        <f t="shared" si="64"/>
        <v>2</v>
      </c>
      <c r="FY25" s="70">
        <f t="shared" si="65"/>
        <v>128</v>
      </c>
      <c r="FZ25" s="70">
        <f t="shared" si="66"/>
        <v>0</v>
      </c>
      <c r="GA25" s="70">
        <f t="shared" si="67"/>
        <v>0</v>
      </c>
      <c r="GB25" s="70">
        <f t="shared" si="68"/>
        <v>0</v>
      </c>
      <c r="GC25" s="70">
        <f t="shared" si="69"/>
        <v>0</v>
      </c>
      <c r="GD25" s="70">
        <f t="shared" si="70"/>
        <v>0</v>
      </c>
      <c r="GE25" s="115">
        <f t="shared" si="14"/>
        <v>132</v>
      </c>
      <c r="GF25" s="70">
        <f t="shared" si="80"/>
        <v>132</v>
      </c>
      <c r="GG25" s="116"/>
      <c r="GH25" s="116"/>
      <c r="GI25" s="116"/>
      <c r="GJ25" s="117"/>
      <c r="GL25" s="10"/>
      <c r="GM25" s="10"/>
      <c r="GN25" s="43"/>
      <c r="GO25" s="44"/>
      <c r="GP25" s="15"/>
      <c r="GQ25" s="15"/>
      <c r="GR25" s="33"/>
    </row>
    <row r="26" spans="1:200" ht="24.95" hidden="1" customHeight="1" outlineLevel="1" x14ac:dyDescent="0.3">
      <c r="A26" s="108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47"/>
      <c r="N26" s="65"/>
      <c r="O26" s="70"/>
      <c r="P26" s="65"/>
      <c r="Q26" s="70"/>
      <c r="R26" s="65"/>
      <c r="S26" s="70"/>
      <c r="T26" s="65"/>
      <c r="U26" s="70"/>
      <c r="V26" s="113"/>
      <c r="W26" s="70"/>
      <c r="X26" s="70"/>
      <c r="Y26" s="70"/>
      <c r="Z26" s="113"/>
      <c r="AA26" s="70"/>
      <c r="AB26" s="113"/>
      <c r="AC26" s="70"/>
      <c r="AD26" s="113"/>
      <c r="AE26" s="114"/>
      <c r="AF26" s="113"/>
      <c r="AG26" s="70"/>
      <c r="AH26" s="113"/>
      <c r="AI26" s="70"/>
      <c r="AJ26" s="113"/>
      <c r="AK26" s="70"/>
      <c r="AL26" s="113"/>
      <c r="AM26" s="70"/>
      <c r="AN26" s="113"/>
      <c r="AO26" s="70"/>
      <c r="AP26" s="113"/>
      <c r="AQ26" s="70"/>
      <c r="AR26" s="113"/>
      <c r="AS26" s="70"/>
      <c r="AT26" s="113"/>
      <c r="AU26" s="70"/>
      <c r="AV26" s="113"/>
      <c r="AW26" s="70"/>
      <c r="AX26" s="113"/>
      <c r="AY26" s="70"/>
      <c r="AZ26" s="113"/>
      <c r="BA26" s="70"/>
      <c r="BB26" s="113"/>
      <c r="BC26" s="70"/>
      <c r="BD26" s="113"/>
      <c r="BE26" s="70"/>
      <c r="BF26" s="70"/>
      <c r="BG26" s="70">
        <f t="shared" si="23"/>
        <v>0</v>
      </c>
      <c r="BH26" s="70">
        <f t="shared" si="24"/>
        <v>0</v>
      </c>
      <c r="BI26" s="116"/>
      <c r="BJ26" s="116"/>
      <c r="BK26" s="116"/>
      <c r="BL26" s="117"/>
      <c r="BM26" s="108"/>
      <c r="BN26" s="112" t="s">
        <v>403</v>
      </c>
      <c r="BO26" s="233" t="s">
        <v>222</v>
      </c>
      <c r="BP26" s="234" t="s">
        <v>95</v>
      </c>
      <c r="BQ26" s="119" t="s">
        <v>223</v>
      </c>
      <c r="BR26" s="234" t="s">
        <v>224</v>
      </c>
      <c r="BS26" s="235">
        <v>4</v>
      </c>
      <c r="BT26" s="119">
        <v>1</v>
      </c>
      <c r="BU26" s="119">
        <v>1</v>
      </c>
      <c r="BV26" s="119">
        <v>1</v>
      </c>
      <c r="BW26" s="119">
        <v>1</v>
      </c>
      <c r="BX26" s="140"/>
      <c r="BY26" s="172">
        <f>SUM(BZ26+CB26+CD26+CF26+CH26)</f>
        <v>0</v>
      </c>
      <c r="BZ26" s="173"/>
      <c r="CA26" s="142">
        <f t="shared" ref="CA26" si="251">SUM(BZ26)*BU26</f>
        <v>0</v>
      </c>
      <c r="CB26" s="173"/>
      <c r="CC26" s="142">
        <f>CB26*BV26</f>
        <v>0</v>
      </c>
      <c r="CD26" s="173"/>
      <c r="CE26" s="142">
        <f>SUM(CD26)*BV26</f>
        <v>0</v>
      </c>
      <c r="CF26" s="173"/>
      <c r="CG26" s="142">
        <f>SUM(CF26)*BW26</f>
        <v>0</v>
      </c>
      <c r="CH26" s="173"/>
      <c r="CI26" s="142">
        <f>SUM(CH26)*BV26*5</f>
        <v>0</v>
      </c>
      <c r="CJ26" s="68">
        <f>SUM(BV26*DJ26*2+BW26*DL26*2+BV26*DN26*2)</f>
        <v>0</v>
      </c>
      <c r="CK26" s="68">
        <f>SUM(BX26*5/100*BV26)</f>
        <v>0</v>
      </c>
      <c r="CL26" s="173"/>
      <c r="CM26" s="142"/>
      <c r="CN26" s="173">
        <v>6</v>
      </c>
      <c r="CO26" s="68">
        <f>CN26*BT26*4</f>
        <v>24</v>
      </c>
      <c r="CP26" s="173"/>
      <c r="CQ26" s="142">
        <f>SUM(CP26*BT26*(30+4))</f>
        <v>0</v>
      </c>
      <c r="CR26" s="173"/>
      <c r="CS26" s="142">
        <f t="shared" si="234"/>
        <v>0</v>
      </c>
      <c r="CT26" s="142"/>
      <c r="CU26" s="68">
        <f t="shared" si="235"/>
        <v>0</v>
      </c>
      <c r="CV26" s="141"/>
      <c r="CW26" s="68">
        <f>SUM(CV26*BT26*2/3)</f>
        <v>0</v>
      </c>
      <c r="CX26" s="173"/>
      <c r="CY26" s="142">
        <f t="shared" ref="CY26" si="252">SUM(CX26*BT26)</f>
        <v>0</v>
      </c>
      <c r="CZ26" s="173"/>
      <c r="DA26" s="142">
        <f t="shared" ref="DA26:DA28" si="253">SUM(CZ26*BV26)</f>
        <v>0</v>
      </c>
      <c r="DB26" s="173">
        <v>3</v>
      </c>
      <c r="DC26" s="142">
        <v>0</v>
      </c>
      <c r="DD26" s="173"/>
      <c r="DE26" s="142">
        <f>SUM(BV26*DD26*6)</f>
        <v>0</v>
      </c>
      <c r="DF26" s="141"/>
      <c r="DG26" s="68">
        <f t="shared" si="106"/>
        <v>0</v>
      </c>
      <c r="DH26" s="142"/>
      <c r="DI26" s="142">
        <f>SUM(BV26*DH26*6)</f>
        <v>0</v>
      </c>
      <c r="DJ26" s="141"/>
      <c r="DK26" s="142">
        <f>SUM(BV26*DJ26*8)</f>
        <v>0</v>
      </c>
      <c r="DL26" s="142"/>
      <c r="DM26" s="68">
        <f>SUM(DL26*BW26*5*6)</f>
        <v>0</v>
      </c>
      <c r="DN26" s="173"/>
      <c r="DO26" s="68">
        <f t="shared" ref="DO26" si="254">SUM(DN26*BW26*4*6)</f>
        <v>0</v>
      </c>
      <c r="DP26" s="173"/>
      <c r="DQ26" s="112">
        <f>SUM(DP26*50)</f>
        <v>0</v>
      </c>
      <c r="DR26" s="70"/>
      <c r="DS26" s="70">
        <f t="shared" si="27"/>
        <v>24</v>
      </c>
      <c r="DT26" s="70">
        <f t="shared" si="78"/>
        <v>0</v>
      </c>
      <c r="DU26" s="116"/>
      <c r="DV26" s="116"/>
      <c r="DW26" s="116"/>
      <c r="DX26" s="117"/>
      <c r="DY26" s="108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47"/>
      <c r="EL26" s="65"/>
      <c r="EM26" s="70">
        <f t="shared" si="29"/>
        <v>0</v>
      </c>
      <c r="EN26" s="70">
        <f t="shared" si="30"/>
        <v>0</v>
      </c>
      <c r="EO26" s="70">
        <f t="shared" si="31"/>
        <v>0</v>
      </c>
      <c r="EP26" s="70">
        <f t="shared" si="32"/>
        <v>0</v>
      </c>
      <c r="EQ26" s="70">
        <f t="shared" si="33"/>
        <v>0</v>
      </c>
      <c r="ER26" s="70">
        <f t="shared" si="34"/>
        <v>0</v>
      </c>
      <c r="ES26" s="70">
        <f t="shared" si="35"/>
        <v>0</v>
      </c>
      <c r="ET26" s="70">
        <f t="shared" si="36"/>
        <v>0</v>
      </c>
      <c r="EU26" s="70">
        <f t="shared" si="37"/>
        <v>0</v>
      </c>
      <c r="EV26" s="70">
        <f t="shared" si="38"/>
        <v>0</v>
      </c>
      <c r="EW26" s="70">
        <f t="shared" si="39"/>
        <v>0</v>
      </c>
      <c r="EX26" s="70">
        <f t="shared" si="40"/>
        <v>0</v>
      </c>
      <c r="EY26" s="70">
        <f t="shared" si="41"/>
        <v>0</v>
      </c>
      <c r="EZ26" s="70">
        <f t="shared" si="42"/>
        <v>6</v>
      </c>
      <c r="FA26" s="70">
        <f t="shared" si="43"/>
        <v>24</v>
      </c>
      <c r="FB26" s="70">
        <f t="shared" si="44"/>
        <v>0</v>
      </c>
      <c r="FC26" s="70">
        <f t="shared" si="45"/>
        <v>0</v>
      </c>
      <c r="FD26" s="70">
        <f t="shared" si="46"/>
        <v>0</v>
      </c>
      <c r="FE26" s="70">
        <f t="shared" si="47"/>
        <v>0</v>
      </c>
      <c r="FF26" s="70">
        <f t="shared" si="48"/>
        <v>0</v>
      </c>
      <c r="FG26" s="70">
        <f t="shared" si="49"/>
        <v>0</v>
      </c>
      <c r="FH26" s="70">
        <f t="shared" si="50"/>
        <v>0</v>
      </c>
      <c r="FI26" s="70">
        <f t="shared" si="51"/>
        <v>0</v>
      </c>
      <c r="FJ26" s="70">
        <f t="shared" si="52"/>
        <v>0</v>
      </c>
      <c r="FK26" s="70">
        <f t="shared" si="53"/>
        <v>0</v>
      </c>
      <c r="FL26" s="70">
        <f t="shared" si="54"/>
        <v>0</v>
      </c>
      <c r="FM26" s="70">
        <f t="shared" si="55"/>
        <v>0</v>
      </c>
      <c r="FN26" s="70">
        <f t="shared" si="56"/>
        <v>3</v>
      </c>
      <c r="FO26" s="70">
        <f t="shared" si="57"/>
        <v>0</v>
      </c>
      <c r="FP26" s="70">
        <f t="shared" si="58"/>
        <v>0</v>
      </c>
      <c r="FQ26" s="70">
        <f t="shared" si="59"/>
        <v>0</v>
      </c>
      <c r="FR26" s="70">
        <f t="shared" si="248"/>
        <v>0</v>
      </c>
      <c r="FS26" s="70">
        <f t="shared" si="59"/>
        <v>0</v>
      </c>
      <c r="FT26" s="70">
        <f t="shared" si="60"/>
        <v>0</v>
      </c>
      <c r="FU26" s="70">
        <f t="shared" si="61"/>
        <v>0</v>
      </c>
      <c r="FV26" s="70">
        <f t="shared" si="62"/>
        <v>0</v>
      </c>
      <c r="FW26" s="70">
        <f t="shared" si="63"/>
        <v>0</v>
      </c>
      <c r="FX26" s="70">
        <f t="shared" si="64"/>
        <v>0</v>
      </c>
      <c r="FY26" s="70">
        <f t="shared" si="65"/>
        <v>0</v>
      </c>
      <c r="FZ26" s="70">
        <f t="shared" si="66"/>
        <v>0</v>
      </c>
      <c r="GA26" s="70">
        <f t="shared" si="67"/>
        <v>0</v>
      </c>
      <c r="GB26" s="70">
        <f t="shared" si="68"/>
        <v>0</v>
      </c>
      <c r="GC26" s="70">
        <f t="shared" si="69"/>
        <v>0</v>
      </c>
      <c r="GD26" s="70">
        <f t="shared" si="70"/>
        <v>0</v>
      </c>
      <c r="GE26" s="115">
        <f t="shared" si="70"/>
        <v>24</v>
      </c>
      <c r="GF26" s="70">
        <f t="shared" si="80"/>
        <v>0</v>
      </c>
      <c r="GG26" s="116"/>
      <c r="GH26" s="116"/>
      <c r="GI26" s="116"/>
      <c r="GJ26" s="117"/>
      <c r="GL26" s="10"/>
      <c r="GM26" s="10"/>
      <c r="GN26" s="43"/>
      <c r="GO26" s="44"/>
      <c r="GP26" s="15"/>
      <c r="GQ26" s="15"/>
      <c r="GR26" s="33"/>
    </row>
    <row r="27" spans="1:200" ht="24.95" hidden="1" customHeight="1" outlineLevel="1" x14ac:dyDescent="0.3">
      <c r="A27" s="108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47">
        <f t="shared" si="226"/>
        <v>0</v>
      </c>
      <c r="N27" s="65"/>
      <c r="O27" s="70"/>
      <c r="P27" s="65"/>
      <c r="Q27" s="70"/>
      <c r="R27" s="65"/>
      <c r="S27" s="70"/>
      <c r="T27" s="65"/>
      <c r="U27" s="70"/>
      <c r="V27" s="113"/>
      <c r="W27" s="70"/>
      <c r="X27" s="70"/>
      <c r="Y27" s="70"/>
      <c r="Z27" s="113"/>
      <c r="AA27" s="70"/>
      <c r="AB27" s="113"/>
      <c r="AC27" s="70"/>
      <c r="AD27" s="113"/>
      <c r="AE27" s="114"/>
      <c r="AF27" s="113"/>
      <c r="AG27" s="70"/>
      <c r="AH27" s="113"/>
      <c r="AI27" s="70"/>
      <c r="AJ27" s="113"/>
      <c r="AK27" s="70"/>
      <c r="AL27" s="113"/>
      <c r="AM27" s="70"/>
      <c r="AN27" s="113"/>
      <c r="AO27" s="70"/>
      <c r="AP27" s="113"/>
      <c r="AQ27" s="70"/>
      <c r="AR27" s="113"/>
      <c r="AS27" s="70"/>
      <c r="AT27" s="113"/>
      <c r="AU27" s="70"/>
      <c r="AV27" s="113"/>
      <c r="AW27" s="70"/>
      <c r="AX27" s="113"/>
      <c r="AY27" s="70"/>
      <c r="AZ27" s="113"/>
      <c r="BA27" s="70"/>
      <c r="BB27" s="113"/>
      <c r="BC27" s="70"/>
      <c r="BD27" s="113"/>
      <c r="BE27" s="70"/>
      <c r="BF27" s="70"/>
      <c r="BG27" s="70">
        <f t="shared" si="23"/>
        <v>0</v>
      </c>
      <c r="BH27" s="70">
        <f t="shared" si="24"/>
        <v>0</v>
      </c>
      <c r="BI27" s="116"/>
      <c r="BJ27" s="116"/>
      <c r="BK27" s="116"/>
      <c r="BL27" s="117"/>
      <c r="BM27" s="108"/>
      <c r="BN27" s="137"/>
      <c r="BO27" s="233"/>
      <c r="BP27" s="119"/>
      <c r="BQ27" s="119"/>
      <c r="BR27" s="234"/>
      <c r="BS27" s="119"/>
      <c r="BT27" s="119"/>
      <c r="BU27" s="119"/>
      <c r="BV27" s="119"/>
      <c r="BW27" s="119"/>
      <c r="BX27" s="119"/>
      <c r="BY27" s="172"/>
      <c r="BZ27" s="141"/>
      <c r="CA27" s="142"/>
      <c r="CB27" s="141"/>
      <c r="CC27" s="142"/>
      <c r="CD27" s="141"/>
      <c r="CE27" s="142"/>
      <c r="CF27" s="141"/>
      <c r="CG27" s="142"/>
      <c r="CH27" s="141"/>
      <c r="CI27" s="142"/>
      <c r="CJ27" s="68"/>
      <c r="CK27" s="68"/>
      <c r="CL27" s="141"/>
      <c r="CM27" s="142"/>
      <c r="CN27" s="141"/>
      <c r="CO27" s="68"/>
      <c r="CP27" s="141"/>
      <c r="CQ27" s="148"/>
      <c r="CR27" s="141"/>
      <c r="CS27" s="142"/>
      <c r="CT27" s="141"/>
      <c r="CU27" s="68"/>
      <c r="CV27" s="141"/>
      <c r="CW27" s="68"/>
      <c r="CX27" s="141"/>
      <c r="CY27" s="142"/>
      <c r="CZ27" s="141"/>
      <c r="DA27" s="142"/>
      <c r="DB27" s="141"/>
      <c r="DC27" s="112"/>
      <c r="DD27" s="141"/>
      <c r="DE27" s="142"/>
      <c r="DF27" s="141"/>
      <c r="DG27" s="68"/>
      <c r="DH27" s="141"/>
      <c r="DI27" s="142"/>
      <c r="DJ27" s="141"/>
      <c r="DK27" s="142"/>
      <c r="DL27" s="141"/>
      <c r="DM27" s="68"/>
      <c r="DN27" s="141"/>
      <c r="DO27" s="68"/>
      <c r="DP27" s="141"/>
      <c r="DQ27" s="112"/>
      <c r="DR27" s="70"/>
      <c r="DS27" s="70">
        <f t="shared" si="27"/>
        <v>0</v>
      </c>
      <c r="DT27" s="70">
        <f t="shared" si="78"/>
        <v>0</v>
      </c>
      <c r="DU27" s="116"/>
      <c r="DV27" s="116"/>
      <c r="DW27" s="116"/>
      <c r="DX27" s="117"/>
      <c r="DY27" s="108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>
        <f t="shared" si="143"/>
        <v>0</v>
      </c>
      <c r="EK27" s="147">
        <f t="shared" si="143"/>
        <v>0</v>
      </c>
      <c r="EL27" s="65">
        <f t="shared" si="79"/>
        <v>0</v>
      </c>
      <c r="EM27" s="70">
        <f t="shared" si="29"/>
        <v>0</v>
      </c>
      <c r="EN27" s="65">
        <f t="shared" si="30"/>
        <v>0</v>
      </c>
      <c r="EO27" s="70">
        <f t="shared" si="31"/>
        <v>0</v>
      </c>
      <c r="EP27" s="65">
        <f t="shared" si="32"/>
        <v>0</v>
      </c>
      <c r="EQ27" s="70">
        <f t="shared" si="33"/>
        <v>0</v>
      </c>
      <c r="ER27" s="65">
        <f t="shared" si="34"/>
        <v>0</v>
      </c>
      <c r="ES27" s="70">
        <f t="shared" si="35"/>
        <v>0</v>
      </c>
      <c r="ET27" s="113">
        <f t="shared" si="36"/>
        <v>0</v>
      </c>
      <c r="EU27" s="70">
        <f t="shared" si="37"/>
        <v>0</v>
      </c>
      <c r="EV27" s="70">
        <f t="shared" si="38"/>
        <v>0</v>
      </c>
      <c r="EW27" s="70">
        <f t="shared" si="39"/>
        <v>0</v>
      </c>
      <c r="EX27" s="113">
        <f t="shared" si="40"/>
        <v>0</v>
      </c>
      <c r="EY27" s="70">
        <f t="shared" si="41"/>
        <v>0</v>
      </c>
      <c r="EZ27" s="113">
        <f t="shared" si="42"/>
        <v>0</v>
      </c>
      <c r="FA27" s="70">
        <f t="shared" si="43"/>
        <v>0</v>
      </c>
      <c r="FB27" s="113">
        <f t="shared" si="44"/>
        <v>0</v>
      </c>
      <c r="FC27" s="114">
        <f t="shared" si="45"/>
        <v>0</v>
      </c>
      <c r="FD27" s="113">
        <f t="shared" si="46"/>
        <v>0</v>
      </c>
      <c r="FE27" s="70">
        <f t="shared" si="47"/>
        <v>0</v>
      </c>
      <c r="FF27" s="113">
        <f t="shared" si="48"/>
        <v>0</v>
      </c>
      <c r="FG27" s="70">
        <f t="shared" si="49"/>
        <v>0</v>
      </c>
      <c r="FH27" s="113">
        <f t="shared" si="50"/>
        <v>0</v>
      </c>
      <c r="FI27" s="70">
        <f t="shared" si="51"/>
        <v>0</v>
      </c>
      <c r="FJ27" s="113">
        <f t="shared" si="52"/>
        <v>0</v>
      </c>
      <c r="FK27" s="70">
        <f t="shared" si="53"/>
        <v>0</v>
      </c>
      <c r="FL27" s="113">
        <f t="shared" si="54"/>
        <v>0</v>
      </c>
      <c r="FM27" s="70">
        <f t="shared" si="55"/>
        <v>0</v>
      </c>
      <c r="FN27" s="113">
        <f t="shared" si="56"/>
        <v>0</v>
      </c>
      <c r="FO27" s="70">
        <f t="shared" si="57"/>
        <v>0</v>
      </c>
      <c r="FP27" s="113">
        <f t="shared" si="58"/>
        <v>0</v>
      </c>
      <c r="FQ27" s="70">
        <f t="shared" si="59"/>
        <v>0</v>
      </c>
      <c r="FR27" s="113"/>
      <c r="FS27" s="70">
        <f t="shared" si="59"/>
        <v>0</v>
      </c>
      <c r="FT27" s="113">
        <f t="shared" si="60"/>
        <v>0</v>
      </c>
      <c r="FU27" s="70">
        <f t="shared" si="61"/>
        <v>0</v>
      </c>
      <c r="FV27" s="113">
        <f t="shared" si="62"/>
        <v>0</v>
      </c>
      <c r="FW27" s="70">
        <f t="shared" si="63"/>
        <v>0</v>
      </c>
      <c r="FX27" s="113">
        <f t="shared" si="64"/>
        <v>0</v>
      </c>
      <c r="FY27" s="70">
        <f t="shared" si="65"/>
        <v>0</v>
      </c>
      <c r="FZ27" s="113">
        <f t="shared" si="66"/>
        <v>0</v>
      </c>
      <c r="GA27" s="70">
        <f t="shared" si="67"/>
        <v>0</v>
      </c>
      <c r="GB27" s="113">
        <f t="shared" si="68"/>
        <v>0</v>
      </c>
      <c r="GC27" s="70">
        <f t="shared" si="69"/>
        <v>0</v>
      </c>
      <c r="GD27" s="70">
        <f t="shared" si="70"/>
        <v>0</v>
      </c>
      <c r="GE27" s="115">
        <f t="shared" si="70"/>
        <v>0</v>
      </c>
      <c r="GF27" s="70">
        <f t="shared" si="80"/>
        <v>0</v>
      </c>
      <c r="GG27" s="116"/>
      <c r="GH27" s="116"/>
      <c r="GI27" s="116"/>
      <c r="GJ27" s="117"/>
      <c r="GL27" s="10"/>
      <c r="GM27" s="10"/>
      <c r="GN27" s="1"/>
      <c r="GO27" s="13"/>
      <c r="GP27" s="15"/>
      <c r="GQ27" s="15"/>
      <c r="GR27" s="33"/>
    </row>
    <row r="28" spans="1:200" ht="24.95" hidden="1" customHeight="1" outlineLevel="1" x14ac:dyDescent="0.3">
      <c r="A28" s="108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47"/>
      <c r="N28" s="65"/>
      <c r="O28" s="70"/>
      <c r="P28" s="65"/>
      <c r="Q28" s="70"/>
      <c r="R28" s="65"/>
      <c r="S28" s="70"/>
      <c r="T28" s="65"/>
      <c r="U28" s="70"/>
      <c r="V28" s="113"/>
      <c r="W28" s="70"/>
      <c r="X28" s="70"/>
      <c r="Y28" s="70"/>
      <c r="Z28" s="113"/>
      <c r="AA28" s="70"/>
      <c r="AB28" s="113"/>
      <c r="AC28" s="70"/>
      <c r="AD28" s="113"/>
      <c r="AE28" s="114"/>
      <c r="AF28" s="113"/>
      <c r="AG28" s="70"/>
      <c r="AH28" s="113"/>
      <c r="AI28" s="70"/>
      <c r="AJ28" s="113"/>
      <c r="AK28" s="70"/>
      <c r="AL28" s="113"/>
      <c r="AM28" s="70"/>
      <c r="AN28" s="113"/>
      <c r="AO28" s="70"/>
      <c r="AP28" s="113"/>
      <c r="AQ28" s="70"/>
      <c r="AR28" s="113"/>
      <c r="AS28" s="70"/>
      <c r="AT28" s="113"/>
      <c r="AU28" s="70"/>
      <c r="AV28" s="113"/>
      <c r="AW28" s="70"/>
      <c r="AX28" s="113"/>
      <c r="AY28" s="70"/>
      <c r="AZ28" s="113"/>
      <c r="BA28" s="70"/>
      <c r="BB28" s="113"/>
      <c r="BC28" s="70"/>
      <c r="BD28" s="113"/>
      <c r="BE28" s="70"/>
      <c r="BF28" s="70"/>
      <c r="BG28" s="70">
        <f t="shared" si="23"/>
        <v>0</v>
      </c>
      <c r="BH28" s="70">
        <f t="shared" si="24"/>
        <v>0</v>
      </c>
      <c r="BI28" s="116"/>
      <c r="BJ28" s="116"/>
      <c r="BK28" s="116"/>
      <c r="BL28" s="117"/>
      <c r="BM28" s="108"/>
      <c r="BN28" s="62" t="s">
        <v>232</v>
      </c>
      <c r="BO28" s="63" t="s">
        <v>222</v>
      </c>
      <c r="BP28" s="63" t="s">
        <v>345</v>
      </c>
      <c r="BQ28" s="63" t="s">
        <v>223</v>
      </c>
      <c r="BR28" s="63" t="s">
        <v>231</v>
      </c>
      <c r="BS28" s="63">
        <v>6</v>
      </c>
      <c r="BT28" s="63">
        <v>4</v>
      </c>
      <c r="BU28" s="63">
        <v>1</v>
      </c>
      <c r="BV28" s="63">
        <v>1</v>
      </c>
      <c r="BW28" s="63">
        <v>1</v>
      </c>
      <c r="BX28" s="62"/>
      <c r="BY28" s="135">
        <f>SUM(BZ28+CB28+CD28+CF28+CH28)</f>
        <v>0</v>
      </c>
      <c r="BZ28" s="65"/>
      <c r="CA28" s="66">
        <f t="shared" ref="CA28" si="255">SUM(BZ28)*BU28</f>
        <v>0</v>
      </c>
      <c r="CB28" s="65"/>
      <c r="CC28" s="66">
        <f>BV28*CB28</f>
        <v>0</v>
      </c>
      <c r="CD28" s="65"/>
      <c r="CE28" s="66">
        <f>SUM(CD28)*BV28</f>
        <v>0</v>
      </c>
      <c r="CF28" s="65"/>
      <c r="CG28" s="66">
        <f>SUM(CF28)*BW28</f>
        <v>0</v>
      </c>
      <c r="CH28" s="65"/>
      <c r="CI28" s="66">
        <f>SUM(CH28)*BV28*5</f>
        <v>0</v>
      </c>
      <c r="CJ28" s="67">
        <v>2</v>
      </c>
      <c r="CK28" s="67">
        <f t="shared" ref="CK28" si="256">SUM(BX28*5/100*BV28)</f>
        <v>0</v>
      </c>
      <c r="CL28" s="65"/>
      <c r="CM28" s="66"/>
      <c r="CN28" s="65"/>
      <c r="CO28" s="67">
        <f>SUM(CN28)*3*BT28/5</f>
        <v>0</v>
      </c>
      <c r="CP28" s="65"/>
      <c r="CQ28" s="69">
        <f>SUM(CP28*BT28*(30+4))</f>
        <v>0</v>
      </c>
      <c r="CR28" s="65"/>
      <c r="CS28" s="70">
        <f t="shared" ref="CS28" si="257">SUM(CR28*BT28*3)</f>
        <v>0</v>
      </c>
      <c r="CT28" s="65"/>
      <c r="CU28" s="67">
        <f t="shared" si="235"/>
        <v>0</v>
      </c>
      <c r="CV28" s="65"/>
      <c r="CW28" s="67">
        <f>SUM(CV28*BT28*2/3)</f>
        <v>0</v>
      </c>
      <c r="CX28" s="65"/>
      <c r="CY28" s="66">
        <f>SUM(CX28*BT28)</f>
        <v>0</v>
      </c>
      <c r="CZ28" s="65"/>
      <c r="DA28" s="66">
        <f t="shared" si="253"/>
        <v>0</v>
      </c>
      <c r="DB28" s="65"/>
      <c r="DC28" s="67">
        <f>SUM(DB28*BT28*2)</f>
        <v>0</v>
      </c>
      <c r="DD28" s="65"/>
      <c r="DE28" s="67">
        <f>SUM(DD28*BV28*2)</f>
        <v>0</v>
      </c>
      <c r="DF28" s="65"/>
      <c r="DG28" s="67">
        <f t="shared" si="106"/>
        <v>0</v>
      </c>
      <c r="DH28" s="65"/>
      <c r="DI28" s="70">
        <f>BT28*DH28*3*1</f>
        <v>0</v>
      </c>
      <c r="DJ28" s="65"/>
      <c r="DK28" s="67">
        <f>SUM(DJ28*BT28/3)</f>
        <v>0</v>
      </c>
      <c r="DL28" s="65"/>
      <c r="DM28" s="67">
        <f>SUM(DL28*BW28*5*6)</f>
        <v>0</v>
      </c>
      <c r="DN28" s="65">
        <v>1</v>
      </c>
      <c r="DO28" s="67">
        <f>BT28*DN28*2*0.5/2</f>
        <v>2</v>
      </c>
      <c r="DP28" s="141"/>
      <c r="DQ28" s="112">
        <f>SUM(DP28*50)/2</f>
        <v>0</v>
      </c>
      <c r="DR28" s="70"/>
      <c r="DS28" s="70">
        <f t="shared" si="27"/>
        <v>4</v>
      </c>
      <c r="DT28" s="70">
        <f t="shared" si="78"/>
        <v>4</v>
      </c>
      <c r="DU28" s="116"/>
      <c r="DV28" s="116"/>
      <c r="DW28" s="116"/>
      <c r="DX28" s="117"/>
      <c r="DY28" s="108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47"/>
      <c r="EL28" s="65"/>
      <c r="EM28" s="70">
        <f t="shared" si="29"/>
        <v>0</v>
      </c>
      <c r="EN28" s="70">
        <f t="shared" si="30"/>
        <v>0</v>
      </c>
      <c r="EO28" s="70">
        <f t="shared" si="31"/>
        <v>0</v>
      </c>
      <c r="EP28" s="70">
        <f t="shared" si="32"/>
        <v>0</v>
      </c>
      <c r="EQ28" s="70">
        <f t="shared" si="33"/>
        <v>0</v>
      </c>
      <c r="ER28" s="70">
        <f t="shared" si="34"/>
        <v>0</v>
      </c>
      <c r="ES28" s="70">
        <f t="shared" si="35"/>
        <v>0</v>
      </c>
      <c r="ET28" s="70">
        <f t="shared" si="36"/>
        <v>0</v>
      </c>
      <c r="EU28" s="70">
        <f t="shared" si="37"/>
        <v>0</v>
      </c>
      <c r="EV28" s="70">
        <f t="shared" si="38"/>
        <v>2</v>
      </c>
      <c r="EW28" s="70">
        <f t="shared" si="39"/>
        <v>0</v>
      </c>
      <c r="EX28" s="70">
        <f t="shared" si="40"/>
        <v>0</v>
      </c>
      <c r="EY28" s="70">
        <f t="shared" si="41"/>
        <v>0</v>
      </c>
      <c r="EZ28" s="70">
        <f t="shared" si="42"/>
        <v>0</v>
      </c>
      <c r="FA28" s="70">
        <f t="shared" si="43"/>
        <v>0</v>
      </c>
      <c r="FB28" s="70">
        <f t="shared" si="44"/>
        <v>0</v>
      </c>
      <c r="FC28" s="70">
        <f t="shared" si="45"/>
        <v>0</v>
      </c>
      <c r="FD28" s="70">
        <f t="shared" si="46"/>
        <v>0</v>
      </c>
      <c r="FE28" s="70">
        <f t="shared" si="47"/>
        <v>0</v>
      </c>
      <c r="FF28" s="70">
        <f t="shared" si="48"/>
        <v>0</v>
      </c>
      <c r="FG28" s="70">
        <f t="shared" si="49"/>
        <v>0</v>
      </c>
      <c r="FH28" s="70">
        <f t="shared" si="50"/>
        <v>0</v>
      </c>
      <c r="FI28" s="70">
        <f t="shared" si="51"/>
        <v>0</v>
      </c>
      <c r="FJ28" s="70">
        <f t="shared" si="52"/>
        <v>0</v>
      </c>
      <c r="FK28" s="70">
        <f t="shared" si="53"/>
        <v>0</v>
      </c>
      <c r="FL28" s="70">
        <f t="shared" si="54"/>
        <v>0</v>
      </c>
      <c r="FM28" s="70">
        <f t="shared" si="55"/>
        <v>0</v>
      </c>
      <c r="FN28" s="70">
        <f t="shared" si="56"/>
        <v>0</v>
      </c>
      <c r="FO28" s="70">
        <f t="shared" si="57"/>
        <v>0</v>
      </c>
      <c r="FP28" s="70">
        <f t="shared" si="58"/>
        <v>0</v>
      </c>
      <c r="FQ28" s="70">
        <f t="shared" si="59"/>
        <v>0</v>
      </c>
      <c r="FR28" s="70">
        <f t="shared" ref="FR28:FR31" si="258">SUM(AT28+DF28)</f>
        <v>0</v>
      </c>
      <c r="FS28" s="70">
        <f t="shared" si="59"/>
        <v>0</v>
      </c>
      <c r="FT28" s="70">
        <f t="shared" si="60"/>
        <v>0</v>
      </c>
      <c r="FU28" s="70">
        <f t="shared" si="61"/>
        <v>0</v>
      </c>
      <c r="FV28" s="70">
        <f t="shared" si="62"/>
        <v>0</v>
      </c>
      <c r="FW28" s="70">
        <f t="shared" si="63"/>
        <v>0</v>
      </c>
      <c r="FX28" s="70">
        <f t="shared" si="64"/>
        <v>0</v>
      </c>
      <c r="FY28" s="70">
        <f t="shared" si="65"/>
        <v>0</v>
      </c>
      <c r="FZ28" s="70">
        <f t="shared" si="66"/>
        <v>1</v>
      </c>
      <c r="GA28" s="70">
        <f t="shared" si="67"/>
        <v>2</v>
      </c>
      <c r="GB28" s="70">
        <f t="shared" si="68"/>
        <v>0</v>
      </c>
      <c r="GC28" s="70">
        <f t="shared" si="69"/>
        <v>0</v>
      </c>
      <c r="GD28" s="70">
        <f t="shared" si="70"/>
        <v>0</v>
      </c>
      <c r="GE28" s="115">
        <f t="shared" si="70"/>
        <v>4</v>
      </c>
      <c r="GF28" s="70">
        <f t="shared" si="80"/>
        <v>4</v>
      </c>
      <c r="GG28" s="116"/>
      <c r="GH28" s="116"/>
      <c r="GI28" s="116"/>
      <c r="GJ28" s="117"/>
      <c r="GL28" s="10"/>
      <c r="GM28" s="10"/>
      <c r="GN28" s="43"/>
      <c r="GO28" s="44"/>
      <c r="GP28" s="15"/>
      <c r="GQ28" s="15"/>
      <c r="GR28" s="33"/>
    </row>
    <row r="29" spans="1:200" ht="24.95" hidden="1" customHeight="1" outlineLevel="1" x14ac:dyDescent="0.3">
      <c r="A29" s="108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47"/>
      <c r="N29" s="65"/>
      <c r="O29" s="70"/>
      <c r="P29" s="65"/>
      <c r="Q29" s="70"/>
      <c r="R29" s="65"/>
      <c r="S29" s="70"/>
      <c r="T29" s="65"/>
      <c r="U29" s="70"/>
      <c r="V29" s="113"/>
      <c r="W29" s="70"/>
      <c r="X29" s="70"/>
      <c r="Y29" s="70"/>
      <c r="Z29" s="113"/>
      <c r="AA29" s="70"/>
      <c r="AB29" s="113"/>
      <c r="AC29" s="70"/>
      <c r="AD29" s="113"/>
      <c r="AE29" s="114"/>
      <c r="AF29" s="113"/>
      <c r="AG29" s="70"/>
      <c r="AH29" s="113"/>
      <c r="AI29" s="70"/>
      <c r="AJ29" s="113"/>
      <c r="AK29" s="70"/>
      <c r="AL29" s="113"/>
      <c r="AM29" s="70"/>
      <c r="AN29" s="113"/>
      <c r="AO29" s="70"/>
      <c r="AP29" s="113"/>
      <c r="AQ29" s="70"/>
      <c r="AR29" s="113"/>
      <c r="AS29" s="70"/>
      <c r="AT29" s="113"/>
      <c r="AU29" s="70"/>
      <c r="AV29" s="113"/>
      <c r="AW29" s="70"/>
      <c r="AX29" s="113"/>
      <c r="AY29" s="70"/>
      <c r="AZ29" s="113"/>
      <c r="BA29" s="70"/>
      <c r="BB29" s="113"/>
      <c r="BC29" s="70"/>
      <c r="BD29" s="113"/>
      <c r="BE29" s="70"/>
      <c r="BF29" s="70"/>
      <c r="BG29" s="70">
        <f t="shared" si="23"/>
        <v>0</v>
      </c>
      <c r="BH29" s="70">
        <f t="shared" si="24"/>
        <v>0</v>
      </c>
      <c r="BI29" s="116"/>
      <c r="BJ29" s="116"/>
      <c r="BK29" s="116"/>
      <c r="BL29" s="117"/>
      <c r="BM29" s="108"/>
      <c r="BN29" s="62"/>
      <c r="BO29" s="119"/>
      <c r="BP29" s="119"/>
      <c r="BQ29" s="119"/>
      <c r="BR29" s="63"/>
      <c r="BS29" s="119"/>
      <c r="BT29" s="63"/>
      <c r="BU29" s="63"/>
      <c r="BV29" s="63"/>
      <c r="BW29" s="63"/>
      <c r="BX29" s="109"/>
      <c r="BY29" s="124"/>
      <c r="BZ29" s="109"/>
      <c r="CA29" s="109"/>
      <c r="CB29" s="109"/>
      <c r="CC29" s="111"/>
      <c r="CD29" s="109"/>
      <c r="CE29" s="111"/>
      <c r="CF29" s="65"/>
      <c r="CG29" s="66"/>
      <c r="CH29" s="65"/>
      <c r="CI29" s="66"/>
      <c r="CJ29" s="67"/>
      <c r="CK29" s="68"/>
      <c r="CL29" s="65"/>
      <c r="CM29" s="66"/>
      <c r="CN29" s="65"/>
      <c r="CO29" s="67"/>
      <c r="CP29" s="65"/>
      <c r="CQ29" s="69"/>
      <c r="CR29" s="65"/>
      <c r="CS29" s="66"/>
      <c r="CT29" s="65"/>
      <c r="CU29" s="67"/>
      <c r="CV29" s="65"/>
      <c r="CW29" s="67"/>
      <c r="CX29" s="65"/>
      <c r="CY29" s="66"/>
      <c r="CZ29" s="141"/>
      <c r="DA29" s="142"/>
      <c r="DB29" s="141"/>
      <c r="DC29" s="142"/>
      <c r="DD29" s="141"/>
      <c r="DE29" s="142"/>
      <c r="DF29" s="141"/>
      <c r="DG29" s="68"/>
      <c r="DH29" s="141"/>
      <c r="DI29" s="142"/>
      <c r="DJ29" s="141"/>
      <c r="DK29" s="142"/>
      <c r="DL29" s="141"/>
      <c r="DM29" s="68"/>
      <c r="DN29" s="141"/>
      <c r="DO29" s="68"/>
      <c r="DP29" s="141"/>
      <c r="DQ29" s="112"/>
      <c r="DR29" s="70"/>
      <c r="DS29" s="70">
        <f t="shared" si="27"/>
        <v>0</v>
      </c>
      <c r="DT29" s="70">
        <f t="shared" si="78"/>
        <v>0</v>
      </c>
      <c r="DU29" s="116"/>
      <c r="DV29" s="116"/>
      <c r="DW29" s="116"/>
      <c r="DX29" s="117"/>
      <c r="DY29" s="108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47"/>
      <c r="EL29" s="65"/>
      <c r="EM29" s="70">
        <f t="shared" si="29"/>
        <v>0</v>
      </c>
      <c r="EN29" s="70">
        <f t="shared" si="30"/>
        <v>0</v>
      </c>
      <c r="EO29" s="70">
        <f t="shared" si="31"/>
        <v>0</v>
      </c>
      <c r="EP29" s="70">
        <f t="shared" si="32"/>
        <v>0</v>
      </c>
      <c r="EQ29" s="70">
        <f t="shared" si="33"/>
        <v>0</v>
      </c>
      <c r="ER29" s="70">
        <f t="shared" si="34"/>
        <v>0</v>
      </c>
      <c r="ES29" s="70">
        <f t="shared" si="35"/>
        <v>0</v>
      </c>
      <c r="ET29" s="70">
        <f t="shared" si="36"/>
        <v>0</v>
      </c>
      <c r="EU29" s="70">
        <f t="shared" si="37"/>
        <v>0</v>
      </c>
      <c r="EV29" s="70">
        <f t="shared" si="38"/>
        <v>0</v>
      </c>
      <c r="EW29" s="70">
        <f t="shared" si="39"/>
        <v>0</v>
      </c>
      <c r="EX29" s="70">
        <f t="shared" si="40"/>
        <v>0</v>
      </c>
      <c r="EY29" s="70">
        <f t="shared" si="41"/>
        <v>0</v>
      </c>
      <c r="EZ29" s="70">
        <f t="shared" si="42"/>
        <v>0</v>
      </c>
      <c r="FA29" s="70">
        <f t="shared" si="43"/>
        <v>0</v>
      </c>
      <c r="FB29" s="70">
        <f t="shared" si="44"/>
        <v>0</v>
      </c>
      <c r="FC29" s="70">
        <f t="shared" si="45"/>
        <v>0</v>
      </c>
      <c r="FD29" s="70">
        <f t="shared" si="46"/>
        <v>0</v>
      </c>
      <c r="FE29" s="70">
        <f t="shared" si="47"/>
        <v>0</v>
      </c>
      <c r="FF29" s="70">
        <f t="shared" si="48"/>
        <v>0</v>
      </c>
      <c r="FG29" s="70">
        <f t="shared" si="49"/>
        <v>0</v>
      </c>
      <c r="FH29" s="70">
        <f t="shared" si="50"/>
        <v>0</v>
      </c>
      <c r="FI29" s="70">
        <f t="shared" si="51"/>
        <v>0</v>
      </c>
      <c r="FJ29" s="70">
        <f t="shared" si="52"/>
        <v>0</v>
      </c>
      <c r="FK29" s="70">
        <f t="shared" si="53"/>
        <v>0</v>
      </c>
      <c r="FL29" s="70">
        <f t="shared" si="54"/>
        <v>0</v>
      </c>
      <c r="FM29" s="70">
        <f t="shared" si="55"/>
        <v>0</v>
      </c>
      <c r="FN29" s="70">
        <f t="shared" si="56"/>
        <v>0</v>
      </c>
      <c r="FO29" s="70">
        <f t="shared" si="57"/>
        <v>0</v>
      </c>
      <c r="FP29" s="70">
        <f t="shared" si="58"/>
        <v>0</v>
      </c>
      <c r="FQ29" s="70">
        <f t="shared" si="59"/>
        <v>0</v>
      </c>
      <c r="FR29" s="70">
        <f t="shared" si="258"/>
        <v>0</v>
      </c>
      <c r="FS29" s="70">
        <f t="shared" si="59"/>
        <v>0</v>
      </c>
      <c r="FT29" s="70">
        <f t="shared" si="60"/>
        <v>0</v>
      </c>
      <c r="FU29" s="70">
        <f t="shared" si="61"/>
        <v>0</v>
      </c>
      <c r="FV29" s="70">
        <f t="shared" si="62"/>
        <v>0</v>
      </c>
      <c r="FW29" s="70">
        <f t="shared" si="63"/>
        <v>0</v>
      </c>
      <c r="FX29" s="70">
        <f t="shared" si="64"/>
        <v>0</v>
      </c>
      <c r="FY29" s="70">
        <f t="shared" si="65"/>
        <v>0</v>
      </c>
      <c r="FZ29" s="70">
        <f t="shared" si="66"/>
        <v>0</v>
      </c>
      <c r="GA29" s="70">
        <f t="shared" si="67"/>
        <v>0</v>
      </c>
      <c r="GB29" s="70">
        <f t="shared" si="68"/>
        <v>0</v>
      </c>
      <c r="GC29" s="70">
        <f t="shared" si="69"/>
        <v>0</v>
      </c>
      <c r="GD29" s="70">
        <f t="shared" si="70"/>
        <v>0</v>
      </c>
      <c r="GE29" s="115">
        <f t="shared" si="70"/>
        <v>0</v>
      </c>
      <c r="GF29" s="70">
        <f t="shared" si="80"/>
        <v>0</v>
      </c>
      <c r="GG29" s="116"/>
      <c r="GH29" s="116"/>
      <c r="GI29" s="116"/>
      <c r="GJ29" s="117"/>
      <c r="GL29" s="10"/>
      <c r="GM29" s="10"/>
      <c r="GN29" s="43"/>
      <c r="GO29" s="44"/>
      <c r="GP29" s="15"/>
      <c r="GQ29" s="15"/>
      <c r="GR29" s="33"/>
    </row>
    <row r="30" spans="1:200" ht="24.95" hidden="1" customHeight="1" outlineLevel="1" x14ac:dyDescent="0.3">
      <c r="A30" s="108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47"/>
      <c r="N30" s="65"/>
      <c r="O30" s="70"/>
      <c r="P30" s="65"/>
      <c r="Q30" s="70"/>
      <c r="R30" s="65"/>
      <c r="S30" s="70"/>
      <c r="T30" s="65"/>
      <c r="U30" s="70"/>
      <c r="V30" s="113"/>
      <c r="W30" s="70"/>
      <c r="X30" s="70"/>
      <c r="Y30" s="70"/>
      <c r="Z30" s="113"/>
      <c r="AA30" s="70"/>
      <c r="AB30" s="113"/>
      <c r="AC30" s="70"/>
      <c r="AD30" s="113"/>
      <c r="AE30" s="114"/>
      <c r="AF30" s="113"/>
      <c r="AG30" s="70"/>
      <c r="AH30" s="113"/>
      <c r="AI30" s="70"/>
      <c r="AJ30" s="113"/>
      <c r="AK30" s="70"/>
      <c r="AL30" s="113"/>
      <c r="AM30" s="70"/>
      <c r="AN30" s="113"/>
      <c r="AO30" s="70"/>
      <c r="AP30" s="113"/>
      <c r="AQ30" s="70"/>
      <c r="AR30" s="113"/>
      <c r="AS30" s="70"/>
      <c r="AT30" s="113"/>
      <c r="AU30" s="70"/>
      <c r="AV30" s="113"/>
      <c r="AW30" s="70"/>
      <c r="AX30" s="113"/>
      <c r="AY30" s="70"/>
      <c r="AZ30" s="113"/>
      <c r="BA30" s="70"/>
      <c r="BB30" s="113"/>
      <c r="BC30" s="70"/>
      <c r="BD30" s="113"/>
      <c r="BE30" s="70"/>
      <c r="BF30" s="70"/>
      <c r="BG30" s="70">
        <f t="shared" si="23"/>
        <v>0</v>
      </c>
      <c r="BH30" s="70">
        <f t="shared" si="24"/>
        <v>0</v>
      </c>
      <c r="BI30" s="116"/>
      <c r="BJ30" s="116"/>
      <c r="BK30" s="116"/>
      <c r="BL30" s="117"/>
      <c r="BM30" s="108"/>
      <c r="BN30" s="137"/>
      <c r="BO30" s="233"/>
      <c r="BP30" s="119"/>
      <c r="BQ30" s="119"/>
      <c r="BR30" s="234"/>
      <c r="BS30" s="119"/>
      <c r="BT30" s="119"/>
      <c r="BU30" s="119"/>
      <c r="BV30" s="119"/>
      <c r="BW30" s="119"/>
      <c r="BX30" s="119"/>
      <c r="BY30" s="172"/>
      <c r="BZ30" s="141"/>
      <c r="CA30" s="142"/>
      <c r="CB30" s="141"/>
      <c r="CC30" s="142"/>
      <c r="CD30" s="141"/>
      <c r="CE30" s="142"/>
      <c r="CF30" s="141"/>
      <c r="CG30" s="142"/>
      <c r="CH30" s="141"/>
      <c r="CI30" s="142"/>
      <c r="CJ30" s="68"/>
      <c r="CK30" s="68"/>
      <c r="CL30" s="141"/>
      <c r="CM30" s="142"/>
      <c r="CN30" s="141"/>
      <c r="CO30" s="68"/>
      <c r="CP30" s="141"/>
      <c r="CQ30" s="148"/>
      <c r="CR30" s="141"/>
      <c r="CS30" s="142"/>
      <c r="CT30" s="141"/>
      <c r="CU30" s="68"/>
      <c r="CV30" s="141"/>
      <c r="CW30" s="68"/>
      <c r="CX30" s="141"/>
      <c r="CY30" s="142"/>
      <c r="CZ30" s="141"/>
      <c r="DA30" s="142"/>
      <c r="DB30" s="141"/>
      <c r="DC30" s="142"/>
      <c r="DD30" s="141"/>
      <c r="DE30" s="142"/>
      <c r="DF30" s="141"/>
      <c r="DG30" s="68"/>
      <c r="DH30" s="141"/>
      <c r="DI30" s="142"/>
      <c r="DJ30" s="141"/>
      <c r="DK30" s="142"/>
      <c r="DL30" s="141"/>
      <c r="DM30" s="68"/>
      <c r="DN30" s="141"/>
      <c r="DO30" s="68"/>
      <c r="DP30" s="141"/>
      <c r="DQ30" s="112"/>
      <c r="DR30" s="70"/>
      <c r="DS30" s="70">
        <f t="shared" si="27"/>
        <v>0</v>
      </c>
      <c r="DT30" s="70">
        <f t="shared" si="78"/>
        <v>0</v>
      </c>
      <c r="DU30" s="116"/>
      <c r="DV30" s="116"/>
      <c r="DW30" s="116"/>
      <c r="DX30" s="117"/>
      <c r="DY30" s="108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47"/>
      <c r="EL30" s="65"/>
      <c r="EM30" s="70">
        <f t="shared" si="29"/>
        <v>0</v>
      </c>
      <c r="EN30" s="70">
        <f t="shared" si="30"/>
        <v>0</v>
      </c>
      <c r="EO30" s="70">
        <f t="shared" si="31"/>
        <v>0</v>
      </c>
      <c r="EP30" s="70">
        <f t="shared" si="32"/>
        <v>0</v>
      </c>
      <c r="EQ30" s="70">
        <f t="shared" si="33"/>
        <v>0</v>
      </c>
      <c r="ER30" s="70">
        <f t="shared" si="34"/>
        <v>0</v>
      </c>
      <c r="ES30" s="70">
        <f t="shared" si="35"/>
        <v>0</v>
      </c>
      <c r="ET30" s="70">
        <f t="shared" si="36"/>
        <v>0</v>
      </c>
      <c r="EU30" s="70">
        <f t="shared" si="37"/>
        <v>0</v>
      </c>
      <c r="EV30" s="70">
        <f t="shared" si="38"/>
        <v>0</v>
      </c>
      <c r="EW30" s="70">
        <f t="shared" si="39"/>
        <v>0</v>
      </c>
      <c r="EX30" s="70">
        <f t="shared" si="40"/>
        <v>0</v>
      </c>
      <c r="EY30" s="70">
        <f t="shared" si="41"/>
        <v>0</v>
      </c>
      <c r="EZ30" s="70">
        <f t="shared" si="42"/>
        <v>0</v>
      </c>
      <c r="FA30" s="70">
        <f t="shared" si="43"/>
        <v>0</v>
      </c>
      <c r="FB30" s="70">
        <f t="shared" si="44"/>
        <v>0</v>
      </c>
      <c r="FC30" s="70">
        <f t="shared" si="45"/>
        <v>0</v>
      </c>
      <c r="FD30" s="70">
        <f t="shared" si="46"/>
        <v>0</v>
      </c>
      <c r="FE30" s="70">
        <f t="shared" si="47"/>
        <v>0</v>
      </c>
      <c r="FF30" s="70">
        <f t="shared" si="48"/>
        <v>0</v>
      </c>
      <c r="FG30" s="70">
        <f t="shared" si="49"/>
        <v>0</v>
      </c>
      <c r="FH30" s="70">
        <f t="shared" si="50"/>
        <v>0</v>
      </c>
      <c r="FI30" s="70">
        <f t="shared" si="51"/>
        <v>0</v>
      </c>
      <c r="FJ30" s="70">
        <f t="shared" si="52"/>
        <v>0</v>
      </c>
      <c r="FK30" s="70">
        <f t="shared" si="53"/>
        <v>0</v>
      </c>
      <c r="FL30" s="70">
        <f t="shared" si="54"/>
        <v>0</v>
      </c>
      <c r="FM30" s="70">
        <f t="shared" si="55"/>
        <v>0</v>
      </c>
      <c r="FN30" s="70">
        <f t="shared" si="56"/>
        <v>0</v>
      </c>
      <c r="FO30" s="70">
        <f t="shared" si="57"/>
        <v>0</v>
      </c>
      <c r="FP30" s="70">
        <f t="shared" si="58"/>
        <v>0</v>
      </c>
      <c r="FQ30" s="70">
        <f t="shared" si="59"/>
        <v>0</v>
      </c>
      <c r="FR30" s="70">
        <f t="shared" si="258"/>
        <v>0</v>
      </c>
      <c r="FS30" s="70">
        <f t="shared" si="59"/>
        <v>0</v>
      </c>
      <c r="FT30" s="70">
        <f t="shared" si="60"/>
        <v>0</v>
      </c>
      <c r="FU30" s="70">
        <f t="shared" si="61"/>
        <v>0</v>
      </c>
      <c r="FV30" s="70">
        <f t="shared" si="62"/>
        <v>0</v>
      </c>
      <c r="FW30" s="70">
        <f t="shared" si="63"/>
        <v>0</v>
      </c>
      <c r="FX30" s="70">
        <f t="shared" si="64"/>
        <v>0</v>
      </c>
      <c r="FY30" s="70">
        <f t="shared" si="65"/>
        <v>0</v>
      </c>
      <c r="FZ30" s="70">
        <f t="shared" si="66"/>
        <v>0</v>
      </c>
      <c r="GA30" s="70">
        <f t="shared" si="67"/>
        <v>0</v>
      </c>
      <c r="GB30" s="70">
        <f t="shared" si="68"/>
        <v>0</v>
      </c>
      <c r="GC30" s="70">
        <f t="shared" si="69"/>
        <v>0</v>
      </c>
      <c r="GD30" s="70">
        <f t="shared" si="70"/>
        <v>0</v>
      </c>
      <c r="GE30" s="115">
        <f t="shared" si="70"/>
        <v>0</v>
      </c>
      <c r="GF30" s="70">
        <f t="shared" si="80"/>
        <v>0</v>
      </c>
      <c r="GG30" s="116"/>
      <c r="GH30" s="116"/>
      <c r="GI30" s="116"/>
      <c r="GJ30" s="117"/>
      <c r="GL30" s="10"/>
      <c r="GM30" s="10"/>
      <c r="GN30" s="43"/>
      <c r="GO30" s="44"/>
      <c r="GP30" s="15"/>
      <c r="GQ30" s="15"/>
      <c r="GR30" s="33"/>
    </row>
    <row r="31" spans="1:200" ht="24.95" hidden="1" customHeight="1" outlineLevel="1" x14ac:dyDescent="0.3">
      <c r="A31" s="108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47"/>
      <c r="N31" s="65"/>
      <c r="O31" s="70"/>
      <c r="P31" s="65"/>
      <c r="Q31" s="70"/>
      <c r="R31" s="65"/>
      <c r="S31" s="70"/>
      <c r="T31" s="65"/>
      <c r="U31" s="70"/>
      <c r="V31" s="113"/>
      <c r="W31" s="70"/>
      <c r="X31" s="70"/>
      <c r="Y31" s="70"/>
      <c r="Z31" s="113"/>
      <c r="AA31" s="70"/>
      <c r="AB31" s="113"/>
      <c r="AC31" s="70"/>
      <c r="AD31" s="113"/>
      <c r="AE31" s="114"/>
      <c r="AF31" s="113"/>
      <c r="AG31" s="70"/>
      <c r="AH31" s="113"/>
      <c r="AI31" s="70"/>
      <c r="AJ31" s="113"/>
      <c r="AK31" s="70"/>
      <c r="AL31" s="113"/>
      <c r="AM31" s="70"/>
      <c r="AN31" s="113"/>
      <c r="AO31" s="70"/>
      <c r="AP31" s="113"/>
      <c r="AQ31" s="70"/>
      <c r="AR31" s="113"/>
      <c r="AS31" s="70"/>
      <c r="AT31" s="113"/>
      <c r="AU31" s="70"/>
      <c r="AV31" s="113"/>
      <c r="AW31" s="70"/>
      <c r="AX31" s="113"/>
      <c r="AY31" s="70"/>
      <c r="AZ31" s="113"/>
      <c r="BA31" s="70"/>
      <c r="BB31" s="113"/>
      <c r="BC31" s="70"/>
      <c r="BD31" s="113"/>
      <c r="BE31" s="70"/>
      <c r="BF31" s="70"/>
      <c r="BG31" s="70">
        <f t="shared" si="23"/>
        <v>0</v>
      </c>
      <c r="BH31" s="70">
        <f t="shared" si="24"/>
        <v>0</v>
      </c>
      <c r="BI31" s="116"/>
      <c r="BJ31" s="116"/>
      <c r="BK31" s="116"/>
      <c r="BL31" s="117"/>
      <c r="BM31" s="108"/>
      <c r="BN31" s="137"/>
      <c r="BO31" s="233"/>
      <c r="BP31" s="119"/>
      <c r="BQ31" s="119"/>
      <c r="BR31" s="234"/>
      <c r="BS31" s="119"/>
      <c r="BT31" s="119"/>
      <c r="BU31" s="119"/>
      <c r="BV31" s="119"/>
      <c r="BW31" s="119"/>
      <c r="BX31" s="119"/>
      <c r="BY31" s="172"/>
      <c r="BZ31" s="141"/>
      <c r="CA31" s="142"/>
      <c r="CB31" s="141"/>
      <c r="CC31" s="142"/>
      <c r="CD31" s="141"/>
      <c r="CE31" s="142"/>
      <c r="CF31" s="141"/>
      <c r="CG31" s="142"/>
      <c r="CH31" s="141"/>
      <c r="CI31" s="142"/>
      <c r="CJ31" s="68"/>
      <c r="CK31" s="68"/>
      <c r="CL31" s="141"/>
      <c r="CM31" s="142"/>
      <c r="CN31" s="141"/>
      <c r="CO31" s="68"/>
      <c r="CP31" s="141"/>
      <c r="CQ31" s="148"/>
      <c r="CR31" s="141"/>
      <c r="CS31" s="142"/>
      <c r="CT31" s="141"/>
      <c r="CU31" s="68"/>
      <c r="CV31" s="141"/>
      <c r="CW31" s="68"/>
      <c r="CX31" s="141"/>
      <c r="CY31" s="142"/>
      <c r="CZ31" s="141"/>
      <c r="DA31" s="142"/>
      <c r="DB31" s="141"/>
      <c r="DC31" s="142"/>
      <c r="DD31" s="141"/>
      <c r="DE31" s="142"/>
      <c r="DF31" s="141"/>
      <c r="DG31" s="68"/>
      <c r="DH31" s="141"/>
      <c r="DI31" s="142"/>
      <c r="DJ31" s="141"/>
      <c r="DK31" s="142"/>
      <c r="DL31" s="141"/>
      <c r="DM31" s="68"/>
      <c r="DN31" s="141"/>
      <c r="DO31" s="68"/>
      <c r="DP31" s="141"/>
      <c r="DQ31" s="112"/>
      <c r="DR31" s="70"/>
      <c r="DS31" s="70">
        <f t="shared" si="27"/>
        <v>0</v>
      </c>
      <c r="DT31" s="70">
        <f t="shared" si="78"/>
        <v>0</v>
      </c>
      <c r="DU31" s="116"/>
      <c r="DV31" s="116"/>
      <c r="DW31" s="116"/>
      <c r="DX31" s="117"/>
      <c r="DY31" s="108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47"/>
      <c r="EL31" s="65"/>
      <c r="EM31" s="70">
        <f t="shared" si="29"/>
        <v>0</v>
      </c>
      <c r="EN31" s="70">
        <f t="shared" si="30"/>
        <v>0</v>
      </c>
      <c r="EO31" s="70">
        <f t="shared" si="31"/>
        <v>0</v>
      </c>
      <c r="EP31" s="70">
        <f t="shared" si="32"/>
        <v>0</v>
      </c>
      <c r="EQ31" s="70">
        <f t="shared" si="33"/>
        <v>0</v>
      </c>
      <c r="ER31" s="70">
        <f t="shared" si="34"/>
        <v>0</v>
      </c>
      <c r="ES31" s="70">
        <f t="shared" si="35"/>
        <v>0</v>
      </c>
      <c r="ET31" s="70">
        <f t="shared" si="36"/>
        <v>0</v>
      </c>
      <c r="EU31" s="70">
        <f t="shared" si="37"/>
        <v>0</v>
      </c>
      <c r="EV31" s="70">
        <f t="shared" si="38"/>
        <v>0</v>
      </c>
      <c r="EW31" s="70">
        <f t="shared" si="39"/>
        <v>0</v>
      </c>
      <c r="EX31" s="70">
        <f t="shared" si="40"/>
        <v>0</v>
      </c>
      <c r="EY31" s="70">
        <f t="shared" si="41"/>
        <v>0</v>
      </c>
      <c r="EZ31" s="70">
        <f t="shared" si="42"/>
        <v>0</v>
      </c>
      <c r="FA31" s="70">
        <f t="shared" si="43"/>
        <v>0</v>
      </c>
      <c r="FB31" s="70">
        <f t="shared" si="44"/>
        <v>0</v>
      </c>
      <c r="FC31" s="70">
        <f t="shared" si="45"/>
        <v>0</v>
      </c>
      <c r="FD31" s="70">
        <f t="shared" si="46"/>
        <v>0</v>
      </c>
      <c r="FE31" s="70">
        <f t="shared" si="47"/>
        <v>0</v>
      </c>
      <c r="FF31" s="70">
        <f t="shared" si="48"/>
        <v>0</v>
      </c>
      <c r="FG31" s="70">
        <f t="shared" si="49"/>
        <v>0</v>
      </c>
      <c r="FH31" s="70">
        <f t="shared" si="50"/>
        <v>0</v>
      </c>
      <c r="FI31" s="70">
        <f t="shared" si="51"/>
        <v>0</v>
      </c>
      <c r="FJ31" s="70">
        <f t="shared" si="52"/>
        <v>0</v>
      </c>
      <c r="FK31" s="70">
        <f t="shared" si="53"/>
        <v>0</v>
      </c>
      <c r="FL31" s="70">
        <f t="shared" si="54"/>
        <v>0</v>
      </c>
      <c r="FM31" s="70">
        <f t="shared" si="55"/>
        <v>0</v>
      </c>
      <c r="FN31" s="70">
        <f t="shared" si="56"/>
        <v>0</v>
      </c>
      <c r="FO31" s="70">
        <f t="shared" si="57"/>
        <v>0</v>
      </c>
      <c r="FP31" s="70">
        <f t="shared" si="58"/>
        <v>0</v>
      </c>
      <c r="FQ31" s="70">
        <f t="shared" si="59"/>
        <v>0</v>
      </c>
      <c r="FR31" s="70">
        <f t="shared" si="258"/>
        <v>0</v>
      </c>
      <c r="FS31" s="70">
        <f t="shared" si="59"/>
        <v>0</v>
      </c>
      <c r="FT31" s="70">
        <f t="shared" si="60"/>
        <v>0</v>
      </c>
      <c r="FU31" s="70">
        <f t="shared" si="61"/>
        <v>0</v>
      </c>
      <c r="FV31" s="70">
        <f t="shared" si="62"/>
        <v>0</v>
      </c>
      <c r="FW31" s="70">
        <f t="shared" si="63"/>
        <v>0</v>
      </c>
      <c r="FX31" s="70">
        <f t="shared" si="64"/>
        <v>0</v>
      </c>
      <c r="FY31" s="70">
        <f t="shared" si="65"/>
        <v>0</v>
      </c>
      <c r="FZ31" s="70">
        <f t="shared" si="66"/>
        <v>0</v>
      </c>
      <c r="GA31" s="70">
        <f t="shared" si="67"/>
        <v>0</v>
      </c>
      <c r="GB31" s="70">
        <f t="shared" si="68"/>
        <v>0</v>
      </c>
      <c r="GC31" s="70">
        <f t="shared" si="69"/>
        <v>0</v>
      </c>
      <c r="GD31" s="70">
        <f t="shared" si="70"/>
        <v>0</v>
      </c>
      <c r="GE31" s="115">
        <f t="shared" si="70"/>
        <v>0</v>
      </c>
      <c r="GF31" s="70">
        <f t="shared" si="80"/>
        <v>0</v>
      </c>
      <c r="GG31" s="116"/>
      <c r="GH31" s="116"/>
      <c r="GI31" s="116"/>
      <c r="GJ31" s="117"/>
      <c r="GL31" s="10"/>
      <c r="GM31" s="10"/>
      <c r="GN31" s="43"/>
      <c r="GO31" s="44"/>
      <c r="GP31" s="15"/>
      <c r="GQ31" s="15"/>
      <c r="GR31" s="33"/>
    </row>
    <row r="32" spans="1:200" ht="24.95" hidden="1" customHeight="1" outlineLevel="1" x14ac:dyDescent="0.3">
      <c r="A32" s="108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49">
        <f t="shared" si="226"/>
        <v>0</v>
      </c>
      <c r="N32" s="150"/>
      <c r="O32" s="70"/>
      <c r="P32" s="65"/>
      <c r="Q32" s="70"/>
      <c r="R32" s="65"/>
      <c r="S32" s="70"/>
      <c r="T32" s="65"/>
      <c r="U32" s="70"/>
      <c r="V32" s="113"/>
      <c r="W32" s="70"/>
      <c r="X32" s="70"/>
      <c r="Y32" s="70"/>
      <c r="Z32" s="113"/>
      <c r="AA32" s="70"/>
      <c r="AB32" s="113"/>
      <c r="AC32" s="70"/>
      <c r="AD32" s="113"/>
      <c r="AE32" s="114"/>
      <c r="AF32" s="113"/>
      <c r="AG32" s="70"/>
      <c r="AH32" s="113"/>
      <c r="AI32" s="70"/>
      <c r="AJ32" s="113"/>
      <c r="AK32" s="70"/>
      <c r="AL32" s="113"/>
      <c r="AM32" s="70"/>
      <c r="AN32" s="113"/>
      <c r="AO32" s="70"/>
      <c r="AP32" s="113"/>
      <c r="AQ32" s="70"/>
      <c r="AR32" s="113"/>
      <c r="AS32" s="70"/>
      <c r="AT32" s="113"/>
      <c r="AU32" s="70"/>
      <c r="AV32" s="113"/>
      <c r="AW32" s="70"/>
      <c r="AX32" s="113"/>
      <c r="AY32" s="70"/>
      <c r="AZ32" s="113"/>
      <c r="BA32" s="70"/>
      <c r="BB32" s="113"/>
      <c r="BC32" s="70"/>
      <c r="BD32" s="113"/>
      <c r="BE32" s="70"/>
      <c r="BF32" s="70"/>
      <c r="BG32" s="70">
        <f t="shared" si="23"/>
        <v>0</v>
      </c>
      <c r="BH32" s="70">
        <f t="shared" si="24"/>
        <v>0</v>
      </c>
      <c r="BI32" s="116"/>
      <c r="BJ32" s="116"/>
      <c r="BK32" s="116"/>
      <c r="BL32" s="117"/>
      <c r="BM32" s="108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49">
        <f t="shared" ref="BY32" si="259">SUM(BZ32+CB32+CF32+CH32+DD32*2)</f>
        <v>0</v>
      </c>
      <c r="BZ32" s="150"/>
      <c r="CA32" s="70"/>
      <c r="CB32" s="65"/>
      <c r="CC32" s="70"/>
      <c r="CD32" s="65"/>
      <c r="CE32" s="70"/>
      <c r="CF32" s="65"/>
      <c r="CG32" s="70"/>
      <c r="CH32" s="113"/>
      <c r="CI32" s="70"/>
      <c r="CJ32" s="70"/>
      <c r="CK32" s="70"/>
      <c r="CL32" s="113"/>
      <c r="CM32" s="70"/>
      <c r="CN32" s="113"/>
      <c r="CO32" s="70"/>
      <c r="CP32" s="113"/>
      <c r="CQ32" s="114"/>
      <c r="CR32" s="113"/>
      <c r="CS32" s="70"/>
      <c r="CT32" s="113"/>
      <c r="CU32" s="70"/>
      <c r="CV32" s="113"/>
      <c r="CW32" s="70"/>
      <c r="CX32" s="113"/>
      <c r="CY32" s="70"/>
      <c r="CZ32" s="113"/>
      <c r="DA32" s="70"/>
      <c r="DB32" s="113"/>
      <c r="DC32" s="66"/>
      <c r="DD32" s="113"/>
      <c r="DE32" s="66"/>
      <c r="DF32" s="113"/>
      <c r="DG32" s="70"/>
      <c r="DH32" s="113"/>
      <c r="DI32" s="70"/>
      <c r="DJ32" s="113"/>
      <c r="DK32" s="66"/>
      <c r="DL32" s="113"/>
      <c r="DM32" s="70"/>
      <c r="DN32" s="113"/>
      <c r="DO32" s="70"/>
      <c r="DP32" s="113"/>
      <c r="DQ32" s="70"/>
      <c r="DR32" s="70"/>
      <c r="DS32" s="70">
        <f t="shared" si="27"/>
        <v>0</v>
      </c>
      <c r="DT32" s="70">
        <f t="shared" si="78"/>
        <v>0</v>
      </c>
      <c r="DU32" s="116"/>
      <c r="DV32" s="116"/>
      <c r="DW32" s="116"/>
      <c r="DX32" s="117"/>
      <c r="DY32" s="108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>
        <f>SUM(BX32,L32)</f>
        <v>0</v>
      </c>
      <c r="EK32" s="149">
        <f>SUM(BY32,M32)</f>
        <v>0</v>
      </c>
      <c r="EL32" s="150">
        <f t="shared" si="79"/>
        <v>0</v>
      </c>
      <c r="EM32" s="70">
        <f t="shared" si="29"/>
        <v>0</v>
      </c>
      <c r="EN32" s="65">
        <f t="shared" si="30"/>
        <v>0</v>
      </c>
      <c r="EO32" s="70">
        <f t="shared" si="31"/>
        <v>0</v>
      </c>
      <c r="EP32" s="65">
        <f t="shared" si="32"/>
        <v>0</v>
      </c>
      <c r="EQ32" s="70">
        <f t="shared" si="33"/>
        <v>0</v>
      </c>
      <c r="ER32" s="65">
        <f t="shared" si="34"/>
        <v>0</v>
      </c>
      <c r="ES32" s="70">
        <f t="shared" si="35"/>
        <v>0</v>
      </c>
      <c r="ET32" s="113">
        <f t="shared" si="36"/>
        <v>0</v>
      </c>
      <c r="EU32" s="70">
        <f t="shared" si="37"/>
        <v>0</v>
      </c>
      <c r="EV32" s="70">
        <f t="shared" si="38"/>
        <v>0</v>
      </c>
      <c r="EW32" s="70">
        <f t="shared" si="39"/>
        <v>0</v>
      </c>
      <c r="EX32" s="113">
        <f t="shared" si="40"/>
        <v>0</v>
      </c>
      <c r="EY32" s="70">
        <f t="shared" si="41"/>
        <v>0</v>
      </c>
      <c r="EZ32" s="113">
        <f t="shared" si="42"/>
        <v>0</v>
      </c>
      <c r="FA32" s="70">
        <f t="shared" si="43"/>
        <v>0</v>
      </c>
      <c r="FB32" s="113">
        <f t="shared" si="44"/>
        <v>0</v>
      </c>
      <c r="FC32" s="114">
        <f t="shared" si="45"/>
        <v>0</v>
      </c>
      <c r="FD32" s="113">
        <f t="shared" si="46"/>
        <v>0</v>
      </c>
      <c r="FE32" s="70">
        <f t="shared" si="47"/>
        <v>0</v>
      </c>
      <c r="FF32" s="113">
        <f t="shared" si="48"/>
        <v>0</v>
      </c>
      <c r="FG32" s="70">
        <f t="shared" si="49"/>
        <v>0</v>
      </c>
      <c r="FH32" s="113">
        <f t="shared" si="50"/>
        <v>0</v>
      </c>
      <c r="FI32" s="70">
        <f t="shared" si="51"/>
        <v>0</v>
      </c>
      <c r="FJ32" s="113">
        <f t="shared" si="52"/>
        <v>0</v>
      </c>
      <c r="FK32" s="70">
        <f t="shared" si="53"/>
        <v>0</v>
      </c>
      <c r="FL32" s="113">
        <f t="shared" si="54"/>
        <v>0</v>
      </c>
      <c r="FM32" s="70">
        <f t="shared" si="55"/>
        <v>0</v>
      </c>
      <c r="FN32" s="113">
        <f t="shared" si="56"/>
        <v>0</v>
      </c>
      <c r="FO32" s="70">
        <f t="shared" si="57"/>
        <v>0</v>
      </c>
      <c r="FP32" s="113">
        <f t="shared" si="58"/>
        <v>0</v>
      </c>
      <c r="FQ32" s="70">
        <f t="shared" si="59"/>
        <v>0</v>
      </c>
      <c r="FR32" s="113"/>
      <c r="FS32" s="70">
        <f t="shared" si="59"/>
        <v>0</v>
      </c>
      <c r="FT32" s="113">
        <f t="shared" si="60"/>
        <v>0</v>
      </c>
      <c r="FU32" s="70">
        <f t="shared" si="61"/>
        <v>0</v>
      </c>
      <c r="FV32" s="113">
        <f t="shared" si="62"/>
        <v>0</v>
      </c>
      <c r="FW32" s="70">
        <f t="shared" si="63"/>
        <v>0</v>
      </c>
      <c r="FX32" s="113">
        <f t="shared" si="64"/>
        <v>0</v>
      </c>
      <c r="FY32" s="70">
        <f t="shared" si="65"/>
        <v>0</v>
      </c>
      <c r="FZ32" s="113">
        <f t="shared" si="66"/>
        <v>0</v>
      </c>
      <c r="GA32" s="70">
        <f t="shared" si="67"/>
        <v>0</v>
      </c>
      <c r="GB32" s="113">
        <f t="shared" si="68"/>
        <v>0</v>
      </c>
      <c r="GC32" s="70">
        <f t="shared" si="69"/>
        <v>0</v>
      </c>
      <c r="GD32" s="70">
        <f t="shared" si="70"/>
        <v>0</v>
      </c>
      <c r="GE32" s="115">
        <f t="shared" si="70"/>
        <v>0</v>
      </c>
      <c r="GF32" s="70">
        <f t="shared" si="80"/>
        <v>0</v>
      </c>
      <c r="GG32" s="116"/>
      <c r="GH32" s="116"/>
      <c r="GI32" s="116"/>
      <c r="GJ32" s="117"/>
      <c r="GL32" s="10"/>
      <c r="GM32" s="10"/>
      <c r="GN32" s="1"/>
      <c r="GO32" s="13"/>
      <c r="GP32" s="15"/>
      <c r="GQ32" s="15"/>
      <c r="GR32" s="33"/>
    </row>
    <row r="33" spans="1:200" ht="24.95" customHeight="1" collapsed="1" thickBot="1" x14ac:dyDescent="0.35">
      <c r="A33" s="151">
        <v>2</v>
      </c>
      <c r="B33" s="99" t="s">
        <v>59</v>
      </c>
      <c r="C33" s="100" t="s">
        <v>60</v>
      </c>
      <c r="D33" s="101">
        <v>1</v>
      </c>
      <c r="E33" s="152"/>
      <c r="F33" s="152"/>
      <c r="G33" s="152"/>
      <c r="H33" s="152"/>
      <c r="I33" s="152"/>
      <c r="J33" s="152"/>
      <c r="K33" s="152"/>
      <c r="L33" s="152">
        <f t="shared" ref="L33:BH33" si="260">SUM(L34:L47)</f>
        <v>104</v>
      </c>
      <c r="M33" s="79">
        <f t="shared" si="260"/>
        <v>84</v>
      </c>
      <c r="N33" s="79">
        <f t="shared" si="260"/>
        <v>24</v>
      </c>
      <c r="O33" s="79">
        <f>SUM(O34:O47)</f>
        <v>24</v>
      </c>
      <c r="P33" s="79">
        <f t="shared" si="260"/>
        <v>34</v>
      </c>
      <c r="Q33" s="79">
        <f t="shared" si="260"/>
        <v>34</v>
      </c>
      <c r="R33" s="79">
        <f>SUM(R34:R47)</f>
        <v>26</v>
      </c>
      <c r="S33" s="79">
        <f>SUM(S34:S47)</f>
        <v>26</v>
      </c>
      <c r="T33" s="79">
        <f t="shared" si="260"/>
        <v>0</v>
      </c>
      <c r="U33" s="79">
        <f t="shared" si="260"/>
        <v>0</v>
      </c>
      <c r="V33" s="79">
        <f t="shared" si="260"/>
        <v>0</v>
      </c>
      <c r="W33" s="79">
        <f t="shared" si="260"/>
        <v>0</v>
      </c>
      <c r="X33" s="79">
        <f t="shared" si="260"/>
        <v>0</v>
      </c>
      <c r="Y33" s="79">
        <f t="shared" si="260"/>
        <v>5.2</v>
      </c>
      <c r="Z33" s="79">
        <f t="shared" si="260"/>
        <v>0</v>
      </c>
      <c r="AA33" s="79">
        <f t="shared" si="260"/>
        <v>0</v>
      </c>
      <c r="AB33" s="79">
        <f t="shared" si="260"/>
        <v>34</v>
      </c>
      <c r="AC33" s="79">
        <f t="shared" si="260"/>
        <v>136</v>
      </c>
      <c r="AD33" s="79">
        <f t="shared" si="260"/>
        <v>2</v>
      </c>
      <c r="AE33" s="79">
        <f t="shared" si="260"/>
        <v>60</v>
      </c>
      <c r="AF33" s="79">
        <f t="shared" si="260"/>
        <v>0</v>
      </c>
      <c r="AG33" s="79">
        <f t="shared" si="260"/>
        <v>0</v>
      </c>
      <c r="AH33" s="79">
        <f t="shared" si="260"/>
        <v>0</v>
      </c>
      <c r="AI33" s="153">
        <f t="shared" si="260"/>
        <v>0</v>
      </c>
      <c r="AJ33" s="79">
        <f t="shared" si="260"/>
        <v>0</v>
      </c>
      <c r="AK33" s="79">
        <f t="shared" si="260"/>
        <v>0</v>
      </c>
      <c r="AL33" s="79">
        <f t="shared" si="260"/>
        <v>1</v>
      </c>
      <c r="AM33" s="79">
        <f t="shared" si="260"/>
        <v>44</v>
      </c>
      <c r="AN33" s="79">
        <f>SUM(AN34:AN47)</f>
        <v>0</v>
      </c>
      <c r="AO33" s="79">
        <f t="shared" si="260"/>
        <v>0</v>
      </c>
      <c r="AP33" s="79">
        <f t="shared" si="260"/>
        <v>0</v>
      </c>
      <c r="AQ33" s="79">
        <f t="shared" si="260"/>
        <v>0</v>
      </c>
      <c r="AR33" s="79">
        <f t="shared" si="260"/>
        <v>1</v>
      </c>
      <c r="AS33" s="79">
        <f t="shared" si="260"/>
        <v>6</v>
      </c>
      <c r="AT33" s="79">
        <f>SUM(AT34:AT47)</f>
        <v>1</v>
      </c>
      <c r="AU33" s="153">
        <f>SUM(AU34:AU47)</f>
        <v>7.333333333333333</v>
      </c>
      <c r="AV33" s="79">
        <f t="shared" si="260"/>
        <v>0</v>
      </c>
      <c r="AW33" s="79">
        <f t="shared" si="260"/>
        <v>0</v>
      </c>
      <c r="AX33" s="79">
        <f t="shared" si="260"/>
        <v>0</v>
      </c>
      <c r="AY33" s="79">
        <f t="shared" si="260"/>
        <v>0</v>
      </c>
      <c r="AZ33" s="79">
        <f t="shared" si="260"/>
        <v>0</v>
      </c>
      <c r="BA33" s="79">
        <f t="shared" si="260"/>
        <v>0</v>
      </c>
      <c r="BB33" s="79">
        <f t="shared" si="260"/>
        <v>0</v>
      </c>
      <c r="BC33" s="79">
        <f t="shared" si="260"/>
        <v>0</v>
      </c>
      <c r="BD33" s="79">
        <f t="shared" si="260"/>
        <v>0</v>
      </c>
      <c r="BE33" s="79">
        <f t="shared" si="260"/>
        <v>0</v>
      </c>
      <c r="BF33" s="79">
        <f t="shared" si="260"/>
        <v>0</v>
      </c>
      <c r="BG33" s="153">
        <f t="shared" si="260"/>
        <v>342.5333333333333</v>
      </c>
      <c r="BH33" s="153">
        <f t="shared" si="260"/>
        <v>90</v>
      </c>
      <c r="BI33" s="152"/>
      <c r="BJ33" s="152"/>
      <c r="BK33" s="152"/>
      <c r="BL33" s="154"/>
      <c r="BM33" s="151">
        <v>2</v>
      </c>
      <c r="BN33" s="99" t="s">
        <v>59</v>
      </c>
      <c r="BO33" s="100" t="s">
        <v>60</v>
      </c>
      <c r="BP33" s="101">
        <v>1</v>
      </c>
      <c r="BQ33" s="152"/>
      <c r="BR33" s="152"/>
      <c r="BS33" s="152"/>
      <c r="BT33" s="152"/>
      <c r="BU33" s="152"/>
      <c r="BV33" s="152"/>
      <c r="BW33" s="152"/>
      <c r="BX33" s="152">
        <f t="shared" ref="BX33:CC33" si="261">SUM(BX34:BX47)</f>
        <v>380</v>
      </c>
      <c r="BY33" s="79">
        <f t="shared" si="261"/>
        <v>252</v>
      </c>
      <c r="BZ33" s="79">
        <f t="shared" si="261"/>
        <v>58</v>
      </c>
      <c r="CA33" s="79">
        <f t="shared" si="261"/>
        <v>58</v>
      </c>
      <c r="CB33" s="79">
        <f t="shared" si="261"/>
        <v>98</v>
      </c>
      <c r="CC33" s="79">
        <f t="shared" si="261"/>
        <v>54</v>
      </c>
      <c r="CD33" s="79">
        <f>SUM(CD34:CD47)</f>
        <v>96</v>
      </c>
      <c r="CE33" s="79">
        <f>SUM(CE34:CE47)</f>
        <v>76</v>
      </c>
      <c r="CF33" s="79">
        <f t="shared" ref="CF33:CY33" si="262">SUM(CF34:CF47)</f>
        <v>0</v>
      </c>
      <c r="CG33" s="79">
        <f t="shared" si="262"/>
        <v>0</v>
      </c>
      <c r="CH33" s="79">
        <f t="shared" si="262"/>
        <v>0</v>
      </c>
      <c r="CI33" s="79">
        <f t="shared" si="262"/>
        <v>0</v>
      </c>
      <c r="CJ33" s="79">
        <f t="shared" si="262"/>
        <v>4</v>
      </c>
      <c r="CK33" s="79">
        <f t="shared" si="262"/>
        <v>9.4</v>
      </c>
      <c r="CL33" s="79">
        <f t="shared" si="262"/>
        <v>0</v>
      </c>
      <c r="CM33" s="79">
        <f t="shared" si="262"/>
        <v>0</v>
      </c>
      <c r="CN33" s="79">
        <f t="shared" si="262"/>
        <v>0</v>
      </c>
      <c r="CO33" s="79">
        <f t="shared" si="262"/>
        <v>0</v>
      </c>
      <c r="CP33" s="79">
        <f t="shared" si="262"/>
        <v>2</v>
      </c>
      <c r="CQ33" s="79">
        <f t="shared" si="262"/>
        <v>60</v>
      </c>
      <c r="CR33" s="79">
        <f t="shared" si="262"/>
        <v>1</v>
      </c>
      <c r="CS33" s="79">
        <f t="shared" si="262"/>
        <v>75</v>
      </c>
      <c r="CT33" s="79">
        <f t="shared" si="262"/>
        <v>0</v>
      </c>
      <c r="CU33" s="153">
        <f t="shared" si="262"/>
        <v>0</v>
      </c>
      <c r="CV33" s="79">
        <f t="shared" si="262"/>
        <v>0</v>
      </c>
      <c r="CW33" s="79">
        <f t="shared" si="262"/>
        <v>0</v>
      </c>
      <c r="CX33" s="79">
        <f t="shared" si="262"/>
        <v>3</v>
      </c>
      <c r="CY33" s="79">
        <f t="shared" si="262"/>
        <v>146</v>
      </c>
      <c r="CZ33" s="79">
        <f>SUM(CZ34:CZ47)</f>
        <v>0</v>
      </c>
      <c r="DA33" s="79">
        <f t="shared" ref="DA33:DS33" si="263">SUM(DA34:DA47)</f>
        <v>0</v>
      </c>
      <c r="DB33" s="79">
        <f t="shared" si="263"/>
        <v>0</v>
      </c>
      <c r="DC33" s="155">
        <f t="shared" si="263"/>
        <v>0</v>
      </c>
      <c r="DD33" s="79">
        <f t="shared" si="263"/>
        <v>1</v>
      </c>
      <c r="DE33" s="155">
        <f t="shared" si="263"/>
        <v>6</v>
      </c>
      <c r="DF33" s="79">
        <f t="shared" si="263"/>
        <v>0</v>
      </c>
      <c r="DG33" s="79">
        <f t="shared" si="263"/>
        <v>0</v>
      </c>
      <c r="DH33" s="79">
        <f t="shared" si="263"/>
        <v>0</v>
      </c>
      <c r="DI33" s="79">
        <f t="shared" si="263"/>
        <v>0</v>
      </c>
      <c r="DJ33" s="79">
        <f t="shared" si="263"/>
        <v>2</v>
      </c>
      <c r="DK33" s="155">
        <f t="shared" si="263"/>
        <v>15.333333333333332</v>
      </c>
      <c r="DL33" s="79">
        <f t="shared" si="263"/>
        <v>0</v>
      </c>
      <c r="DM33" s="79">
        <f t="shared" si="263"/>
        <v>0</v>
      </c>
      <c r="DN33" s="79">
        <f t="shared" si="263"/>
        <v>0</v>
      </c>
      <c r="DO33" s="79">
        <f t="shared" si="263"/>
        <v>0</v>
      </c>
      <c r="DP33" s="79">
        <f t="shared" si="263"/>
        <v>0</v>
      </c>
      <c r="DQ33" s="79">
        <f t="shared" si="263"/>
        <v>0</v>
      </c>
      <c r="DR33" s="79">
        <f t="shared" si="263"/>
        <v>0</v>
      </c>
      <c r="DS33" s="153">
        <f t="shared" si="263"/>
        <v>503.73333333333335</v>
      </c>
      <c r="DT33" s="153">
        <f>SUM(DT34:DT47)</f>
        <v>213.33333333333331</v>
      </c>
      <c r="DU33" s="152"/>
      <c r="DV33" s="152"/>
      <c r="DW33" s="152"/>
      <c r="DX33" s="154"/>
      <c r="DY33" s="151">
        <v>2</v>
      </c>
      <c r="DZ33" s="99" t="s">
        <v>59</v>
      </c>
      <c r="EA33" s="100" t="s">
        <v>60</v>
      </c>
      <c r="EB33" s="101">
        <v>1</v>
      </c>
      <c r="EC33" s="152"/>
      <c r="ED33" s="152"/>
      <c r="EE33" s="152"/>
      <c r="EF33" s="152"/>
      <c r="EG33" s="152"/>
      <c r="EH33" s="152"/>
      <c r="EI33" s="152"/>
      <c r="EJ33" s="152">
        <f t="shared" ref="EJ33:FQ33" si="264">SUM(EJ34:EJ47)</f>
        <v>504</v>
      </c>
      <c r="EK33" s="79">
        <f t="shared" si="264"/>
        <v>332</v>
      </c>
      <c r="EL33" s="79">
        <f t="shared" si="264"/>
        <v>58</v>
      </c>
      <c r="EM33" s="79">
        <f t="shared" si="264"/>
        <v>82</v>
      </c>
      <c r="EN33" s="79">
        <f t="shared" si="264"/>
        <v>132</v>
      </c>
      <c r="EO33" s="79">
        <f t="shared" si="264"/>
        <v>88</v>
      </c>
      <c r="EP33" s="79">
        <f t="shared" si="264"/>
        <v>122</v>
      </c>
      <c r="EQ33" s="79">
        <f t="shared" si="264"/>
        <v>102</v>
      </c>
      <c r="ER33" s="79">
        <f t="shared" si="264"/>
        <v>0</v>
      </c>
      <c r="ES33" s="79">
        <f t="shared" si="264"/>
        <v>0</v>
      </c>
      <c r="ET33" s="79">
        <f t="shared" si="264"/>
        <v>0</v>
      </c>
      <c r="EU33" s="79">
        <f t="shared" si="264"/>
        <v>0</v>
      </c>
      <c r="EV33" s="79">
        <f t="shared" si="264"/>
        <v>4</v>
      </c>
      <c r="EW33" s="79">
        <f t="shared" si="264"/>
        <v>14.600000000000001</v>
      </c>
      <c r="EX33" s="79">
        <f t="shared" si="264"/>
        <v>0</v>
      </c>
      <c r="EY33" s="79">
        <f t="shared" si="264"/>
        <v>0</v>
      </c>
      <c r="EZ33" s="79">
        <f t="shared" si="264"/>
        <v>34</v>
      </c>
      <c r="FA33" s="79">
        <f t="shared" si="264"/>
        <v>136</v>
      </c>
      <c r="FB33" s="79">
        <f t="shared" si="264"/>
        <v>4</v>
      </c>
      <c r="FC33" s="79">
        <f t="shared" si="264"/>
        <v>120</v>
      </c>
      <c r="FD33" s="79">
        <f t="shared" si="264"/>
        <v>1</v>
      </c>
      <c r="FE33" s="79">
        <f t="shared" si="264"/>
        <v>75</v>
      </c>
      <c r="FF33" s="79">
        <f t="shared" si="264"/>
        <v>0</v>
      </c>
      <c r="FG33" s="153">
        <f t="shared" si="264"/>
        <v>0</v>
      </c>
      <c r="FH33" s="79">
        <f t="shared" si="264"/>
        <v>0</v>
      </c>
      <c r="FI33" s="79">
        <f t="shared" si="264"/>
        <v>0</v>
      </c>
      <c r="FJ33" s="79">
        <f t="shared" si="264"/>
        <v>4</v>
      </c>
      <c r="FK33" s="79">
        <f t="shared" si="264"/>
        <v>190</v>
      </c>
      <c r="FL33" s="79">
        <f t="shared" si="264"/>
        <v>0</v>
      </c>
      <c r="FM33" s="79">
        <f t="shared" si="264"/>
        <v>0</v>
      </c>
      <c r="FN33" s="79">
        <f t="shared" si="264"/>
        <v>0</v>
      </c>
      <c r="FO33" s="79">
        <f t="shared" si="264"/>
        <v>0</v>
      </c>
      <c r="FP33" s="79">
        <f t="shared" si="264"/>
        <v>2</v>
      </c>
      <c r="FQ33" s="79">
        <f t="shared" si="264"/>
        <v>12</v>
      </c>
      <c r="FR33" s="79"/>
      <c r="FS33" s="155">
        <f t="shared" ref="FS33:GF33" si="265">SUM(FS34:FS47)</f>
        <v>7.333333333333333</v>
      </c>
      <c r="FT33" s="79">
        <f t="shared" si="265"/>
        <v>0</v>
      </c>
      <c r="FU33" s="79">
        <f t="shared" si="265"/>
        <v>0</v>
      </c>
      <c r="FV33" s="79">
        <f t="shared" si="265"/>
        <v>2</v>
      </c>
      <c r="FW33" s="155">
        <f t="shared" si="265"/>
        <v>15.333333333333332</v>
      </c>
      <c r="FX33" s="79">
        <f t="shared" si="265"/>
        <v>0</v>
      </c>
      <c r="FY33" s="79">
        <f t="shared" si="265"/>
        <v>0</v>
      </c>
      <c r="FZ33" s="79">
        <f t="shared" si="265"/>
        <v>0</v>
      </c>
      <c r="GA33" s="79">
        <f t="shared" si="265"/>
        <v>0</v>
      </c>
      <c r="GB33" s="79">
        <f t="shared" si="265"/>
        <v>0</v>
      </c>
      <c r="GC33" s="79">
        <f t="shared" si="265"/>
        <v>0</v>
      </c>
      <c r="GD33" s="79">
        <f t="shared" si="265"/>
        <v>0</v>
      </c>
      <c r="GE33" s="153">
        <f t="shared" si="265"/>
        <v>846.26666666666665</v>
      </c>
      <c r="GF33" s="153">
        <f t="shared" si="265"/>
        <v>303.33333333333331</v>
      </c>
      <c r="GG33" s="152"/>
      <c r="GH33" s="152"/>
      <c r="GI33" s="152"/>
      <c r="GJ33" s="154"/>
      <c r="GL33" s="10"/>
      <c r="GM33" s="10"/>
      <c r="GN33" s="9"/>
      <c r="GO33" s="9"/>
      <c r="GP33" s="15"/>
      <c r="GQ33" s="15"/>
      <c r="GR33" s="33"/>
    </row>
    <row r="34" spans="1:200" ht="24.75" hidden="1" customHeight="1" outlineLevel="1" x14ac:dyDescent="0.3">
      <c r="A34" s="108"/>
      <c r="B34" s="156" t="s">
        <v>93</v>
      </c>
      <c r="C34" s="157" t="s">
        <v>94</v>
      </c>
      <c r="D34" s="157" t="s">
        <v>95</v>
      </c>
      <c r="E34" s="157" t="s">
        <v>96</v>
      </c>
      <c r="F34" s="157" t="s">
        <v>98</v>
      </c>
      <c r="G34" s="157">
        <v>1</v>
      </c>
      <c r="H34" s="157">
        <v>120</v>
      </c>
      <c r="I34" s="157">
        <v>1</v>
      </c>
      <c r="J34" s="157">
        <v>1</v>
      </c>
      <c r="K34" s="157">
        <f>SUM(J34)*2</f>
        <v>2</v>
      </c>
      <c r="L34" s="158">
        <v>42</v>
      </c>
      <c r="M34" s="159">
        <f>SUM(N34+P34+R34+T34+V34)</f>
        <v>22</v>
      </c>
      <c r="N34" s="158"/>
      <c r="O34" s="158">
        <f>SUM(N34)*I34</f>
        <v>0</v>
      </c>
      <c r="P34" s="158">
        <v>20</v>
      </c>
      <c r="Q34" s="160">
        <f>J34*P34</f>
        <v>20</v>
      </c>
      <c r="R34" s="158">
        <v>2</v>
      </c>
      <c r="S34" s="160">
        <f>SUM(R34)*J34</f>
        <v>2</v>
      </c>
      <c r="T34" s="161"/>
      <c r="U34" s="162">
        <f>SUM(T34)*K34</f>
        <v>0</v>
      </c>
      <c r="V34" s="161"/>
      <c r="W34" s="162">
        <f>SUM(V34)*J34*3</f>
        <v>0</v>
      </c>
      <c r="X34" s="163">
        <f>2/8*J34*AX34</f>
        <v>0</v>
      </c>
      <c r="Y34" s="163">
        <f>SUM(L34*5/100*J34)</f>
        <v>2.1</v>
      </c>
      <c r="Z34" s="161"/>
      <c r="AA34" s="162"/>
      <c r="AB34" s="161"/>
      <c r="AC34" s="163">
        <f>SUM(AB34)*3*H34/5</f>
        <v>0</v>
      </c>
      <c r="AD34" s="161"/>
      <c r="AE34" s="162">
        <f>SUM(AD34*H34*(30+4))</f>
        <v>0</v>
      </c>
      <c r="AF34" s="161"/>
      <c r="AG34" s="162">
        <f>SUM(AF34*H34*3)</f>
        <v>0</v>
      </c>
      <c r="AH34" s="161"/>
      <c r="AI34" s="163">
        <f>SUM(AH34*H34/3)</f>
        <v>0</v>
      </c>
      <c r="AJ34" s="161"/>
      <c r="AK34" s="163">
        <f>SUM(AJ34*H34*2/3)</f>
        <v>0</v>
      </c>
      <c r="AL34" s="161"/>
      <c r="AM34" s="162">
        <f>SUM(AL34*H34)</f>
        <v>0</v>
      </c>
      <c r="AN34" s="161"/>
      <c r="AO34" s="162">
        <f>SUM(AN34*J34)</f>
        <v>0</v>
      </c>
      <c r="AP34" s="161"/>
      <c r="AQ34" s="163">
        <f>SUM(AP34*H34*2)</f>
        <v>0</v>
      </c>
      <c r="AR34" s="161">
        <v>1</v>
      </c>
      <c r="AS34" s="163">
        <f>SUM(J34*AR34*6)</f>
        <v>6</v>
      </c>
      <c r="AT34" s="65"/>
      <c r="AU34" s="67">
        <f>AT34*H34/3</f>
        <v>0</v>
      </c>
      <c r="AV34" s="161"/>
      <c r="AW34" s="162">
        <f>SUM(AV34*H34/3)</f>
        <v>0</v>
      </c>
      <c r="AX34" s="150"/>
      <c r="AY34" s="163">
        <f>AX34*J34*8/2</f>
        <v>0</v>
      </c>
      <c r="AZ34" s="161"/>
      <c r="BA34" s="163">
        <f t="shared" ref="BA34:BA39" si="266">SUM(AZ34*K34*5*6)</f>
        <v>0</v>
      </c>
      <c r="BB34" s="161"/>
      <c r="BC34" s="163">
        <f>SUM(BB34*K34*4*6)</f>
        <v>0</v>
      </c>
      <c r="BD34" s="161"/>
      <c r="BE34" s="164">
        <f>SUM(BD34*50)</f>
        <v>0</v>
      </c>
      <c r="BF34" s="70"/>
      <c r="BG34" s="70">
        <f t="shared" si="23"/>
        <v>30.1</v>
      </c>
      <c r="BH34" s="70">
        <f t="shared" ref="BH34:BH47" si="267">SUM(O34+Q34+U34+W34+X34+AS34+AW34+AY34+BA34+BC34+S34+AQ34)</f>
        <v>28</v>
      </c>
      <c r="BI34" s="116"/>
      <c r="BJ34" s="116"/>
      <c r="BK34" s="116"/>
      <c r="BL34" s="117"/>
      <c r="BM34" s="108"/>
      <c r="BN34" s="137"/>
      <c r="BO34" s="119"/>
      <c r="BP34" s="119"/>
      <c r="BQ34" s="119"/>
      <c r="BR34" s="119"/>
      <c r="BS34" s="119"/>
      <c r="BT34" s="63"/>
      <c r="BU34" s="63"/>
      <c r="BV34" s="63"/>
      <c r="BW34" s="63"/>
      <c r="BX34" s="165"/>
      <c r="BY34" s="166"/>
      <c r="BZ34" s="141"/>
      <c r="CA34" s="142"/>
      <c r="CB34" s="141"/>
      <c r="CC34" s="142"/>
      <c r="CD34" s="141"/>
      <c r="CE34" s="142"/>
      <c r="CF34" s="141"/>
      <c r="CG34" s="142"/>
      <c r="CH34" s="141"/>
      <c r="CI34" s="142"/>
      <c r="CJ34" s="163"/>
      <c r="CK34" s="68"/>
      <c r="CL34" s="141"/>
      <c r="CM34" s="142"/>
      <c r="CN34" s="141"/>
      <c r="CO34" s="163"/>
      <c r="CP34" s="141"/>
      <c r="CQ34" s="148"/>
      <c r="CR34" s="141"/>
      <c r="CS34" s="142"/>
      <c r="CT34" s="141"/>
      <c r="CU34" s="167"/>
      <c r="CV34" s="141"/>
      <c r="CW34" s="67"/>
      <c r="CX34" s="141"/>
      <c r="CY34" s="142"/>
      <c r="CZ34" s="141"/>
      <c r="DA34" s="142"/>
      <c r="DB34" s="141"/>
      <c r="DC34" s="142"/>
      <c r="DD34" s="141"/>
      <c r="DE34" s="66"/>
      <c r="DF34" s="65"/>
      <c r="DG34" s="67"/>
      <c r="DH34" s="141"/>
      <c r="DI34" s="162"/>
      <c r="DJ34" s="141"/>
      <c r="DK34" s="162"/>
      <c r="DL34" s="141"/>
      <c r="DM34" s="163"/>
      <c r="DN34" s="141"/>
      <c r="DO34" s="68"/>
      <c r="DP34" s="141"/>
      <c r="DQ34" s="164"/>
      <c r="DR34" s="70"/>
      <c r="DS34" s="70">
        <f t="shared" ref="DS34:DS47" si="268">SUM(DA34+DQ34+DO34+DM34+DK34+DI34+DE34+DC34+CW34+CY34+CU34+CS34+CQ34+CO34+CM34+CK34+CJ34+CI34+CG34+CC34+CA34+CE34+DG34)</f>
        <v>0</v>
      </c>
      <c r="DT34" s="70">
        <f t="shared" ref="DT34:DT47" si="269">SUM(CA34+CC34+CG34+CI34+CJ34+DE34+DI34+DK34+DM34+DO34+CE34+DC34)</f>
        <v>0</v>
      </c>
      <c r="DU34" s="116"/>
      <c r="DV34" s="116"/>
      <c r="DW34" s="116"/>
      <c r="DX34" s="117"/>
      <c r="DY34" s="108"/>
      <c r="DZ34" s="137" t="s">
        <v>115</v>
      </c>
      <c r="EA34" s="119" t="s">
        <v>94</v>
      </c>
      <c r="EB34" s="119" t="s">
        <v>95</v>
      </c>
      <c r="EC34" s="225"/>
      <c r="ED34" s="225"/>
      <c r="EE34" s="226"/>
      <c r="EF34" s="226"/>
      <c r="EG34" s="226"/>
      <c r="EH34" s="227"/>
      <c r="EI34" s="226"/>
      <c r="EJ34" s="228">
        <f>SUM(L34+BX34)</f>
        <v>42</v>
      </c>
      <c r="EK34" s="147">
        <f>SUM(M34+BY34)</f>
        <v>22</v>
      </c>
      <c r="EL34" s="65">
        <f t="shared" si="79"/>
        <v>0</v>
      </c>
      <c r="EM34" s="70">
        <f t="shared" ref="EM34:EM47" si="270">SUM(O34+CA34)</f>
        <v>0</v>
      </c>
      <c r="EN34" s="65">
        <f t="shared" ref="EN34:EN47" si="271">SUM(P34+CB34)</f>
        <v>20</v>
      </c>
      <c r="EO34" s="70">
        <f t="shared" ref="EO34:EO47" si="272">SUM(Q34+CC34)</f>
        <v>20</v>
      </c>
      <c r="EP34" s="65">
        <f t="shared" ref="EP34:EP47" si="273">SUM(R34+CD34)</f>
        <v>2</v>
      </c>
      <c r="EQ34" s="70">
        <f t="shared" ref="EQ34:EQ47" si="274">SUM(S34+CE34)</f>
        <v>2</v>
      </c>
      <c r="ER34" s="65">
        <f t="shared" ref="ER34:ER47" si="275">SUM(T34+CF34)</f>
        <v>0</v>
      </c>
      <c r="ES34" s="70">
        <f t="shared" ref="ES34:ES47" si="276">SUM(U34+CG34)</f>
        <v>0</v>
      </c>
      <c r="ET34" s="113">
        <f t="shared" ref="ET34:ET47" si="277">SUM(V34+CH34)</f>
        <v>0</v>
      </c>
      <c r="EU34" s="70">
        <f t="shared" ref="EU34:EU47" si="278">SUM(W34+CI34)</f>
        <v>0</v>
      </c>
      <c r="EV34" s="70">
        <f t="shared" ref="EV34:EV47" si="279">SUM(X34+CJ34)</f>
        <v>0</v>
      </c>
      <c r="EW34" s="70">
        <f t="shared" ref="EW34:EW47" si="280">SUM(Y34+CK34)</f>
        <v>2.1</v>
      </c>
      <c r="EX34" s="113">
        <f t="shared" ref="EX34:EX47" si="281">SUM(Z34+CL34)</f>
        <v>0</v>
      </c>
      <c r="EY34" s="70">
        <f t="shared" ref="EY34:EY47" si="282">SUM(AA34+CM34)</f>
        <v>0</v>
      </c>
      <c r="EZ34" s="113">
        <f t="shared" ref="EZ34:EZ47" si="283">SUM(AB34+CN34)</f>
        <v>0</v>
      </c>
      <c r="FA34" s="70">
        <f t="shared" ref="FA34:FA47" si="284">SUM(AC34+CO34)</f>
        <v>0</v>
      </c>
      <c r="FB34" s="113">
        <f t="shared" ref="FB34:FB47" si="285">SUM(AD34+CP34)</f>
        <v>0</v>
      </c>
      <c r="FC34" s="114">
        <f t="shared" ref="FC34:FC47" si="286">SUM(AE34+CQ34)</f>
        <v>0</v>
      </c>
      <c r="FD34" s="113">
        <f t="shared" ref="FD34:FD47" si="287">SUM(AF34+CR34)</f>
        <v>0</v>
      </c>
      <c r="FE34" s="70">
        <f t="shared" ref="FE34:FE47" si="288">SUM(AG34+CS34)</f>
        <v>0</v>
      </c>
      <c r="FF34" s="113">
        <f t="shared" ref="FF34:FF47" si="289">SUM(AH34+CT34)</f>
        <v>0</v>
      </c>
      <c r="FG34" s="70">
        <f t="shared" ref="FG34:FG47" si="290">SUM(AI34+CU34)</f>
        <v>0</v>
      </c>
      <c r="FH34" s="113">
        <f t="shared" ref="FH34:FH47" si="291">SUM(AJ34+CV34)</f>
        <v>0</v>
      </c>
      <c r="FI34" s="70">
        <f t="shared" ref="FI34:FI47" si="292">SUM(AK34+CW34)</f>
        <v>0</v>
      </c>
      <c r="FJ34" s="113">
        <f t="shared" ref="FJ34:FJ47" si="293">SUM(AL34+CX34)</f>
        <v>0</v>
      </c>
      <c r="FK34" s="70">
        <f t="shared" ref="FK34:FK47" si="294">SUM(AM34+CY34)</f>
        <v>0</v>
      </c>
      <c r="FL34" s="113">
        <f t="shared" ref="FL34:FL47" si="295">SUM(AN34+CZ34)</f>
        <v>0</v>
      </c>
      <c r="FM34" s="70">
        <f t="shared" ref="FM34:FM47" si="296">SUM(AO34+DA34)</f>
        <v>0</v>
      </c>
      <c r="FN34" s="113">
        <f t="shared" ref="FN34:FN47" si="297">SUM(AP34+DB34)</f>
        <v>0</v>
      </c>
      <c r="FO34" s="70">
        <f t="shared" ref="FO34:FO47" si="298">SUM(AQ34+DC34)</f>
        <v>0</v>
      </c>
      <c r="FP34" s="113">
        <f t="shared" ref="FP34:FP47" si="299">SUM(AR34+DD34)</f>
        <v>1</v>
      </c>
      <c r="FQ34" s="70">
        <f t="shared" ref="FQ34:FS47" si="300">SUM(AS34+DE34)</f>
        <v>6</v>
      </c>
      <c r="FR34" s="113"/>
      <c r="FS34" s="66">
        <f t="shared" si="300"/>
        <v>0</v>
      </c>
      <c r="FT34" s="113">
        <f t="shared" ref="FT34:FT47" si="301">SUM(AV34+DH34)</f>
        <v>0</v>
      </c>
      <c r="FU34" s="70">
        <f t="shared" ref="FU34:FU47" si="302">SUM(AW34+DI34)</f>
        <v>0</v>
      </c>
      <c r="FV34" s="113">
        <f t="shared" ref="FV34:FV47" si="303">SUM(AX34+DJ34)</f>
        <v>0</v>
      </c>
      <c r="FW34" s="70">
        <f t="shared" ref="FW34:FW47" si="304">SUM(AY34+DK34)</f>
        <v>0</v>
      </c>
      <c r="FX34" s="113">
        <f t="shared" ref="FX34:FX47" si="305">SUM(AZ34+DL34)</f>
        <v>0</v>
      </c>
      <c r="FY34" s="70">
        <f t="shared" ref="FY34:FY47" si="306">SUM(BA34+DM34)</f>
        <v>0</v>
      </c>
      <c r="FZ34" s="113">
        <f t="shared" ref="FZ34:FZ47" si="307">SUM(BB34+DN34)</f>
        <v>0</v>
      </c>
      <c r="GA34" s="70">
        <f t="shared" ref="GA34:GA47" si="308">SUM(BC34+DO34)</f>
        <v>0</v>
      </c>
      <c r="GB34" s="113">
        <f t="shared" ref="GB34:GB47" si="309">SUM(BD34+DP34)</f>
        <v>0</v>
      </c>
      <c r="GC34" s="70">
        <f t="shared" ref="GC34:GC47" si="310">SUM(BE34+DQ34)</f>
        <v>0</v>
      </c>
      <c r="GD34" s="70">
        <f t="shared" ref="GD34:GD47" si="311">SUM(BF34+DR34)</f>
        <v>0</v>
      </c>
      <c r="GE34" s="70">
        <f t="shared" ref="GE34:GE47" si="312">SUM(BG34+DS34)</f>
        <v>30.1</v>
      </c>
      <c r="GF34" s="70">
        <f t="shared" ref="GF34:GF47" si="313">SUM(BH34+DT34)</f>
        <v>28</v>
      </c>
      <c r="GG34" s="116"/>
      <c r="GH34" s="116"/>
      <c r="GI34" s="116"/>
      <c r="GJ34" s="117"/>
      <c r="GL34" s="10"/>
      <c r="GM34" s="10"/>
      <c r="GN34" s="1"/>
      <c r="GO34" s="13"/>
      <c r="GP34" s="15"/>
      <c r="GQ34" s="1"/>
      <c r="GR34" s="33"/>
    </row>
    <row r="35" spans="1:200" ht="24.95" hidden="1" customHeight="1" outlineLevel="1" x14ac:dyDescent="0.3">
      <c r="A35" s="108"/>
      <c r="B35" s="62" t="s">
        <v>102</v>
      </c>
      <c r="C35" s="119" t="s">
        <v>110</v>
      </c>
      <c r="D35" s="63" t="s">
        <v>116</v>
      </c>
      <c r="E35" s="63" t="s">
        <v>111</v>
      </c>
      <c r="F35" s="63" t="s">
        <v>117</v>
      </c>
      <c r="G35" s="63">
        <v>5</v>
      </c>
      <c r="H35" s="63">
        <v>22</v>
      </c>
      <c r="I35" s="63">
        <v>1</v>
      </c>
      <c r="J35" s="63">
        <v>1</v>
      </c>
      <c r="K35" s="63">
        <f>SUM(J35)*2</f>
        <v>2</v>
      </c>
      <c r="L35" s="62">
        <v>62</v>
      </c>
      <c r="M35" s="64">
        <f>SUM(N35+P35+R35+T35+V35)</f>
        <v>62</v>
      </c>
      <c r="N35" s="65">
        <v>24</v>
      </c>
      <c r="O35" s="66">
        <f>SUM(N35)*I35</f>
        <v>24</v>
      </c>
      <c r="P35" s="65">
        <v>14</v>
      </c>
      <c r="Q35" s="66">
        <f>J35*P35</f>
        <v>14</v>
      </c>
      <c r="R35" s="65">
        <v>24</v>
      </c>
      <c r="S35" s="66">
        <f>SUM(R35)*J35</f>
        <v>24</v>
      </c>
      <c r="T35" s="65"/>
      <c r="U35" s="66">
        <f>SUM(T35)*K35</f>
        <v>0</v>
      </c>
      <c r="V35" s="65"/>
      <c r="W35" s="66">
        <f>SUM(V35)*J35*5</f>
        <v>0</v>
      </c>
      <c r="X35" s="67">
        <f>SUM(J35*AX35*2+K35*AZ35*2)</f>
        <v>0</v>
      </c>
      <c r="Y35" s="68">
        <f>SUM(L35*5/100*J35)</f>
        <v>3.1</v>
      </c>
      <c r="Z35" s="65"/>
      <c r="AA35" s="66"/>
      <c r="AB35" s="65"/>
      <c r="AC35" s="67">
        <f>SUM(AB35)*3*H35/5</f>
        <v>0</v>
      </c>
      <c r="AD35" s="65"/>
      <c r="AE35" s="69">
        <f>SUM(AD35*H35*(30+4))</f>
        <v>0</v>
      </c>
      <c r="AF35" s="65"/>
      <c r="AG35" s="66">
        <f>SUM(AF35*H35*3)</f>
        <v>0</v>
      </c>
      <c r="AH35" s="66"/>
      <c r="AI35" s="67">
        <f>SUM(AH35*H35/3)</f>
        <v>0</v>
      </c>
      <c r="AJ35" s="65"/>
      <c r="AK35" s="67">
        <f>SUM(AJ35*H35*2/3)</f>
        <v>0</v>
      </c>
      <c r="AL35" s="65">
        <v>1</v>
      </c>
      <c r="AM35" s="66">
        <f>SUM(AL35*H35)*2</f>
        <v>44</v>
      </c>
      <c r="AN35" s="65"/>
      <c r="AO35" s="66">
        <f>SUM(AN35*J35*2)</f>
        <v>0</v>
      </c>
      <c r="AP35" s="65"/>
      <c r="AQ35" s="67">
        <f>SUM(AP35*H35*2)</f>
        <v>0</v>
      </c>
      <c r="AR35" s="65"/>
      <c r="AS35" s="67">
        <f>SUM(J35*AR35*6)</f>
        <v>0</v>
      </c>
      <c r="AT35" s="65">
        <v>1</v>
      </c>
      <c r="AU35" s="67">
        <f>AT35*H35/3</f>
        <v>7.333333333333333</v>
      </c>
      <c r="AV35" s="65"/>
      <c r="AW35" s="66">
        <f>SUM(J35*AV35*6)</f>
        <v>0</v>
      </c>
      <c r="AX35" s="65"/>
      <c r="AY35" s="67">
        <f>SUM(J35*AX35*8)</f>
        <v>0</v>
      </c>
      <c r="AZ35" s="66"/>
      <c r="BA35" s="67">
        <f t="shared" si="266"/>
        <v>0</v>
      </c>
      <c r="BB35" s="65"/>
      <c r="BC35" s="67">
        <f>SUM(BB35*K35*4*6)</f>
        <v>0</v>
      </c>
      <c r="BD35" s="65"/>
      <c r="BE35" s="70">
        <f>SUM(BD35*50)</f>
        <v>0</v>
      </c>
      <c r="BF35" s="70"/>
      <c r="BG35" s="70">
        <f t="shared" si="23"/>
        <v>116.43333333333332</v>
      </c>
      <c r="BH35" s="70">
        <f t="shared" si="267"/>
        <v>62</v>
      </c>
      <c r="BI35" s="116"/>
      <c r="BJ35" s="116"/>
      <c r="BK35" s="116"/>
      <c r="BL35" s="117"/>
      <c r="BM35" s="108"/>
      <c r="BN35" s="62" t="s">
        <v>102</v>
      </c>
      <c r="BO35" s="119" t="s">
        <v>110</v>
      </c>
      <c r="BP35" s="63" t="s">
        <v>95</v>
      </c>
      <c r="BQ35" s="63" t="s">
        <v>111</v>
      </c>
      <c r="BR35" s="63" t="s">
        <v>277</v>
      </c>
      <c r="BS35" s="63">
        <v>4</v>
      </c>
      <c r="BT35" s="119">
        <f>60+40</f>
        <v>100</v>
      </c>
      <c r="BU35" s="119">
        <v>1</v>
      </c>
      <c r="BV35" s="63">
        <v>1</v>
      </c>
      <c r="BW35" s="63">
        <f>BV35*2</f>
        <v>2</v>
      </c>
      <c r="BX35" s="62">
        <v>84</v>
      </c>
      <c r="BY35" s="64">
        <f>SUM(BZ35+CB35+CD35+CF35+CH35)</f>
        <v>84</v>
      </c>
      <c r="BZ35" s="65">
        <v>30</v>
      </c>
      <c r="CA35" s="66">
        <f>SUM(BZ35)*BU35</f>
        <v>30</v>
      </c>
      <c r="CB35" s="65">
        <v>26</v>
      </c>
      <c r="CC35" s="66">
        <f>BV35*CB35</f>
        <v>26</v>
      </c>
      <c r="CD35" s="65">
        <v>28</v>
      </c>
      <c r="CE35" s="66">
        <f>SUM(CD35)*BV35</f>
        <v>28</v>
      </c>
      <c r="CF35" s="65"/>
      <c r="CG35" s="66">
        <f>SUM(CF35)*BW35</f>
        <v>0</v>
      </c>
      <c r="CH35" s="65"/>
      <c r="CI35" s="66">
        <f>SUM(CH35)*BV35*5</f>
        <v>0</v>
      </c>
      <c r="CJ35" s="67">
        <f>SUM(BV35*DJ35*2+BW35*DL35*2)</f>
        <v>2</v>
      </c>
      <c r="CK35" s="68">
        <f>SUM(BX35*5/100*BV35)</f>
        <v>4.2</v>
      </c>
      <c r="CL35" s="65"/>
      <c r="CM35" s="66"/>
      <c r="CN35" s="65"/>
      <c r="CO35" s="67">
        <f>SUM(CN35)*3*BT35/5</f>
        <v>0</v>
      </c>
      <c r="CP35" s="65"/>
      <c r="CQ35" s="69">
        <f>SUM(CP35*BT35*(30+4))</f>
        <v>0</v>
      </c>
      <c r="CR35" s="65"/>
      <c r="CS35" s="66">
        <f>SUM(CR35*BT35*3)</f>
        <v>0</v>
      </c>
      <c r="CT35" s="66"/>
      <c r="CU35" s="67">
        <f>SUM(CT35*BT35/3)</f>
        <v>0</v>
      </c>
      <c r="CV35" s="65"/>
      <c r="CW35" s="67">
        <f>SUM(CV35*BT35*2/3)</f>
        <v>0</v>
      </c>
      <c r="CX35" s="65"/>
      <c r="CY35" s="66">
        <f>SUM(CX35*BT35)*2</f>
        <v>0</v>
      </c>
      <c r="CZ35" s="65"/>
      <c r="DA35" s="66">
        <f>SUM(CZ35*BV35*2)</f>
        <v>0</v>
      </c>
      <c r="DB35" s="65"/>
      <c r="DC35" s="66">
        <f>SUM(DB35*BT35*2)</f>
        <v>0</v>
      </c>
      <c r="DD35" s="65"/>
      <c r="DE35" s="66">
        <f>SUM(BV35*DD35*6)</f>
        <v>0</v>
      </c>
      <c r="DF35" s="65"/>
      <c r="DG35" s="67">
        <f>DF35*BT35/3</f>
        <v>0</v>
      </c>
      <c r="DH35" s="65"/>
      <c r="DI35" s="66">
        <f>SUM(DH35*BT35/3)</f>
        <v>0</v>
      </c>
      <c r="DJ35" s="65">
        <v>1</v>
      </c>
      <c r="DK35" s="66">
        <f>SUM(BV35*DJ35*8)</f>
        <v>8</v>
      </c>
      <c r="DL35" s="66"/>
      <c r="DM35" s="67">
        <f t="shared" ref="DM35:DM39" si="314">SUM(DL35*BW35*5*6)</f>
        <v>0</v>
      </c>
      <c r="DN35" s="65"/>
      <c r="DO35" s="67">
        <f>SUM(DN35*BW35*4*6)</f>
        <v>0</v>
      </c>
      <c r="DP35" s="65"/>
      <c r="DQ35" s="70">
        <f>SUM(DP35*50)</f>
        <v>0</v>
      </c>
      <c r="DR35" s="70"/>
      <c r="DS35" s="70">
        <f t="shared" si="268"/>
        <v>98.2</v>
      </c>
      <c r="DT35" s="70">
        <f t="shared" si="269"/>
        <v>94</v>
      </c>
      <c r="DU35" s="116"/>
      <c r="DV35" s="116"/>
      <c r="DW35" s="116"/>
      <c r="DX35" s="117"/>
      <c r="DY35" s="108"/>
      <c r="DZ35" s="62" t="s">
        <v>102</v>
      </c>
      <c r="EA35" s="119" t="s">
        <v>110</v>
      </c>
      <c r="EB35" s="63" t="s">
        <v>95</v>
      </c>
      <c r="EC35" s="146"/>
      <c r="ED35" s="146"/>
      <c r="EE35" s="177"/>
      <c r="EF35" s="177"/>
      <c r="EG35" s="177"/>
      <c r="EH35" s="177"/>
      <c r="EI35" s="177"/>
      <c r="EJ35" s="66">
        <f>SUM(L50+BX35)</f>
        <v>166</v>
      </c>
      <c r="EK35" s="147">
        <f>SUM(M50+BY35)</f>
        <v>142</v>
      </c>
      <c r="EL35" s="65">
        <f>SUM(N50+BZ35)</f>
        <v>30</v>
      </c>
      <c r="EM35" s="70">
        <f t="shared" si="270"/>
        <v>54</v>
      </c>
      <c r="EN35" s="65">
        <f t="shared" si="271"/>
        <v>40</v>
      </c>
      <c r="EO35" s="70">
        <f t="shared" si="272"/>
        <v>40</v>
      </c>
      <c r="EP35" s="65">
        <f t="shared" si="273"/>
        <v>52</v>
      </c>
      <c r="EQ35" s="70">
        <f t="shared" si="274"/>
        <v>52</v>
      </c>
      <c r="ER35" s="65">
        <f t="shared" si="275"/>
        <v>0</v>
      </c>
      <c r="ES35" s="70">
        <f t="shared" si="276"/>
        <v>0</v>
      </c>
      <c r="ET35" s="113">
        <f t="shared" si="277"/>
        <v>0</v>
      </c>
      <c r="EU35" s="70">
        <f t="shared" si="278"/>
        <v>0</v>
      </c>
      <c r="EV35" s="70">
        <f t="shared" si="279"/>
        <v>2</v>
      </c>
      <c r="EW35" s="70">
        <f t="shared" si="280"/>
        <v>7.3000000000000007</v>
      </c>
      <c r="EX35" s="113">
        <f t="shared" si="281"/>
        <v>0</v>
      </c>
      <c r="EY35" s="70">
        <f t="shared" si="282"/>
        <v>0</v>
      </c>
      <c r="EZ35" s="113">
        <f t="shared" si="283"/>
        <v>0</v>
      </c>
      <c r="FA35" s="70">
        <f t="shared" si="284"/>
        <v>0</v>
      </c>
      <c r="FB35" s="113">
        <f t="shared" si="285"/>
        <v>0</v>
      </c>
      <c r="FC35" s="114">
        <f t="shared" si="286"/>
        <v>0</v>
      </c>
      <c r="FD35" s="113">
        <f t="shared" si="287"/>
        <v>0</v>
      </c>
      <c r="FE35" s="70">
        <f t="shared" si="288"/>
        <v>0</v>
      </c>
      <c r="FF35" s="113">
        <f t="shared" si="289"/>
        <v>0</v>
      </c>
      <c r="FG35" s="70">
        <f t="shared" si="290"/>
        <v>0</v>
      </c>
      <c r="FH35" s="113">
        <f t="shared" si="291"/>
        <v>0</v>
      </c>
      <c r="FI35" s="70">
        <f t="shared" si="292"/>
        <v>0</v>
      </c>
      <c r="FJ35" s="113">
        <f t="shared" si="293"/>
        <v>1</v>
      </c>
      <c r="FK35" s="70">
        <f t="shared" si="294"/>
        <v>44</v>
      </c>
      <c r="FL35" s="113">
        <f t="shared" si="295"/>
        <v>0</v>
      </c>
      <c r="FM35" s="70">
        <f t="shared" si="296"/>
        <v>0</v>
      </c>
      <c r="FN35" s="113">
        <f t="shared" si="297"/>
        <v>0</v>
      </c>
      <c r="FO35" s="70">
        <f t="shared" si="298"/>
        <v>0</v>
      </c>
      <c r="FP35" s="113">
        <f t="shared" si="299"/>
        <v>0</v>
      </c>
      <c r="FQ35" s="70">
        <f t="shared" si="300"/>
        <v>0</v>
      </c>
      <c r="FR35" s="113"/>
      <c r="FS35" s="66">
        <f t="shared" si="300"/>
        <v>7.333333333333333</v>
      </c>
      <c r="FT35" s="113">
        <f t="shared" si="301"/>
        <v>0</v>
      </c>
      <c r="FU35" s="70">
        <f t="shared" si="302"/>
        <v>0</v>
      </c>
      <c r="FV35" s="113">
        <f t="shared" si="303"/>
        <v>1</v>
      </c>
      <c r="FW35" s="70">
        <f t="shared" si="304"/>
        <v>8</v>
      </c>
      <c r="FX35" s="113">
        <f t="shared" si="305"/>
        <v>0</v>
      </c>
      <c r="FY35" s="70">
        <f t="shared" si="306"/>
        <v>0</v>
      </c>
      <c r="FZ35" s="113">
        <f t="shared" si="307"/>
        <v>0</v>
      </c>
      <c r="GA35" s="70">
        <f t="shared" si="308"/>
        <v>0</v>
      </c>
      <c r="GB35" s="113">
        <f t="shared" si="309"/>
        <v>0</v>
      </c>
      <c r="GC35" s="70">
        <f t="shared" si="310"/>
        <v>0</v>
      </c>
      <c r="GD35" s="70">
        <f t="shared" si="311"/>
        <v>0</v>
      </c>
      <c r="GE35" s="70">
        <f t="shared" si="312"/>
        <v>214.63333333333333</v>
      </c>
      <c r="GF35" s="70">
        <f t="shared" si="313"/>
        <v>156</v>
      </c>
      <c r="GG35" s="116"/>
      <c r="GH35" s="116"/>
      <c r="GI35" s="116"/>
      <c r="GJ35" s="117"/>
      <c r="GL35" s="10"/>
      <c r="GM35" s="10"/>
      <c r="GN35" s="1"/>
      <c r="GO35" s="13"/>
      <c r="GP35" s="15"/>
      <c r="GQ35" s="1"/>
      <c r="GR35" s="33"/>
    </row>
    <row r="36" spans="1:200" ht="24.95" hidden="1" customHeight="1" outlineLevel="1" x14ac:dyDescent="0.3">
      <c r="A36" s="108"/>
      <c r="B36" s="62" t="s">
        <v>247</v>
      </c>
      <c r="C36" s="63" t="s">
        <v>110</v>
      </c>
      <c r="D36" s="63" t="s">
        <v>95</v>
      </c>
      <c r="E36" s="63" t="s">
        <v>130</v>
      </c>
      <c r="F36" s="63" t="s">
        <v>248</v>
      </c>
      <c r="G36" s="63">
        <v>9</v>
      </c>
      <c r="H36" s="63">
        <v>2</v>
      </c>
      <c r="I36" s="63">
        <v>1</v>
      </c>
      <c r="J36" s="63">
        <v>3</v>
      </c>
      <c r="K36" s="63">
        <f>SUM(J36)*2</f>
        <v>6</v>
      </c>
      <c r="L36" s="62"/>
      <c r="M36" s="64">
        <f>SUM(N36+P36+R36+T36+V36)</f>
        <v>0</v>
      </c>
      <c r="N36" s="65"/>
      <c r="O36" s="66">
        <f>SUM(N36)*I36</f>
        <v>0</v>
      </c>
      <c r="P36" s="65"/>
      <c r="Q36" s="66">
        <f>J36*P36</f>
        <v>0</v>
      </c>
      <c r="R36" s="65"/>
      <c r="S36" s="66">
        <f>SUM(R36)*J36</f>
        <v>0</v>
      </c>
      <c r="T36" s="65"/>
      <c r="U36" s="66">
        <f>SUM(T36)*K36</f>
        <v>0</v>
      </c>
      <c r="V36" s="65"/>
      <c r="W36" s="66">
        <f>SUM(V36)*J36*5</f>
        <v>0</v>
      </c>
      <c r="X36" s="67">
        <f>SUM(J36*AX36*2+K36*AZ36*2)</f>
        <v>0</v>
      </c>
      <c r="Y36" s="67">
        <f>L36*J36*0.05</f>
        <v>0</v>
      </c>
      <c r="Z36" s="65"/>
      <c r="AA36" s="66"/>
      <c r="AB36" s="65">
        <v>17</v>
      </c>
      <c r="AC36" s="67">
        <f>AB36*H36*2</f>
        <v>68</v>
      </c>
      <c r="AD36" s="65"/>
      <c r="AE36" s="69">
        <f>SUM(AD36*H36*(30+4))/5</f>
        <v>0</v>
      </c>
      <c r="AF36" s="65"/>
      <c r="AG36" s="66">
        <f>SUM(AF36*H36*3)</f>
        <v>0</v>
      </c>
      <c r="AH36" s="65"/>
      <c r="AI36" s="67">
        <f>SUM(AH36*H36/3)</f>
        <v>0</v>
      </c>
      <c r="AJ36" s="65"/>
      <c r="AK36" s="67">
        <f>SUM(AJ36*H36*2/3)</f>
        <v>0</v>
      </c>
      <c r="AL36" s="65"/>
      <c r="AM36" s="66">
        <f>SUM(AL36*H36)</f>
        <v>0</v>
      </c>
      <c r="AN36" s="65"/>
      <c r="AO36" s="66">
        <f>SUM(AN36*J36)</f>
        <v>0</v>
      </c>
      <c r="AP36" s="65"/>
      <c r="AQ36" s="68">
        <f>AP36*122/3</f>
        <v>0</v>
      </c>
      <c r="AR36" s="65"/>
      <c r="AS36" s="67">
        <f>SUM(J36*AR36*6)</f>
        <v>0</v>
      </c>
      <c r="AT36" s="65"/>
      <c r="AU36" s="67">
        <f>AT36*H36/3</f>
        <v>0</v>
      </c>
      <c r="AV36" s="65"/>
      <c r="AW36" s="66">
        <f>SUM(AV36*H36/3)</f>
        <v>0</v>
      </c>
      <c r="AX36" s="65"/>
      <c r="AY36" s="67">
        <f>SUM(J36*AX36*8)</f>
        <v>0</v>
      </c>
      <c r="AZ36" s="65"/>
      <c r="BA36" s="67">
        <f t="shared" si="266"/>
        <v>0</v>
      </c>
      <c r="BB36" s="65"/>
      <c r="BC36" s="67">
        <f>SUM(BB36*K36*4*6)</f>
        <v>0</v>
      </c>
      <c r="BD36" s="65"/>
      <c r="BE36" s="70">
        <f>SUM(BD36*50)</f>
        <v>0</v>
      </c>
      <c r="BF36" s="70"/>
      <c r="BG36" s="70">
        <f t="shared" si="23"/>
        <v>68</v>
      </c>
      <c r="BH36" s="70">
        <f t="shared" si="267"/>
        <v>0</v>
      </c>
      <c r="BI36" s="116"/>
      <c r="BJ36" s="116"/>
      <c r="BK36" s="116"/>
      <c r="BL36" s="117"/>
      <c r="BM36" s="108"/>
      <c r="BN36" s="62" t="s">
        <v>102</v>
      </c>
      <c r="BO36" s="119" t="s">
        <v>110</v>
      </c>
      <c r="BP36" s="63" t="s">
        <v>116</v>
      </c>
      <c r="BQ36" s="63" t="s">
        <v>111</v>
      </c>
      <c r="BR36" s="63" t="s">
        <v>281</v>
      </c>
      <c r="BS36" s="63">
        <v>6</v>
      </c>
      <c r="BT36" s="63">
        <v>22</v>
      </c>
      <c r="BU36" s="63">
        <v>1</v>
      </c>
      <c r="BV36" s="63">
        <v>1</v>
      </c>
      <c r="BW36" s="63">
        <f>SUM(BV36)*2</f>
        <v>2</v>
      </c>
      <c r="BX36" s="62">
        <v>74</v>
      </c>
      <c r="BY36" s="64">
        <f>SUM(BZ36+CB36+CD36+CF36+CH36)</f>
        <v>74</v>
      </c>
      <c r="BZ36" s="65">
        <v>28</v>
      </c>
      <c r="CA36" s="66">
        <f>SUM(BZ36)*BU36</f>
        <v>28</v>
      </c>
      <c r="CB36" s="65">
        <v>28</v>
      </c>
      <c r="CC36" s="66">
        <f>BV36*CB36</f>
        <v>28</v>
      </c>
      <c r="CD36" s="65">
        <v>18</v>
      </c>
      <c r="CE36" s="66">
        <f>SUM(CD36)*BV36</f>
        <v>18</v>
      </c>
      <c r="CF36" s="65"/>
      <c r="CG36" s="66">
        <f>SUM(CF36)*BW36</f>
        <v>0</v>
      </c>
      <c r="CH36" s="65"/>
      <c r="CI36" s="66">
        <f>SUM(CH36)*BV36*5</f>
        <v>0</v>
      </c>
      <c r="CJ36" s="67">
        <f>SUM(BV36*DJ36*2+BW36*DL36*2)</f>
        <v>2</v>
      </c>
      <c r="CK36" s="68">
        <f>SUM(BX36*5/100*BV36)</f>
        <v>3.7</v>
      </c>
      <c r="CL36" s="65"/>
      <c r="CM36" s="66"/>
      <c r="CN36" s="65"/>
      <c r="CO36" s="67">
        <f>SUM(CN36)*3*BT36/5</f>
        <v>0</v>
      </c>
      <c r="CP36" s="65"/>
      <c r="CQ36" s="69">
        <f>SUM(CP36*BT36*(30+4))</f>
        <v>0</v>
      </c>
      <c r="CR36" s="65"/>
      <c r="CS36" s="66">
        <f>SUM(CR36*BT36*3)</f>
        <v>0</v>
      </c>
      <c r="CT36" s="66"/>
      <c r="CU36" s="67">
        <f>SUM(CT36*BT36/3)</f>
        <v>0</v>
      </c>
      <c r="CV36" s="65"/>
      <c r="CW36" s="67">
        <f>SUM(CV36*BT36*2/3)</f>
        <v>0</v>
      </c>
      <c r="CX36" s="65"/>
      <c r="CY36" s="66">
        <f>SUM(CX36*BT36)*2</f>
        <v>0</v>
      </c>
      <c r="CZ36" s="65"/>
      <c r="DA36" s="66">
        <f>SUM(CZ36*BV36*2)</f>
        <v>0</v>
      </c>
      <c r="DB36" s="65"/>
      <c r="DC36" s="66">
        <f>SUM(DB36*BT36*2)</f>
        <v>0</v>
      </c>
      <c r="DD36" s="65"/>
      <c r="DE36" s="66">
        <f>SUM(BV36*DD36*6)</f>
        <v>0</v>
      </c>
      <c r="DF36" s="65"/>
      <c r="DG36" s="67">
        <f>DF36*BT36/3</f>
        <v>0</v>
      </c>
      <c r="DH36" s="65"/>
      <c r="DI36" s="66">
        <f>SUM(BV36*DH36*6)</f>
        <v>0</v>
      </c>
      <c r="DJ36" s="65">
        <v>1</v>
      </c>
      <c r="DK36" s="66">
        <f>DJ36*BT36/3</f>
        <v>7.333333333333333</v>
      </c>
      <c r="DL36" s="66"/>
      <c r="DM36" s="67">
        <f t="shared" si="314"/>
        <v>0</v>
      </c>
      <c r="DN36" s="65"/>
      <c r="DO36" s="67">
        <f>SUM(DN36*BW36*4*6)</f>
        <v>0</v>
      </c>
      <c r="DP36" s="65"/>
      <c r="DQ36" s="70">
        <f>SUM(DP36*50)</f>
        <v>0</v>
      </c>
      <c r="DR36" s="70"/>
      <c r="DS36" s="70">
        <f t="shared" si="268"/>
        <v>87.033333333333331</v>
      </c>
      <c r="DT36" s="70">
        <f t="shared" si="269"/>
        <v>83.333333333333329</v>
      </c>
      <c r="DU36" s="116"/>
      <c r="DV36" s="116"/>
      <c r="DW36" s="116"/>
      <c r="DX36" s="117"/>
      <c r="DY36" s="108"/>
      <c r="DZ36" s="62" t="s">
        <v>102</v>
      </c>
      <c r="EA36" s="119" t="s">
        <v>110</v>
      </c>
      <c r="EB36" s="63" t="s">
        <v>116</v>
      </c>
      <c r="EC36" s="146"/>
      <c r="ED36" s="146"/>
      <c r="EE36" s="177"/>
      <c r="EF36" s="177"/>
      <c r="EG36" s="177"/>
      <c r="EH36" s="177"/>
      <c r="EI36" s="177"/>
      <c r="EJ36" s="66">
        <f t="shared" ref="EJ36:EJ45" si="315">SUM(L36+BX36)</f>
        <v>74</v>
      </c>
      <c r="EK36" s="147">
        <f t="shared" ref="EK36:EK45" si="316">SUM(M36+BY36)</f>
        <v>74</v>
      </c>
      <c r="EL36" s="65">
        <f t="shared" ref="EL36:EL45" si="317">SUM(N36+BZ36)</f>
        <v>28</v>
      </c>
      <c r="EM36" s="70">
        <f t="shared" si="270"/>
        <v>28</v>
      </c>
      <c r="EN36" s="65">
        <f t="shared" si="271"/>
        <v>28</v>
      </c>
      <c r="EO36" s="70">
        <f t="shared" si="272"/>
        <v>28</v>
      </c>
      <c r="EP36" s="65">
        <f t="shared" si="273"/>
        <v>18</v>
      </c>
      <c r="EQ36" s="70">
        <f t="shared" si="274"/>
        <v>18</v>
      </c>
      <c r="ER36" s="65">
        <f t="shared" si="275"/>
        <v>0</v>
      </c>
      <c r="ES36" s="70">
        <f t="shared" si="276"/>
        <v>0</v>
      </c>
      <c r="ET36" s="113">
        <f t="shared" si="277"/>
        <v>0</v>
      </c>
      <c r="EU36" s="70">
        <f t="shared" si="278"/>
        <v>0</v>
      </c>
      <c r="EV36" s="70">
        <f t="shared" si="279"/>
        <v>2</v>
      </c>
      <c r="EW36" s="70">
        <f t="shared" si="280"/>
        <v>3.7</v>
      </c>
      <c r="EX36" s="113">
        <f t="shared" si="281"/>
        <v>0</v>
      </c>
      <c r="EY36" s="70">
        <f t="shared" si="282"/>
        <v>0</v>
      </c>
      <c r="EZ36" s="113">
        <f t="shared" si="283"/>
        <v>17</v>
      </c>
      <c r="FA36" s="70">
        <f t="shared" si="284"/>
        <v>68</v>
      </c>
      <c r="FB36" s="113">
        <f t="shared" si="285"/>
        <v>0</v>
      </c>
      <c r="FC36" s="114">
        <f t="shared" si="286"/>
        <v>0</v>
      </c>
      <c r="FD36" s="113">
        <f t="shared" si="287"/>
        <v>0</v>
      </c>
      <c r="FE36" s="70">
        <f t="shared" si="288"/>
        <v>0</v>
      </c>
      <c r="FF36" s="113">
        <f t="shared" si="289"/>
        <v>0</v>
      </c>
      <c r="FG36" s="70">
        <f t="shared" si="290"/>
        <v>0</v>
      </c>
      <c r="FH36" s="113">
        <f t="shared" si="291"/>
        <v>0</v>
      </c>
      <c r="FI36" s="70">
        <f t="shared" si="292"/>
        <v>0</v>
      </c>
      <c r="FJ36" s="113">
        <f t="shared" si="293"/>
        <v>0</v>
      </c>
      <c r="FK36" s="70">
        <f t="shared" si="294"/>
        <v>0</v>
      </c>
      <c r="FL36" s="113">
        <f t="shared" si="295"/>
        <v>0</v>
      </c>
      <c r="FM36" s="70">
        <f t="shared" si="296"/>
        <v>0</v>
      </c>
      <c r="FN36" s="113">
        <f t="shared" si="297"/>
        <v>0</v>
      </c>
      <c r="FO36" s="70">
        <f t="shared" si="298"/>
        <v>0</v>
      </c>
      <c r="FP36" s="113">
        <f t="shared" si="299"/>
        <v>0</v>
      </c>
      <c r="FQ36" s="70">
        <f t="shared" si="300"/>
        <v>0</v>
      </c>
      <c r="FR36" s="113"/>
      <c r="FS36" s="66">
        <f t="shared" si="300"/>
        <v>0</v>
      </c>
      <c r="FT36" s="113">
        <f t="shared" si="301"/>
        <v>0</v>
      </c>
      <c r="FU36" s="70">
        <f t="shared" si="302"/>
        <v>0</v>
      </c>
      <c r="FV36" s="113">
        <f t="shared" si="303"/>
        <v>1</v>
      </c>
      <c r="FW36" s="70">
        <f t="shared" si="304"/>
        <v>7.333333333333333</v>
      </c>
      <c r="FX36" s="113">
        <f t="shared" si="305"/>
        <v>0</v>
      </c>
      <c r="FY36" s="70">
        <f t="shared" si="306"/>
        <v>0</v>
      </c>
      <c r="FZ36" s="113">
        <f t="shared" si="307"/>
        <v>0</v>
      </c>
      <c r="GA36" s="70">
        <f t="shared" si="308"/>
        <v>0</v>
      </c>
      <c r="GB36" s="113">
        <f t="shared" si="309"/>
        <v>0</v>
      </c>
      <c r="GC36" s="70">
        <f t="shared" si="310"/>
        <v>0</v>
      </c>
      <c r="GD36" s="70">
        <f t="shared" si="311"/>
        <v>0</v>
      </c>
      <c r="GE36" s="70">
        <f t="shared" si="312"/>
        <v>155.03333333333333</v>
      </c>
      <c r="GF36" s="70">
        <f t="shared" si="313"/>
        <v>83.333333333333329</v>
      </c>
      <c r="GG36" s="116"/>
      <c r="GH36" s="116"/>
      <c r="GI36" s="116"/>
      <c r="GJ36" s="117"/>
      <c r="GL36" s="10"/>
      <c r="GM36" s="10"/>
      <c r="GN36" s="1"/>
      <c r="GO36" s="13"/>
      <c r="GP36" s="15"/>
      <c r="GQ36" s="1"/>
      <c r="GR36" s="33"/>
    </row>
    <row r="37" spans="1:200" ht="24.95" hidden="1" customHeight="1" outlineLevel="1" x14ac:dyDescent="0.3">
      <c r="A37" s="108"/>
      <c r="B37" s="62" t="s">
        <v>245</v>
      </c>
      <c r="C37" s="63" t="s">
        <v>110</v>
      </c>
      <c r="D37" s="63" t="s">
        <v>95</v>
      </c>
      <c r="E37" s="63" t="s">
        <v>130</v>
      </c>
      <c r="F37" s="63" t="s">
        <v>246</v>
      </c>
      <c r="G37" s="63">
        <v>9</v>
      </c>
      <c r="H37" s="63">
        <v>2</v>
      </c>
      <c r="I37" s="63">
        <v>1</v>
      </c>
      <c r="J37" s="63">
        <v>2</v>
      </c>
      <c r="K37" s="63">
        <f>SUM(J37)*2</f>
        <v>4</v>
      </c>
      <c r="L37" s="62"/>
      <c r="M37" s="64">
        <f>SUM(N37+P37+R37+T37+V37)</f>
        <v>0</v>
      </c>
      <c r="N37" s="65"/>
      <c r="O37" s="66">
        <f>SUM(N37)*I37</f>
        <v>0</v>
      </c>
      <c r="P37" s="65"/>
      <c r="Q37" s="66">
        <f>J37*P37</f>
        <v>0</v>
      </c>
      <c r="R37" s="65"/>
      <c r="S37" s="66">
        <f>SUM(R37)*J37</f>
        <v>0</v>
      </c>
      <c r="T37" s="65"/>
      <c r="U37" s="66">
        <f>SUM(T37)*K37</f>
        <v>0</v>
      </c>
      <c r="V37" s="65"/>
      <c r="W37" s="66">
        <f>SUM(V37)*J37*5</f>
        <v>0</v>
      </c>
      <c r="X37" s="67">
        <f>SUM(J37*AX37*2+K37*AZ37*2)</f>
        <v>0</v>
      </c>
      <c r="Y37" s="67">
        <f>L37*J37*0.05</f>
        <v>0</v>
      </c>
      <c r="Z37" s="65"/>
      <c r="AA37" s="66"/>
      <c r="AB37" s="65">
        <v>17</v>
      </c>
      <c r="AC37" s="67">
        <f>AB37*H37*2</f>
        <v>68</v>
      </c>
      <c r="AD37" s="65"/>
      <c r="AE37" s="69">
        <f>SUM(AD37*H37*(30+4))/5</f>
        <v>0</v>
      </c>
      <c r="AF37" s="65"/>
      <c r="AG37" s="66">
        <f>SUM(AF37*H37*3)</f>
        <v>0</v>
      </c>
      <c r="AH37" s="65"/>
      <c r="AI37" s="67">
        <f>SUM(AH37*H37/3)</f>
        <v>0</v>
      </c>
      <c r="AJ37" s="65"/>
      <c r="AK37" s="67">
        <f>SUM(AJ37*H37*2/3)</f>
        <v>0</v>
      </c>
      <c r="AL37" s="65"/>
      <c r="AM37" s="66">
        <f>SUM(AL37*H37)</f>
        <v>0</v>
      </c>
      <c r="AN37" s="65"/>
      <c r="AO37" s="66">
        <f>SUM(AN37*J37)</f>
        <v>0</v>
      </c>
      <c r="AP37" s="65"/>
      <c r="AQ37" s="68">
        <f>H37*AP37*3/3</f>
        <v>0</v>
      </c>
      <c r="AR37" s="65"/>
      <c r="AS37" s="67">
        <f>SUM(J37*AR37*6)</f>
        <v>0</v>
      </c>
      <c r="AT37" s="65"/>
      <c r="AU37" s="67">
        <f>AT37*H37/3</f>
        <v>0</v>
      </c>
      <c r="AV37" s="65"/>
      <c r="AW37" s="66">
        <f>SUM(AV37*H37/3)</f>
        <v>0</v>
      </c>
      <c r="AX37" s="65"/>
      <c r="AY37" s="67">
        <f>SUM(J37*AX37*8)</f>
        <v>0</v>
      </c>
      <c r="AZ37" s="65"/>
      <c r="BA37" s="67">
        <f t="shared" si="266"/>
        <v>0</v>
      </c>
      <c r="BB37" s="65"/>
      <c r="BC37" s="67">
        <f>SUM(BB37*K37*4*6)</f>
        <v>0</v>
      </c>
      <c r="BD37" s="65"/>
      <c r="BE37" s="70">
        <f>SUM(BD37*50)</f>
        <v>0</v>
      </c>
      <c r="BF37" s="70"/>
      <c r="BG37" s="70">
        <f t="shared" si="23"/>
        <v>68</v>
      </c>
      <c r="BH37" s="70">
        <f t="shared" si="267"/>
        <v>0</v>
      </c>
      <c r="BI37" s="116"/>
      <c r="BJ37" s="116"/>
      <c r="BK37" s="116"/>
      <c r="BL37" s="117"/>
      <c r="BM37" s="108"/>
      <c r="BN37" s="62" t="s">
        <v>102</v>
      </c>
      <c r="BO37" s="63" t="s">
        <v>110</v>
      </c>
      <c r="BP37" s="63" t="s">
        <v>95</v>
      </c>
      <c r="BQ37" s="63" t="s">
        <v>130</v>
      </c>
      <c r="BR37" s="63" t="s">
        <v>153</v>
      </c>
      <c r="BS37" s="63">
        <v>6</v>
      </c>
      <c r="BT37" s="63">
        <v>25</v>
      </c>
      <c r="BU37" s="63">
        <v>1</v>
      </c>
      <c r="BV37" s="63">
        <v>1</v>
      </c>
      <c r="BW37" s="63">
        <f>SUM(BV37)*2</f>
        <v>2</v>
      </c>
      <c r="BX37" s="109">
        <v>74</v>
      </c>
      <c r="BY37" s="135">
        <f t="shared" ref="BY37" si="318">SUM(BZ37+CB37+CD37+CF37+CH37)</f>
        <v>46</v>
      </c>
      <c r="BZ37" s="65"/>
      <c r="CA37" s="66">
        <f t="shared" ref="CA37" si="319">SUM(BZ37)*BU37</f>
        <v>0</v>
      </c>
      <c r="CB37" s="65">
        <v>26</v>
      </c>
      <c r="CC37" s="66"/>
      <c r="CD37" s="65">
        <v>20</v>
      </c>
      <c r="CE37" s="66"/>
      <c r="CF37" s="65"/>
      <c r="CG37" s="66">
        <f t="shared" ref="CG37" si="320">SUM(CF37)*BW37</f>
        <v>0</v>
      </c>
      <c r="CH37" s="65"/>
      <c r="CI37" s="66">
        <f t="shared" ref="CI37" si="321">SUM(CH37)*BV37*5</f>
        <v>0</v>
      </c>
      <c r="CJ37" s="67">
        <f>SUM(BV37*DJ37*2+BW37*DL37*2)</f>
        <v>0</v>
      </c>
      <c r="CK37" s="67"/>
      <c r="CL37" s="65"/>
      <c r="CM37" s="66"/>
      <c r="CN37" s="65"/>
      <c r="CO37" s="67">
        <f t="shared" ref="CO37" si="322">SUM(CN37)*3*BT37/5</f>
        <v>0</v>
      </c>
      <c r="CP37" s="65"/>
      <c r="CQ37" s="69">
        <f t="shared" ref="CQ37" si="323">SUM(CP37*BT37*(30+4))</f>
        <v>0</v>
      </c>
      <c r="CR37" s="65">
        <v>1</v>
      </c>
      <c r="CS37" s="66">
        <f t="shared" ref="CS37" si="324">SUM(CR37*BT37*3)</f>
        <v>75</v>
      </c>
      <c r="CT37" s="66"/>
      <c r="CU37" s="67"/>
      <c r="CV37" s="65"/>
      <c r="CW37" s="67"/>
      <c r="CX37" s="65"/>
      <c r="CY37" s="66"/>
      <c r="CZ37" s="65"/>
      <c r="DA37" s="66"/>
      <c r="DB37" s="65"/>
      <c r="DC37" s="66"/>
      <c r="DD37" s="65"/>
      <c r="DE37" s="66"/>
      <c r="DF37" s="65"/>
      <c r="DG37" s="67"/>
      <c r="DH37" s="66"/>
      <c r="DI37" s="66"/>
      <c r="DJ37" s="65"/>
      <c r="DK37" s="66"/>
      <c r="DL37" s="66"/>
      <c r="DM37" s="67"/>
      <c r="DN37" s="65"/>
      <c r="DO37" s="67"/>
      <c r="DP37" s="65"/>
      <c r="DQ37" s="70"/>
      <c r="DR37" s="70"/>
      <c r="DS37" s="70">
        <f t="shared" si="268"/>
        <v>75</v>
      </c>
      <c r="DT37" s="70">
        <f t="shared" si="269"/>
        <v>0</v>
      </c>
      <c r="DU37" s="116"/>
      <c r="DV37" s="116"/>
      <c r="DW37" s="116"/>
      <c r="DX37" s="117"/>
      <c r="DY37" s="108"/>
      <c r="DZ37" s="62" t="s">
        <v>158</v>
      </c>
      <c r="EA37" s="63" t="s">
        <v>108</v>
      </c>
      <c r="EB37" s="63" t="s">
        <v>95</v>
      </c>
      <c r="EC37" s="146"/>
      <c r="ED37" s="146"/>
      <c r="EE37" s="177"/>
      <c r="EF37" s="177"/>
      <c r="EG37" s="177"/>
      <c r="EH37" s="177"/>
      <c r="EI37" s="177"/>
      <c r="EJ37" s="66">
        <f t="shared" si="315"/>
        <v>74</v>
      </c>
      <c r="EK37" s="147">
        <f t="shared" si="316"/>
        <v>46</v>
      </c>
      <c r="EL37" s="65">
        <f t="shared" si="317"/>
        <v>0</v>
      </c>
      <c r="EM37" s="70">
        <f t="shared" si="270"/>
        <v>0</v>
      </c>
      <c r="EN37" s="65">
        <f t="shared" si="271"/>
        <v>26</v>
      </c>
      <c r="EO37" s="70">
        <f t="shared" si="272"/>
        <v>0</v>
      </c>
      <c r="EP37" s="65">
        <f t="shared" si="273"/>
        <v>20</v>
      </c>
      <c r="EQ37" s="70">
        <f t="shared" si="274"/>
        <v>0</v>
      </c>
      <c r="ER37" s="65">
        <f t="shared" si="275"/>
        <v>0</v>
      </c>
      <c r="ES37" s="70">
        <f t="shared" si="276"/>
        <v>0</v>
      </c>
      <c r="ET37" s="113">
        <f t="shared" si="277"/>
        <v>0</v>
      </c>
      <c r="EU37" s="70">
        <f t="shared" si="278"/>
        <v>0</v>
      </c>
      <c r="EV37" s="70">
        <f t="shared" si="279"/>
        <v>0</v>
      </c>
      <c r="EW37" s="70">
        <f t="shared" si="280"/>
        <v>0</v>
      </c>
      <c r="EX37" s="113">
        <f t="shared" si="281"/>
        <v>0</v>
      </c>
      <c r="EY37" s="70">
        <f t="shared" si="282"/>
        <v>0</v>
      </c>
      <c r="EZ37" s="113">
        <f t="shared" si="283"/>
        <v>17</v>
      </c>
      <c r="FA37" s="70">
        <f t="shared" si="284"/>
        <v>68</v>
      </c>
      <c r="FB37" s="113">
        <f t="shared" si="285"/>
        <v>0</v>
      </c>
      <c r="FC37" s="114">
        <f t="shared" si="286"/>
        <v>0</v>
      </c>
      <c r="FD37" s="113">
        <f t="shared" si="287"/>
        <v>1</v>
      </c>
      <c r="FE37" s="70">
        <f t="shared" si="288"/>
        <v>75</v>
      </c>
      <c r="FF37" s="113">
        <f t="shared" si="289"/>
        <v>0</v>
      </c>
      <c r="FG37" s="70">
        <f t="shared" si="290"/>
        <v>0</v>
      </c>
      <c r="FH37" s="113">
        <f t="shared" si="291"/>
        <v>0</v>
      </c>
      <c r="FI37" s="70">
        <f t="shared" si="292"/>
        <v>0</v>
      </c>
      <c r="FJ37" s="113">
        <f t="shared" si="293"/>
        <v>0</v>
      </c>
      <c r="FK37" s="70">
        <f t="shared" si="294"/>
        <v>0</v>
      </c>
      <c r="FL37" s="113">
        <f t="shared" si="295"/>
        <v>0</v>
      </c>
      <c r="FM37" s="70">
        <f t="shared" si="296"/>
        <v>0</v>
      </c>
      <c r="FN37" s="113">
        <f t="shared" si="297"/>
        <v>0</v>
      </c>
      <c r="FO37" s="70">
        <f t="shared" si="298"/>
        <v>0</v>
      </c>
      <c r="FP37" s="113">
        <f t="shared" si="299"/>
        <v>0</v>
      </c>
      <c r="FQ37" s="70">
        <f t="shared" si="300"/>
        <v>0</v>
      </c>
      <c r="FR37" s="113"/>
      <c r="FS37" s="66">
        <f t="shared" si="300"/>
        <v>0</v>
      </c>
      <c r="FT37" s="113">
        <f t="shared" si="301"/>
        <v>0</v>
      </c>
      <c r="FU37" s="70">
        <f t="shared" si="302"/>
        <v>0</v>
      </c>
      <c r="FV37" s="113">
        <f t="shared" si="303"/>
        <v>0</v>
      </c>
      <c r="FW37" s="70">
        <f t="shared" si="304"/>
        <v>0</v>
      </c>
      <c r="FX37" s="113">
        <f t="shared" si="305"/>
        <v>0</v>
      </c>
      <c r="FY37" s="70">
        <f t="shared" si="306"/>
        <v>0</v>
      </c>
      <c r="FZ37" s="113">
        <f t="shared" si="307"/>
        <v>0</v>
      </c>
      <c r="GA37" s="70">
        <f t="shared" si="308"/>
        <v>0</v>
      </c>
      <c r="GB37" s="113">
        <f t="shared" si="309"/>
        <v>0</v>
      </c>
      <c r="GC37" s="70">
        <f t="shared" si="310"/>
        <v>0</v>
      </c>
      <c r="GD37" s="70">
        <f t="shared" si="311"/>
        <v>0</v>
      </c>
      <c r="GE37" s="70">
        <f t="shared" si="312"/>
        <v>143</v>
      </c>
      <c r="GF37" s="70">
        <f t="shared" si="313"/>
        <v>0</v>
      </c>
      <c r="GG37" s="116"/>
      <c r="GH37" s="116"/>
      <c r="GI37" s="116"/>
      <c r="GJ37" s="117"/>
      <c r="GL37" s="10"/>
      <c r="GM37" s="10"/>
      <c r="GN37" s="1"/>
      <c r="GO37" s="13"/>
      <c r="GP37" s="15"/>
      <c r="GQ37" s="1"/>
      <c r="GR37" s="33"/>
    </row>
    <row r="38" spans="1:200" ht="24.95" hidden="1" customHeight="1" outlineLevel="1" x14ac:dyDescent="0.3">
      <c r="A38" s="108"/>
      <c r="B38" s="137" t="s">
        <v>375</v>
      </c>
      <c r="C38" s="119" t="s">
        <v>94</v>
      </c>
      <c r="D38" s="119" t="s">
        <v>95</v>
      </c>
      <c r="E38" s="119" t="s">
        <v>162</v>
      </c>
      <c r="F38" s="119" t="s">
        <v>376</v>
      </c>
      <c r="G38" s="119">
        <v>9</v>
      </c>
      <c r="H38" s="119">
        <v>2</v>
      </c>
      <c r="I38" s="119">
        <v>1</v>
      </c>
      <c r="J38" s="119">
        <v>1</v>
      </c>
      <c r="K38" s="119">
        <v>1</v>
      </c>
      <c r="L38" s="138"/>
      <c r="M38" s="139">
        <f t="shared" ref="M38:M39" si="325">SUM(N38+P38+R38+T38+V38)</f>
        <v>0</v>
      </c>
      <c r="N38" s="138"/>
      <c r="O38" s="138">
        <f t="shared" ref="O38:O39" si="326">SUM(N38)*I38</f>
        <v>0</v>
      </c>
      <c r="P38" s="138"/>
      <c r="Q38" s="140">
        <f t="shared" ref="Q38:Q39" si="327">J38*P38</f>
        <v>0</v>
      </c>
      <c r="R38" s="138"/>
      <c r="S38" s="140">
        <f t="shared" ref="S38:S39" si="328">SUM(R38)*J38</f>
        <v>0</v>
      </c>
      <c r="T38" s="141"/>
      <c r="U38" s="142">
        <f t="shared" ref="U38:U39" si="329">SUM(T38)*K38</f>
        <v>0</v>
      </c>
      <c r="V38" s="141"/>
      <c r="W38" s="142">
        <f t="shared" ref="W38:W39" si="330">SUM(V38)*J38*5</f>
        <v>0</v>
      </c>
      <c r="X38" s="68"/>
      <c r="Y38" s="68">
        <f t="shared" ref="Y38:Y39" si="331">SUM(L38*5/100*J38)</f>
        <v>0</v>
      </c>
      <c r="Z38" s="141"/>
      <c r="AA38" s="142"/>
      <c r="AB38" s="141"/>
      <c r="AC38" s="68">
        <f t="shared" ref="AC38:AC39" si="332">SUM(AB38)*3*H38/5</f>
        <v>0</v>
      </c>
      <c r="AD38" s="141">
        <v>1</v>
      </c>
      <c r="AE38" s="148">
        <f>SUM(AD38*H38*(15))</f>
        <v>30</v>
      </c>
      <c r="AF38" s="141"/>
      <c r="AG38" s="142">
        <f t="shared" ref="AG38:AG39" si="333">SUM(AF38*H38*3)</f>
        <v>0</v>
      </c>
      <c r="AH38" s="141"/>
      <c r="AI38" s="68">
        <f t="shared" ref="AI38:AI39" si="334">SUM(AH38*H38/3)</f>
        <v>0</v>
      </c>
      <c r="AJ38" s="141"/>
      <c r="AK38" s="68">
        <f>SUM(AJ38*H38*2/3)</f>
        <v>0</v>
      </c>
      <c r="AL38" s="141"/>
      <c r="AM38" s="142">
        <f>SUM(AL38*H38)</f>
        <v>0</v>
      </c>
      <c r="AN38" s="141"/>
      <c r="AO38" s="142">
        <f t="shared" ref="AO38" si="335">SUM(AN38*J38)</f>
        <v>0</v>
      </c>
      <c r="AP38" s="141"/>
      <c r="AQ38" s="68">
        <f>SUM(AP38*H38*2)</f>
        <v>0</v>
      </c>
      <c r="AR38" s="141"/>
      <c r="AS38" s="68">
        <f t="shared" ref="AS38:AS39" si="336">SUM(J38*AR38*6)</f>
        <v>0</v>
      </c>
      <c r="AT38" s="141"/>
      <c r="AU38" s="68">
        <f t="shared" ref="AU38:AU39" si="337">AT38*H38/3</f>
        <v>0</v>
      </c>
      <c r="AV38" s="141"/>
      <c r="AW38" s="142">
        <f t="shared" ref="AW38" si="338">SUM(AV38*H38/3)</f>
        <v>0</v>
      </c>
      <c r="AX38" s="141"/>
      <c r="AY38" s="68">
        <f>SUM(AX38*H38/3)</f>
        <v>0</v>
      </c>
      <c r="AZ38" s="141"/>
      <c r="BA38" s="68">
        <f t="shared" si="266"/>
        <v>0</v>
      </c>
      <c r="BB38" s="141"/>
      <c r="BC38" s="68">
        <f t="shared" ref="BC38:BC39" si="339">SUM(BB38*K38*4*6)</f>
        <v>0</v>
      </c>
      <c r="BD38" s="141"/>
      <c r="BE38" s="112">
        <f t="shared" ref="BE38:BE39" si="340">SUM(BD38*50)</f>
        <v>0</v>
      </c>
      <c r="BF38" s="70"/>
      <c r="BG38" s="70">
        <f t="shared" si="23"/>
        <v>30</v>
      </c>
      <c r="BH38" s="70">
        <f t="shared" si="267"/>
        <v>0</v>
      </c>
      <c r="BI38" s="116"/>
      <c r="BJ38" s="116"/>
      <c r="BK38" s="116"/>
      <c r="BL38" s="117"/>
      <c r="BM38" s="108"/>
      <c r="BN38" s="137" t="s">
        <v>375</v>
      </c>
      <c r="BO38" s="119" t="s">
        <v>94</v>
      </c>
      <c r="BP38" s="119" t="s">
        <v>95</v>
      </c>
      <c r="BQ38" s="119" t="s">
        <v>162</v>
      </c>
      <c r="BR38" s="119" t="s">
        <v>376</v>
      </c>
      <c r="BS38" s="119">
        <v>9</v>
      </c>
      <c r="BT38" s="119">
        <v>2</v>
      </c>
      <c r="BU38" s="119">
        <v>1</v>
      </c>
      <c r="BV38" s="119">
        <v>1</v>
      </c>
      <c r="BW38" s="119">
        <v>1</v>
      </c>
      <c r="BX38" s="138"/>
      <c r="BY38" s="139">
        <f t="shared" ref="BY38:BY41" si="341">SUM(BZ38+CB38+CD38+CF38+CH38)</f>
        <v>0</v>
      </c>
      <c r="BZ38" s="138"/>
      <c r="CA38" s="138">
        <f t="shared" ref="CA38:CA41" si="342">SUM(BZ38)*BU38</f>
        <v>0</v>
      </c>
      <c r="CB38" s="138"/>
      <c r="CC38" s="140">
        <f t="shared" ref="CC38:CC41" si="343">BV38*CB38</f>
        <v>0</v>
      </c>
      <c r="CD38" s="138"/>
      <c r="CE38" s="140">
        <f t="shared" ref="CE38:CE41" si="344">SUM(CD38)*BV38</f>
        <v>0</v>
      </c>
      <c r="CF38" s="141"/>
      <c r="CG38" s="142">
        <f t="shared" ref="CG38:CG41" si="345">SUM(CF38)*BW38</f>
        <v>0</v>
      </c>
      <c r="CH38" s="141"/>
      <c r="CI38" s="142">
        <f t="shared" ref="CI38:CI41" si="346">SUM(CH38)*BV38*5</f>
        <v>0</v>
      </c>
      <c r="CJ38" s="68"/>
      <c r="CK38" s="68">
        <f t="shared" ref="CK38:CK39" si="347">SUM(BX38*5/100*BV38)</f>
        <v>0</v>
      </c>
      <c r="CL38" s="141"/>
      <c r="CM38" s="142"/>
      <c r="CN38" s="141"/>
      <c r="CO38" s="68">
        <f t="shared" ref="CO38:CO41" si="348">SUM(CN38)*3*BT38/5</f>
        <v>0</v>
      </c>
      <c r="CP38" s="141">
        <v>1</v>
      </c>
      <c r="CQ38" s="148">
        <f>SUM(CP38*BT38*(15))</f>
        <v>30</v>
      </c>
      <c r="CR38" s="141"/>
      <c r="CS38" s="142">
        <f t="shared" ref="CS38:CS39" si="349">SUM(CR38*BT38*3)</f>
        <v>0</v>
      </c>
      <c r="CT38" s="141"/>
      <c r="CU38" s="68">
        <f t="shared" ref="CU38:CU41" si="350">SUM(CT38*BT38/3)</f>
        <v>0</v>
      </c>
      <c r="CV38" s="141"/>
      <c r="CW38" s="68">
        <f>SUM(CV38*BT38*2/3)</f>
        <v>0</v>
      </c>
      <c r="CX38" s="141"/>
      <c r="CY38" s="142">
        <f>SUM(CX38*BT38)</f>
        <v>0</v>
      </c>
      <c r="CZ38" s="141"/>
      <c r="DA38" s="142">
        <f t="shared" ref="DA38" si="351">SUM(CZ38*BV38)</f>
        <v>0</v>
      </c>
      <c r="DB38" s="141"/>
      <c r="DC38" s="142">
        <f>SUM(DB38*BT38*2)</f>
        <v>0</v>
      </c>
      <c r="DD38" s="141"/>
      <c r="DE38" s="142">
        <f t="shared" ref="DE38:DE39" si="352">SUM(BV38*DD38*6)</f>
        <v>0</v>
      </c>
      <c r="DF38" s="141"/>
      <c r="DG38" s="68">
        <f t="shared" ref="DG38:DG39" si="353">DF38*BT38/3</f>
        <v>0</v>
      </c>
      <c r="DH38" s="141"/>
      <c r="DI38" s="142">
        <f t="shared" ref="DI38" si="354">SUM(DH38*BT38/3)</f>
        <v>0</v>
      </c>
      <c r="DJ38" s="141"/>
      <c r="DK38" s="142">
        <f>SUM(DJ38*BT38/3)</f>
        <v>0</v>
      </c>
      <c r="DL38" s="141"/>
      <c r="DM38" s="68">
        <f t="shared" si="314"/>
        <v>0</v>
      </c>
      <c r="DN38" s="141"/>
      <c r="DO38" s="68">
        <f t="shared" ref="DO38:DO39" si="355">SUM(DN38*BW38*4*6)</f>
        <v>0</v>
      </c>
      <c r="DP38" s="141"/>
      <c r="DQ38" s="112">
        <f t="shared" ref="DQ38:DQ39" si="356">SUM(DP38*50)</f>
        <v>0</v>
      </c>
      <c r="DR38" s="70"/>
      <c r="DS38" s="70">
        <f t="shared" si="268"/>
        <v>30</v>
      </c>
      <c r="DT38" s="70">
        <f t="shared" si="269"/>
        <v>0</v>
      </c>
      <c r="DU38" s="116"/>
      <c r="DV38" s="116"/>
      <c r="DW38" s="116"/>
      <c r="DX38" s="117"/>
      <c r="DY38" s="108"/>
      <c r="DZ38" s="62"/>
      <c r="EA38" s="168"/>
      <c r="EB38" s="63"/>
      <c r="EC38" s="63"/>
      <c r="ED38" s="63"/>
      <c r="EE38" s="63"/>
      <c r="EF38" s="63"/>
      <c r="EG38" s="63"/>
      <c r="EH38" s="63"/>
      <c r="EI38" s="63"/>
      <c r="EJ38" s="62">
        <f t="shared" si="315"/>
        <v>0</v>
      </c>
      <c r="EK38" s="147">
        <f t="shared" si="316"/>
        <v>0</v>
      </c>
      <c r="EL38" s="65">
        <f t="shared" si="317"/>
        <v>0</v>
      </c>
      <c r="EM38" s="70">
        <f t="shared" si="270"/>
        <v>0</v>
      </c>
      <c r="EN38" s="65">
        <f t="shared" si="271"/>
        <v>0</v>
      </c>
      <c r="EO38" s="70">
        <f t="shared" si="272"/>
        <v>0</v>
      </c>
      <c r="EP38" s="65">
        <f t="shared" si="273"/>
        <v>0</v>
      </c>
      <c r="EQ38" s="70">
        <f t="shared" si="274"/>
        <v>0</v>
      </c>
      <c r="ER38" s="65">
        <f t="shared" si="275"/>
        <v>0</v>
      </c>
      <c r="ES38" s="70">
        <f t="shared" si="276"/>
        <v>0</v>
      </c>
      <c r="ET38" s="113">
        <f t="shared" si="277"/>
        <v>0</v>
      </c>
      <c r="EU38" s="70">
        <f t="shared" si="278"/>
        <v>0</v>
      </c>
      <c r="EV38" s="70">
        <f t="shared" si="279"/>
        <v>0</v>
      </c>
      <c r="EW38" s="70">
        <f t="shared" si="280"/>
        <v>0</v>
      </c>
      <c r="EX38" s="113">
        <f t="shared" si="281"/>
        <v>0</v>
      </c>
      <c r="EY38" s="70">
        <f t="shared" si="282"/>
        <v>0</v>
      </c>
      <c r="EZ38" s="113">
        <f t="shared" si="283"/>
        <v>0</v>
      </c>
      <c r="FA38" s="70">
        <f t="shared" si="284"/>
        <v>0</v>
      </c>
      <c r="FB38" s="113">
        <f t="shared" si="285"/>
        <v>2</v>
      </c>
      <c r="FC38" s="114">
        <f t="shared" si="286"/>
        <v>60</v>
      </c>
      <c r="FD38" s="113">
        <f t="shared" si="287"/>
        <v>0</v>
      </c>
      <c r="FE38" s="70">
        <f t="shared" si="288"/>
        <v>0</v>
      </c>
      <c r="FF38" s="113">
        <f t="shared" si="289"/>
        <v>0</v>
      </c>
      <c r="FG38" s="70">
        <f t="shared" si="290"/>
        <v>0</v>
      </c>
      <c r="FH38" s="113">
        <f t="shared" si="291"/>
        <v>0</v>
      </c>
      <c r="FI38" s="70">
        <f t="shared" si="292"/>
        <v>0</v>
      </c>
      <c r="FJ38" s="113">
        <f t="shared" si="293"/>
        <v>0</v>
      </c>
      <c r="FK38" s="70">
        <f t="shared" si="294"/>
        <v>0</v>
      </c>
      <c r="FL38" s="113">
        <f t="shared" si="295"/>
        <v>0</v>
      </c>
      <c r="FM38" s="70">
        <f t="shared" si="296"/>
        <v>0</v>
      </c>
      <c r="FN38" s="113">
        <f t="shared" si="297"/>
        <v>0</v>
      </c>
      <c r="FO38" s="70">
        <f t="shared" si="298"/>
        <v>0</v>
      </c>
      <c r="FP38" s="113">
        <f t="shared" si="299"/>
        <v>0</v>
      </c>
      <c r="FQ38" s="70">
        <f t="shared" si="300"/>
        <v>0</v>
      </c>
      <c r="FR38" s="113"/>
      <c r="FS38" s="66">
        <f t="shared" si="300"/>
        <v>0</v>
      </c>
      <c r="FT38" s="113">
        <f t="shared" si="301"/>
        <v>0</v>
      </c>
      <c r="FU38" s="70">
        <f t="shared" si="302"/>
        <v>0</v>
      </c>
      <c r="FV38" s="113">
        <f t="shared" si="303"/>
        <v>0</v>
      </c>
      <c r="FW38" s="70">
        <f t="shared" si="304"/>
        <v>0</v>
      </c>
      <c r="FX38" s="113">
        <f t="shared" si="305"/>
        <v>0</v>
      </c>
      <c r="FY38" s="70">
        <f t="shared" si="306"/>
        <v>0</v>
      </c>
      <c r="FZ38" s="113">
        <f t="shared" si="307"/>
        <v>0</v>
      </c>
      <c r="GA38" s="70">
        <f t="shared" si="308"/>
        <v>0</v>
      </c>
      <c r="GB38" s="113">
        <f t="shared" si="309"/>
        <v>0</v>
      </c>
      <c r="GC38" s="70">
        <f t="shared" si="310"/>
        <v>0</v>
      </c>
      <c r="GD38" s="70">
        <f t="shared" si="311"/>
        <v>0</v>
      </c>
      <c r="GE38" s="70">
        <f t="shared" si="312"/>
        <v>60</v>
      </c>
      <c r="GF38" s="70">
        <f t="shared" si="313"/>
        <v>0</v>
      </c>
      <c r="GG38" s="116"/>
      <c r="GH38" s="116"/>
      <c r="GI38" s="116"/>
      <c r="GJ38" s="117"/>
      <c r="GL38" s="10"/>
      <c r="GM38" s="10"/>
      <c r="GN38" s="1"/>
      <c r="GO38" s="13"/>
      <c r="GP38" s="15"/>
      <c r="GQ38" s="1"/>
      <c r="GR38" s="33"/>
    </row>
    <row r="39" spans="1:200" ht="24.95" hidden="1" customHeight="1" outlineLevel="1" x14ac:dyDescent="0.3">
      <c r="A39" s="108"/>
      <c r="B39" s="137" t="s">
        <v>233</v>
      </c>
      <c r="C39" s="119" t="s">
        <v>94</v>
      </c>
      <c r="D39" s="119" t="s">
        <v>95</v>
      </c>
      <c r="E39" s="119" t="s">
        <v>96</v>
      </c>
      <c r="F39" s="119" t="s">
        <v>377</v>
      </c>
      <c r="G39" s="119">
        <v>9</v>
      </c>
      <c r="H39" s="119">
        <v>2</v>
      </c>
      <c r="I39" s="119">
        <v>1</v>
      </c>
      <c r="J39" s="119">
        <v>1</v>
      </c>
      <c r="K39" s="119">
        <v>1</v>
      </c>
      <c r="L39" s="138"/>
      <c r="M39" s="139">
        <f t="shared" si="325"/>
        <v>0</v>
      </c>
      <c r="N39" s="138"/>
      <c r="O39" s="138">
        <f t="shared" si="326"/>
        <v>0</v>
      </c>
      <c r="P39" s="138"/>
      <c r="Q39" s="140">
        <f t="shared" si="327"/>
        <v>0</v>
      </c>
      <c r="R39" s="138"/>
      <c r="S39" s="140">
        <f t="shared" si="328"/>
        <v>0</v>
      </c>
      <c r="T39" s="141"/>
      <c r="U39" s="142">
        <f t="shared" si="329"/>
        <v>0</v>
      </c>
      <c r="V39" s="141"/>
      <c r="W39" s="142">
        <f t="shared" si="330"/>
        <v>0</v>
      </c>
      <c r="X39" s="68"/>
      <c r="Y39" s="68">
        <f t="shared" si="331"/>
        <v>0</v>
      </c>
      <c r="Z39" s="141"/>
      <c r="AA39" s="142"/>
      <c r="AB39" s="141"/>
      <c r="AC39" s="68">
        <f t="shared" si="332"/>
        <v>0</v>
      </c>
      <c r="AD39" s="141">
        <v>1</v>
      </c>
      <c r="AE39" s="148">
        <f>SUM(AD39*H39*(15))</f>
        <v>30</v>
      </c>
      <c r="AF39" s="141"/>
      <c r="AG39" s="142">
        <f t="shared" si="333"/>
        <v>0</v>
      </c>
      <c r="AH39" s="141"/>
      <c r="AI39" s="68">
        <f t="shared" si="334"/>
        <v>0</v>
      </c>
      <c r="AJ39" s="141"/>
      <c r="AK39" s="68">
        <f t="shared" ref="AK39" si="357">SUM(AJ39*H39*2/3)</f>
        <v>0</v>
      </c>
      <c r="AL39" s="141"/>
      <c r="AM39" s="142">
        <f>SUM(AL39*H39)*2</f>
        <v>0</v>
      </c>
      <c r="AN39" s="141"/>
      <c r="AO39" s="142">
        <f>SUM(AN39*J39*2)</f>
        <v>0</v>
      </c>
      <c r="AP39" s="141"/>
      <c r="AQ39" s="68">
        <f t="shared" ref="AQ39" si="358">SUM(AP39*H39*2)</f>
        <v>0</v>
      </c>
      <c r="AR39" s="141"/>
      <c r="AS39" s="68">
        <f t="shared" si="336"/>
        <v>0</v>
      </c>
      <c r="AT39" s="141"/>
      <c r="AU39" s="68">
        <f t="shared" si="337"/>
        <v>0</v>
      </c>
      <c r="AV39" s="141"/>
      <c r="AW39" s="142">
        <f>SUM(J39*AV39*6)</f>
        <v>0</v>
      </c>
      <c r="AX39" s="141"/>
      <c r="AY39" s="68">
        <f>SUM(J39*AX39*8)</f>
        <v>0</v>
      </c>
      <c r="AZ39" s="141"/>
      <c r="BA39" s="68">
        <f t="shared" si="266"/>
        <v>0</v>
      </c>
      <c r="BB39" s="141"/>
      <c r="BC39" s="68">
        <f t="shared" si="339"/>
        <v>0</v>
      </c>
      <c r="BD39" s="141"/>
      <c r="BE39" s="112">
        <f t="shared" si="340"/>
        <v>0</v>
      </c>
      <c r="BF39" s="70"/>
      <c r="BG39" s="70">
        <f t="shared" si="23"/>
        <v>30</v>
      </c>
      <c r="BH39" s="70">
        <f t="shared" si="267"/>
        <v>0</v>
      </c>
      <c r="BI39" s="116"/>
      <c r="BJ39" s="116"/>
      <c r="BK39" s="116"/>
      <c r="BL39" s="117"/>
      <c r="BM39" s="108"/>
      <c r="BN39" s="137" t="s">
        <v>233</v>
      </c>
      <c r="BO39" s="119" t="s">
        <v>94</v>
      </c>
      <c r="BP39" s="119" t="s">
        <v>95</v>
      </c>
      <c r="BQ39" s="119" t="s">
        <v>96</v>
      </c>
      <c r="BR39" s="119" t="s">
        <v>377</v>
      </c>
      <c r="BS39" s="119">
        <v>9</v>
      </c>
      <c r="BT39" s="119">
        <v>2</v>
      </c>
      <c r="BU39" s="119">
        <v>1</v>
      </c>
      <c r="BV39" s="119">
        <v>1</v>
      </c>
      <c r="BW39" s="119">
        <v>1</v>
      </c>
      <c r="BX39" s="138"/>
      <c r="BY39" s="139">
        <f t="shared" si="341"/>
        <v>0</v>
      </c>
      <c r="BZ39" s="138"/>
      <c r="CA39" s="138">
        <f t="shared" si="342"/>
        <v>0</v>
      </c>
      <c r="CB39" s="138"/>
      <c r="CC39" s="140">
        <f t="shared" si="343"/>
        <v>0</v>
      </c>
      <c r="CD39" s="138"/>
      <c r="CE39" s="140">
        <f t="shared" si="344"/>
        <v>0</v>
      </c>
      <c r="CF39" s="141"/>
      <c r="CG39" s="142">
        <f t="shared" si="345"/>
        <v>0</v>
      </c>
      <c r="CH39" s="141"/>
      <c r="CI39" s="142">
        <f t="shared" si="346"/>
        <v>0</v>
      </c>
      <c r="CJ39" s="68"/>
      <c r="CK39" s="68">
        <f t="shared" si="347"/>
        <v>0</v>
      </c>
      <c r="CL39" s="141"/>
      <c r="CM39" s="142"/>
      <c r="CN39" s="141"/>
      <c r="CO39" s="68">
        <f t="shared" si="348"/>
        <v>0</v>
      </c>
      <c r="CP39" s="141">
        <v>1</v>
      </c>
      <c r="CQ39" s="148">
        <f>SUM(CP39*BT39*(15))</f>
        <v>30</v>
      </c>
      <c r="CR39" s="141"/>
      <c r="CS39" s="142">
        <f t="shared" si="349"/>
        <v>0</v>
      </c>
      <c r="CT39" s="141"/>
      <c r="CU39" s="68">
        <f t="shared" si="350"/>
        <v>0</v>
      </c>
      <c r="CV39" s="141"/>
      <c r="CW39" s="68">
        <f t="shared" ref="CW39" si="359">SUM(CV39*BT39*2/3)</f>
        <v>0</v>
      </c>
      <c r="CX39" s="141"/>
      <c r="CY39" s="142">
        <f>SUM(CX39*BT39)*2</f>
        <v>0</v>
      </c>
      <c r="CZ39" s="141"/>
      <c r="DA39" s="142">
        <f>SUM(CZ39*BV39*2)</f>
        <v>0</v>
      </c>
      <c r="DB39" s="141"/>
      <c r="DC39" s="142">
        <f t="shared" ref="DC39" si="360">SUM(DB39*BT39*2)</f>
        <v>0</v>
      </c>
      <c r="DD39" s="141"/>
      <c r="DE39" s="142">
        <f t="shared" si="352"/>
        <v>0</v>
      </c>
      <c r="DF39" s="141"/>
      <c r="DG39" s="68">
        <f t="shared" si="353"/>
        <v>0</v>
      </c>
      <c r="DH39" s="141"/>
      <c r="DI39" s="142">
        <f>SUM(BV39*DH39*6)</f>
        <v>0</v>
      </c>
      <c r="DJ39" s="141"/>
      <c r="DK39" s="142">
        <f>SUM(BV39*DJ39*8)</f>
        <v>0</v>
      </c>
      <c r="DL39" s="141"/>
      <c r="DM39" s="68">
        <f t="shared" si="314"/>
        <v>0</v>
      </c>
      <c r="DN39" s="141"/>
      <c r="DO39" s="68">
        <f t="shared" si="355"/>
        <v>0</v>
      </c>
      <c r="DP39" s="141"/>
      <c r="DQ39" s="112">
        <f t="shared" si="356"/>
        <v>0</v>
      </c>
      <c r="DR39" s="70"/>
      <c r="DS39" s="70">
        <f t="shared" si="268"/>
        <v>30</v>
      </c>
      <c r="DT39" s="70">
        <f t="shared" si="269"/>
        <v>0</v>
      </c>
      <c r="DU39" s="116"/>
      <c r="DV39" s="116"/>
      <c r="DW39" s="116"/>
      <c r="DX39" s="117"/>
      <c r="DY39" s="108"/>
      <c r="DZ39" s="62"/>
      <c r="EA39" s="168"/>
      <c r="EB39" s="63"/>
      <c r="EC39" s="63"/>
      <c r="ED39" s="63"/>
      <c r="EE39" s="63"/>
      <c r="EF39" s="63"/>
      <c r="EG39" s="63"/>
      <c r="EH39" s="63"/>
      <c r="EI39" s="63"/>
      <c r="EJ39" s="62">
        <f t="shared" si="315"/>
        <v>0</v>
      </c>
      <c r="EK39" s="147">
        <f t="shared" si="316"/>
        <v>0</v>
      </c>
      <c r="EL39" s="65">
        <f t="shared" si="317"/>
        <v>0</v>
      </c>
      <c r="EM39" s="70">
        <f t="shared" si="270"/>
        <v>0</v>
      </c>
      <c r="EN39" s="65">
        <f t="shared" si="271"/>
        <v>0</v>
      </c>
      <c r="EO39" s="70">
        <f t="shared" si="272"/>
        <v>0</v>
      </c>
      <c r="EP39" s="65">
        <f t="shared" si="273"/>
        <v>0</v>
      </c>
      <c r="EQ39" s="70">
        <f t="shared" si="274"/>
        <v>0</v>
      </c>
      <c r="ER39" s="65">
        <f t="shared" si="275"/>
        <v>0</v>
      </c>
      <c r="ES39" s="70">
        <f t="shared" si="276"/>
        <v>0</v>
      </c>
      <c r="ET39" s="113">
        <f t="shared" si="277"/>
        <v>0</v>
      </c>
      <c r="EU39" s="70">
        <f t="shared" si="278"/>
        <v>0</v>
      </c>
      <c r="EV39" s="70">
        <f t="shared" si="279"/>
        <v>0</v>
      </c>
      <c r="EW39" s="70">
        <f t="shared" si="280"/>
        <v>0</v>
      </c>
      <c r="EX39" s="113">
        <f t="shared" si="281"/>
        <v>0</v>
      </c>
      <c r="EY39" s="70">
        <f t="shared" si="282"/>
        <v>0</v>
      </c>
      <c r="EZ39" s="113">
        <f t="shared" si="283"/>
        <v>0</v>
      </c>
      <c r="FA39" s="70">
        <f t="shared" si="284"/>
        <v>0</v>
      </c>
      <c r="FB39" s="113">
        <f t="shared" si="285"/>
        <v>2</v>
      </c>
      <c r="FC39" s="114">
        <f t="shared" si="286"/>
        <v>60</v>
      </c>
      <c r="FD39" s="113">
        <f t="shared" si="287"/>
        <v>0</v>
      </c>
      <c r="FE39" s="70">
        <f t="shared" si="288"/>
        <v>0</v>
      </c>
      <c r="FF39" s="113">
        <f t="shared" si="289"/>
        <v>0</v>
      </c>
      <c r="FG39" s="70">
        <f t="shared" si="290"/>
        <v>0</v>
      </c>
      <c r="FH39" s="113">
        <f t="shared" si="291"/>
        <v>0</v>
      </c>
      <c r="FI39" s="70">
        <f t="shared" si="292"/>
        <v>0</v>
      </c>
      <c r="FJ39" s="113">
        <f t="shared" si="293"/>
        <v>0</v>
      </c>
      <c r="FK39" s="70">
        <f t="shared" si="294"/>
        <v>0</v>
      </c>
      <c r="FL39" s="113">
        <f t="shared" si="295"/>
        <v>0</v>
      </c>
      <c r="FM39" s="70">
        <f t="shared" si="296"/>
        <v>0</v>
      </c>
      <c r="FN39" s="113">
        <f t="shared" si="297"/>
        <v>0</v>
      </c>
      <c r="FO39" s="70">
        <f t="shared" si="298"/>
        <v>0</v>
      </c>
      <c r="FP39" s="113">
        <f t="shared" si="299"/>
        <v>0</v>
      </c>
      <c r="FQ39" s="70">
        <f t="shared" si="300"/>
        <v>0</v>
      </c>
      <c r="FR39" s="113"/>
      <c r="FS39" s="66">
        <f t="shared" si="300"/>
        <v>0</v>
      </c>
      <c r="FT39" s="113">
        <f t="shared" si="301"/>
        <v>0</v>
      </c>
      <c r="FU39" s="70">
        <f t="shared" si="302"/>
        <v>0</v>
      </c>
      <c r="FV39" s="113">
        <f t="shared" si="303"/>
        <v>0</v>
      </c>
      <c r="FW39" s="70">
        <f t="shared" si="304"/>
        <v>0</v>
      </c>
      <c r="FX39" s="113">
        <f t="shared" si="305"/>
        <v>0</v>
      </c>
      <c r="FY39" s="70">
        <f t="shared" si="306"/>
        <v>0</v>
      </c>
      <c r="FZ39" s="113">
        <f t="shared" si="307"/>
        <v>0</v>
      </c>
      <c r="GA39" s="70">
        <f t="shared" si="308"/>
        <v>0</v>
      </c>
      <c r="GB39" s="113">
        <f t="shared" si="309"/>
        <v>0</v>
      </c>
      <c r="GC39" s="70">
        <f t="shared" si="310"/>
        <v>0</v>
      </c>
      <c r="GD39" s="70">
        <f t="shared" si="311"/>
        <v>0</v>
      </c>
      <c r="GE39" s="70">
        <f t="shared" si="312"/>
        <v>60</v>
      </c>
      <c r="GF39" s="70">
        <f t="shared" si="313"/>
        <v>0</v>
      </c>
      <c r="GG39" s="116"/>
      <c r="GH39" s="116"/>
      <c r="GI39" s="116"/>
      <c r="GJ39" s="117"/>
      <c r="GL39" s="10"/>
      <c r="GM39" s="10"/>
      <c r="GN39" s="1"/>
      <c r="GO39" s="13"/>
      <c r="GP39" s="15"/>
      <c r="GQ39" s="1"/>
      <c r="GR39" s="33"/>
    </row>
    <row r="40" spans="1:200" ht="24.95" hidden="1" customHeight="1" outlineLevel="1" x14ac:dyDescent="0.3">
      <c r="A40" s="108"/>
      <c r="B40" s="62"/>
      <c r="C40" s="168"/>
      <c r="D40" s="63"/>
      <c r="E40" s="63"/>
      <c r="F40" s="63"/>
      <c r="G40" s="63"/>
      <c r="H40" s="63"/>
      <c r="I40" s="63"/>
      <c r="J40" s="63"/>
      <c r="K40" s="63"/>
      <c r="L40" s="62"/>
      <c r="M40" s="147">
        <f t="shared" ref="M40:M47" si="361">SUM(N40+P40+T40+V40+AR40*2)</f>
        <v>0</v>
      </c>
      <c r="N40" s="65"/>
      <c r="O40" s="70"/>
      <c r="P40" s="65"/>
      <c r="Q40" s="70"/>
      <c r="R40" s="65"/>
      <c r="S40" s="70"/>
      <c r="T40" s="65"/>
      <c r="U40" s="70"/>
      <c r="V40" s="113"/>
      <c r="W40" s="70"/>
      <c r="X40" s="70"/>
      <c r="Y40" s="70"/>
      <c r="Z40" s="113"/>
      <c r="AA40" s="70"/>
      <c r="AB40" s="113"/>
      <c r="AC40" s="70"/>
      <c r="AD40" s="113"/>
      <c r="AE40" s="114"/>
      <c r="AF40" s="113"/>
      <c r="AG40" s="70"/>
      <c r="AH40" s="113"/>
      <c r="AI40" s="70"/>
      <c r="AJ40" s="113"/>
      <c r="AK40" s="70"/>
      <c r="AL40" s="113"/>
      <c r="AM40" s="70"/>
      <c r="AN40" s="113"/>
      <c r="AO40" s="70"/>
      <c r="AP40" s="113"/>
      <c r="AQ40" s="70"/>
      <c r="AR40" s="113"/>
      <c r="AS40" s="70"/>
      <c r="AT40" s="113"/>
      <c r="AU40" s="70"/>
      <c r="AV40" s="113"/>
      <c r="AW40" s="70"/>
      <c r="AX40" s="113"/>
      <c r="AY40" s="70"/>
      <c r="AZ40" s="113"/>
      <c r="BA40" s="70"/>
      <c r="BB40" s="113"/>
      <c r="BC40" s="70"/>
      <c r="BD40" s="113"/>
      <c r="BE40" s="70"/>
      <c r="BF40" s="70"/>
      <c r="BG40" s="70">
        <f t="shared" si="23"/>
        <v>0</v>
      </c>
      <c r="BH40" s="70">
        <f t="shared" si="267"/>
        <v>0</v>
      </c>
      <c r="BI40" s="116"/>
      <c r="BJ40" s="116"/>
      <c r="BK40" s="116"/>
      <c r="BL40" s="117"/>
      <c r="BM40" s="108"/>
      <c r="BN40" s="62" t="s">
        <v>158</v>
      </c>
      <c r="BO40" s="63" t="s">
        <v>154</v>
      </c>
      <c r="BP40" s="63" t="s">
        <v>95</v>
      </c>
      <c r="BQ40" s="63" t="s">
        <v>155</v>
      </c>
      <c r="BR40" s="63" t="s">
        <v>442</v>
      </c>
      <c r="BS40" s="63">
        <v>4</v>
      </c>
      <c r="BT40" s="63">
        <v>26</v>
      </c>
      <c r="BU40" s="63">
        <v>1</v>
      </c>
      <c r="BV40" s="63">
        <v>3</v>
      </c>
      <c r="BW40" s="63">
        <f t="shared" ref="BW40:BW41" si="362">SUM(BV40)*2</f>
        <v>6</v>
      </c>
      <c r="BX40" s="120">
        <v>40</v>
      </c>
      <c r="BY40" s="135">
        <f t="shared" si="341"/>
        <v>0</v>
      </c>
      <c r="BZ40" s="65"/>
      <c r="CA40" s="65">
        <f t="shared" si="342"/>
        <v>0</v>
      </c>
      <c r="CB40" s="65"/>
      <c r="CC40" s="65">
        <f t="shared" si="343"/>
        <v>0</v>
      </c>
      <c r="CD40" s="65"/>
      <c r="CE40" s="65">
        <f t="shared" si="344"/>
        <v>0</v>
      </c>
      <c r="CF40" s="65"/>
      <c r="CG40" s="66">
        <f t="shared" si="345"/>
        <v>0</v>
      </c>
      <c r="CH40" s="65"/>
      <c r="CI40" s="66">
        <f t="shared" si="346"/>
        <v>0</v>
      </c>
      <c r="CJ40" s="67">
        <f t="shared" ref="CJ40:CJ41" si="363">SUM(BV40*DJ40*2+BW40*DL40*2)</f>
        <v>0</v>
      </c>
      <c r="CK40" s="68"/>
      <c r="CL40" s="65"/>
      <c r="CM40" s="66"/>
      <c r="CN40" s="65"/>
      <c r="CO40" s="67">
        <f t="shared" si="348"/>
        <v>0</v>
      </c>
      <c r="CP40" s="65"/>
      <c r="CQ40" s="69">
        <f t="shared" ref="CQ40:CQ41" si="364">SUM(CP40*BT40*(30+4))</f>
        <v>0</v>
      </c>
      <c r="CR40" s="65"/>
      <c r="CS40" s="66">
        <f t="shared" ref="CS40:CS41" si="365">SUM(CR40*BT40*3)</f>
        <v>0</v>
      </c>
      <c r="CT40" s="65"/>
      <c r="CU40" s="67">
        <f t="shared" si="350"/>
        <v>0</v>
      </c>
      <c r="CV40" s="65"/>
      <c r="CW40" s="67">
        <f t="shared" ref="CW40:CW41" si="366">SUM(CV40*BT40*2/3)</f>
        <v>0</v>
      </c>
      <c r="CX40" s="65">
        <v>1</v>
      </c>
      <c r="CY40" s="66">
        <f t="shared" ref="CY40:CY41" si="367">SUM(CX40*BT40)*2</f>
        <v>52</v>
      </c>
      <c r="CZ40" s="113"/>
      <c r="DA40" s="70"/>
      <c r="DB40" s="113"/>
      <c r="DC40" s="66"/>
      <c r="DD40" s="113"/>
      <c r="DE40" s="66"/>
      <c r="DF40" s="113"/>
      <c r="DG40" s="70"/>
      <c r="DH40" s="113"/>
      <c r="DI40" s="70"/>
      <c r="DJ40" s="113"/>
      <c r="DK40" s="66"/>
      <c r="DL40" s="113"/>
      <c r="DM40" s="70"/>
      <c r="DN40" s="113"/>
      <c r="DO40" s="70"/>
      <c r="DP40" s="113"/>
      <c r="DQ40" s="70"/>
      <c r="DR40" s="70"/>
      <c r="DS40" s="70">
        <f t="shared" si="268"/>
        <v>52</v>
      </c>
      <c r="DT40" s="70">
        <f t="shared" si="269"/>
        <v>0</v>
      </c>
      <c r="DU40" s="116"/>
      <c r="DV40" s="116"/>
      <c r="DW40" s="116"/>
      <c r="DX40" s="117"/>
      <c r="DY40" s="108"/>
      <c r="DZ40" s="62"/>
      <c r="EA40" s="168"/>
      <c r="EB40" s="63"/>
      <c r="EC40" s="63"/>
      <c r="ED40" s="63"/>
      <c r="EE40" s="63"/>
      <c r="EF40" s="63"/>
      <c r="EG40" s="63"/>
      <c r="EH40" s="63"/>
      <c r="EI40" s="63"/>
      <c r="EJ40" s="62">
        <f t="shared" si="315"/>
        <v>40</v>
      </c>
      <c r="EK40" s="147">
        <f t="shared" si="316"/>
        <v>0</v>
      </c>
      <c r="EL40" s="65">
        <f t="shared" si="317"/>
        <v>0</v>
      </c>
      <c r="EM40" s="70">
        <f t="shared" si="270"/>
        <v>0</v>
      </c>
      <c r="EN40" s="65">
        <f t="shared" si="271"/>
        <v>0</v>
      </c>
      <c r="EO40" s="70">
        <f t="shared" si="272"/>
        <v>0</v>
      </c>
      <c r="EP40" s="65">
        <f t="shared" si="273"/>
        <v>0</v>
      </c>
      <c r="EQ40" s="70">
        <f t="shared" si="274"/>
        <v>0</v>
      </c>
      <c r="ER40" s="65">
        <f t="shared" si="275"/>
        <v>0</v>
      </c>
      <c r="ES40" s="70">
        <f t="shared" si="276"/>
        <v>0</v>
      </c>
      <c r="ET40" s="113">
        <f t="shared" si="277"/>
        <v>0</v>
      </c>
      <c r="EU40" s="70">
        <f t="shared" si="278"/>
        <v>0</v>
      </c>
      <c r="EV40" s="70">
        <f t="shared" si="279"/>
        <v>0</v>
      </c>
      <c r="EW40" s="70">
        <f t="shared" si="280"/>
        <v>0</v>
      </c>
      <c r="EX40" s="113">
        <f t="shared" si="281"/>
        <v>0</v>
      </c>
      <c r="EY40" s="70">
        <f t="shared" si="282"/>
        <v>0</v>
      </c>
      <c r="EZ40" s="113">
        <f t="shared" si="283"/>
        <v>0</v>
      </c>
      <c r="FA40" s="70">
        <f t="shared" si="284"/>
        <v>0</v>
      </c>
      <c r="FB40" s="113">
        <f t="shared" si="285"/>
        <v>0</v>
      </c>
      <c r="FC40" s="114">
        <f t="shared" si="286"/>
        <v>0</v>
      </c>
      <c r="FD40" s="113">
        <f t="shared" si="287"/>
        <v>0</v>
      </c>
      <c r="FE40" s="70">
        <f t="shared" si="288"/>
        <v>0</v>
      </c>
      <c r="FF40" s="113">
        <f t="shared" si="289"/>
        <v>0</v>
      </c>
      <c r="FG40" s="70">
        <f t="shared" si="290"/>
        <v>0</v>
      </c>
      <c r="FH40" s="113">
        <f t="shared" si="291"/>
        <v>0</v>
      </c>
      <c r="FI40" s="70">
        <f t="shared" si="292"/>
        <v>0</v>
      </c>
      <c r="FJ40" s="113">
        <f t="shared" si="293"/>
        <v>1</v>
      </c>
      <c r="FK40" s="70">
        <f t="shared" si="294"/>
        <v>52</v>
      </c>
      <c r="FL40" s="113">
        <f t="shared" si="295"/>
        <v>0</v>
      </c>
      <c r="FM40" s="70">
        <f t="shared" si="296"/>
        <v>0</v>
      </c>
      <c r="FN40" s="113">
        <f t="shared" si="297"/>
        <v>0</v>
      </c>
      <c r="FO40" s="70">
        <f t="shared" si="298"/>
        <v>0</v>
      </c>
      <c r="FP40" s="113">
        <f t="shared" si="299"/>
        <v>0</v>
      </c>
      <c r="FQ40" s="70">
        <f t="shared" si="300"/>
        <v>0</v>
      </c>
      <c r="FR40" s="113"/>
      <c r="FS40" s="66">
        <f t="shared" si="300"/>
        <v>0</v>
      </c>
      <c r="FT40" s="113">
        <f t="shared" si="301"/>
        <v>0</v>
      </c>
      <c r="FU40" s="70">
        <f t="shared" si="302"/>
        <v>0</v>
      </c>
      <c r="FV40" s="113">
        <f t="shared" si="303"/>
        <v>0</v>
      </c>
      <c r="FW40" s="70">
        <f t="shared" si="304"/>
        <v>0</v>
      </c>
      <c r="FX40" s="113">
        <f t="shared" si="305"/>
        <v>0</v>
      </c>
      <c r="FY40" s="70">
        <f t="shared" si="306"/>
        <v>0</v>
      </c>
      <c r="FZ40" s="113">
        <f t="shared" si="307"/>
        <v>0</v>
      </c>
      <c r="GA40" s="70">
        <f t="shared" si="308"/>
        <v>0</v>
      </c>
      <c r="GB40" s="113">
        <f t="shared" si="309"/>
        <v>0</v>
      </c>
      <c r="GC40" s="70">
        <f t="shared" si="310"/>
        <v>0</v>
      </c>
      <c r="GD40" s="70">
        <f t="shared" si="311"/>
        <v>0</v>
      </c>
      <c r="GE40" s="70">
        <f t="shared" si="312"/>
        <v>52</v>
      </c>
      <c r="GF40" s="70">
        <f t="shared" si="313"/>
        <v>0</v>
      </c>
      <c r="GG40" s="116"/>
      <c r="GH40" s="116"/>
      <c r="GI40" s="116"/>
      <c r="GJ40" s="117"/>
      <c r="GL40" s="10"/>
      <c r="GM40" s="10"/>
      <c r="GN40" s="1"/>
      <c r="GO40" s="13"/>
      <c r="GP40" s="15"/>
      <c r="GQ40" s="5"/>
      <c r="GR40" s="33"/>
    </row>
    <row r="41" spans="1:200" ht="24.95" hidden="1" customHeight="1" outlineLevel="1" x14ac:dyDescent="0.3">
      <c r="A41" s="108"/>
      <c r="B41" s="168"/>
      <c r="C41" s="168"/>
      <c r="D41" s="116"/>
      <c r="E41" s="116"/>
      <c r="F41" s="116"/>
      <c r="G41" s="116"/>
      <c r="H41" s="116"/>
      <c r="I41" s="116"/>
      <c r="J41" s="116"/>
      <c r="K41" s="116"/>
      <c r="L41" s="116"/>
      <c r="M41" s="147">
        <f t="shared" si="361"/>
        <v>0</v>
      </c>
      <c r="N41" s="65"/>
      <c r="O41" s="70"/>
      <c r="P41" s="65"/>
      <c r="Q41" s="70"/>
      <c r="R41" s="65"/>
      <c r="S41" s="70"/>
      <c r="T41" s="65"/>
      <c r="U41" s="70"/>
      <c r="V41" s="113"/>
      <c r="W41" s="70"/>
      <c r="X41" s="70"/>
      <c r="Y41" s="70"/>
      <c r="Z41" s="113"/>
      <c r="AA41" s="70"/>
      <c r="AB41" s="113"/>
      <c r="AC41" s="70"/>
      <c r="AD41" s="113"/>
      <c r="AE41" s="114"/>
      <c r="AF41" s="113"/>
      <c r="AG41" s="70"/>
      <c r="AH41" s="113"/>
      <c r="AI41" s="70"/>
      <c r="AJ41" s="113"/>
      <c r="AK41" s="70"/>
      <c r="AL41" s="113"/>
      <c r="AM41" s="70"/>
      <c r="AN41" s="113"/>
      <c r="AO41" s="70"/>
      <c r="AP41" s="113"/>
      <c r="AQ41" s="70"/>
      <c r="AR41" s="113"/>
      <c r="AS41" s="70"/>
      <c r="AT41" s="113"/>
      <c r="AU41" s="70"/>
      <c r="AV41" s="113"/>
      <c r="AW41" s="70"/>
      <c r="AX41" s="113"/>
      <c r="AY41" s="70"/>
      <c r="AZ41" s="113"/>
      <c r="BA41" s="70"/>
      <c r="BB41" s="113"/>
      <c r="BC41" s="70"/>
      <c r="BD41" s="113"/>
      <c r="BE41" s="70"/>
      <c r="BF41" s="70"/>
      <c r="BG41" s="70">
        <f t="shared" si="23"/>
        <v>0</v>
      </c>
      <c r="BH41" s="70">
        <f t="shared" si="267"/>
        <v>0</v>
      </c>
      <c r="BI41" s="116"/>
      <c r="BJ41" s="116"/>
      <c r="BK41" s="116"/>
      <c r="BL41" s="117"/>
      <c r="BM41" s="108"/>
      <c r="BN41" s="62" t="s">
        <v>158</v>
      </c>
      <c r="BO41" s="63" t="s">
        <v>154</v>
      </c>
      <c r="BP41" s="63" t="s">
        <v>95</v>
      </c>
      <c r="BQ41" s="63" t="s">
        <v>155</v>
      </c>
      <c r="BR41" s="63" t="s">
        <v>443</v>
      </c>
      <c r="BS41" s="63">
        <v>4</v>
      </c>
      <c r="BT41" s="63">
        <v>26</v>
      </c>
      <c r="BU41" s="63">
        <v>1</v>
      </c>
      <c r="BV41" s="63">
        <v>3</v>
      </c>
      <c r="BW41" s="63">
        <f t="shared" si="362"/>
        <v>6</v>
      </c>
      <c r="BX41" s="120">
        <v>40</v>
      </c>
      <c r="BY41" s="135">
        <f t="shared" si="341"/>
        <v>0</v>
      </c>
      <c r="BZ41" s="65"/>
      <c r="CA41" s="65">
        <f t="shared" si="342"/>
        <v>0</v>
      </c>
      <c r="CB41" s="65"/>
      <c r="CC41" s="65">
        <f t="shared" si="343"/>
        <v>0</v>
      </c>
      <c r="CD41" s="65"/>
      <c r="CE41" s="65">
        <f t="shared" si="344"/>
        <v>0</v>
      </c>
      <c r="CF41" s="65"/>
      <c r="CG41" s="66">
        <f t="shared" si="345"/>
        <v>0</v>
      </c>
      <c r="CH41" s="65"/>
      <c r="CI41" s="66">
        <f t="shared" si="346"/>
        <v>0</v>
      </c>
      <c r="CJ41" s="67">
        <f t="shared" si="363"/>
        <v>0</v>
      </c>
      <c r="CK41" s="68"/>
      <c r="CL41" s="65"/>
      <c r="CM41" s="66"/>
      <c r="CN41" s="65"/>
      <c r="CO41" s="67">
        <f t="shared" si="348"/>
        <v>0</v>
      </c>
      <c r="CP41" s="65"/>
      <c r="CQ41" s="69">
        <f t="shared" si="364"/>
        <v>0</v>
      </c>
      <c r="CR41" s="65"/>
      <c r="CS41" s="66">
        <f t="shared" si="365"/>
        <v>0</v>
      </c>
      <c r="CT41" s="65"/>
      <c r="CU41" s="67">
        <f t="shared" si="350"/>
        <v>0</v>
      </c>
      <c r="CV41" s="65"/>
      <c r="CW41" s="67">
        <f t="shared" si="366"/>
        <v>0</v>
      </c>
      <c r="CX41" s="65">
        <v>1</v>
      </c>
      <c r="CY41" s="66">
        <f t="shared" si="367"/>
        <v>52</v>
      </c>
      <c r="CZ41" s="113"/>
      <c r="DA41" s="70"/>
      <c r="DB41" s="113"/>
      <c r="DC41" s="66"/>
      <c r="DD41" s="113"/>
      <c r="DE41" s="66"/>
      <c r="DF41" s="113"/>
      <c r="DG41" s="70"/>
      <c r="DH41" s="113"/>
      <c r="DI41" s="70"/>
      <c r="DJ41" s="113"/>
      <c r="DK41" s="66"/>
      <c r="DL41" s="113"/>
      <c r="DM41" s="70"/>
      <c r="DN41" s="113"/>
      <c r="DO41" s="70"/>
      <c r="DP41" s="113"/>
      <c r="DQ41" s="70"/>
      <c r="DR41" s="70"/>
      <c r="DS41" s="70">
        <f t="shared" si="268"/>
        <v>52</v>
      </c>
      <c r="DT41" s="70">
        <f t="shared" si="269"/>
        <v>0</v>
      </c>
      <c r="DU41" s="116"/>
      <c r="DV41" s="116"/>
      <c r="DW41" s="116"/>
      <c r="DX41" s="117"/>
      <c r="DY41" s="108"/>
      <c r="DZ41" s="168"/>
      <c r="EA41" s="168"/>
      <c r="EB41" s="116"/>
      <c r="EC41" s="116"/>
      <c r="ED41" s="116"/>
      <c r="EE41" s="116"/>
      <c r="EF41" s="116"/>
      <c r="EG41" s="116"/>
      <c r="EH41" s="116"/>
      <c r="EI41" s="116"/>
      <c r="EJ41" s="116">
        <f t="shared" si="315"/>
        <v>40</v>
      </c>
      <c r="EK41" s="147">
        <f t="shared" si="316"/>
        <v>0</v>
      </c>
      <c r="EL41" s="65">
        <f t="shared" si="317"/>
        <v>0</v>
      </c>
      <c r="EM41" s="70">
        <f t="shared" si="270"/>
        <v>0</v>
      </c>
      <c r="EN41" s="65">
        <f t="shared" si="271"/>
        <v>0</v>
      </c>
      <c r="EO41" s="70">
        <f t="shared" si="272"/>
        <v>0</v>
      </c>
      <c r="EP41" s="65">
        <f t="shared" si="273"/>
        <v>0</v>
      </c>
      <c r="EQ41" s="70">
        <f t="shared" si="274"/>
        <v>0</v>
      </c>
      <c r="ER41" s="65">
        <f t="shared" si="275"/>
        <v>0</v>
      </c>
      <c r="ES41" s="70">
        <f t="shared" si="276"/>
        <v>0</v>
      </c>
      <c r="ET41" s="113">
        <f t="shared" si="277"/>
        <v>0</v>
      </c>
      <c r="EU41" s="70">
        <f t="shared" si="278"/>
        <v>0</v>
      </c>
      <c r="EV41" s="70">
        <f t="shared" si="279"/>
        <v>0</v>
      </c>
      <c r="EW41" s="70">
        <f t="shared" si="280"/>
        <v>0</v>
      </c>
      <c r="EX41" s="113">
        <f t="shared" si="281"/>
        <v>0</v>
      </c>
      <c r="EY41" s="70">
        <f t="shared" si="282"/>
        <v>0</v>
      </c>
      <c r="EZ41" s="113">
        <f t="shared" si="283"/>
        <v>0</v>
      </c>
      <c r="FA41" s="70">
        <f t="shared" si="284"/>
        <v>0</v>
      </c>
      <c r="FB41" s="113">
        <f t="shared" si="285"/>
        <v>0</v>
      </c>
      <c r="FC41" s="114">
        <f t="shared" si="286"/>
        <v>0</v>
      </c>
      <c r="FD41" s="113">
        <f t="shared" si="287"/>
        <v>0</v>
      </c>
      <c r="FE41" s="70">
        <f t="shared" si="288"/>
        <v>0</v>
      </c>
      <c r="FF41" s="113">
        <f t="shared" si="289"/>
        <v>0</v>
      </c>
      <c r="FG41" s="70">
        <f t="shared" si="290"/>
        <v>0</v>
      </c>
      <c r="FH41" s="113">
        <f t="shared" si="291"/>
        <v>0</v>
      </c>
      <c r="FI41" s="70">
        <f t="shared" si="292"/>
        <v>0</v>
      </c>
      <c r="FJ41" s="113">
        <f t="shared" si="293"/>
        <v>1</v>
      </c>
      <c r="FK41" s="70">
        <f t="shared" si="294"/>
        <v>52</v>
      </c>
      <c r="FL41" s="113">
        <f t="shared" si="295"/>
        <v>0</v>
      </c>
      <c r="FM41" s="70">
        <f t="shared" si="296"/>
        <v>0</v>
      </c>
      <c r="FN41" s="113">
        <f t="shared" si="297"/>
        <v>0</v>
      </c>
      <c r="FO41" s="70">
        <f t="shared" si="298"/>
        <v>0</v>
      </c>
      <c r="FP41" s="113">
        <f t="shared" si="299"/>
        <v>0</v>
      </c>
      <c r="FQ41" s="70">
        <f t="shared" si="300"/>
        <v>0</v>
      </c>
      <c r="FR41" s="113"/>
      <c r="FS41" s="66">
        <f t="shared" si="300"/>
        <v>0</v>
      </c>
      <c r="FT41" s="113">
        <f t="shared" si="301"/>
        <v>0</v>
      </c>
      <c r="FU41" s="70">
        <f t="shared" si="302"/>
        <v>0</v>
      </c>
      <c r="FV41" s="113">
        <f t="shared" si="303"/>
        <v>0</v>
      </c>
      <c r="FW41" s="70">
        <f t="shared" si="304"/>
        <v>0</v>
      </c>
      <c r="FX41" s="113">
        <f t="shared" si="305"/>
        <v>0</v>
      </c>
      <c r="FY41" s="70">
        <f t="shared" si="306"/>
        <v>0</v>
      </c>
      <c r="FZ41" s="113">
        <f t="shared" si="307"/>
        <v>0</v>
      </c>
      <c r="GA41" s="70">
        <f t="shared" si="308"/>
        <v>0</v>
      </c>
      <c r="GB41" s="113">
        <f t="shared" si="309"/>
        <v>0</v>
      </c>
      <c r="GC41" s="70">
        <f t="shared" si="310"/>
        <v>0</v>
      </c>
      <c r="GD41" s="70">
        <f t="shared" si="311"/>
        <v>0</v>
      </c>
      <c r="GE41" s="70">
        <f t="shared" si="312"/>
        <v>52</v>
      </c>
      <c r="GF41" s="70">
        <f t="shared" si="313"/>
        <v>0</v>
      </c>
      <c r="GG41" s="116"/>
      <c r="GH41" s="116"/>
      <c r="GI41" s="116"/>
      <c r="GJ41" s="117"/>
      <c r="GL41" s="10"/>
      <c r="GM41" s="10"/>
      <c r="GN41" s="1"/>
      <c r="GO41" s="13"/>
      <c r="GP41" s="15"/>
      <c r="GQ41" s="5"/>
      <c r="GR41" s="33"/>
    </row>
    <row r="42" spans="1:200" ht="24.95" hidden="1" customHeight="1" outlineLevel="1" x14ac:dyDescent="0.3">
      <c r="A42" s="108"/>
      <c r="B42" s="168"/>
      <c r="C42" s="168"/>
      <c r="D42" s="116"/>
      <c r="E42" s="116"/>
      <c r="F42" s="116"/>
      <c r="G42" s="116"/>
      <c r="H42" s="116"/>
      <c r="I42" s="116"/>
      <c r="J42" s="116"/>
      <c r="K42" s="116"/>
      <c r="L42" s="116"/>
      <c r="M42" s="147">
        <f t="shared" si="361"/>
        <v>0</v>
      </c>
      <c r="N42" s="65"/>
      <c r="O42" s="70"/>
      <c r="P42" s="65"/>
      <c r="Q42" s="70"/>
      <c r="R42" s="65"/>
      <c r="S42" s="70"/>
      <c r="T42" s="65"/>
      <c r="U42" s="70"/>
      <c r="V42" s="113"/>
      <c r="W42" s="70"/>
      <c r="X42" s="70"/>
      <c r="Y42" s="70"/>
      <c r="Z42" s="113"/>
      <c r="AA42" s="70"/>
      <c r="AB42" s="113"/>
      <c r="AC42" s="70"/>
      <c r="AD42" s="113"/>
      <c r="AE42" s="114"/>
      <c r="AF42" s="113"/>
      <c r="AG42" s="70"/>
      <c r="AH42" s="113"/>
      <c r="AI42" s="70"/>
      <c r="AJ42" s="113"/>
      <c r="AK42" s="70"/>
      <c r="AL42" s="113"/>
      <c r="AM42" s="70"/>
      <c r="AN42" s="113"/>
      <c r="AO42" s="70"/>
      <c r="AP42" s="113"/>
      <c r="AQ42" s="70"/>
      <c r="AR42" s="113"/>
      <c r="AS42" s="70"/>
      <c r="AT42" s="113"/>
      <c r="AU42" s="70"/>
      <c r="AV42" s="113"/>
      <c r="AW42" s="70"/>
      <c r="AX42" s="113"/>
      <c r="AY42" s="70"/>
      <c r="AZ42" s="113"/>
      <c r="BA42" s="70"/>
      <c r="BB42" s="113"/>
      <c r="BC42" s="70"/>
      <c r="BD42" s="113"/>
      <c r="BE42" s="70"/>
      <c r="BF42" s="70"/>
      <c r="BG42" s="70">
        <f t="shared" si="23"/>
        <v>0</v>
      </c>
      <c r="BH42" s="70">
        <f t="shared" si="267"/>
        <v>0</v>
      </c>
      <c r="BI42" s="116"/>
      <c r="BJ42" s="116"/>
      <c r="BK42" s="116"/>
      <c r="BL42" s="117"/>
      <c r="BM42" s="108"/>
      <c r="BN42" s="134" t="s">
        <v>257</v>
      </c>
      <c r="BO42" s="63" t="s">
        <v>94</v>
      </c>
      <c r="BP42" s="63" t="s">
        <v>95</v>
      </c>
      <c r="BQ42" s="63" t="s">
        <v>96</v>
      </c>
      <c r="BR42" s="63" t="s">
        <v>431</v>
      </c>
      <c r="BS42" s="63">
        <v>10</v>
      </c>
      <c r="BT42" s="63">
        <v>165</v>
      </c>
      <c r="BU42" s="63">
        <v>2</v>
      </c>
      <c r="BV42" s="63">
        <v>1</v>
      </c>
      <c r="BW42" s="63">
        <f>SUM(BV42)*2</f>
        <v>2</v>
      </c>
      <c r="BX42" s="62">
        <v>30</v>
      </c>
      <c r="BY42" s="64">
        <f>SUM(BZ42+CB42+CD42+CF42+CH42)</f>
        <v>30</v>
      </c>
      <c r="BZ42" s="65"/>
      <c r="CA42" s="66">
        <f>SUM(BZ42)*BU42</f>
        <v>0</v>
      </c>
      <c r="CB42" s="65"/>
      <c r="CC42" s="66">
        <f>BV42*CB42</f>
        <v>0</v>
      </c>
      <c r="CD42" s="65">
        <v>30</v>
      </c>
      <c r="CE42" s="66">
        <f>SUM(CD42)*BV42</f>
        <v>30</v>
      </c>
      <c r="CF42" s="65"/>
      <c r="CG42" s="66">
        <f>SUM(CF42)*BW42</f>
        <v>0</v>
      </c>
      <c r="CH42" s="65"/>
      <c r="CI42" s="66">
        <f>SUM(CH42)*BV42*5</f>
        <v>0</v>
      </c>
      <c r="CJ42" s="67">
        <f>SUM(BV42*DJ42*2+BW42*DL42*2)</f>
        <v>0</v>
      </c>
      <c r="CK42" s="68">
        <f>SUM(BX42*5/100*BV42)</f>
        <v>1.5</v>
      </c>
      <c r="CL42" s="65"/>
      <c r="CM42" s="66"/>
      <c r="CN42" s="65"/>
      <c r="CO42" s="67">
        <f>SUM(CN42)*3*BT42/5</f>
        <v>0</v>
      </c>
      <c r="CP42" s="65"/>
      <c r="CQ42" s="69">
        <f>SUM(CP42*BT42*(30+4))</f>
        <v>0</v>
      </c>
      <c r="CR42" s="65"/>
      <c r="CS42" s="66">
        <f>SUM(CR42*BT42*3)</f>
        <v>0</v>
      </c>
      <c r="CT42" s="65"/>
      <c r="CU42" s="67">
        <f>SUM(CT42*BT42/3)</f>
        <v>0</v>
      </c>
      <c r="CV42" s="65"/>
      <c r="CW42" s="67">
        <f>SUM(CV42*BT42*2/3)</f>
        <v>0</v>
      </c>
      <c r="CX42" s="65"/>
      <c r="CY42" s="66">
        <f>SUM(CX42*BT42*2)</f>
        <v>0</v>
      </c>
      <c r="CZ42" s="65"/>
      <c r="DA42" s="66">
        <f>SUM(CZ42*BV42*2)</f>
        <v>0</v>
      </c>
      <c r="DB42" s="65"/>
      <c r="DC42" s="66">
        <f>SUM(DB42*BT42*2)</f>
        <v>0</v>
      </c>
      <c r="DD42" s="65">
        <v>1</v>
      </c>
      <c r="DE42" s="66">
        <f>DD42*BV42*6</f>
        <v>6</v>
      </c>
      <c r="DF42" s="65"/>
      <c r="DG42" s="67">
        <f>DF42*BT42/3</f>
        <v>0</v>
      </c>
      <c r="DH42" s="65"/>
      <c r="DI42" s="66">
        <f>SUM(BV42*DH42*6)</f>
        <v>0</v>
      </c>
      <c r="DJ42" s="65"/>
      <c r="DK42" s="66">
        <f>SUM(BV42*DJ42*8)</f>
        <v>0</v>
      </c>
      <c r="DL42" s="65"/>
      <c r="DM42" s="67">
        <f>SUM(DL42*BW42*5*6)</f>
        <v>0</v>
      </c>
      <c r="DN42" s="65"/>
      <c r="DO42" s="67">
        <f>SUM(DN42*BW42*4*6)</f>
        <v>0</v>
      </c>
      <c r="DP42" s="65"/>
      <c r="DQ42" s="70">
        <f>SUM(DP42*50)</f>
        <v>0</v>
      </c>
      <c r="DR42" s="70"/>
      <c r="DS42" s="70">
        <f t="shared" si="268"/>
        <v>37.5</v>
      </c>
      <c r="DT42" s="70">
        <f t="shared" si="269"/>
        <v>36</v>
      </c>
      <c r="DU42" s="116"/>
      <c r="DV42" s="116"/>
      <c r="DW42" s="116"/>
      <c r="DX42" s="117"/>
      <c r="DY42" s="108"/>
      <c r="DZ42" s="168"/>
      <c r="EA42" s="168"/>
      <c r="EB42" s="116"/>
      <c r="EC42" s="116"/>
      <c r="ED42" s="116"/>
      <c r="EE42" s="116"/>
      <c r="EF42" s="116"/>
      <c r="EG42" s="116"/>
      <c r="EH42" s="116"/>
      <c r="EI42" s="116"/>
      <c r="EJ42" s="116">
        <f t="shared" si="315"/>
        <v>30</v>
      </c>
      <c r="EK42" s="147">
        <f t="shared" si="316"/>
        <v>30</v>
      </c>
      <c r="EL42" s="65">
        <f t="shared" si="317"/>
        <v>0</v>
      </c>
      <c r="EM42" s="70">
        <f t="shared" si="270"/>
        <v>0</v>
      </c>
      <c r="EN42" s="65">
        <f t="shared" si="271"/>
        <v>0</v>
      </c>
      <c r="EO42" s="70">
        <f t="shared" si="272"/>
        <v>0</v>
      </c>
      <c r="EP42" s="65">
        <f t="shared" si="273"/>
        <v>30</v>
      </c>
      <c r="EQ42" s="70">
        <f t="shared" si="274"/>
        <v>30</v>
      </c>
      <c r="ER42" s="65">
        <f t="shared" si="275"/>
        <v>0</v>
      </c>
      <c r="ES42" s="70">
        <f t="shared" si="276"/>
        <v>0</v>
      </c>
      <c r="ET42" s="113">
        <f t="shared" si="277"/>
        <v>0</v>
      </c>
      <c r="EU42" s="70">
        <f t="shared" si="278"/>
        <v>0</v>
      </c>
      <c r="EV42" s="70">
        <f t="shared" si="279"/>
        <v>0</v>
      </c>
      <c r="EW42" s="70">
        <f t="shared" si="280"/>
        <v>1.5</v>
      </c>
      <c r="EX42" s="113">
        <f t="shared" si="281"/>
        <v>0</v>
      </c>
      <c r="EY42" s="70">
        <f t="shared" si="282"/>
        <v>0</v>
      </c>
      <c r="EZ42" s="113">
        <f t="shared" si="283"/>
        <v>0</v>
      </c>
      <c r="FA42" s="70">
        <f t="shared" si="284"/>
        <v>0</v>
      </c>
      <c r="FB42" s="113">
        <f t="shared" si="285"/>
        <v>0</v>
      </c>
      <c r="FC42" s="114">
        <f t="shared" si="286"/>
        <v>0</v>
      </c>
      <c r="FD42" s="113">
        <f t="shared" si="287"/>
        <v>0</v>
      </c>
      <c r="FE42" s="70">
        <f t="shared" si="288"/>
        <v>0</v>
      </c>
      <c r="FF42" s="113">
        <f t="shared" si="289"/>
        <v>0</v>
      </c>
      <c r="FG42" s="70">
        <f t="shared" si="290"/>
        <v>0</v>
      </c>
      <c r="FH42" s="113">
        <f t="shared" si="291"/>
        <v>0</v>
      </c>
      <c r="FI42" s="70">
        <f t="shared" si="292"/>
        <v>0</v>
      </c>
      <c r="FJ42" s="113">
        <f t="shared" si="293"/>
        <v>0</v>
      </c>
      <c r="FK42" s="70">
        <f t="shared" si="294"/>
        <v>0</v>
      </c>
      <c r="FL42" s="113">
        <f t="shared" si="295"/>
        <v>0</v>
      </c>
      <c r="FM42" s="70">
        <f t="shared" si="296"/>
        <v>0</v>
      </c>
      <c r="FN42" s="113">
        <f t="shared" si="297"/>
        <v>0</v>
      </c>
      <c r="FO42" s="70">
        <f t="shared" si="298"/>
        <v>0</v>
      </c>
      <c r="FP42" s="113">
        <f t="shared" si="299"/>
        <v>1</v>
      </c>
      <c r="FQ42" s="70">
        <f t="shared" si="300"/>
        <v>6</v>
      </c>
      <c r="FR42" s="113"/>
      <c r="FS42" s="66">
        <f t="shared" si="300"/>
        <v>0</v>
      </c>
      <c r="FT42" s="113">
        <f t="shared" si="301"/>
        <v>0</v>
      </c>
      <c r="FU42" s="70">
        <f t="shared" si="302"/>
        <v>0</v>
      </c>
      <c r="FV42" s="113">
        <f t="shared" si="303"/>
        <v>0</v>
      </c>
      <c r="FW42" s="70">
        <f t="shared" si="304"/>
        <v>0</v>
      </c>
      <c r="FX42" s="113">
        <f t="shared" si="305"/>
        <v>0</v>
      </c>
      <c r="FY42" s="70">
        <f t="shared" si="306"/>
        <v>0</v>
      </c>
      <c r="FZ42" s="113">
        <f t="shared" si="307"/>
        <v>0</v>
      </c>
      <c r="GA42" s="70">
        <f t="shared" si="308"/>
        <v>0</v>
      </c>
      <c r="GB42" s="113">
        <f t="shared" si="309"/>
        <v>0</v>
      </c>
      <c r="GC42" s="70">
        <f t="shared" si="310"/>
        <v>0</v>
      </c>
      <c r="GD42" s="70">
        <f t="shared" si="311"/>
        <v>0</v>
      </c>
      <c r="GE42" s="70">
        <f t="shared" si="312"/>
        <v>37.5</v>
      </c>
      <c r="GF42" s="70">
        <f t="shared" si="313"/>
        <v>36</v>
      </c>
      <c r="GG42" s="116"/>
      <c r="GH42" s="116"/>
      <c r="GI42" s="116"/>
      <c r="GJ42" s="117"/>
      <c r="GL42" s="10"/>
      <c r="GM42" s="10"/>
      <c r="GN42" s="1"/>
      <c r="GO42" s="13"/>
      <c r="GP42" s="15"/>
      <c r="GQ42" s="5"/>
      <c r="GR42" s="33"/>
    </row>
    <row r="43" spans="1:200" ht="24.95" hidden="1" customHeight="1" outlineLevel="1" x14ac:dyDescent="0.3">
      <c r="A43" s="108"/>
      <c r="B43" s="168"/>
      <c r="C43" s="168"/>
      <c r="D43" s="116"/>
      <c r="E43" s="116"/>
      <c r="F43" s="116"/>
      <c r="G43" s="116"/>
      <c r="H43" s="116"/>
      <c r="I43" s="116"/>
      <c r="J43" s="116"/>
      <c r="K43" s="116"/>
      <c r="L43" s="116"/>
      <c r="M43" s="147">
        <f t="shared" si="361"/>
        <v>0</v>
      </c>
      <c r="N43" s="65"/>
      <c r="O43" s="70"/>
      <c r="P43" s="65"/>
      <c r="Q43" s="70"/>
      <c r="R43" s="65"/>
      <c r="S43" s="70"/>
      <c r="T43" s="65"/>
      <c r="U43" s="70"/>
      <c r="V43" s="113"/>
      <c r="W43" s="70"/>
      <c r="X43" s="70"/>
      <c r="Y43" s="70"/>
      <c r="Z43" s="113"/>
      <c r="AA43" s="70"/>
      <c r="AB43" s="113"/>
      <c r="AC43" s="70"/>
      <c r="AD43" s="113"/>
      <c r="AE43" s="114"/>
      <c r="AF43" s="113"/>
      <c r="AG43" s="70"/>
      <c r="AH43" s="113"/>
      <c r="AI43" s="70"/>
      <c r="AJ43" s="113"/>
      <c r="AK43" s="70"/>
      <c r="AL43" s="113"/>
      <c r="AM43" s="70"/>
      <c r="AN43" s="113"/>
      <c r="AO43" s="70"/>
      <c r="AP43" s="113"/>
      <c r="AQ43" s="70"/>
      <c r="AR43" s="113"/>
      <c r="AS43" s="70"/>
      <c r="AT43" s="113"/>
      <c r="AU43" s="70"/>
      <c r="AV43" s="113"/>
      <c r="AW43" s="70"/>
      <c r="AX43" s="113"/>
      <c r="AY43" s="70"/>
      <c r="AZ43" s="113"/>
      <c r="BA43" s="70"/>
      <c r="BB43" s="113"/>
      <c r="BC43" s="70"/>
      <c r="BD43" s="113"/>
      <c r="BE43" s="70"/>
      <c r="BF43" s="70"/>
      <c r="BG43" s="70">
        <f t="shared" si="23"/>
        <v>0</v>
      </c>
      <c r="BH43" s="70">
        <f t="shared" si="267"/>
        <v>0</v>
      </c>
      <c r="BI43" s="116"/>
      <c r="BJ43" s="116"/>
      <c r="BK43" s="116"/>
      <c r="BL43" s="117"/>
      <c r="BM43" s="108"/>
      <c r="BN43" s="62" t="s">
        <v>102</v>
      </c>
      <c r="BO43" s="63" t="s">
        <v>110</v>
      </c>
      <c r="BP43" s="63" t="s">
        <v>190</v>
      </c>
      <c r="BQ43" s="63" t="s">
        <v>187</v>
      </c>
      <c r="BR43" s="63" t="s">
        <v>347</v>
      </c>
      <c r="BS43" s="63">
        <v>6</v>
      </c>
      <c r="BT43" s="119">
        <v>21</v>
      </c>
      <c r="BU43" s="63">
        <v>1</v>
      </c>
      <c r="BV43" s="63">
        <v>1</v>
      </c>
      <c r="BW43" s="63">
        <f t="shared" ref="BW43" si="368">SUM(BV43)*2</f>
        <v>2</v>
      </c>
      <c r="BX43" s="109">
        <v>38</v>
      </c>
      <c r="BY43" s="124">
        <f t="shared" ref="BY43" si="369">SUM(BZ43+CB43+CD43+CF43+CH43)</f>
        <v>18</v>
      </c>
      <c r="BZ43" s="109"/>
      <c r="CA43" s="109">
        <f t="shared" ref="CA43" si="370">SUM(BZ43)*BU43</f>
        <v>0</v>
      </c>
      <c r="CB43" s="109">
        <v>18</v>
      </c>
      <c r="CC43" s="111"/>
      <c r="CD43" s="109"/>
      <c r="CE43" s="111"/>
      <c r="CF43" s="65"/>
      <c r="CG43" s="66"/>
      <c r="CH43" s="65"/>
      <c r="CI43" s="66"/>
      <c r="CJ43" s="67"/>
      <c r="CK43" s="68"/>
      <c r="CL43" s="65"/>
      <c r="CM43" s="66"/>
      <c r="CN43" s="65"/>
      <c r="CO43" s="67">
        <f t="shared" ref="CO43" si="371">SUM(CN43)*3*BT43/5</f>
        <v>0</v>
      </c>
      <c r="CP43" s="65"/>
      <c r="CQ43" s="69">
        <f t="shared" ref="CQ43" si="372">SUM(CP43*BT43*(30+4))</f>
        <v>0</v>
      </c>
      <c r="CR43" s="65"/>
      <c r="CS43" s="66">
        <f t="shared" ref="CS43" si="373">SUM(CR43*BT43*3)</f>
        <v>0</v>
      </c>
      <c r="CT43" s="65"/>
      <c r="CU43" s="67">
        <f t="shared" ref="CU43" si="374">SUM(CT43*BT43/3)</f>
        <v>0</v>
      </c>
      <c r="CV43" s="65"/>
      <c r="CW43" s="67">
        <f t="shared" ref="CW43" si="375">SUM(CV43*BT43*2/3)</f>
        <v>0</v>
      </c>
      <c r="CX43" s="65">
        <v>1</v>
      </c>
      <c r="CY43" s="66">
        <f t="shared" ref="CY43" si="376">SUM(CX43*BT43)*2</f>
        <v>42</v>
      </c>
      <c r="CZ43" s="113"/>
      <c r="DA43" s="70"/>
      <c r="DB43" s="113"/>
      <c r="DC43" s="66"/>
      <c r="DD43" s="113"/>
      <c r="DE43" s="66"/>
      <c r="DF43" s="113"/>
      <c r="DG43" s="70"/>
      <c r="DH43" s="113"/>
      <c r="DI43" s="70"/>
      <c r="DJ43" s="113"/>
      <c r="DK43" s="66"/>
      <c r="DL43" s="113"/>
      <c r="DM43" s="70"/>
      <c r="DN43" s="113"/>
      <c r="DO43" s="70"/>
      <c r="DP43" s="113"/>
      <c r="DQ43" s="70"/>
      <c r="DR43" s="70"/>
      <c r="DS43" s="70">
        <f t="shared" si="268"/>
        <v>42</v>
      </c>
      <c r="DT43" s="70">
        <f t="shared" si="269"/>
        <v>0</v>
      </c>
      <c r="DU43" s="116"/>
      <c r="DV43" s="116"/>
      <c r="DW43" s="116"/>
      <c r="DX43" s="117"/>
      <c r="DY43" s="108"/>
      <c r="DZ43" s="168"/>
      <c r="EA43" s="168"/>
      <c r="EB43" s="116"/>
      <c r="EC43" s="116"/>
      <c r="ED43" s="116"/>
      <c r="EE43" s="116"/>
      <c r="EF43" s="116"/>
      <c r="EG43" s="116"/>
      <c r="EH43" s="116"/>
      <c r="EI43" s="116"/>
      <c r="EJ43" s="116">
        <f t="shared" si="315"/>
        <v>38</v>
      </c>
      <c r="EK43" s="147">
        <f t="shared" si="316"/>
        <v>18</v>
      </c>
      <c r="EL43" s="65">
        <f t="shared" si="317"/>
        <v>0</v>
      </c>
      <c r="EM43" s="70">
        <f t="shared" si="270"/>
        <v>0</v>
      </c>
      <c r="EN43" s="65">
        <f t="shared" si="271"/>
        <v>18</v>
      </c>
      <c r="EO43" s="70">
        <f t="shared" si="272"/>
        <v>0</v>
      </c>
      <c r="EP43" s="65">
        <f t="shared" si="273"/>
        <v>0</v>
      </c>
      <c r="EQ43" s="70">
        <f t="shared" si="274"/>
        <v>0</v>
      </c>
      <c r="ER43" s="65">
        <f t="shared" si="275"/>
        <v>0</v>
      </c>
      <c r="ES43" s="70">
        <f t="shared" si="276"/>
        <v>0</v>
      </c>
      <c r="ET43" s="113">
        <f t="shared" si="277"/>
        <v>0</v>
      </c>
      <c r="EU43" s="70">
        <f t="shared" si="278"/>
        <v>0</v>
      </c>
      <c r="EV43" s="70">
        <f t="shared" si="279"/>
        <v>0</v>
      </c>
      <c r="EW43" s="70">
        <f t="shared" si="280"/>
        <v>0</v>
      </c>
      <c r="EX43" s="113">
        <f t="shared" si="281"/>
        <v>0</v>
      </c>
      <c r="EY43" s="70">
        <f t="shared" si="282"/>
        <v>0</v>
      </c>
      <c r="EZ43" s="113">
        <f t="shared" si="283"/>
        <v>0</v>
      </c>
      <c r="FA43" s="70">
        <f t="shared" si="284"/>
        <v>0</v>
      </c>
      <c r="FB43" s="113">
        <f t="shared" si="285"/>
        <v>0</v>
      </c>
      <c r="FC43" s="114">
        <f t="shared" si="286"/>
        <v>0</v>
      </c>
      <c r="FD43" s="113">
        <f t="shared" si="287"/>
        <v>0</v>
      </c>
      <c r="FE43" s="70">
        <f t="shared" si="288"/>
        <v>0</v>
      </c>
      <c r="FF43" s="113">
        <f t="shared" si="289"/>
        <v>0</v>
      </c>
      <c r="FG43" s="70">
        <f t="shared" si="290"/>
        <v>0</v>
      </c>
      <c r="FH43" s="113">
        <f t="shared" si="291"/>
        <v>0</v>
      </c>
      <c r="FI43" s="70">
        <f t="shared" si="292"/>
        <v>0</v>
      </c>
      <c r="FJ43" s="113">
        <f t="shared" si="293"/>
        <v>1</v>
      </c>
      <c r="FK43" s="70">
        <f t="shared" si="294"/>
        <v>42</v>
      </c>
      <c r="FL43" s="113">
        <f t="shared" si="295"/>
        <v>0</v>
      </c>
      <c r="FM43" s="70">
        <f t="shared" si="296"/>
        <v>0</v>
      </c>
      <c r="FN43" s="113">
        <f t="shared" si="297"/>
        <v>0</v>
      </c>
      <c r="FO43" s="70">
        <f t="shared" si="298"/>
        <v>0</v>
      </c>
      <c r="FP43" s="113">
        <f t="shared" si="299"/>
        <v>0</v>
      </c>
      <c r="FQ43" s="70">
        <f t="shared" si="300"/>
        <v>0</v>
      </c>
      <c r="FR43" s="113"/>
      <c r="FS43" s="66">
        <f t="shared" si="300"/>
        <v>0</v>
      </c>
      <c r="FT43" s="113">
        <f t="shared" si="301"/>
        <v>0</v>
      </c>
      <c r="FU43" s="70">
        <f t="shared" si="302"/>
        <v>0</v>
      </c>
      <c r="FV43" s="113">
        <f t="shared" si="303"/>
        <v>0</v>
      </c>
      <c r="FW43" s="70">
        <f t="shared" si="304"/>
        <v>0</v>
      </c>
      <c r="FX43" s="113">
        <f t="shared" si="305"/>
        <v>0</v>
      </c>
      <c r="FY43" s="70">
        <f t="shared" si="306"/>
        <v>0</v>
      </c>
      <c r="FZ43" s="113">
        <f t="shared" si="307"/>
        <v>0</v>
      </c>
      <c r="GA43" s="70">
        <f t="shared" si="308"/>
        <v>0</v>
      </c>
      <c r="GB43" s="113">
        <f t="shared" si="309"/>
        <v>0</v>
      </c>
      <c r="GC43" s="70">
        <f t="shared" si="310"/>
        <v>0</v>
      </c>
      <c r="GD43" s="70">
        <f t="shared" si="311"/>
        <v>0</v>
      </c>
      <c r="GE43" s="70">
        <f t="shared" si="312"/>
        <v>42</v>
      </c>
      <c r="GF43" s="70">
        <f t="shared" si="313"/>
        <v>0</v>
      </c>
      <c r="GG43" s="116"/>
      <c r="GH43" s="116"/>
      <c r="GI43" s="116"/>
      <c r="GJ43" s="117"/>
      <c r="GL43" s="10"/>
      <c r="GM43" s="10"/>
      <c r="GN43" s="1"/>
      <c r="GO43" s="13"/>
      <c r="GP43" s="15"/>
      <c r="GQ43" s="5"/>
      <c r="GR43" s="33"/>
    </row>
    <row r="44" spans="1:200" ht="24.95" hidden="1" customHeight="1" outlineLevel="1" x14ac:dyDescent="0.3">
      <c r="A44" s="108"/>
      <c r="B44" s="168"/>
      <c r="C44" s="168"/>
      <c r="D44" s="116"/>
      <c r="E44" s="116"/>
      <c r="F44" s="116"/>
      <c r="G44" s="116"/>
      <c r="H44" s="116"/>
      <c r="I44" s="116"/>
      <c r="J44" s="116"/>
      <c r="K44" s="116"/>
      <c r="L44" s="116"/>
      <c r="M44" s="147">
        <f t="shared" si="361"/>
        <v>0</v>
      </c>
      <c r="N44" s="65"/>
      <c r="O44" s="70"/>
      <c r="P44" s="65"/>
      <c r="Q44" s="70"/>
      <c r="R44" s="65"/>
      <c r="S44" s="70"/>
      <c r="T44" s="65"/>
      <c r="U44" s="70"/>
      <c r="V44" s="113"/>
      <c r="W44" s="70"/>
      <c r="X44" s="70"/>
      <c r="Y44" s="70"/>
      <c r="Z44" s="113"/>
      <c r="AA44" s="70"/>
      <c r="AB44" s="113"/>
      <c r="AC44" s="70"/>
      <c r="AD44" s="113"/>
      <c r="AE44" s="114"/>
      <c r="AF44" s="113"/>
      <c r="AG44" s="70"/>
      <c r="AH44" s="113"/>
      <c r="AI44" s="70"/>
      <c r="AJ44" s="113"/>
      <c r="AK44" s="70"/>
      <c r="AL44" s="113"/>
      <c r="AM44" s="70"/>
      <c r="AN44" s="113"/>
      <c r="AO44" s="70"/>
      <c r="AP44" s="113"/>
      <c r="AQ44" s="70"/>
      <c r="AR44" s="113"/>
      <c r="AS44" s="70"/>
      <c r="AT44" s="113"/>
      <c r="AU44" s="70"/>
      <c r="AV44" s="113"/>
      <c r="AW44" s="70"/>
      <c r="AX44" s="113"/>
      <c r="AY44" s="70"/>
      <c r="AZ44" s="113"/>
      <c r="BA44" s="70"/>
      <c r="BB44" s="113"/>
      <c r="BC44" s="70"/>
      <c r="BD44" s="113"/>
      <c r="BE44" s="70"/>
      <c r="BF44" s="70"/>
      <c r="BG44" s="70">
        <f t="shared" si="23"/>
        <v>0</v>
      </c>
      <c r="BH44" s="70">
        <f t="shared" si="267"/>
        <v>0</v>
      </c>
      <c r="BI44" s="116"/>
      <c r="BJ44" s="116"/>
      <c r="BK44" s="116"/>
      <c r="BL44" s="117"/>
      <c r="BM44" s="108"/>
      <c r="BN44" s="168"/>
      <c r="BO44" s="168"/>
      <c r="BP44" s="116"/>
      <c r="BQ44" s="116"/>
      <c r="BR44" s="116"/>
      <c r="BS44" s="116"/>
      <c r="BT44" s="116"/>
      <c r="BU44" s="116"/>
      <c r="BV44" s="116"/>
      <c r="BW44" s="116"/>
      <c r="BX44" s="116"/>
      <c r="BY44" s="147">
        <f t="shared" ref="BY44:BY47" si="377">SUM(BZ44+CB44+CF44+CH44+DD44*2)</f>
        <v>0</v>
      </c>
      <c r="BZ44" s="65"/>
      <c r="CA44" s="70"/>
      <c r="CB44" s="65"/>
      <c r="CC44" s="70"/>
      <c r="CD44" s="65"/>
      <c r="CE44" s="70"/>
      <c r="CF44" s="65"/>
      <c r="CG44" s="70"/>
      <c r="CH44" s="113"/>
      <c r="CI44" s="70"/>
      <c r="CJ44" s="70"/>
      <c r="CK44" s="70"/>
      <c r="CL44" s="113"/>
      <c r="CM44" s="70"/>
      <c r="CN44" s="113"/>
      <c r="CO44" s="70"/>
      <c r="CP44" s="113"/>
      <c r="CQ44" s="114"/>
      <c r="CR44" s="113"/>
      <c r="CS44" s="70"/>
      <c r="CT44" s="113"/>
      <c r="CU44" s="70"/>
      <c r="CV44" s="113"/>
      <c r="CW44" s="70"/>
      <c r="CX44" s="113"/>
      <c r="CY44" s="70"/>
      <c r="CZ44" s="113"/>
      <c r="DA44" s="70"/>
      <c r="DB44" s="113"/>
      <c r="DC44" s="66"/>
      <c r="DD44" s="113"/>
      <c r="DE44" s="66"/>
      <c r="DF44" s="113"/>
      <c r="DG44" s="70"/>
      <c r="DH44" s="113"/>
      <c r="DI44" s="70"/>
      <c r="DJ44" s="113"/>
      <c r="DK44" s="66"/>
      <c r="DL44" s="113"/>
      <c r="DM44" s="70"/>
      <c r="DN44" s="113"/>
      <c r="DO44" s="70"/>
      <c r="DP44" s="113"/>
      <c r="DQ44" s="70"/>
      <c r="DR44" s="70"/>
      <c r="DS44" s="70">
        <f t="shared" si="268"/>
        <v>0</v>
      </c>
      <c r="DT44" s="70">
        <f t="shared" si="269"/>
        <v>0</v>
      </c>
      <c r="DU44" s="116"/>
      <c r="DV44" s="116"/>
      <c r="DW44" s="116"/>
      <c r="DX44" s="117"/>
      <c r="DY44" s="108"/>
      <c r="DZ44" s="168"/>
      <c r="EA44" s="168"/>
      <c r="EB44" s="116"/>
      <c r="EC44" s="116"/>
      <c r="ED44" s="116"/>
      <c r="EE44" s="116"/>
      <c r="EF44" s="116"/>
      <c r="EG44" s="116"/>
      <c r="EH44" s="116"/>
      <c r="EI44" s="116"/>
      <c r="EJ44" s="116">
        <f t="shared" si="315"/>
        <v>0</v>
      </c>
      <c r="EK44" s="147">
        <f t="shared" si="316"/>
        <v>0</v>
      </c>
      <c r="EL44" s="65">
        <f t="shared" si="317"/>
        <v>0</v>
      </c>
      <c r="EM44" s="70">
        <f t="shared" si="270"/>
        <v>0</v>
      </c>
      <c r="EN44" s="65">
        <f t="shared" si="271"/>
        <v>0</v>
      </c>
      <c r="EO44" s="70">
        <f t="shared" si="272"/>
        <v>0</v>
      </c>
      <c r="EP44" s="65">
        <f t="shared" si="273"/>
        <v>0</v>
      </c>
      <c r="EQ44" s="70">
        <f t="shared" si="274"/>
        <v>0</v>
      </c>
      <c r="ER44" s="65">
        <f t="shared" si="275"/>
        <v>0</v>
      </c>
      <c r="ES44" s="70">
        <f t="shared" si="276"/>
        <v>0</v>
      </c>
      <c r="ET44" s="113">
        <f t="shared" si="277"/>
        <v>0</v>
      </c>
      <c r="EU44" s="70">
        <f t="shared" si="278"/>
        <v>0</v>
      </c>
      <c r="EV44" s="70">
        <f t="shared" si="279"/>
        <v>0</v>
      </c>
      <c r="EW44" s="70">
        <f t="shared" si="280"/>
        <v>0</v>
      </c>
      <c r="EX44" s="113">
        <f t="shared" si="281"/>
        <v>0</v>
      </c>
      <c r="EY44" s="70">
        <f t="shared" si="282"/>
        <v>0</v>
      </c>
      <c r="EZ44" s="113">
        <f t="shared" si="283"/>
        <v>0</v>
      </c>
      <c r="FA44" s="70">
        <f t="shared" si="284"/>
        <v>0</v>
      </c>
      <c r="FB44" s="113">
        <f t="shared" si="285"/>
        <v>0</v>
      </c>
      <c r="FC44" s="114">
        <f t="shared" si="286"/>
        <v>0</v>
      </c>
      <c r="FD44" s="113">
        <f t="shared" si="287"/>
        <v>0</v>
      </c>
      <c r="FE44" s="70">
        <f t="shared" si="288"/>
        <v>0</v>
      </c>
      <c r="FF44" s="113">
        <f t="shared" si="289"/>
        <v>0</v>
      </c>
      <c r="FG44" s="70">
        <f t="shared" si="290"/>
        <v>0</v>
      </c>
      <c r="FH44" s="113">
        <f t="shared" si="291"/>
        <v>0</v>
      </c>
      <c r="FI44" s="70">
        <f t="shared" si="292"/>
        <v>0</v>
      </c>
      <c r="FJ44" s="113">
        <f t="shared" si="293"/>
        <v>0</v>
      </c>
      <c r="FK44" s="70">
        <f t="shared" si="294"/>
        <v>0</v>
      </c>
      <c r="FL44" s="113">
        <f t="shared" si="295"/>
        <v>0</v>
      </c>
      <c r="FM44" s="70">
        <f t="shared" si="296"/>
        <v>0</v>
      </c>
      <c r="FN44" s="113">
        <f t="shared" si="297"/>
        <v>0</v>
      </c>
      <c r="FO44" s="70">
        <f t="shared" si="298"/>
        <v>0</v>
      </c>
      <c r="FP44" s="113">
        <f t="shared" si="299"/>
        <v>0</v>
      </c>
      <c r="FQ44" s="70">
        <f t="shared" si="300"/>
        <v>0</v>
      </c>
      <c r="FR44" s="113"/>
      <c r="FS44" s="66">
        <f t="shared" si="300"/>
        <v>0</v>
      </c>
      <c r="FT44" s="113">
        <f t="shared" si="301"/>
        <v>0</v>
      </c>
      <c r="FU44" s="70">
        <f t="shared" si="302"/>
        <v>0</v>
      </c>
      <c r="FV44" s="113">
        <f t="shared" si="303"/>
        <v>0</v>
      </c>
      <c r="FW44" s="70">
        <f t="shared" si="304"/>
        <v>0</v>
      </c>
      <c r="FX44" s="113">
        <f t="shared" si="305"/>
        <v>0</v>
      </c>
      <c r="FY44" s="70">
        <f t="shared" si="306"/>
        <v>0</v>
      </c>
      <c r="FZ44" s="113">
        <f t="shared" si="307"/>
        <v>0</v>
      </c>
      <c r="GA44" s="70">
        <f t="shared" si="308"/>
        <v>0</v>
      </c>
      <c r="GB44" s="113">
        <f t="shared" si="309"/>
        <v>0</v>
      </c>
      <c r="GC44" s="70">
        <f t="shared" si="310"/>
        <v>0</v>
      </c>
      <c r="GD44" s="70">
        <f t="shared" si="311"/>
        <v>0</v>
      </c>
      <c r="GE44" s="70">
        <f t="shared" si="312"/>
        <v>0</v>
      </c>
      <c r="GF44" s="70">
        <f t="shared" si="313"/>
        <v>0</v>
      </c>
      <c r="GG44" s="116"/>
      <c r="GH44" s="116"/>
      <c r="GI44" s="116"/>
      <c r="GJ44" s="117"/>
      <c r="GL44" s="10"/>
      <c r="GM44" s="10"/>
      <c r="GN44" s="1"/>
      <c r="GO44" s="13"/>
      <c r="GP44" s="15"/>
      <c r="GQ44" s="5"/>
      <c r="GR44" s="33"/>
    </row>
    <row r="45" spans="1:200" ht="24.95" hidden="1" customHeight="1" outlineLevel="1" x14ac:dyDescent="0.3">
      <c r="A45" s="108"/>
      <c r="B45" s="168"/>
      <c r="C45" s="168"/>
      <c r="D45" s="116"/>
      <c r="E45" s="116"/>
      <c r="F45" s="116"/>
      <c r="G45" s="116"/>
      <c r="H45" s="116"/>
      <c r="I45" s="116"/>
      <c r="J45" s="116"/>
      <c r="K45" s="116"/>
      <c r="L45" s="116"/>
      <c r="M45" s="147">
        <f t="shared" si="361"/>
        <v>0</v>
      </c>
      <c r="N45" s="65"/>
      <c r="O45" s="70"/>
      <c r="P45" s="65"/>
      <c r="Q45" s="70"/>
      <c r="R45" s="65"/>
      <c r="S45" s="70"/>
      <c r="T45" s="65"/>
      <c r="U45" s="70"/>
      <c r="V45" s="113"/>
      <c r="W45" s="70"/>
      <c r="X45" s="70"/>
      <c r="Y45" s="70"/>
      <c r="Z45" s="113"/>
      <c r="AA45" s="70"/>
      <c r="AB45" s="113"/>
      <c r="AC45" s="70"/>
      <c r="AD45" s="113"/>
      <c r="AE45" s="114"/>
      <c r="AF45" s="113"/>
      <c r="AG45" s="70"/>
      <c r="AH45" s="113"/>
      <c r="AI45" s="70"/>
      <c r="AJ45" s="113"/>
      <c r="AK45" s="70"/>
      <c r="AL45" s="113"/>
      <c r="AM45" s="70"/>
      <c r="AN45" s="113"/>
      <c r="AO45" s="70"/>
      <c r="AP45" s="113"/>
      <c r="AQ45" s="70"/>
      <c r="AR45" s="113"/>
      <c r="AS45" s="70"/>
      <c r="AT45" s="113"/>
      <c r="AU45" s="70"/>
      <c r="AV45" s="113"/>
      <c r="AW45" s="70"/>
      <c r="AX45" s="113"/>
      <c r="AY45" s="70"/>
      <c r="AZ45" s="113"/>
      <c r="BA45" s="70"/>
      <c r="BB45" s="113"/>
      <c r="BC45" s="70"/>
      <c r="BD45" s="113"/>
      <c r="BE45" s="70"/>
      <c r="BF45" s="70"/>
      <c r="BG45" s="70">
        <f t="shared" si="23"/>
        <v>0</v>
      </c>
      <c r="BH45" s="70">
        <f t="shared" si="267"/>
        <v>0</v>
      </c>
      <c r="BI45" s="116"/>
      <c r="BJ45" s="116"/>
      <c r="BK45" s="116"/>
      <c r="BL45" s="117"/>
      <c r="BM45" s="108"/>
      <c r="BN45" s="168"/>
      <c r="BO45" s="168"/>
      <c r="BP45" s="116"/>
      <c r="BQ45" s="116"/>
      <c r="BR45" s="116"/>
      <c r="BS45" s="116"/>
      <c r="BT45" s="116"/>
      <c r="BU45" s="116"/>
      <c r="BV45" s="116"/>
      <c r="BW45" s="116"/>
      <c r="BX45" s="116"/>
      <c r="BY45" s="147">
        <f t="shared" si="377"/>
        <v>0</v>
      </c>
      <c r="BZ45" s="65"/>
      <c r="CA45" s="70"/>
      <c r="CB45" s="65"/>
      <c r="CC45" s="70"/>
      <c r="CD45" s="65"/>
      <c r="CE45" s="70"/>
      <c r="CF45" s="65"/>
      <c r="CG45" s="70"/>
      <c r="CH45" s="113"/>
      <c r="CI45" s="70"/>
      <c r="CJ45" s="70"/>
      <c r="CK45" s="70"/>
      <c r="CL45" s="113"/>
      <c r="CM45" s="70"/>
      <c r="CN45" s="113"/>
      <c r="CO45" s="70"/>
      <c r="CP45" s="113"/>
      <c r="CQ45" s="114"/>
      <c r="CR45" s="113"/>
      <c r="CS45" s="70"/>
      <c r="CT45" s="113"/>
      <c r="CU45" s="70"/>
      <c r="CV45" s="113"/>
      <c r="CW45" s="70"/>
      <c r="CX45" s="113"/>
      <c r="CY45" s="70"/>
      <c r="CZ45" s="113"/>
      <c r="DA45" s="70"/>
      <c r="DB45" s="113"/>
      <c r="DC45" s="66"/>
      <c r="DD45" s="113"/>
      <c r="DE45" s="66"/>
      <c r="DF45" s="113"/>
      <c r="DG45" s="70"/>
      <c r="DH45" s="113"/>
      <c r="DI45" s="70"/>
      <c r="DJ45" s="113"/>
      <c r="DK45" s="66"/>
      <c r="DL45" s="113"/>
      <c r="DM45" s="70"/>
      <c r="DN45" s="113"/>
      <c r="DO45" s="70"/>
      <c r="DP45" s="113"/>
      <c r="DQ45" s="70"/>
      <c r="DR45" s="70"/>
      <c r="DS45" s="70">
        <f t="shared" si="268"/>
        <v>0</v>
      </c>
      <c r="DT45" s="70">
        <f t="shared" si="269"/>
        <v>0</v>
      </c>
      <c r="DU45" s="116"/>
      <c r="DV45" s="116"/>
      <c r="DW45" s="116"/>
      <c r="DX45" s="117"/>
      <c r="DY45" s="108"/>
      <c r="DZ45" s="168"/>
      <c r="EA45" s="168"/>
      <c r="EB45" s="116"/>
      <c r="EC45" s="116"/>
      <c r="ED45" s="116"/>
      <c r="EE45" s="116"/>
      <c r="EF45" s="116"/>
      <c r="EG45" s="116"/>
      <c r="EH45" s="116"/>
      <c r="EI45" s="116"/>
      <c r="EJ45" s="116">
        <f t="shared" si="315"/>
        <v>0</v>
      </c>
      <c r="EK45" s="147">
        <f t="shared" si="316"/>
        <v>0</v>
      </c>
      <c r="EL45" s="65">
        <f t="shared" si="317"/>
        <v>0</v>
      </c>
      <c r="EM45" s="70">
        <f t="shared" si="270"/>
        <v>0</v>
      </c>
      <c r="EN45" s="65">
        <f t="shared" si="271"/>
        <v>0</v>
      </c>
      <c r="EO45" s="70">
        <f t="shared" si="272"/>
        <v>0</v>
      </c>
      <c r="EP45" s="65">
        <f t="shared" si="273"/>
        <v>0</v>
      </c>
      <c r="EQ45" s="70">
        <f t="shared" si="274"/>
        <v>0</v>
      </c>
      <c r="ER45" s="65">
        <f t="shared" si="275"/>
        <v>0</v>
      </c>
      <c r="ES45" s="70">
        <f t="shared" si="276"/>
        <v>0</v>
      </c>
      <c r="ET45" s="113">
        <f t="shared" si="277"/>
        <v>0</v>
      </c>
      <c r="EU45" s="70">
        <f t="shared" si="278"/>
        <v>0</v>
      </c>
      <c r="EV45" s="70">
        <f t="shared" si="279"/>
        <v>0</v>
      </c>
      <c r="EW45" s="70">
        <f t="shared" si="280"/>
        <v>0</v>
      </c>
      <c r="EX45" s="113">
        <f t="shared" si="281"/>
        <v>0</v>
      </c>
      <c r="EY45" s="70">
        <f t="shared" si="282"/>
        <v>0</v>
      </c>
      <c r="EZ45" s="113">
        <f t="shared" si="283"/>
        <v>0</v>
      </c>
      <c r="FA45" s="70">
        <f t="shared" si="284"/>
        <v>0</v>
      </c>
      <c r="FB45" s="113">
        <f t="shared" si="285"/>
        <v>0</v>
      </c>
      <c r="FC45" s="114">
        <f t="shared" si="286"/>
        <v>0</v>
      </c>
      <c r="FD45" s="113">
        <f t="shared" si="287"/>
        <v>0</v>
      </c>
      <c r="FE45" s="70">
        <f t="shared" si="288"/>
        <v>0</v>
      </c>
      <c r="FF45" s="113">
        <f t="shared" si="289"/>
        <v>0</v>
      </c>
      <c r="FG45" s="70">
        <f t="shared" si="290"/>
        <v>0</v>
      </c>
      <c r="FH45" s="113">
        <f t="shared" si="291"/>
        <v>0</v>
      </c>
      <c r="FI45" s="70">
        <f t="shared" si="292"/>
        <v>0</v>
      </c>
      <c r="FJ45" s="113">
        <f t="shared" si="293"/>
        <v>0</v>
      </c>
      <c r="FK45" s="70">
        <f t="shared" si="294"/>
        <v>0</v>
      </c>
      <c r="FL45" s="113">
        <f t="shared" si="295"/>
        <v>0</v>
      </c>
      <c r="FM45" s="70">
        <f t="shared" si="296"/>
        <v>0</v>
      </c>
      <c r="FN45" s="113">
        <f t="shared" si="297"/>
        <v>0</v>
      </c>
      <c r="FO45" s="70">
        <f t="shared" si="298"/>
        <v>0</v>
      </c>
      <c r="FP45" s="113">
        <f t="shared" si="299"/>
        <v>0</v>
      </c>
      <c r="FQ45" s="70">
        <f t="shared" si="300"/>
        <v>0</v>
      </c>
      <c r="FR45" s="113"/>
      <c r="FS45" s="66">
        <f t="shared" si="300"/>
        <v>0</v>
      </c>
      <c r="FT45" s="113">
        <f t="shared" si="301"/>
        <v>0</v>
      </c>
      <c r="FU45" s="70">
        <f t="shared" si="302"/>
        <v>0</v>
      </c>
      <c r="FV45" s="113">
        <f t="shared" si="303"/>
        <v>0</v>
      </c>
      <c r="FW45" s="70">
        <f t="shared" si="304"/>
        <v>0</v>
      </c>
      <c r="FX45" s="113">
        <f t="shared" si="305"/>
        <v>0</v>
      </c>
      <c r="FY45" s="70">
        <f t="shared" si="306"/>
        <v>0</v>
      </c>
      <c r="FZ45" s="113">
        <f t="shared" si="307"/>
        <v>0</v>
      </c>
      <c r="GA45" s="70">
        <f t="shared" si="308"/>
        <v>0</v>
      </c>
      <c r="GB45" s="113">
        <f t="shared" si="309"/>
        <v>0</v>
      </c>
      <c r="GC45" s="70">
        <f t="shared" si="310"/>
        <v>0</v>
      </c>
      <c r="GD45" s="70">
        <f t="shared" si="311"/>
        <v>0</v>
      </c>
      <c r="GE45" s="70">
        <f t="shared" si="312"/>
        <v>0</v>
      </c>
      <c r="GF45" s="70">
        <f t="shared" si="313"/>
        <v>0</v>
      </c>
      <c r="GG45" s="116"/>
      <c r="GH45" s="116"/>
      <c r="GI45" s="116"/>
      <c r="GJ45" s="117"/>
      <c r="GL45" s="10"/>
      <c r="GM45" s="10"/>
      <c r="GN45" s="1"/>
      <c r="GO45" s="20"/>
      <c r="GP45" s="15"/>
      <c r="GQ45" s="5"/>
      <c r="GR45" s="33"/>
    </row>
    <row r="46" spans="1:200" ht="24.95" hidden="1" customHeight="1" outlineLevel="1" x14ac:dyDescent="0.3">
      <c r="A46" s="108"/>
      <c r="B46" s="168"/>
      <c r="C46" s="168"/>
      <c r="D46" s="116"/>
      <c r="E46" s="116"/>
      <c r="F46" s="116"/>
      <c r="G46" s="116"/>
      <c r="H46" s="116"/>
      <c r="I46" s="116"/>
      <c r="J46" s="116"/>
      <c r="K46" s="116"/>
      <c r="L46" s="116"/>
      <c r="M46" s="147">
        <f t="shared" si="361"/>
        <v>0</v>
      </c>
      <c r="N46" s="65"/>
      <c r="O46" s="70"/>
      <c r="P46" s="65"/>
      <c r="Q46" s="70"/>
      <c r="R46" s="65"/>
      <c r="S46" s="70"/>
      <c r="T46" s="65"/>
      <c r="U46" s="70"/>
      <c r="V46" s="113"/>
      <c r="W46" s="70"/>
      <c r="X46" s="70"/>
      <c r="Y46" s="70"/>
      <c r="Z46" s="113"/>
      <c r="AA46" s="70"/>
      <c r="AB46" s="113"/>
      <c r="AC46" s="70"/>
      <c r="AD46" s="113"/>
      <c r="AE46" s="114"/>
      <c r="AF46" s="113"/>
      <c r="AG46" s="70"/>
      <c r="AH46" s="113"/>
      <c r="AI46" s="70"/>
      <c r="AJ46" s="113"/>
      <c r="AK46" s="70"/>
      <c r="AL46" s="113"/>
      <c r="AM46" s="70"/>
      <c r="AN46" s="113"/>
      <c r="AO46" s="70"/>
      <c r="AP46" s="113"/>
      <c r="AQ46" s="70"/>
      <c r="AR46" s="113"/>
      <c r="AS46" s="70"/>
      <c r="AT46" s="113"/>
      <c r="AU46" s="70"/>
      <c r="AV46" s="113"/>
      <c r="AW46" s="70"/>
      <c r="AX46" s="113"/>
      <c r="AY46" s="70"/>
      <c r="AZ46" s="113"/>
      <c r="BA46" s="70"/>
      <c r="BB46" s="113"/>
      <c r="BC46" s="70"/>
      <c r="BD46" s="113"/>
      <c r="BE46" s="70"/>
      <c r="BF46" s="70"/>
      <c r="BG46" s="70">
        <f t="shared" si="23"/>
        <v>0</v>
      </c>
      <c r="BH46" s="70">
        <f t="shared" si="267"/>
        <v>0</v>
      </c>
      <c r="BI46" s="116"/>
      <c r="BJ46" s="116"/>
      <c r="BK46" s="116"/>
      <c r="BL46" s="117"/>
      <c r="BM46" s="108"/>
      <c r="BN46" s="168"/>
      <c r="BO46" s="168"/>
      <c r="BP46" s="116"/>
      <c r="BQ46" s="116"/>
      <c r="BR46" s="116"/>
      <c r="BS46" s="116"/>
      <c r="BT46" s="116"/>
      <c r="BU46" s="116"/>
      <c r="BV46" s="116"/>
      <c r="BW46" s="116"/>
      <c r="BX46" s="116"/>
      <c r="BY46" s="147">
        <f t="shared" si="377"/>
        <v>0</v>
      </c>
      <c r="BZ46" s="65"/>
      <c r="CA46" s="70"/>
      <c r="CB46" s="65"/>
      <c r="CC46" s="70"/>
      <c r="CD46" s="65"/>
      <c r="CE46" s="70"/>
      <c r="CF46" s="65"/>
      <c r="CG46" s="70"/>
      <c r="CH46" s="113"/>
      <c r="CI46" s="70"/>
      <c r="CJ46" s="70"/>
      <c r="CK46" s="70"/>
      <c r="CL46" s="113"/>
      <c r="CM46" s="70"/>
      <c r="CN46" s="113"/>
      <c r="CO46" s="70"/>
      <c r="CP46" s="113"/>
      <c r="CQ46" s="114"/>
      <c r="CR46" s="113"/>
      <c r="CS46" s="70"/>
      <c r="CT46" s="113"/>
      <c r="CU46" s="70"/>
      <c r="CV46" s="113"/>
      <c r="CW46" s="70"/>
      <c r="CX46" s="113"/>
      <c r="CY46" s="70"/>
      <c r="CZ46" s="113"/>
      <c r="DA46" s="70"/>
      <c r="DB46" s="113"/>
      <c r="DC46" s="66"/>
      <c r="DD46" s="113"/>
      <c r="DE46" s="66"/>
      <c r="DF46" s="113"/>
      <c r="DG46" s="70"/>
      <c r="DH46" s="113"/>
      <c r="DI46" s="70"/>
      <c r="DJ46" s="113"/>
      <c r="DK46" s="66"/>
      <c r="DL46" s="113"/>
      <c r="DM46" s="70"/>
      <c r="DN46" s="113"/>
      <c r="DO46" s="70"/>
      <c r="DP46" s="113"/>
      <c r="DQ46" s="70"/>
      <c r="DR46" s="70"/>
      <c r="DS46" s="70">
        <f t="shared" si="268"/>
        <v>0</v>
      </c>
      <c r="DT46" s="70">
        <f t="shared" si="269"/>
        <v>0</v>
      </c>
      <c r="DU46" s="116"/>
      <c r="DV46" s="116"/>
      <c r="DW46" s="116"/>
      <c r="DX46" s="117"/>
      <c r="DY46" s="108"/>
      <c r="DZ46" s="168"/>
      <c r="EA46" s="168"/>
      <c r="EB46" s="116"/>
      <c r="EC46" s="116"/>
      <c r="ED46" s="116"/>
      <c r="EE46" s="116"/>
      <c r="EF46" s="116"/>
      <c r="EG46" s="116"/>
      <c r="EH46" s="116"/>
      <c r="EI46" s="116"/>
      <c r="EJ46" s="116">
        <f>SUM(L46+BX46)</f>
        <v>0</v>
      </c>
      <c r="EK46" s="147">
        <f>SUM(M46+BY46)</f>
        <v>0</v>
      </c>
      <c r="EL46" s="65">
        <f>SUM(N46+N40)</f>
        <v>0</v>
      </c>
      <c r="EM46" s="70">
        <f t="shared" si="270"/>
        <v>0</v>
      </c>
      <c r="EN46" s="65">
        <f t="shared" si="271"/>
        <v>0</v>
      </c>
      <c r="EO46" s="70">
        <f t="shared" si="272"/>
        <v>0</v>
      </c>
      <c r="EP46" s="65">
        <f t="shared" si="273"/>
        <v>0</v>
      </c>
      <c r="EQ46" s="70">
        <f t="shared" si="274"/>
        <v>0</v>
      </c>
      <c r="ER46" s="65">
        <f t="shared" si="275"/>
        <v>0</v>
      </c>
      <c r="ES46" s="70">
        <f t="shared" si="276"/>
        <v>0</v>
      </c>
      <c r="ET46" s="113">
        <f t="shared" si="277"/>
        <v>0</v>
      </c>
      <c r="EU46" s="70">
        <f t="shared" si="278"/>
        <v>0</v>
      </c>
      <c r="EV46" s="70">
        <f t="shared" si="279"/>
        <v>0</v>
      </c>
      <c r="EW46" s="70">
        <f t="shared" si="280"/>
        <v>0</v>
      </c>
      <c r="EX46" s="113">
        <f t="shared" si="281"/>
        <v>0</v>
      </c>
      <c r="EY46" s="70">
        <f t="shared" si="282"/>
        <v>0</v>
      </c>
      <c r="EZ46" s="113">
        <f t="shared" si="283"/>
        <v>0</v>
      </c>
      <c r="FA46" s="70">
        <f t="shared" si="284"/>
        <v>0</v>
      </c>
      <c r="FB46" s="113">
        <f t="shared" si="285"/>
        <v>0</v>
      </c>
      <c r="FC46" s="114">
        <f t="shared" si="286"/>
        <v>0</v>
      </c>
      <c r="FD46" s="113">
        <f t="shared" si="287"/>
        <v>0</v>
      </c>
      <c r="FE46" s="70">
        <f t="shared" si="288"/>
        <v>0</v>
      </c>
      <c r="FF46" s="113">
        <f t="shared" si="289"/>
        <v>0</v>
      </c>
      <c r="FG46" s="70">
        <f t="shared" si="290"/>
        <v>0</v>
      </c>
      <c r="FH46" s="113">
        <f t="shared" si="291"/>
        <v>0</v>
      </c>
      <c r="FI46" s="70">
        <f t="shared" si="292"/>
        <v>0</v>
      </c>
      <c r="FJ46" s="113">
        <f t="shared" si="293"/>
        <v>0</v>
      </c>
      <c r="FK46" s="70">
        <f t="shared" si="294"/>
        <v>0</v>
      </c>
      <c r="FL46" s="113">
        <f t="shared" si="295"/>
        <v>0</v>
      </c>
      <c r="FM46" s="70">
        <f t="shared" si="296"/>
        <v>0</v>
      </c>
      <c r="FN46" s="113">
        <f t="shared" si="297"/>
        <v>0</v>
      </c>
      <c r="FO46" s="70">
        <f t="shared" si="298"/>
        <v>0</v>
      </c>
      <c r="FP46" s="113">
        <f t="shared" si="299"/>
        <v>0</v>
      </c>
      <c r="FQ46" s="70">
        <f t="shared" si="300"/>
        <v>0</v>
      </c>
      <c r="FR46" s="113"/>
      <c r="FS46" s="66">
        <f t="shared" si="300"/>
        <v>0</v>
      </c>
      <c r="FT46" s="113">
        <f t="shared" si="301"/>
        <v>0</v>
      </c>
      <c r="FU46" s="70">
        <f t="shared" si="302"/>
        <v>0</v>
      </c>
      <c r="FV46" s="113">
        <f t="shared" si="303"/>
        <v>0</v>
      </c>
      <c r="FW46" s="70">
        <f t="shared" si="304"/>
        <v>0</v>
      </c>
      <c r="FX46" s="113">
        <f t="shared" si="305"/>
        <v>0</v>
      </c>
      <c r="FY46" s="70">
        <f t="shared" si="306"/>
        <v>0</v>
      </c>
      <c r="FZ46" s="113">
        <f t="shared" si="307"/>
        <v>0</v>
      </c>
      <c r="GA46" s="70">
        <f t="shared" si="308"/>
        <v>0</v>
      </c>
      <c r="GB46" s="113">
        <f t="shared" si="309"/>
        <v>0</v>
      </c>
      <c r="GC46" s="70">
        <f t="shared" si="310"/>
        <v>0</v>
      </c>
      <c r="GD46" s="70">
        <f t="shared" si="311"/>
        <v>0</v>
      </c>
      <c r="GE46" s="70">
        <f t="shared" si="312"/>
        <v>0</v>
      </c>
      <c r="GF46" s="70">
        <f t="shared" si="313"/>
        <v>0</v>
      </c>
      <c r="GG46" s="116"/>
      <c r="GH46" s="116"/>
      <c r="GI46" s="116"/>
      <c r="GJ46" s="117"/>
      <c r="GL46" s="10"/>
      <c r="GM46" s="10"/>
      <c r="GN46" s="1"/>
      <c r="GO46" s="13"/>
      <c r="GP46" s="15"/>
      <c r="GQ46" s="5"/>
      <c r="GR46" s="33"/>
    </row>
    <row r="47" spans="1:200" ht="24.95" hidden="1" customHeight="1" outlineLevel="1" x14ac:dyDescent="0.3">
      <c r="A47" s="108"/>
      <c r="B47" s="116"/>
      <c r="C47" s="168"/>
      <c r="D47" s="116"/>
      <c r="E47" s="116"/>
      <c r="F47" s="116"/>
      <c r="G47" s="116"/>
      <c r="H47" s="116"/>
      <c r="I47" s="116"/>
      <c r="J47" s="116"/>
      <c r="K47" s="116"/>
      <c r="L47" s="116"/>
      <c r="M47" s="147">
        <f t="shared" si="361"/>
        <v>0</v>
      </c>
      <c r="N47" s="65"/>
      <c r="O47" s="70"/>
      <c r="P47" s="65"/>
      <c r="Q47" s="70"/>
      <c r="R47" s="65"/>
      <c r="S47" s="70"/>
      <c r="T47" s="65"/>
      <c r="U47" s="70"/>
      <c r="V47" s="113"/>
      <c r="W47" s="70"/>
      <c r="X47" s="70"/>
      <c r="Y47" s="70"/>
      <c r="Z47" s="113"/>
      <c r="AA47" s="70"/>
      <c r="AB47" s="113"/>
      <c r="AC47" s="70"/>
      <c r="AD47" s="113"/>
      <c r="AE47" s="114"/>
      <c r="AF47" s="113"/>
      <c r="AG47" s="70"/>
      <c r="AH47" s="113"/>
      <c r="AI47" s="70"/>
      <c r="AJ47" s="113"/>
      <c r="AK47" s="70"/>
      <c r="AL47" s="113"/>
      <c r="AM47" s="70"/>
      <c r="AN47" s="113"/>
      <c r="AO47" s="70"/>
      <c r="AP47" s="113"/>
      <c r="AQ47" s="70"/>
      <c r="AR47" s="113"/>
      <c r="AS47" s="70"/>
      <c r="AT47" s="113"/>
      <c r="AU47" s="70"/>
      <c r="AV47" s="113"/>
      <c r="AW47" s="70"/>
      <c r="AX47" s="113"/>
      <c r="AY47" s="70"/>
      <c r="AZ47" s="113"/>
      <c r="BA47" s="70"/>
      <c r="BB47" s="113"/>
      <c r="BC47" s="70"/>
      <c r="BD47" s="113"/>
      <c r="BE47" s="70"/>
      <c r="BF47" s="70"/>
      <c r="BG47" s="70">
        <f t="shared" si="23"/>
        <v>0</v>
      </c>
      <c r="BH47" s="70">
        <f t="shared" si="267"/>
        <v>0</v>
      </c>
      <c r="BI47" s="116"/>
      <c r="BJ47" s="116"/>
      <c r="BK47" s="116"/>
      <c r="BL47" s="117"/>
      <c r="BM47" s="108"/>
      <c r="BN47" s="116"/>
      <c r="BO47" s="168"/>
      <c r="BP47" s="116"/>
      <c r="BQ47" s="116"/>
      <c r="BR47" s="116"/>
      <c r="BS47" s="116"/>
      <c r="BT47" s="116"/>
      <c r="BU47" s="116"/>
      <c r="BV47" s="116"/>
      <c r="BW47" s="116"/>
      <c r="BX47" s="116"/>
      <c r="BY47" s="147">
        <f t="shared" si="377"/>
        <v>0</v>
      </c>
      <c r="BZ47" s="65"/>
      <c r="CA47" s="70"/>
      <c r="CB47" s="65"/>
      <c r="CC47" s="70"/>
      <c r="CD47" s="65"/>
      <c r="CE47" s="70"/>
      <c r="CF47" s="65"/>
      <c r="CG47" s="70"/>
      <c r="CH47" s="113"/>
      <c r="CI47" s="70"/>
      <c r="CJ47" s="70"/>
      <c r="CK47" s="70"/>
      <c r="CL47" s="113"/>
      <c r="CM47" s="70"/>
      <c r="CN47" s="113"/>
      <c r="CO47" s="70"/>
      <c r="CP47" s="113"/>
      <c r="CQ47" s="114"/>
      <c r="CR47" s="113"/>
      <c r="CS47" s="70"/>
      <c r="CT47" s="113"/>
      <c r="CU47" s="70"/>
      <c r="CV47" s="113"/>
      <c r="CW47" s="70"/>
      <c r="CX47" s="113"/>
      <c r="CY47" s="70"/>
      <c r="CZ47" s="113"/>
      <c r="DA47" s="70"/>
      <c r="DB47" s="113"/>
      <c r="DC47" s="66"/>
      <c r="DD47" s="113"/>
      <c r="DE47" s="66"/>
      <c r="DF47" s="113"/>
      <c r="DG47" s="70"/>
      <c r="DH47" s="113"/>
      <c r="DI47" s="70"/>
      <c r="DJ47" s="113"/>
      <c r="DK47" s="66"/>
      <c r="DL47" s="113"/>
      <c r="DM47" s="70"/>
      <c r="DN47" s="113"/>
      <c r="DO47" s="70"/>
      <c r="DP47" s="113"/>
      <c r="DQ47" s="70"/>
      <c r="DR47" s="70"/>
      <c r="DS47" s="70">
        <f t="shared" si="268"/>
        <v>0</v>
      </c>
      <c r="DT47" s="70">
        <f t="shared" si="269"/>
        <v>0</v>
      </c>
      <c r="DU47" s="116"/>
      <c r="DV47" s="116"/>
      <c r="DW47" s="116"/>
      <c r="DX47" s="117"/>
      <c r="DY47" s="108"/>
      <c r="DZ47" s="116"/>
      <c r="EA47" s="168"/>
      <c r="EB47" s="116"/>
      <c r="EC47" s="116"/>
      <c r="ED47" s="116"/>
      <c r="EE47" s="116"/>
      <c r="EF47" s="116"/>
      <c r="EG47" s="116"/>
      <c r="EH47" s="116"/>
      <c r="EI47" s="116"/>
      <c r="EJ47" s="116">
        <f>SUM(L47+BX47)</f>
        <v>0</v>
      </c>
      <c r="EK47" s="147">
        <f>SUM(M47+BY47)</f>
        <v>0</v>
      </c>
      <c r="EL47" s="65">
        <f>SUM(N47+BZ47)</f>
        <v>0</v>
      </c>
      <c r="EM47" s="70">
        <f t="shared" si="270"/>
        <v>0</v>
      </c>
      <c r="EN47" s="65">
        <f t="shared" si="271"/>
        <v>0</v>
      </c>
      <c r="EO47" s="70">
        <f t="shared" si="272"/>
        <v>0</v>
      </c>
      <c r="EP47" s="65">
        <f t="shared" si="273"/>
        <v>0</v>
      </c>
      <c r="EQ47" s="70">
        <f t="shared" si="274"/>
        <v>0</v>
      </c>
      <c r="ER47" s="65">
        <f t="shared" si="275"/>
        <v>0</v>
      </c>
      <c r="ES47" s="70">
        <f t="shared" si="276"/>
        <v>0</v>
      </c>
      <c r="ET47" s="113">
        <f t="shared" si="277"/>
        <v>0</v>
      </c>
      <c r="EU47" s="70">
        <f t="shared" si="278"/>
        <v>0</v>
      </c>
      <c r="EV47" s="70">
        <f t="shared" si="279"/>
        <v>0</v>
      </c>
      <c r="EW47" s="70">
        <f t="shared" si="280"/>
        <v>0</v>
      </c>
      <c r="EX47" s="113">
        <f t="shared" si="281"/>
        <v>0</v>
      </c>
      <c r="EY47" s="70">
        <f t="shared" si="282"/>
        <v>0</v>
      </c>
      <c r="EZ47" s="113">
        <f t="shared" si="283"/>
        <v>0</v>
      </c>
      <c r="FA47" s="70">
        <f t="shared" si="284"/>
        <v>0</v>
      </c>
      <c r="FB47" s="113">
        <f t="shared" si="285"/>
        <v>0</v>
      </c>
      <c r="FC47" s="114">
        <f t="shared" si="286"/>
        <v>0</v>
      </c>
      <c r="FD47" s="113">
        <f t="shared" si="287"/>
        <v>0</v>
      </c>
      <c r="FE47" s="70">
        <f t="shared" si="288"/>
        <v>0</v>
      </c>
      <c r="FF47" s="113">
        <f t="shared" si="289"/>
        <v>0</v>
      </c>
      <c r="FG47" s="70">
        <f t="shared" si="290"/>
        <v>0</v>
      </c>
      <c r="FH47" s="113">
        <f t="shared" si="291"/>
        <v>0</v>
      </c>
      <c r="FI47" s="70">
        <f t="shared" si="292"/>
        <v>0</v>
      </c>
      <c r="FJ47" s="113">
        <f t="shared" si="293"/>
        <v>0</v>
      </c>
      <c r="FK47" s="70">
        <f t="shared" si="294"/>
        <v>0</v>
      </c>
      <c r="FL47" s="113">
        <f t="shared" si="295"/>
        <v>0</v>
      </c>
      <c r="FM47" s="70">
        <f t="shared" si="296"/>
        <v>0</v>
      </c>
      <c r="FN47" s="113">
        <f t="shared" si="297"/>
        <v>0</v>
      </c>
      <c r="FO47" s="70">
        <f t="shared" si="298"/>
        <v>0</v>
      </c>
      <c r="FP47" s="113">
        <f t="shared" si="299"/>
        <v>0</v>
      </c>
      <c r="FQ47" s="70">
        <f t="shared" si="300"/>
        <v>0</v>
      </c>
      <c r="FR47" s="113"/>
      <c r="FS47" s="66">
        <f t="shared" si="300"/>
        <v>0</v>
      </c>
      <c r="FT47" s="113">
        <f t="shared" si="301"/>
        <v>0</v>
      </c>
      <c r="FU47" s="70">
        <f t="shared" si="302"/>
        <v>0</v>
      </c>
      <c r="FV47" s="113">
        <f t="shared" si="303"/>
        <v>0</v>
      </c>
      <c r="FW47" s="70">
        <f t="shared" si="304"/>
        <v>0</v>
      </c>
      <c r="FX47" s="113">
        <f t="shared" si="305"/>
        <v>0</v>
      </c>
      <c r="FY47" s="70">
        <f t="shared" si="306"/>
        <v>0</v>
      </c>
      <c r="FZ47" s="113">
        <f t="shared" si="307"/>
        <v>0</v>
      </c>
      <c r="GA47" s="70">
        <f t="shared" si="308"/>
        <v>0</v>
      </c>
      <c r="GB47" s="113">
        <f t="shared" si="309"/>
        <v>0</v>
      </c>
      <c r="GC47" s="70">
        <f t="shared" si="310"/>
        <v>0</v>
      </c>
      <c r="GD47" s="70">
        <f t="shared" si="311"/>
        <v>0</v>
      </c>
      <c r="GE47" s="70">
        <f t="shared" si="312"/>
        <v>0</v>
      </c>
      <c r="GF47" s="70">
        <f t="shared" si="313"/>
        <v>0</v>
      </c>
      <c r="GG47" s="116"/>
      <c r="GH47" s="116"/>
      <c r="GI47" s="116"/>
      <c r="GJ47" s="117"/>
      <c r="GL47" s="10"/>
      <c r="GM47" s="10"/>
      <c r="GN47" s="1"/>
      <c r="GO47" s="13"/>
      <c r="GP47" s="15"/>
      <c r="GQ47" s="5"/>
      <c r="GR47" s="33"/>
    </row>
    <row r="48" spans="1:200" s="2" customFormat="1" ht="24.95" customHeight="1" collapsed="1" x14ac:dyDescent="0.3">
      <c r="A48" s="152">
        <v>3</v>
      </c>
      <c r="B48" s="99" t="s">
        <v>61</v>
      </c>
      <c r="C48" s="100" t="s">
        <v>60</v>
      </c>
      <c r="D48" s="101">
        <v>1</v>
      </c>
      <c r="E48" s="152"/>
      <c r="F48" s="152"/>
      <c r="G48" s="152"/>
      <c r="H48" s="152"/>
      <c r="I48" s="152"/>
      <c r="J48" s="152"/>
      <c r="K48" s="152"/>
      <c r="L48" s="152">
        <f t="shared" ref="L48:AR48" si="378">SUM(L49:L57)</f>
        <v>148</v>
      </c>
      <c r="M48" s="152">
        <f t="shared" si="378"/>
        <v>78</v>
      </c>
      <c r="N48" s="152">
        <f t="shared" si="378"/>
        <v>20</v>
      </c>
      <c r="O48" s="152">
        <f>SUM(O49:O61)</f>
        <v>20</v>
      </c>
      <c r="P48" s="152">
        <f t="shared" si="378"/>
        <v>16</v>
      </c>
      <c r="Q48" s="152">
        <f>SUM(Q49:Q61)</f>
        <v>16</v>
      </c>
      <c r="R48" s="152">
        <f>SUM(R49:R57)</f>
        <v>28</v>
      </c>
      <c r="S48" s="152">
        <f>SUM(S49:S61)</f>
        <v>28</v>
      </c>
      <c r="T48" s="152">
        <f t="shared" si="378"/>
        <v>0</v>
      </c>
      <c r="U48" s="152">
        <f>SUM(U49:U61)</f>
        <v>0</v>
      </c>
      <c r="V48" s="152">
        <f t="shared" si="378"/>
        <v>14</v>
      </c>
      <c r="W48" s="152">
        <f>SUM(W49:W61)</f>
        <v>14</v>
      </c>
      <c r="X48" s="152">
        <f>SUM(X49:X61)</f>
        <v>0</v>
      </c>
      <c r="Y48" s="152">
        <f>SUM(Y49:Y61)</f>
        <v>4.1000000000000005</v>
      </c>
      <c r="Z48" s="152">
        <f t="shared" si="378"/>
        <v>0</v>
      </c>
      <c r="AA48" s="152">
        <f>SUM(AA49:AA61)</f>
        <v>0</v>
      </c>
      <c r="AB48" s="152">
        <f t="shared" si="378"/>
        <v>34</v>
      </c>
      <c r="AC48" s="152">
        <f>SUM(AC49:AC61)</f>
        <v>136</v>
      </c>
      <c r="AD48" s="152">
        <f t="shared" si="378"/>
        <v>1</v>
      </c>
      <c r="AE48" s="152">
        <f>SUM(AE49:AE61)</f>
        <v>45</v>
      </c>
      <c r="AF48" s="152">
        <f t="shared" si="378"/>
        <v>0</v>
      </c>
      <c r="AG48" s="152">
        <f>SUM(AG49:AG61)</f>
        <v>0</v>
      </c>
      <c r="AH48" s="152">
        <f t="shared" si="378"/>
        <v>0</v>
      </c>
      <c r="AI48" s="71">
        <f>SUM(AI49:AI61)</f>
        <v>0</v>
      </c>
      <c r="AJ48" s="152">
        <f t="shared" si="378"/>
        <v>0</v>
      </c>
      <c r="AK48" s="152">
        <f>SUM(AK49:AK61)</f>
        <v>0</v>
      </c>
      <c r="AL48" s="152">
        <f t="shared" si="378"/>
        <v>0</v>
      </c>
      <c r="AM48" s="152">
        <f>SUM(AM49:AM61)</f>
        <v>0</v>
      </c>
      <c r="AN48" s="152">
        <f t="shared" si="378"/>
        <v>0</v>
      </c>
      <c r="AO48" s="152">
        <f>SUM(AO49:AO61)</f>
        <v>0</v>
      </c>
      <c r="AP48" s="152">
        <f t="shared" si="378"/>
        <v>0</v>
      </c>
      <c r="AQ48" s="152">
        <f>SUM(AQ49:AQ61)</f>
        <v>0</v>
      </c>
      <c r="AR48" s="152">
        <f t="shared" si="378"/>
        <v>0</v>
      </c>
      <c r="AS48" s="152">
        <f t="shared" ref="AS48:BH48" si="379">SUM(AS49:AS61)</f>
        <v>0</v>
      </c>
      <c r="AT48" s="152">
        <f t="shared" si="379"/>
        <v>1</v>
      </c>
      <c r="AU48" s="152">
        <f t="shared" si="379"/>
        <v>8</v>
      </c>
      <c r="AV48" s="152">
        <f t="shared" si="379"/>
        <v>0</v>
      </c>
      <c r="AW48" s="152">
        <f t="shared" si="379"/>
        <v>0</v>
      </c>
      <c r="AX48" s="152">
        <f t="shared" si="379"/>
        <v>0</v>
      </c>
      <c r="AY48" s="152">
        <f t="shared" si="379"/>
        <v>0</v>
      </c>
      <c r="AZ48" s="152">
        <f t="shared" si="379"/>
        <v>2</v>
      </c>
      <c r="BA48" s="152">
        <f t="shared" si="379"/>
        <v>12</v>
      </c>
      <c r="BB48" s="152">
        <f t="shared" si="379"/>
        <v>0</v>
      </c>
      <c r="BC48" s="152">
        <f t="shared" si="379"/>
        <v>0</v>
      </c>
      <c r="BD48" s="152">
        <f t="shared" si="379"/>
        <v>0</v>
      </c>
      <c r="BE48" s="152">
        <f t="shared" si="379"/>
        <v>0</v>
      </c>
      <c r="BF48" s="152">
        <f t="shared" si="379"/>
        <v>0</v>
      </c>
      <c r="BG48" s="71">
        <f t="shared" si="379"/>
        <v>283.10000000000002</v>
      </c>
      <c r="BH48" s="71">
        <f t="shared" si="379"/>
        <v>90</v>
      </c>
      <c r="BI48" s="152"/>
      <c r="BJ48" s="152"/>
      <c r="BK48" s="152"/>
      <c r="BL48" s="152"/>
      <c r="BM48" s="152">
        <v>3</v>
      </c>
      <c r="BN48" s="99" t="s">
        <v>61</v>
      </c>
      <c r="BO48" s="100" t="s">
        <v>73</v>
      </c>
      <c r="BP48" s="101">
        <v>1</v>
      </c>
      <c r="BQ48" s="152"/>
      <c r="BR48" s="152"/>
      <c r="BS48" s="152"/>
      <c r="BT48" s="152"/>
      <c r="BU48" s="152"/>
      <c r="BV48" s="152"/>
      <c r="BW48" s="152"/>
      <c r="BX48" s="152">
        <f>SUM(BX49:BX57)</f>
        <v>352</v>
      </c>
      <c r="BY48" s="152">
        <f>SUM(BY49:BY57)</f>
        <v>216</v>
      </c>
      <c r="BZ48" s="152">
        <f>SUM(BZ49:BZ57)</f>
        <v>54</v>
      </c>
      <c r="CA48" s="152">
        <f>SUM(CA49:CA61)</f>
        <v>54</v>
      </c>
      <c r="CB48" s="152">
        <f>SUM(CB49:CB57)</f>
        <v>72</v>
      </c>
      <c r="CC48" s="152">
        <f>SUM(CC49:CC61)</f>
        <v>72</v>
      </c>
      <c r="CD48" s="152">
        <f>SUM(CD49:CD57)</f>
        <v>90</v>
      </c>
      <c r="CE48" s="152">
        <f>SUM(CE49:CE61)</f>
        <v>120</v>
      </c>
      <c r="CF48" s="152">
        <f t="shared" ref="CF48:DP48" si="380">SUM(CF49:CF57)</f>
        <v>0</v>
      </c>
      <c r="CG48" s="152">
        <f>SUM(CG49:CG61)</f>
        <v>0</v>
      </c>
      <c r="CH48" s="152">
        <f t="shared" si="380"/>
        <v>0</v>
      </c>
      <c r="CI48" s="152">
        <f>SUM(CI49:CI61)</f>
        <v>0</v>
      </c>
      <c r="CJ48" s="152">
        <f>SUM(CJ49:CJ61)</f>
        <v>4</v>
      </c>
      <c r="CK48" s="152">
        <f>SUM(CK49:CK61)</f>
        <v>14.9</v>
      </c>
      <c r="CL48" s="152">
        <f t="shared" si="380"/>
        <v>0</v>
      </c>
      <c r="CM48" s="152">
        <f>SUM(CM49:CM61)</f>
        <v>0</v>
      </c>
      <c r="CN48" s="152">
        <f t="shared" si="380"/>
        <v>4</v>
      </c>
      <c r="CO48" s="152">
        <f>SUM(CO49:CO61)</f>
        <v>32</v>
      </c>
      <c r="CP48" s="152">
        <f t="shared" si="380"/>
        <v>1</v>
      </c>
      <c r="CQ48" s="152">
        <f>SUM(CQ49:CQ61)</f>
        <v>45</v>
      </c>
      <c r="CR48" s="152">
        <f t="shared" si="380"/>
        <v>1</v>
      </c>
      <c r="CS48" s="152">
        <f>SUM(CS49:CS61)</f>
        <v>144</v>
      </c>
      <c r="CT48" s="152">
        <f t="shared" si="380"/>
        <v>0</v>
      </c>
      <c r="CU48" s="71">
        <f>SUM(CU49:CU61)</f>
        <v>0</v>
      </c>
      <c r="CV48" s="152">
        <f t="shared" si="380"/>
        <v>0</v>
      </c>
      <c r="CW48" s="152">
        <f>SUM(CW49:CW61)</f>
        <v>0</v>
      </c>
      <c r="CX48" s="152">
        <f t="shared" si="380"/>
        <v>0</v>
      </c>
      <c r="CY48" s="152">
        <f>SUM(CY49:CY61)</f>
        <v>0</v>
      </c>
      <c r="CZ48" s="152">
        <f t="shared" si="380"/>
        <v>0</v>
      </c>
      <c r="DA48" s="152">
        <f>SUM(DA49:DA61)</f>
        <v>0</v>
      </c>
      <c r="DB48" s="152">
        <f t="shared" si="380"/>
        <v>2</v>
      </c>
      <c r="DC48" s="169">
        <f>SUM(DC49:DC61)</f>
        <v>27</v>
      </c>
      <c r="DD48" s="152">
        <f t="shared" si="380"/>
        <v>3</v>
      </c>
      <c r="DE48" s="169">
        <f>SUM(DE49:DE61)</f>
        <v>24</v>
      </c>
      <c r="DF48" s="152">
        <f t="shared" si="380"/>
        <v>0</v>
      </c>
      <c r="DG48" s="152">
        <f>SUM(DG49:DG61)</f>
        <v>0</v>
      </c>
      <c r="DH48" s="152">
        <f t="shared" si="380"/>
        <v>0</v>
      </c>
      <c r="DI48" s="152">
        <f>SUM(DI49:DI61)</f>
        <v>0</v>
      </c>
      <c r="DJ48" s="152">
        <f t="shared" si="380"/>
        <v>2</v>
      </c>
      <c r="DK48" s="169">
        <f>SUM(DK49:DK61)</f>
        <v>16</v>
      </c>
      <c r="DL48" s="152">
        <f t="shared" si="380"/>
        <v>0</v>
      </c>
      <c r="DM48" s="152">
        <f>SUM(DM49:DM61)</f>
        <v>0</v>
      </c>
      <c r="DN48" s="152">
        <f t="shared" si="380"/>
        <v>0</v>
      </c>
      <c r="DO48" s="152">
        <f>SUM(DO49:DO61)</f>
        <v>0</v>
      </c>
      <c r="DP48" s="152">
        <f t="shared" si="380"/>
        <v>0</v>
      </c>
      <c r="DQ48" s="152">
        <f>SUM(DQ49:DQ61)</f>
        <v>0</v>
      </c>
      <c r="DR48" s="152">
        <f>SUM(DR49:DR61)</f>
        <v>0</v>
      </c>
      <c r="DS48" s="71">
        <f>SUM(DS49:DS61)</f>
        <v>552.9</v>
      </c>
      <c r="DT48" s="71">
        <f>SUM(DT49:DT61)</f>
        <v>317</v>
      </c>
      <c r="DU48" s="152"/>
      <c r="DV48" s="152"/>
      <c r="DW48" s="152"/>
      <c r="DX48" s="152"/>
      <c r="DY48" s="152">
        <v>3</v>
      </c>
      <c r="DZ48" s="99" t="s">
        <v>61</v>
      </c>
      <c r="EA48" s="100" t="s">
        <v>60</v>
      </c>
      <c r="EB48" s="101">
        <v>1</v>
      </c>
      <c r="EC48" s="152"/>
      <c r="ED48" s="152"/>
      <c r="EE48" s="152"/>
      <c r="EF48" s="152"/>
      <c r="EG48" s="152"/>
      <c r="EH48" s="152"/>
      <c r="EI48" s="152"/>
      <c r="EJ48" s="152">
        <f t="shared" ref="EJ48:EO48" si="381">SUM(EJ49:EJ61)</f>
        <v>574</v>
      </c>
      <c r="EK48" s="152">
        <f t="shared" si="381"/>
        <v>294</v>
      </c>
      <c r="EL48" s="152">
        <f t="shared" si="381"/>
        <v>50</v>
      </c>
      <c r="EM48" s="152">
        <f t="shared" si="381"/>
        <v>74</v>
      </c>
      <c r="EN48" s="152">
        <f t="shared" si="381"/>
        <v>88</v>
      </c>
      <c r="EO48" s="152">
        <f t="shared" si="381"/>
        <v>88</v>
      </c>
      <c r="EP48" s="152">
        <f t="shared" ref="EP48:GF48" si="382">SUM(EP49:EP61)</f>
        <v>118</v>
      </c>
      <c r="EQ48" s="152">
        <f t="shared" si="382"/>
        <v>148</v>
      </c>
      <c r="ER48" s="152">
        <f t="shared" si="382"/>
        <v>0</v>
      </c>
      <c r="ES48" s="152">
        <f t="shared" si="382"/>
        <v>0</v>
      </c>
      <c r="ET48" s="152">
        <f t="shared" si="382"/>
        <v>14</v>
      </c>
      <c r="EU48" s="152">
        <f t="shared" si="382"/>
        <v>14</v>
      </c>
      <c r="EV48" s="152">
        <f t="shared" si="382"/>
        <v>4</v>
      </c>
      <c r="EW48" s="152">
        <f t="shared" si="382"/>
        <v>19</v>
      </c>
      <c r="EX48" s="152">
        <f t="shared" si="382"/>
        <v>0</v>
      </c>
      <c r="EY48" s="152">
        <f t="shared" si="382"/>
        <v>0</v>
      </c>
      <c r="EZ48" s="152">
        <f t="shared" si="382"/>
        <v>38</v>
      </c>
      <c r="FA48" s="152">
        <f t="shared" si="382"/>
        <v>168</v>
      </c>
      <c r="FB48" s="152">
        <f t="shared" si="382"/>
        <v>2</v>
      </c>
      <c r="FC48" s="152">
        <f t="shared" si="382"/>
        <v>90</v>
      </c>
      <c r="FD48" s="152">
        <f t="shared" si="382"/>
        <v>2</v>
      </c>
      <c r="FE48" s="152">
        <f t="shared" si="382"/>
        <v>144</v>
      </c>
      <c r="FF48" s="152">
        <f t="shared" si="382"/>
        <v>0</v>
      </c>
      <c r="FG48" s="71">
        <f t="shared" si="382"/>
        <v>0</v>
      </c>
      <c r="FH48" s="152">
        <f t="shared" si="382"/>
        <v>0</v>
      </c>
      <c r="FI48" s="152">
        <f t="shared" si="382"/>
        <v>0</v>
      </c>
      <c r="FJ48" s="152">
        <f t="shared" si="382"/>
        <v>0</v>
      </c>
      <c r="FK48" s="152">
        <f t="shared" si="382"/>
        <v>0</v>
      </c>
      <c r="FL48" s="152">
        <f t="shared" si="382"/>
        <v>0</v>
      </c>
      <c r="FM48" s="152">
        <f t="shared" si="382"/>
        <v>0</v>
      </c>
      <c r="FN48" s="152">
        <f t="shared" si="382"/>
        <v>2</v>
      </c>
      <c r="FO48" s="152">
        <f t="shared" si="382"/>
        <v>27</v>
      </c>
      <c r="FP48" s="152">
        <f t="shared" si="382"/>
        <v>3</v>
      </c>
      <c r="FQ48" s="152">
        <f t="shared" si="382"/>
        <v>24</v>
      </c>
      <c r="FR48" s="152">
        <f t="shared" si="382"/>
        <v>0</v>
      </c>
      <c r="FS48" s="169">
        <f t="shared" si="382"/>
        <v>8</v>
      </c>
      <c r="FT48" s="152">
        <f t="shared" si="382"/>
        <v>0</v>
      </c>
      <c r="FU48" s="152">
        <f t="shared" si="382"/>
        <v>0</v>
      </c>
      <c r="FV48" s="152">
        <f t="shared" si="382"/>
        <v>2</v>
      </c>
      <c r="FW48" s="152">
        <f t="shared" si="382"/>
        <v>16</v>
      </c>
      <c r="FX48" s="152">
        <f t="shared" si="382"/>
        <v>2</v>
      </c>
      <c r="FY48" s="152">
        <f t="shared" si="382"/>
        <v>12</v>
      </c>
      <c r="FZ48" s="152">
        <f t="shared" si="382"/>
        <v>0</v>
      </c>
      <c r="GA48" s="152">
        <f t="shared" si="382"/>
        <v>0</v>
      </c>
      <c r="GB48" s="152">
        <f t="shared" si="382"/>
        <v>0</v>
      </c>
      <c r="GC48" s="152">
        <f t="shared" si="382"/>
        <v>0</v>
      </c>
      <c r="GD48" s="152">
        <f t="shared" si="382"/>
        <v>0</v>
      </c>
      <c r="GE48" s="71">
        <f t="shared" si="382"/>
        <v>836</v>
      </c>
      <c r="GF48" s="71">
        <f t="shared" si="382"/>
        <v>407</v>
      </c>
      <c r="GG48" s="152"/>
      <c r="GH48" s="152"/>
      <c r="GI48" s="152"/>
      <c r="GJ48" s="264"/>
      <c r="GK48" s="266"/>
      <c r="GL48" s="265"/>
      <c r="GM48" s="7"/>
      <c r="GN48" s="11"/>
      <c r="GO48" s="11"/>
      <c r="GP48" s="41"/>
      <c r="GR48" s="38"/>
    </row>
    <row r="49" spans="1:200" ht="24.95" hidden="1" customHeight="1" outlineLevel="1" x14ac:dyDescent="0.3">
      <c r="A49" s="108"/>
      <c r="B49" s="62" t="s">
        <v>93</v>
      </c>
      <c r="C49" s="119" t="s">
        <v>110</v>
      </c>
      <c r="D49" s="119" t="s">
        <v>95</v>
      </c>
      <c r="E49" s="119" t="s">
        <v>130</v>
      </c>
      <c r="F49" s="119" t="s">
        <v>131</v>
      </c>
      <c r="G49" s="119">
        <v>1</v>
      </c>
      <c r="H49" s="63">
        <v>116</v>
      </c>
      <c r="I49" s="63">
        <v>1</v>
      </c>
      <c r="J49" s="63">
        <v>1</v>
      </c>
      <c r="K49" s="63">
        <f>SUM(J49)*2</f>
        <v>2</v>
      </c>
      <c r="L49" s="109">
        <v>42</v>
      </c>
      <c r="M49" s="110">
        <f t="shared" ref="M49:M54" si="383">SUM(N49+P49+R49+T49+V49)</f>
        <v>20</v>
      </c>
      <c r="N49" s="109">
        <v>20</v>
      </c>
      <c r="O49" s="109">
        <f t="shared" ref="O49:O54" si="384">SUM(N49)*I49</f>
        <v>20</v>
      </c>
      <c r="P49" s="65"/>
      <c r="Q49" s="70"/>
      <c r="R49" s="65"/>
      <c r="S49" s="70"/>
      <c r="T49" s="65"/>
      <c r="U49" s="70"/>
      <c r="V49" s="113"/>
      <c r="W49" s="70"/>
      <c r="X49" s="70"/>
      <c r="Y49" s="70"/>
      <c r="Z49" s="113"/>
      <c r="AA49" s="70"/>
      <c r="AB49" s="113"/>
      <c r="AC49" s="70"/>
      <c r="AD49" s="113"/>
      <c r="AE49" s="114"/>
      <c r="AF49" s="113"/>
      <c r="AG49" s="70"/>
      <c r="AH49" s="113"/>
      <c r="AI49" s="70"/>
      <c r="AJ49" s="113"/>
      <c r="AK49" s="70"/>
      <c r="AL49" s="113"/>
      <c r="AM49" s="70"/>
      <c r="AN49" s="113"/>
      <c r="AO49" s="70"/>
      <c r="AP49" s="113"/>
      <c r="AQ49" s="70"/>
      <c r="AR49" s="113"/>
      <c r="AS49" s="70"/>
      <c r="AT49" s="113"/>
      <c r="AU49" s="70"/>
      <c r="AV49" s="113"/>
      <c r="AW49" s="70"/>
      <c r="AX49" s="113"/>
      <c r="AY49" s="70"/>
      <c r="AZ49" s="113"/>
      <c r="BA49" s="70"/>
      <c r="BB49" s="113"/>
      <c r="BC49" s="70"/>
      <c r="BD49" s="113"/>
      <c r="BE49" s="70"/>
      <c r="BF49" s="70"/>
      <c r="BG49" s="70">
        <f t="shared" si="23"/>
        <v>20</v>
      </c>
      <c r="BH49" s="70">
        <f t="shared" ref="BH49:BH61" si="385">SUM(O49+Q49+U49+W49+X49+AS49+AW49+AY49+BA49+BC49+S49+AQ49)</f>
        <v>20</v>
      </c>
      <c r="BI49" s="116"/>
      <c r="BJ49" s="116"/>
      <c r="BK49" s="116"/>
      <c r="BL49" s="117"/>
      <c r="BM49" s="108"/>
      <c r="BN49" s="62" t="s">
        <v>102</v>
      </c>
      <c r="BO49" s="63" t="s">
        <v>110</v>
      </c>
      <c r="BP49" s="63" t="s">
        <v>95</v>
      </c>
      <c r="BQ49" s="63" t="s">
        <v>130</v>
      </c>
      <c r="BR49" s="119" t="s">
        <v>295</v>
      </c>
      <c r="BS49" s="63">
        <v>4</v>
      </c>
      <c r="BT49" s="119">
        <v>204</v>
      </c>
      <c r="BU49" s="119">
        <v>1</v>
      </c>
      <c r="BV49" s="63">
        <v>5</v>
      </c>
      <c r="BW49" s="63">
        <f>SUM(BV49)*2</f>
        <v>10</v>
      </c>
      <c r="BX49" s="62">
        <v>84</v>
      </c>
      <c r="BY49" s="64">
        <f>SUM(BZ49+CB49+CD49+CF49+CH49)</f>
        <v>30</v>
      </c>
      <c r="BZ49" s="65">
        <v>30</v>
      </c>
      <c r="CA49" s="66">
        <f>SUM(BZ49)*BU49</f>
        <v>30</v>
      </c>
      <c r="CB49" s="65"/>
      <c r="CC49" s="66">
        <f>BV49*CB49</f>
        <v>0</v>
      </c>
      <c r="CD49" s="65"/>
      <c r="CE49" s="66">
        <f>SUM(CD49)*BV49</f>
        <v>0</v>
      </c>
      <c r="CF49" s="65"/>
      <c r="CG49" s="66">
        <f>SUM(CF49)*BW49</f>
        <v>0</v>
      </c>
      <c r="CH49" s="65"/>
      <c r="CI49" s="66">
        <f>SUM(CH49)*BV49*5</f>
        <v>0</v>
      </c>
      <c r="CJ49" s="67"/>
      <c r="CK49" s="68"/>
      <c r="CL49" s="65"/>
      <c r="CM49" s="66"/>
      <c r="CN49" s="65"/>
      <c r="CO49" s="67">
        <f>SUM(CN49)*3*BT49/5</f>
        <v>0</v>
      </c>
      <c r="CP49" s="65"/>
      <c r="CQ49" s="69">
        <f>SUM(CP49*BT49*(30+4))</f>
        <v>0</v>
      </c>
      <c r="CR49" s="65"/>
      <c r="CS49" s="66">
        <f>SUM(CR49*BT49*3)</f>
        <v>0</v>
      </c>
      <c r="CT49" s="66"/>
      <c r="CU49" s="67">
        <f>SUM(CT49*BT49/3)</f>
        <v>0</v>
      </c>
      <c r="CV49" s="65"/>
      <c r="CW49" s="67">
        <f>SUM(CV49*BT49*2/3)</f>
        <v>0</v>
      </c>
      <c r="CX49" s="65"/>
      <c r="CY49" s="66">
        <f>SUM(CX49*BT49)*2</f>
        <v>0</v>
      </c>
      <c r="CZ49" s="65"/>
      <c r="DA49" s="66">
        <f t="shared" ref="DA49:DA54" si="386">SUM(CZ49*BV49*2)</f>
        <v>0</v>
      </c>
      <c r="DB49" s="65"/>
      <c r="DC49" s="66">
        <f>SUM(DB49*BT49*2)</f>
        <v>0</v>
      </c>
      <c r="DD49" s="65"/>
      <c r="DE49" s="66">
        <f>SUM(BV49*DD49*6)</f>
        <v>0</v>
      </c>
      <c r="DF49" s="65"/>
      <c r="DG49" s="67">
        <f>DF49*BT49/3</f>
        <v>0</v>
      </c>
      <c r="DH49" s="65"/>
      <c r="DI49" s="66">
        <f>SUM(DH49*BT49/3)</f>
        <v>0</v>
      </c>
      <c r="DJ49" s="65"/>
      <c r="DK49" s="66">
        <f>SUM(BV49*DJ49*8)</f>
        <v>0</v>
      </c>
      <c r="DL49" s="113"/>
      <c r="DM49" s="70"/>
      <c r="DN49" s="113"/>
      <c r="DO49" s="70"/>
      <c r="DP49" s="113"/>
      <c r="DQ49" s="70"/>
      <c r="DR49" s="70"/>
      <c r="DS49" s="70">
        <f t="shared" ref="DS49:DS61" si="387">SUM(DA49+DQ49+DO49+DM49+DK49+DI49+DE49+DC49+CW49+CY49+CU49+CS49+CQ49+CO49+CM49+CK49+CJ49+CI49+CG49+CC49+CA49+CE49+DG49)</f>
        <v>30</v>
      </c>
      <c r="DT49" s="70">
        <f t="shared" ref="DT49:DT61" si="388">SUM(CA49+CC49+CG49+CI49+CJ49+DE49+DI49+DK49+DM49+DO49+CE49+DC49)</f>
        <v>30</v>
      </c>
      <c r="DU49" s="116"/>
      <c r="DV49" s="116"/>
      <c r="DW49" s="116"/>
      <c r="DX49" s="117"/>
      <c r="DY49" s="108"/>
      <c r="DZ49" s="62" t="s">
        <v>102</v>
      </c>
      <c r="EA49" s="63" t="s">
        <v>110</v>
      </c>
      <c r="EB49" s="63" t="s">
        <v>95</v>
      </c>
      <c r="EC49" s="146"/>
      <c r="ED49" s="146"/>
      <c r="EE49" s="177"/>
      <c r="EF49" s="177"/>
      <c r="EG49" s="177"/>
      <c r="EH49" s="180"/>
      <c r="EI49" s="177"/>
      <c r="EJ49" s="66">
        <f t="shared" ref="EJ49:EJ61" si="389">SUM(L49+BX49)</f>
        <v>126</v>
      </c>
      <c r="EK49" s="147">
        <f t="shared" ref="EK49:EK61" si="390">SUM(M49+BY49)</f>
        <v>50</v>
      </c>
      <c r="EL49" s="65">
        <f t="shared" ref="EL49:EL63" si="391">SUM(N49+BZ49)</f>
        <v>50</v>
      </c>
      <c r="EM49" s="70">
        <f t="shared" ref="EM49:EM61" si="392">SUM(O49+CA49)</f>
        <v>50</v>
      </c>
      <c r="EN49" s="65">
        <f t="shared" ref="EN49:EN61" si="393">SUM(P49+CB49)</f>
        <v>0</v>
      </c>
      <c r="EO49" s="70">
        <f t="shared" ref="EO49:EO61" si="394">SUM(Q49+CC49)</f>
        <v>0</v>
      </c>
      <c r="EP49" s="65">
        <f t="shared" ref="EP49:EP61" si="395">SUM(R49+CD49)</f>
        <v>0</v>
      </c>
      <c r="EQ49" s="70">
        <f t="shared" ref="EQ49:EQ61" si="396">SUM(S49+CE49)</f>
        <v>0</v>
      </c>
      <c r="ER49" s="65">
        <f t="shared" ref="ER49:ER61" si="397">SUM(T49+CF49)</f>
        <v>0</v>
      </c>
      <c r="ES49" s="70">
        <f t="shared" ref="ES49:ES61" si="398">SUM(U49+CG49)</f>
        <v>0</v>
      </c>
      <c r="ET49" s="113">
        <f t="shared" ref="ET49:ET61" si="399">SUM(V49+CH49)</f>
        <v>0</v>
      </c>
      <c r="EU49" s="70">
        <f t="shared" ref="EU49:EU61" si="400">SUM(W49+CI49)</f>
        <v>0</v>
      </c>
      <c r="EV49" s="70">
        <f t="shared" ref="EV49:EV61" si="401">SUM(X49+CJ49)</f>
        <v>0</v>
      </c>
      <c r="EW49" s="70">
        <f t="shared" ref="EW49:EW61" si="402">SUM(Y49+CK49)</f>
        <v>0</v>
      </c>
      <c r="EX49" s="113">
        <f t="shared" ref="EX49:EX61" si="403">SUM(Z49+CL49)</f>
        <v>0</v>
      </c>
      <c r="EY49" s="70">
        <f t="shared" ref="EY49:EY61" si="404">SUM(AA49+CM49)</f>
        <v>0</v>
      </c>
      <c r="EZ49" s="113">
        <f t="shared" ref="EZ49:EZ61" si="405">SUM(AB49+CN49)</f>
        <v>0</v>
      </c>
      <c r="FA49" s="70">
        <f t="shared" ref="FA49:FA61" si="406">SUM(AC49+CO49)</f>
        <v>0</v>
      </c>
      <c r="FB49" s="113">
        <f t="shared" ref="FB49:FB61" si="407">SUM(AD49+CP49)</f>
        <v>0</v>
      </c>
      <c r="FC49" s="114">
        <f t="shared" ref="FC49:FC61" si="408">SUM(AE49+CQ49)</f>
        <v>0</v>
      </c>
      <c r="FD49" s="113">
        <f t="shared" ref="FD49:FD61" si="409">SUM(AF49+CR49)</f>
        <v>0</v>
      </c>
      <c r="FE49" s="70">
        <f t="shared" ref="FE49:FE61" si="410">SUM(AG49+CS49)</f>
        <v>0</v>
      </c>
      <c r="FF49" s="113">
        <f t="shared" ref="FF49:FF61" si="411">SUM(AH49+CT49)</f>
        <v>0</v>
      </c>
      <c r="FG49" s="70">
        <f t="shared" ref="FG49:FG61" si="412">SUM(AI49+CU49)</f>
        <v>0</v>
      </c>
      <c r="FH49" s="113">
        <f t="shared" ref="FH49:FH61" si="413">SUM(AJ49+CV49)</f>
        <v>0</v>
      </c>
      <c r="FI49" s="70">
        <f t="shared" ref="FI49:FI61" si="414">SUM(AK49+CW49)</f>
        <v>0</v>
      </c>
      <c r="FJ49" s="113">
        <f t="shared" ref="FJ49:FJ61" si="415">SUM(AL49+CX49)</f>
        <v>0</v>
      </c>
      <c r="FK49" s="70">
        <f t="shared" ref="FK49:FK61" si="416">SUM(AM49+CY49)</f>
        <v>0</v>
      </c>
      <c r="FL49" s="113">
        <f t="shared" ref="FL49:FL61" si="417">SUM(AN49+CZ49)</f>
        <v>0</v>
      </c>
      <c r="FM49" s="70">
        <f t="shared" ref="FM49:FM61" si="418">SUM(AO49+DA49)</f>
        <v>0</v>
      </c>
      <c r="FN49" s="113">
        <f t="shared" ref="FN49:FN61" si="419">SUM(AP49+DB49)</f>
        <v>0</v>
      </c>
      <c r="FO49" s="70">
        <f t="shared" ref="FO49:FO61" si="420">SUM(AQ49+DC49)</f>
        <v>0</v>
      </c>
      <c r="FP49" s="113">
        <f t="shared" ref="FP49:FP61" si="421">SUM(AR49+DD49)</f>
        <v>0</v>
      </c>
      <c r="FQ49" s="70">
        <f t="shared" ref="FQ49:FS61" si="422">SUM(AS49+DE49)</f>
        <v>0</v>
      </c>
      <c r="FR49" s="113"/>
      <c r="FS49" s="66">
        <f t="shared" si="422"/>
        <v>0</v>
      </c>
      <c r="FT49" s="113">
        <f t="shared" ref="FT49:FT61" si="423">SUM(AV49+DH49)</f>
        <v>0</v>
      </c>
      <c r="FU49" s="70">
        <f t="shared" ref="FU49:FU61" si="424">SUM(AW49+DI49)</f>
        <v>0</v>
      </c>
      <c r="FV49" s="113">
        <f t="shared" ref="FV49:FV61" si="425">SUM(AX49+DJ49)</f>
        <v>0</v>
      </c>
      <c r="FW49" s="70">
        <f t="shared" ref="FW49:FW61" si="426">SUM(AY49+DK49)</f>
        <v>0</v>
      </c>
      <c r="FX49" s="113">
        <f t="shared" ref="FX49:FX61" si="427">SUM(AZ49+DL49)</f>
        <v>0</v>
      </c>
      <c r="FY49" s="70">
        <f t="shared" ref="FY49:FY61" si="428">SUM(BA49+DM49)</f>
        <v>0</v>
      </c>
      <c r="FZ49" s="113">
        <f t="shared" ref="FZ49:FZ61" si="429">SUM(BB49+DN49)</f>
        <v>0</v>
      </c>
      <c r="GA49" s="70">
        <f t="shared" ref="GA49:GA61" si="430">SUM(BC49+DO49)</f>
        <v>0</v>
      </c>
      <c r="GB49" s="113">
        <f t="shared" ref="GB49:GB61" si="431">SUM(BD49+DP49)</f>
        <v>0</v>
      </c>
      <c r="GC49" s="70">
        <f t="shared" ref="GC49:GC61" si="432">SUM(BE49+DQ49)</f>
        <v>0</v>
      </c>
      <c r="GD49" s="70">
        <f t="shared" ref="GD49:GD61" si="433">SUM(BF49+DR49)</f>
        <v>0</v>
      </c>
      <c r="GE49" s="70">
        <f t="shared" ref="GE49:GE61" si="434">SUM(BG49+DS49)</f>
        <v>50</v>
      </c>
      <c r="GF49" s="70">
        <f t="shared" ref="GF49:GF61" si="435">SUM(BH49+DT49)</f>
        <v>50</v>
      </c>
      <c r="GG49" s="116"/>
      <c r="GH49" s="116"/>
      <c r="GI49" s="116"/>
      <c r="GJ49" s="116"/>
      <c r="GK49" s="267"/>
      <c r="GL49" s="10"/>
      <c r="GM49" s="10"/>
      <c r="GN49" s="1"/>
      <c r="GO49" s="13"/>
      <c r="GP49" s="15"/>
      <c r="GQ49" s="5"/>
      <c r="GR49" s="33"/>
    </row>
    <row r="50" spans="1:200" ht="24.95" hidden="1" customHeight="1" outlineLevel="1" x14ac:dyDescent="0.3">
      <c r="A50" s="108"/>
      <c r="B50" s="62" t="s">
        <v>102</v>
      </c>
      <c r="C50" s="63" t="s">
        <v>110</v>
      </c>
      <c r="D50" s="63" t="s">
        <v>95</v>
      </c>
      <c r="E50" s="63" t="s">
        <v>130</v>
      </c>
      <c r="F50" s="63" t="s">
        <v>138</v>
      </c>
      <c r="G50" s="63">
        <v>5</v>
      </c>
      <c r="H50" s="63">
        <v>24</v>
      </c>
      <c r="I50" s="63">
        <v>1</v>
      </c>
      <c r="J50" s="63">
        <v>1</v>
      </c>
      <c r="K50" s="63">
        <f>SUM(J50)*2</f>
        <v>2</v>
      </c>
      <c r="L50" s="62">
        <v>82</v>
      </c>
      <c r="M50" s="64">
        <f t="shared" si="383"/>
        <v>58</v>
      </c>
      <c r="N50" s="65"/>
      <c r="O50" s="66">
        <f t="shared" si="384"/>
        <v>0</v>
      </c>
      <c r="P50" s="65">
        <v>16</v>
      </c>
      <c r="Q50" s="66">
        <f>J50*P50</f>
        <v>16</v>
      </c>
      <c r="R50" s="65">
        <v>28</v>
      </c>
      <c r="S50" s="66">
        <f>SUM(R50)*J50</f>
        <v>28</v>
      </c>
      <c r="T50" s="65"/>
      <c r="U50" s="66">
        <f>SUM(T50)*K50</f>
        <v>0</v>
      </c>
      <c r="V50" s="65">
        <v>14</v>
      </c>
      <c r="W50" s="66">
        <f>SUM(V50)*J50</f>
        <v>14</v>
      </c>
      <c r="X50" s="67">
        <f>SUM(J50*AX50*2+K50*AZ50*2)</f>
        <v>0</v>
      </c>
      <c r="Y50" s="67">
        <f>L50*J50*0.05</f>
        <v>4.1000000000000005</v>
      </c>
      <c r="Z50" s="65"/>
      <c r="AA50" s="66"/>
      <c r="AB50" s="65"/>
      <c r="AC50" s="67">
        <f>SUM(AB50)*3*H50/5</f>
        <v>0</v>
      </c>
      <c r="AD50" s="65"/>
      <c r="AE50" s="69">
        <f>SUM(AD50*H50*(30+4))</f>
        <v>0</v>
      </c>
      <c r="AF50" s="65"/>
      <c r="AG50" s="66">
        <f>SUM(AF50*H50*3)</f>
        <v>0</v>
      </c>
      <c r="AH50" s="66"/>
      <c r="AI50" s="67">
        <f>SUM(AH50*H50/3)</f>
        <v>0</v>
      </c>
      <c r="AJ50" s="65"/>
      <c r="AK50" s="67">
        <f>SUM(AJ50*H50*2/3)</f>
        <v>0</v>
      </c>
      <c r="AL50" s="65"/>
      <c r="AM50" s="66">
        <f>SUM(AL50*H50)*2</f>
        <v>0</v>
      </c>
      <c r="AN50" s="65"/>
      <c r="AO50" s="66">
        <f>SUM(AN50*J50*2)</f>
        <v>0</v>
      </c>
      <c r="AP50" s="65"/>
      <c r="AQ50" s="67">
        <f>SUM(AP50*H50*2)</f>
        <v>0</v>
      </c>
      <c r="AR50" s="65"/>
      <c r="AS50" s="67">
        <f>SUM(J50*AR50*6)</f>
        <v>0</v>
      </c>
      <c r="AT50" s="65">
        <v>1</v>
      </c>
      <c r="AU50" s="67">
        <f>AT50*H50/3</f>
        <v>8</v>
      </c>
      <c r="AV50" s="65"/>
      <c r="AW50" s="66">
        <f>SUM(J50*AV50*6)</f>
        <v>0</v>
      </c>
      <c r="AX50" s="65"/>
      <c r="AY50" s="67">
        <f>SUM(J50*AX50*8)</f>
        <v>0</v>
      </c>
      <c r="AZ50" s="66"/>
      <c r="BA50" s="67">
        <f>SUM(AZ50*K50*5*6)</f>
        <v>0</v>
      </c>
      <c r="BB50" s="65"/>
      <c r="BC50" s="67">
        <f>SUM(BB50*K50*4*6)</f>
        <v>0</v>
      </c>
      <c r="BD50" s="65"/>
      <c r="BE50" s="70">
        <f>SUM(BD50*50)</f>
        <v>0</v>
      </c>
      <c r="BF50" s="70"/>
      <c r="BG50" s="70">
        <f t="shared" si="23"/>
        <v>70.099999999999994</v>
      </c>
      <c r="BH50" s="70">
        <f t="shared" si="385"/>
        <v>58</v>
      </c>
      <c r="BI50" s="116"/>
      <c r="BJ50" s="116"/>
      <c r="BK50" s="116"/>
      <c r="BL50" s="117"/>
      <c r="BM50" s="108"/>
      <c r="BN50" s="62" t="s">
        <v>102</v>
      </c>
      <c r="BO50" s="63" t="s">
        <v>110</v>
      </c>
      <c r="BP50" s="63" t="s">
        <v>95</v>
      </c>
      <c r="BQ50" s="63" t="s">
        <v>130</v>
      </c>
      <c r="BR50" s="119" t="s">
        <v>296</v>
      </c>
      <c r="BS50" s="63">
        <v>4</v>
      </c>
      <c r="BT50" s="119">
        <v>204</v>
      </c>
      <c r="BU50" s="119">
        <v>1</v>
      </c>
      <c r="BV50" s="63">
        <v>1</v>
      </c>
      <c r="BW50" s="63">
        <f>SUM(BV50)*2</f>
        <v>2</v>
      </c>
      <c r="BX50" s="62">
        <v>84</v>
      </c>
      <c r="BY50" s="64">
        <f>SUM(BZ50+CB50+CD50+CF50+CH50)</f>
        <v>54</v>
      </c>
      <c r="BZ50" s="65"/>
      <c r="CA50" s="66">
        <f>SUM(BZ50)*BU50</f>
        <v>0</v>
      </c>
      <c r="CB50" s="65">
        <v>26</v>
      </c>
      <c r="CC50" s="66">
        <f>BV50*CB50</f>
        <v>26</v>
      </c>
      <c r="CD50" s="65">
        <v>28</v>
      </c>
      <c r="CE50" s="66">
        <f>SUM(CD50)*BV50</f>
        <v>28</v>
      </c>
      <c r="CF50" s="65"/>
      <c r="CG50" s="66">
        <f>SUM(CF50)*BW50</f>
        <v>0</v>
      </c>
      <c r="CH50" s="65"/>
      <c r="CI50" s="66">
        <f>SUM(CH50)*BV50*5</f>
        <v>0</v>
      </c>
      <c r="CJ50" s="67">
        <f>SUM(BV50*DJ50*2+BW50*DL50*2)</f>
        <v>2</v>
      </c>
      <c r="CK50" s="68">
        <f>SUM(BX50*5/100*BV50)</f>
        <v>4.2</v>
      </c>
      <c r="CL50" s="65"/>
      <c r="CM50" s="66"/>
      <c r="CN50" s="65"/>
      <c r="CO50" s="67">
        <f>SUM(CN50)*3*BT50/5</f>
        <v>0</v>
      </c>
      <c r="CP50" s="65"/>
      <c r="CQ50" s="69">
        <f>SUM(CP50*BT50*(30+4))</f>
        <v>0</v>
      </c>
      <c r="CR50" s="65"/>
      <c r="CS50" s="66">
        <f>SUM(CR50*BT50*3)</f>
        <v>0</v>
      </c>
      <c r="CT50" s="66"/>
      <c r="CU50" s="67">
        <f>SUM(CT50*BT50/3)</f>
        <v>0</v>
      </c>
      <c r="CV50" s="65"/>
      <c r="CW50" s="67">
        <f>SUM(CV50*BT50*2/3)</f>
        <v>0</v>
      </c>
      <c r="CX50" s="65"/>
      <c r="CY50" s="66">
        <f>SUM(CX50*BT50)*2</f>
        <v>0</v>
      </c>
      <c r="CZ50" s="65"/>
      <c r="DA50" s="66">
        <f t="shared" si="386"/>
        <v>0</v>
      </c>
      <c r="DB50" s="65"/>
      <c r="DC50" s="66">
        <f>SUM(DB50*BT50*2)</f>
        <v>0</v>
      </c>
      <c r="DD50" s="65"/>
      <c r="DE50" s="66">
        <f>SUM(BV50*DD50*6)</f>
        <v>0</v>
      </c>
      <c r="DF50" s="65"/>
      <c r="DG50" s="67">
        <f>DF50*BT50/3</f>
        <v>0</v>
      </c>
      <c r="DH50" s="65"/>
      <c r="DI50" s="66">
        <f>SUM(DH50*BT50/3)</f>
        <v>0</v>
      </c>
      <c r="DJ50" s="65">
        <v>1</v>
      </c>
      <c r="DK50" s="66">
        <f>SUM(BV50*DJ50*8)</f>
        <v>8</v>
      </c>
      <c r="DL50" s="113"/>
      <c r="DM50" s="70"/>
      <c r="DN50" s="113"/>
      <c r="DO50" s="70"/>
      <c r="DP50" s="113"/>
      <c r="DQ50" s="70"/>
      <c r="DR50" s="70"/>
      <c r="DS50" s="70">
        <f t="shared" si="387"/>
        <v>68.2</v>
      </c>
      <c r="DT50" s="70">
        <f t="shared" si="388"/>
        <v>64</v>
      </c>
      <c r="DU50" s="116"/>
      <c r="DV50" s="116"/>
      <c r="DW50" s="116"/>
      <c r="DX50" s="117"/>
      <c r="DY50" s="108"/>
      <c r="DZ50" s="62" t="s">
        <v>102</v>
      </c>
      <c r="EA50" s="63" t="s">
        <v>110</v>
      </c>
      <c r="EB50" s="63" t="s">
        <v>95</v>
      </c>
      <c r="EC50" s="146"/>
      <c r="ED50" s="177"/>
      <c r="EE50" s="177"/>
      <c r="EF50" s="177"/>
      <c r="EG50" s="177"/>
      <c r="EH50" s="177"/>
      <c r="EI50" s="177"/>
      <c r="EJ50" s="66">
        <f t="shared" si="389"/>
        <v>166</v>
      </c>
      <c r="EK50" s="147">
        <f t="shared" si="390"/>
        <v>112</v>
      </c>
      <c r="EL50" s="65">
        <f t="shared" si="391"/>
        <v>0</v>
      </c>
      <c r="EM50" s="70">
        <f t="shared" si="392"/>
        <v>0</v>
      </c>
      <c r="EN50" s="65">
        <f t="shared" si="393"/>
        <v>42</v>
      </c>
      <c r="EO50" s="70">
        <f t="shared" si="394"/>
        <v>42</v>
      </c>
      <c r="EP50" s="65">
        <f t="shared" si="395"/>
        <v>56</v>
      </c>
      <c r="EQ50" s="70">
        <f t="shared" si="396"/>
        <v>56</v>
      </c>
      <c r="ER50" s="65">
        <f t="shared" si="397"/>
        <v>0</v>
      </c>
      <c r="ES50" s="70">
        <f t="shared" si="398"/>
        <v>0</v>
      </c>
      <c r="ET50" s="113">
        <f t="shared" si="399"/>
        <v>14</v>
      </c>
      <c r="EU50" s="70">
        <f t="shared" si="400"/>
        <v>14</v>
      </c>
      <c r="EV50" s="70">
        <f t="shared" si="401"/>
        <v>2</v>
      </c>
      <c r="EW50" s="70">
        <f t="shared" si="402"/>
        <v>8.3000000000000007</v>
      </c>
      <c r="EX50" s="113">
        <f t="shared" si="403"/>
        <v>0</v>
      </c>
      <c r="EY50" s="70">
        <f t="shared" si="404"/>
        <v>0</v>
      </c>
      <c r="EZ50" s="113">
        <f t="shared" si="405"/>
        <v>0</v>
      </c>
      <c r="FA50" s="70">
        <f t="shared" si="406"/>
        <v>0</v>
      </c>
      <c r="FB50" s="113">
        <f t="shared" si="407"/>
        <v>0</v>
      </c>
      <c r="FC50" s="114">
        <f t="shared" si="408"/>
        <v>0</v>
      </c>
      <c r="FD50" s="113">
        <f t="shared" si="409"/>
        <v>0</v>
      </c>
      <c r="FE50" s="70">
        <f t="shared" si="410"/>
        <v>0</v>
      </c>
      <c r="FF50" s="113">
        <f t="shared" si="411"/>
        <v>0</v>
      </c>
      <c r="FG50" s="70">
        <f t="shared" si="412"/>
        <v>0</v>
      </c>
      <c r="FH50" s="113">
        <f t="shared" si="413"/>
        <v>0</v>
      </c>
      <c r="FI50" s="70">
        <f t="shared" si="414"/>
        <v>0</v>
      </c>
      <c r="FJ50" s="113">
        <f t="shared" si="415"/>
        <v>0</v>
      </c>
      <c r="FK50" s="70">
        <f t="shared" si="416"/>
        <v>0</v>
      </c>
      <c r="FL50" s="113">
        <f t="shared" si="417"/>
        <v>0</v>
      </c>
      <c r="FM50" s="70">
        <f t="shared" si="418"/>
        <v>0</v>
      </c>
      <c r="FN50" s="113">
        <f t="shared" si="419"/>
        <v>0</v>
      </c>
      <c r="FO50" s="70">
        <f t="shared" si="420"/>
        <v>0</v>
      </c>
      <c r="FP50" s="113">
        <f t="shared" si="421"/>
        <v>0</v>
      </c>
      <c r="FQ50" s="70">
        <f t="shared" si="422"/>
        <v>0</v>
      </c>
      <c r="FR50" s="113"/>
      <c r="FS50" s="66">
        <f t="shared" si="422"/>
        <v>8</v>
      </c>
      <c r="FT50" s="113">
        <f t="shared" si="423"/>
        <v>0</v>
      </c>
      <c r="FU50" s="70">
        <f t="shared" si="424"/>
        <v>0</v>
      </c>
      <c r="FV50" s="113">
        <f t="shared" si="425"/>
        <v>1</v>
      </c>
      <c r="FW50" s="70">
        <f t="shared" si="426"/>
        <v>8</v>
      </c>
      <c r="FX50" s="113">
        <f t="shared" si="427"/>
        <v>0</v>
      </c>
      <c r="FY50" s="70">
        <f t="shared" si="428"/>
        <v>0</v>
      </c>
      <c r="FZ50" s="113">
        <f t="shared" si="429"/>
        <v>0</v>
      </c>
      <c r="GA50" s="70">
        <f t="shared" si="430"/>
        <v>0</v>
      </c>
      <c r="GB50" s="113">
        <f t="shared" si="431"/>
        <v>0</v>
      </c>
      <c r="GC50" s="70">
        <f t="shared" si="432"/>
        <v>0</v>
      </c>
      <c r="GD50" s="70">
        <f t="shared" si="433"/>
        <v>0</v>
      </c>
      <c r="GE50" s="70">
        <f t="shared" si="434"/>
        <v>138.30000000000001</v>
      </c>
      <c r="GF50" s="70">
        <f t="shared" si="435"/>
        <v>122</v>
      </c>
      <c r="GG50" s="116"/>
      <c r="GH50" s="116"/>
      <c r="GI50" s="116"/>
      <c r="GJ50" s="116"/>
      <c r="GK50" s="267"/>
      <c r="GL50" s="10"/>
      <c r="GM50" s="10"/>
      <c r="GN50" s="1"/>
      <c r="GO50" s="13"/>
      <c r="GP50" s="15"/>
      <c r="GQ50" s="5"/>
      <c r="GR50" s="33"/>
    </row>
    <row r="51" spans="1:200" ht="24.95" hidden="1" customHeight="1" outlineLevel="1" x14ac:dyDescent="0.3">
      <c r="A51" s="108"/>
      <c r="B51" s="170" t="s">
        <v>388</v>
      </c>
      <c r="C51" s="63" t="s">
        <v>181</v>
      </c>
      <c r="D51" s="119" t="s">
        <v>182</v>
      </c>
      <c r="E51" s="63" t="s">
        <v>183</v>
      </c>
      <c r="F51" s="119">
        <v>57</v>
      </c>
      <c r="G51" s="119">
        <v>1</v>
      </c>
      <c r="H51" s="119">
        <v>27</v>
      </c>
      <c r="I51" s="119">
        <v>1</v>
      </c>
      <c r="J51" s="119">
        <v>1</v>
      </c>
      <c r="K51" s="171">
        <f>J51*2</f>
        <v>2</v>
      </c>
      <c r="L51" s="63">
        <v>12</v>
      </c>
      <c r="M51" s="166">
        <f t="shared" si="383"/>
        <v>0</v>
      </c>
      <c r="N51" s="141"/>
      <c r="O51" s="142">
        <f t="shared" si="384"/>
        <v>0</v>
      </c>
      <c r="P51" s="141"/>
      <c r="Q51" s="142">
        <f>J51*P51</f>
        <v>0</v>
      </c>
      <c r="R51" s="141"/>
      <c r="S51" s="142">
        <f>SUM(R51)*J51</f>
        <v>0</v>
      </c>
      <c r="T51" s="141"/>
      <c r="U51" s="142">
        <f>SUM(T51)*K51</f>
        <v>0</v>
      </c>
      <c r="V51" s="141"/>
      <c r="W51" s="142">
        <f>J51*V51</f>
        <v>0</v>
      </c>
      <c r="X51" s="68">
        <v>0</v>
      </c>
      <c r="Y51" s="68">
        <v>0</v>
      </c>
      <c r="Z51" s="141"/>
      <c r="AA51" s="142">
        <f>SUM(Z51)*1</f>
        <v>0</v>
      </c>
      <c r="AB51" s="141"/>
      <c r="AC51" s="68">
        <f>SUM(AB51)*3*H51/5</f>
        <v>0</v>
      </c>
      <c r="AD51" s="141"/>
      <c r="AE51" s="148">
        <f>SUM(AD51*H51*(30+4))</f>
        <v>0</v>
      </c>
      <c r="AF51" s="141"/>
      <c r="AG51" s="142">
        <f>SUM(AF51*H51*3)</f>
        <v>0</v>
      </c>
      <c r="AH51" s="141"/>
      <c r="AI51" s="68">
        <f>SUM(AH51*H51/3)</f>
        <v>0</v>
      </c>
      <c r="AJ51" s="141"/>
      <c r="AK51" s="68">
        <f>SUM(AJ51*H51*2/3)</f>
        <v>0</v>
      </c>
      <c r="AL51" s="141"/>
      <c r="AM51" s="142">
        <f>SUM(AL51*H51)</f>
        <v>0</v>
      </c>
      <c r="AN51" s="141"/>
      <c r="AO51" s="142">
        <f>SUM(AN51*J51)</f>
        <v>0</v>
      </c>
      <c r="AP51" s="141"/>
      <c r="AQ51" s="68">
        <f>SUM(AP51*H51*2)</f>
        <v>0</v>
      </c>
      <c r="AR51" s="141"/>
      <c r="AS51" s="68">
        <f>AR51*K51*6</f>
        <v>0</v>
      </c>
      <c r="AT51" s="65"/>
      <c r="AU51" s="67">
        <f>AT51*H51/3</f>
        <v>0</v>
      </c>
      <c r="AV51" s="141"/>
      <c r="AW51" s="142">
        <f>AV51*K51*6</f>
        <v>0</v>
      </c>
      <c r="AX51" s="141"/>
      <c r="AY51" s="68">
        <f>AX51*K51*8</f>
        <v>0</v>
      </c>
      <c r="AZ51" s="141">
        <v>1</v>
      </c>
      <c r="BA51" s="68">
        <f>SUM(AZ51*J51*6)</f>
        <v>6</v>
      </c>
      <c r="BB51" s="141"/>
      <c r="BC51" s="68">
        <f>SUM(BB51*K51*4*6)</f>
        <v>0</v>
      </c>
      <c r="BD51" s="141"/>
      <c r="BE51" s="112">
        <f>SUM(BD51*50)</f>
        <v>0</v>
      </c>
      <c r="BF51" s="70"/>
      <c r="BG51" s="70">
        <f t="shared" si="23"/>
        <v>6</v>
      </c>
      <c r="BH51" s="70">
        <f t="shared" si="385"/>
        <v>6</v>
      </c>
      <c r="BI51" s="116"/>
      <c r="BJ51" s="116"/>
      <c r="BK51" s="116"/>
      <c r="BL51" s="117"/>
      <c r="BM51" s="108"/>
      <c r="BN51" s="62" t="s">
        <v>102</v>
      </c>
      <c r="BO51" s="63" t="s">
        <v>110</v>
      </c>
      <c r="BP51" s="63" t="s">
        <v>95</v>
      </c>
      <c r="BQ51" s="63" t="s">
        <v>130</v>
      </c>
      <c r="BR51" s="63" t="s">
        <v>138</v>
      </c>
      <c r="BS51" s="63">
        <v>6</v>
      </c>
      <c r="BT51" s="63">
        <v>24</v>
      </c>
      <c r="BU51" s="63">
        <v>2</v>
      </c>
      <c r="BV51" s="63">
        <v>1</v>
      </c>
      <c r="BW51" s="63">
        <f>SUM(BV51)*2</f>
        <v>2</v>
      </c>
      <c r="BX51" s="62">
        <v>74</v>
      </c>
      <c r="BY51" s="64">
        <f>SUM(BZ51+CB51+CD51+CF51+CH51)</f>
        <v>46</v>
      </c>
      <c r="BZ51" s="65"/>
      <c r="CA51" s="66">
        <f>SUM(BZ51)*BU51</f>
        <v>0</v>
      </c>
      <c r="CB51" s="65">
        <v>26</v>
      </c>
      <c r="CC51" s="66">
        <f>BV51*CB51</f>
        <v>26</v>
      </c>
      <c r="CD51" s="65">
        <v>20</v>
      </c>
      <c r="CE51" s="66">
        <f>SUM(CD51)*BV51</f>
        <v>20</v>
      </c>
      <c r="CF51" s="65"/>
      <c r="CG51" s="66">
        <f>SUM(CF51)*BW51</f>
        <v>0</v>
      </c>
      <c r="CH51" s="65"/>
      <c r="CI51" s="66">
        <f>SUM(CH51)*BV51*5</f>
        <v>0</v>
      </c>
      <c r="CJ51" s="67">
        <f>SUM(BV51*DJ51*2+BW51*DL51*2)</f>
        <v>2</v>
      </c>
      <c r="CK51" s="67">
        <f>BX51*BV51*0.05</f>
        <v>3.7</v>
      </c>
      <c r="CL51" s="65"/>
      <c r="CM51" s="66"/>
      <c r="CN51" s="65"/>
      <c r="CO51" s="67">
        <f>SUM(CN51)*3*BT51/5</f>
        <v>0</v>
      </c>
      <c r="CP51" s="65"/>
      <c r="CQ51" s="69">
        <f>SUM(CP51*BT51*(30+4))</f>
        <v>0</v>
      </c>
      <c r="CR51" s="65">
        <v>1</v>
      </c>
      <c r="CS51" s="66">
        <f>SUM(CR51*BT51*3)</f>
        <v>72</v>
      </c>
      <c r="CT51" s="66"/>
      <c r="CU51" s="67">
        <f>SUM(CT51*BT51/3)</f>
        <v>0</v>
      </c>
      <c r="CV51" s="65"/>
      <c r="CW51" s="67">
        <f>SUM(CV51*BT51*2/3)</f>
        <v>0</v>
      </c>
      <c r="CX51" s="65"/>
      <c r="CY51" s="66">
        <f>SUM(CX51*BT51)*2</f>
        <v>0</v>
      </c>
      <c r="CZ51" s="65"/>
      <c r="DA51" s="66">
        <f t="shared" si="386"/>
        <v>0</v>
      </c>
      <c r="DB51" s="65"/>
      <c r="DC51" s="66">
        <f>SUM(DB51*BT51*2)</f>
        <v>0</v>
      </c>
      <c r="DD51" s="65"/>
      <c r="DE51" s="66">
        <f>SUM(BV51*DD51*6)</f>
        <v>0</v>
      </c>
      <c r="DF51" s="65"/>
      <c r="DG51" s="67">
        <f>DF51*BT51/3</f>
        <v>0</v>
      </c>
      <c r="DH51" s="65"/>
      <c r="DI51" s="66">
        <f>SUM(BV51*DH51*6)</f>
        <v>0</v>
      </c>
      <c r="DJ51" s="65">
        <v>1</v>
      </c>
      <c r="DK51" s="66">
        <f>SUM(BV51*DJ51*8)</f>
        <v>8</v>
      </c>
      <c r="DL51" s="113"/>
      <c r="DM51" s="70"/>
      <c r="DN51" s="113"/>
      <c r="DO51" s="70"/>
      <c r="DP51" s="113"/>
      <c r="DQ51" s="70"/>
      <c r="DR51" s="70"/>
      <c r="DS51" s="70">
        <f t="shared" si="387"/>
        <v>131.69999999999999</v>
      </c>
      <c r="DT51" s="70">
        <f t="shared" si="388"/>
        <v>56</v>
      </c>
      <c r="DU51" s="116"/>
      <c r="DV51" s="116"/>
      <c r="DW51" s="116"/>
      <c r="DX51" s="117"/>
      <c r="DY51" s="108"/>
      <c r="DZ51" s="62" t="s">
        <v>102</v>
      </c>
      <c r="EA51" s="63" t="s">
        <v>110</v>
      </c>
      <c r="EB51" s="63" t="s">
        <v>95</v>
      </c>
      <c r="EC51" s="146"/>
      <c r="ED51" s="146"/>
      <c r="EE51" s="177"/>
      <c r="EF51" s="177"/>
      <c r="EG51" s="177"/>
      <c r="EH51" s="177"/>
      <c r="EI51" s="177"/>
      <c r="EJ51" s="66">
        <f t="shared" si="389"/>
        <v>86</v>
      </c>
      <c r="EK51" s="147">
        <f t="shared" si="390"/>
        <v>46</v>
      </c>
      <c r="EL51" s="65">
        <f t="shared" si="391"/>
        <v>0</v>
      </c>
      <c r="EM51" s="70">
        <f t="shared" si="392"/>
        <v>0</v>
      </c>
      <c r="EN51" s="65">
        <f t="shared" si="393"/>
        <v>26</v>
      </c>
      <c r="EO51" s="70">
        <f t="shared" si="394"/>
        <v>26</v>
      </c>
      <c r="EP51" s="65">
        <f t="shared" si="395"/>
        <v>20</v>
      </c>
      <c r="EQ51" s="70">
        <f t="shared" si="396"/>
        <v>20</v>
      </c>
      <c r="ER51" s="65">
        <f t="shared" si="397"/>
        <v>0</v>
      </c>
      <c r="ES51" s="70">
        <f t="shared" si="398"/>
        <v>0</v>
      </c>
      <c r="ET51" s="113">
        <f t="shared" si="399"/>
        <v>0</v>
      </c>
      <c r="EU51" s="70">
        <f t="shared" si="400"/>
        <v>0</v>
      </c>
      <c r="EV51" s="70">
        <f t="shared" si="401"/>
        <v>2</v>
      </c>
      <c r="EW51" s="70">
        <f t="shared" si="402"/>
        <v>3.7</v>
      </c>
      <c r="EX51" s="113">
        <f t="shared" si="403"/>
        <v>0</v>
      </c>
      <c r="EY51" s="70">
        <f t="shared" si="404"/>
        <v>0</v>
      </c>
      <c r="EZ51" s="113">
        <f t="shared" si="405"/>
        <v>0</v>
      </c>
      <c r="FA51" s="70">
        <f t="shared" si="406"/>
        <v>0</v>
      </c>
      <c r="FB51" s="113">
        <f t="shared" si="407"/>
        <v>0</v>
      </c>
      <c r="FC51" s="114">
        <f t="shared" si="408"/>
        <v>0</v>
      </c>
      <c r="FD51" s="113">
        <f t="shared" si="409"/>
        <v>1</v>
      </c>
      <c r="FE51" s="70">
        <f t="shared" si="410"/>
        <v>72</v>
      </c>
      <c r="FF51" s="113">
        <f t="shared" si="411"/>
        <v>0</v>
      </c>
      <c r="FG51" s="70">
        <f t="shared" si="412"/>
        <v>0</v>
      </c>
      <c r="FH51" s="113">
        <f t="shared" si="413"/>
        <v>0</v>
      </c>
      <c r="FI51" s="70">
        <f t="shared" si="414"/>
        <v>0</v>
      </c>
      <c r="FJ51" s="113">
        <f t="shared" si="415"/>
        <v>0</v>
      </c>
      <c r="FK51" s="70">
        <f t="shared" si="416"/>
        <v>0</v>
      </c>
      <c r="FL51" s="113">
        <f t="shared" si="417"/>
        <v>0</v>
      </c>
      <c r="FM51" s="70">
        <f t="shared" si="418"/>
        <v>0</v>
      </c>
      <c r="FN51" s="113">
        <f t="shared" si="419"/>
        <v>0</v>
      </c>
      <c r="FO51" s="70">
        <f t="shared" si="420"/>
        <v>0</v>
      </c>
      <c r="FP51" s="113">
        <f t="shared" si="421"/>
        <v>0</v>
      </c>
      <c r="FQ51" s="70">
        <f t="shared" si="422"/>
        <v>0</v>
      </c>
      <c r="FR51" s="113"/>
      <c r="FS51" s="66">
        <f t="shared" si="422"/>
        <v>0</v>
      </c>
      <c r="FT51" s="113">
        <f t="shared" si="423"/>
        <v>0</v>
      </c>
      <c r="FU51" s="70">
        <f t="shared" si="424"/>
        <v>0</v>
      </c>
      <c r="FV51" s="113">
        <f t="shared" si="425"/>
        <v>1</v>
      </c>
      <c r="FW51" s="70">
        <f t="shared" si="426"/>
        <v>8</v>
      </c>
      <c r="FX51" s="113">
        <f t="shared" si="427"/>
        <v>1</v>
      </c>
      <c r="FY51" s="70">
        <f t="shared" si="428"/>
        <v>6</v>
      </c>
      <c r="FZ51" s="113">
        <f t="shared" si="429"/>
        <v>0</v>
      </c>
      <c r="GA51" s="70">
        <f t="shared" si="430"/>
        <v>0</v>
      </c>
      <c r="GB51" s="113">
        <f t="shared" si="431"/>
        <v>0</v>
      </c>
      <c r="GC51" s="70">
        <f t="shared" si="432"/>
        <v>0</v>
      </c>
      <c r="GD51" s="70">
        <f t="shared" si="433"/>
        <v>0</v>
      </c>
      <c r="GE51" s="70">
        <f t="shared" si="434"/>
        <v>137.69999999999999</v>
      </c>
      <c r="GF51" s="70">
        <f t="shared" si="435"/>
        <v>62</v>
      </c>
      <c r="GG51" s="116"/>
      <c r="GH51" s="116"/>
      <c r="GI51" s="116"/>
      <c r="GJ51" s="116"/>
      <c r="GK51" s="267"/>
      <c r="GL51" s="10"/>
      <c r="GM51" s="10"/>
      <c r="GN51" s="22"/>
      <c r="GO51" s="13"/>
      <c r="GP51" s="15"/>
      <c r="GQ51" s="5"/>
      <c r="GR51" s="33"/>
    </row>
    <row r="52" spans="1:200" ht="24.95" hidden="1" customHeight="1" outlineLevel="1" x14ac:dyDescent="0.3">
      <c r="A52" s="108"/>
      <c r="B52" s="170" t="s">
        <v>388</v>
      </c>
      <c r="C52" s="63" t="s">
        <v>181</v>
      </c>
      <c r="D52" s="119" t="s">
        <v>182</v>
      </c>
      <c r="E52" s="63" t="s">
        <v>183</v>
      </c>
      <c r="F52" s="119">
        <v>69</v>
      </c>
      <c r="G52" s="119">
        <v>1</v>
      </c>
      <c r="H52" s="119">
        <v>22</v>
      </c>
      <c r="I52" s="119">
        <v>1</v>
      </c>
      <c r="J52" s="119">
        <v>1</v>
      </c>
      <c r="K52" s="171">
        <f>J52*2</f>
        <v>2</v>
      </c>
      <c r="L52" s="63">
        <v>12</v>
      </c>
      <c r="M52" s="166">
        <f t="shared" si="383"/>
        <v>0</v>
      </c>
      <c r="N52" s="141"/>
      <c r="O52" s="142">
        <f t="shared" si="384"/>
        <v>0</v>
      </c>
      <c r="P52" s="141"/>
      <c r="Q52" s="142">
        <f>J52*P52</f>
        <v>0</v>
      </c>
      <c r="R52" s="141"/>
      <c r="S52" s="142">
        <f>SUM(R52)*J52</f>
        <v>0</v>
      </c>
      <c r="T52" s="141"/>
      <c r="U52" s="142">
        <f>SUM(T52)*K52</f>
        <v>0</v>
      </c>
      <c r="V52" s="141"/>
      <c r="W52" s="142">
        <f>J52*V52</f>
        <v>0</v>
      </c>
      <c r="X52" s="68">
        <v>0</v>
      </c>
      <c r="Y52" s="68">
        <v>0</v>
      </c>
      <c r="Z52" s="141"/>
      <c r="AA52" s="142">
        <f>SUM(Z52)*1</f>
        <v>0</v>
      </c>
      <c r="AB52" s="141"/>
      <c r="AC52" s="68">
        <f>SUM(AB52)*3*H52/5</f>
        <v>0</v>
      </c>
      <c r="AD52" s="141"/>
      <c r="AE52" s="148">
        <f>SUM(AD52*H52*(30+4))</f>
        <v>0</v>
      </c>
      <c r="AF52" s="141"/>
      <c r="AG52" s="142">
        <f>SUM(AF52*H52*3)</f>
        <v>0</v>
      </c>
      <c r="AH52" s="141"/>
      <c r="AI52" s="68">
        <f>SUM(AH52*H52/3)</f>
        <v>0</v>
      </c>
      <c r="AJ52" s="141"/>
      <c r="AK52" s="68">
        <f>SUM(AJ52*H52*2/3)</f>
        <v>0</v>
      </c>
      <c r="AL52" s="141"/>
      <c r="AM52" s="142">
        <f>SUM(AL52*H52)</f>
        <v>0</v>
      </c>
      <c r="AN52" s="141"/>
      <c r="AO52" s="142">
        <f>SUM(AN52*J52)</f>
        <v>0</v>
      </c>
      <c r="AP52" s="141"/>
      <c r="AQ52" s="68">
        <f>SUM(AP52*H52*2)</f>
        <v>0</v>
      </c>
      <c r="AR52" s="141"/>
      <c r="AS52" s="68">
        <f>AR52*K52*6</f>
        <v>0</v>
      </c>
      <c r="AT52" s="65"/>
      <c r="AU52" s="67">
        <f>AT52*H52/3</f>
        <v>0</v>
      </c>
      <c r="AV52" s="141"/>
      <c r="AW52" s="142">
        <f>AV52*K52*6</f>
        <v>0</v>
      </c>
      <c r="AX52" s="141"/>
      <c r="AY52" s="68">
        <f>AX52*K52*8</f>
        <v>0</v>
      </c>
      <c r="AZ52" s="141">
        <v>1</v>
      </c>
      <c r="BA52" s="68">
        <f>SUM(AZ52*J52*6)</f>
        <v>6</v>
      </c>
      <c r="BB52" s="141"/>
      <c r="BC52" s="68">
        <f>SUM(BB52*K52*4*6)</f>
        <v>0</v>
      </c>
      <c r="BD52" s="141"/>
      <c r="BE52" s="112">
        <f>SUM(BD52*50)</f>
        <v>0</v>
      </c>
      <c r="BF52" s="70"/>
      <c r="BG52" s="70">
        <f t="shared" si="23"/>
        <v>6</v>
      </c>
      <c r="BH52" s="70">
        <f t="shared" si="385"/>
        <v>6</v>
      </c>
      <c r="BI52" s="116"/>
      <c r="BJ52" s="116"/>
      <c r="BK52" s="116"/>
      <c r="BL52" s="117"/>
      <c r="BM52" s="108"/>
      <c r="BN52" s="62" t="s">
        <v>213</v>
      </c>
      <c r="BO52" s="63" t="s">
        <v>110</v>
      </c>
      <c r="BP52" s="63" t="s">
        <v>95</v>
      </c>
      <c r="BQ52" s="63" t="s">
        <v>130</v>
      </c>
      <c r="BR52" s="63" t="s">
        <v>299</v>
      </c>
      <c r="BS52" s="63">
        <v>8</v>
      </c>
      <c r="BT52" s="63">
        <v>166</v>
      </c>
      <c r="BU52" s="63">
        <v>1</v>
      </c>
      <c r="BV52" s="63">
        <v>1</v>
      </c>
      <c r="BW52" s="63">
        <f>SUM(BV52)*2</f>
        <v>2</v>
      </c>
      <c r="BX52" s="120">
        <v>40</v>
      </c>
      <c r="BY52" s="64">
        <f>SUM(BZ52+CB52+CD52+CF52+CH52)</f>
        <v>16</v>
      </c>
      <c r="BZ52" s="65"/>
      <c r="CA52" s="66">
        <f>SUM(BZ52)*BU52</f>
        <v>0</v>
      </c>
      <c r="CB52" s="65">
        <v>10</v>
      </c>
      <c r="CC52" s="66">
        <f>BV52*CB52</f>
        <v>10</v>
      </c>
      <c r="CD52" s="65">
        <v>6</v>
      </c>
      <c r="CE52" s="66">
        <f>SUM(CD52)*BV52</f>
        <v>6</v>
      </c>
      <c r="CF52" s="65"/>
      <c r="CG52" s="66">
        <f>SUM(CF52)*BW52</f>
        <v>0</v>
      </c>
      <c r="CH52" s="65"/>
      <c r="CI52" s="66">
        <f>SUM(CH52)*BV52*5</f>
        <v>0</v>
      </c>
      <c r="CJ52" s="67">
        <f>SUM(BV52*DJ52*2+BW52*DL52*2)</f>
        <v>0</v>
      </c>
      <c r="CK52" s="67">
        <f>BX52*BV52*0.05</f>
        <v>2</v>
      </c>
      <c r="CL52" s="65"/>
      <c r="CM52" s="66"/>
      <c r="CN52" s="65"/>
      <c r="CO52" s="67">
        <f>SUM(CN52)*3*BT52/5</f>
        <v>0</v>
      </c>
      <c r="CP52" s="65"/>
      <c r="CQ52" s="69">
        <f>SUM(CP52*BT52*(30+4))</f>
        <v>0</v>
      </c>
      <c r="CR52" s="65"/>
      <c r="CS52" s="66">
        <f>SUM(CR52*BT52*3)</f>
        <v>0</v>
      </c>
      <c r="CT52" s="65"/>
      <c r="CU52" s="67">
        <f>SUM(CT52*BT52/3)</f>
        <v>0</v>
      </c>
      <c r="CV52" s="65"/>
      <c r="CW52" s="67">
        <f>SUM(CV52*BT52*2/3)</f>
        <v>0</v>
      </c>
      <c r="CX52" s="65"/>
      <c r="CY52" s="66">
        <f>SUM(CX52*BT52*2)</f>
        <v>0</v>
      </c>
      <c r="CZ52" s="65"/>
      <c r="DA52" s="66">
        <f t="shared" si="386"/>
        <v>0</v>
      </c>
      <c r="DB52" s="65"/>
      <c r="DC52" s="66">
        <f>SUM(DB52*BT52*2)</f>
        <v>0</v>
      </c>
      <c r="DD52" s="65">
        <v>1</v>
      </c>
      <c r="DE52" s="66">
        <f>DD52*BV52*6</f>
        <v>6</v>
      </c>
      <c r="DF52" s="65"/>
      <c r="DG52" s="67">
        <f>DF52*BT52/3</f>
        <v>0</v>
      </c>
      <c r="DH52" s="65"/>
      <c r="DI52" s="66">
        <f>SUM(BV52*DH52*6)</f>
        <v>0</v>
      </c>
      <c r="DJ52" s="65"/>
      <c r="DK52" s="66">
        <f>SUM(BV52*DJ52*8)</f>
        <v>0</v>
      </c>
      <c r="DL52" s="65"/>
      <c r="DM52" s="67">
        <f>SUM(DL52*BW52*5*6)</f>
        <v>0</v>
      </c>
      <c r="DN52" s="65"/>
      <c r="DO52" s="67">
        <f>SUM(DN52*BW52*4*6)</f>
        <v>0</v>
      </c>
      <c r="DP52" s="65"/>
      <c r="DQ52" s="70">
        <f>SUM(DP52*50)</f>
        <v>0</v>
      </c>
      <c r="DR52" s="70"/>
      <c r="DS52" s="70">
        <f t="shared" si="387"/>
        <v>24</v>
      </c>
      <c r="DT52" s="70">
        <f t="shared" si="388"/>
        <v>22</v>
      </c>
      <c r="DU52" s="116"/>
      <c r="DV52" s="116"/>
      <c r="DW52" s="116"/>
      <c r="DX52" s="117"/>
      <c r="DY52" s="108"/>
      <c r="DZ52" s="62" t="s">
        <v>213</v>
      </c>
      <c r="EA52" s="63" t="s">
        <v>110</v>
      </c>
      <c r="EB52" s="63" t="s">
        <v>95</v>
      </c>
      <c r="EC52" s="146"/>
      <c r="ED52" s="236"/>
      <c r="EE52" s="177"/>
      <c r="EF52" s="177"/>
      <c r="EG52" s="177"/>
      <c r="EH52" s="177"/>
      <c r="EI52" s="177"/>
      <c r="EJ52" s="66">
        <f t="shared" si="389"/>
        <v>52</v>
      </c>
      <c r="EK52" s="147">
        <f t="shared" si="390"/>
        <v>16</v>
      </c>
      <c r="EL52" s="65">
        <f t="shared" si="391"/>
        <v>0</v>
      </c>
      <c r="EM52" s="70">
        <f t="shared" si="392"/>
        <v>0</v>
      </c>
      <c r="EN52" s="65">
        <f t="shared" si="393"/>
        <v>10</v>
      </c>
      <c r="EO52" s="70">
        <f t="shared" si="394"/>
        <v>10</v>
      </c>
      <c r="EP52" s="65">
        <f t="shared" si="395"/>
        <v>6</v>
      </c>
      <c r="EQ52" s="70">
        <f t="shared" si="396"/>
        <v>6</v>
      </c>
      <c r="ER52" s="65">
        <f t="shared" si="397"/>
        <v>0</v>
      </c>
      <c r="ES52" s="70">
        <f t="shared" si="398"/>
        <v>0</v>
      </c>
      <c r="ET52" s="113">
        <f t="shared" si="399"/>
        <v>0</v>
      </c>
      <c r="EU52" s="70">
        <f t="shared" si="400"/>
        <v>0</v>
      </c>
      <c r="EV52" s="70">
        <f t="shared" si="401"/>
        <v>0</v>
      </c>
      <c r="EW52" s="70">
        <f t="shared" si="402"/>
        <v>2</v>
      </c>
      <c r="EX52" s="113">
        <f t="shared" si="403"/>
        <v>0</v>
      </c>
      <c r="EY52" s="70">
        <f t="shared" si="404"/>
        <v>0</v>
      </c>
      <c r="EZ52" s="113">
        <f t="shared" si="405"/>
        <v>0</v>
      </c>
      <c r="FA52" s="70">
        <f t="shared" si="406"/>
        <v>0</v>
      </c>
      <c r="FB52" s="113">
        <f t="shared" si="407"/>
        <v>0</v>
      </c>
      <c r="FC52" s="114">
        <f t="shared" si="408"/>
        <v>0</v>
      </c>
      <c r="FD52" s="113">
        <f t="shared" si="409"/>
        <v>0</v>
      </c>
      <c r="FE52" s="70">
        <f t="shared" si="410"/>
        <v>0</v>
      </c>
      <c r="FF52" s="113">
        <f t="shared" si="411"/>
        <v>0</v>
      </c>
      <c r="FG52" s="70">
        <f t="shared" si="412"/>
        <v>0</v>
      </c>
      <c r="FH52" s="113">
        <f t="shared" si="413"/>
        <v>0</v>
      </c>
      <c r="FI52" s="70">
        <f t="shared" si="414"/>
        <v>0</v>
      </c>
      <c r="FJ52" s="113">
        <f t="shared" si="415"/>
        <v>0</v>
      </c>
      <c r="FK52" s="70">
        <f t="shared" si="416"/>
        <v>0</v>
      </c>
      <c r="FL52" s="113">
        <f t="shared" si="417"/>
        <v>0</v>
      </c>
      <c r="FM52" s="70">
        <f t="shared" si="418"/>
        <v>0</v>
      </c>
      <c r="FN52" s="113">
        <f t="shared" si="419"/>
        <v>0</v>
      </c>
      <c r="FO52" s="70">
        <f t="shared" si="420"/>
        <v>0</v>
      </c>
      <c r="FP52" s="113">
        <f t="shared" si="421"/>
        <v>1</v>
      </c>
      <c r="FQ52" s="70">
        <f t="shared" si="422"/>
        <v>6</v>
      </c>
      <c r="FR52" s="113"/>
      <c r="FS52" s="66">
        <f t="shared" si="422"/>
        <v>0</v>
      </c>
      <c r="FT52" s="113">
        <f t="shared" si="423"/>
        <v>0</v>
      </c>
      <c r="FU52" s="70">
        <f t="shared" si="424"/>
        <v>0</v>
      </c>
      <c r="FV52" s="113">
        <f t="shared" si="425"/>
        <v>0</v>
      </c>
      <c r="FW52" s="70">
        <f t="shared" si="426"/>
        <v>0</v>
      </c>
      <c r="FX52" s="113">
        <f t="shared" si="427"/>
        <v>1</v>
      </c>
      <c r="FY52" s="70">
        <f t="shared" si="428"/>
        <v>6</v>
      </c>
      <c r="FZ52" s="113">
        <f t="shared" si="429"/>
        <v>0</v>
      </c>
      <c r="GA52" s="70">
        <f t="shared" si="430"/>
        <v>0</v>
      </c>
      <c r="GB52" s="113">
        <f t="shared" si="431"/>
        <v>0</v>
      </c>
      <c r="GC52" s="70">
        <f t="shared" si="432"/>
        <v>0</v>
      </c>
      <c r="GD52" s="70">
        <f t="shared" si="433"/>
        <v>0</v>
      </c>
      <c r="GE52" s="70">
        <f t="shared" si="434"/>
        <v>30</v>
      </c>
      <c r="GF52" s="70">
        <f t="shared" si="435"/>
        <v>28</v>
      </c>
      <c r="GG52" s="116"/>
      <c r="GH52" s="116"/>
      <c r="GI52" s="116"/>
      <c r="GJ52" s="116"/>
      <c r="GK52" s="267"/>
      <c r="GL52" s="10"/>
      <c r="GM52" s="10"/>
      <c r="GN52" s="1"/>
      <c r="GO52" s="13"/>
      <c r="GP52" s="15"/>
      <c r="GQ52" s="5"/>
      <c r="GR52" s="33"/>
    </row>
    <row r="53" spans="1:200" ht="24.95" hidden="1" customHeight="1" outlineLevel="1" x14ac:dyDescent="0.3">
      <c r="A53" s="108"/>
      <c r="B53" s="62" t="s">
        <v>247</v>
      </c>
      <c r="C53" s="63" t="s">
        <v>110</v>
      </c>
      <c r="D53" s="63" t="s">
        <v>95</v>
      </c>
      <c r="E53" s="63" t="s">
        <v>130</v>
      </c>
      <c r="F53" s="63" t="s">
        <v>248</v>
      </c>
      <c r="G53" s="63">
        <v>9</v>
      </c>
      <c r="H53" s="63">
        <v>2</v>
      </c>
      <c r="I53" s="63">
        <v>1</v>
      </c>
      <c r="J53" s="63">
        <v>3</v>
      </c>
      <c r="K53" s="63">
        <f>SUM(J53)*2</f>
        <v>6</v>
      </c>
      <c r="L53" s="62"/>
      <c r="M53" s="64">
        <f t="shared" si="383"/>
        <v>0</v>
      </c>
      <c r="N53" s="65"/>
      <c r="O53" s="66">
        <f t="shared" si="384"/>
        <v>0</v>
      </c>
      <c r="P53" s="65"/>
      <c r="Q53" s="66">
        <f>J53*P53</f>
        <v>0</v>
      </c>
      <c r="R53" s="65"/>
      <c r="S53" s="66">
        <f>SUM(R53)*J53</f>
        <v>0</v>
      </c>
      <c r="T53" s="65"/>
      <c r="U53" s="66">
        <f>SUM(T53)*K53</f>
        <v>0</v>
      </c>
      <c r="V53" s="65"/>
      <c r="W53" s="66">
        <f>SUM(V53)*J53*5</f>
        <v>0</v>
      </c>
      <c r="X53" s="67">
        <f>SUM(J53*AX53*2+K53*AZ53*2)</f>
        <v>0</v>
      </c>
      <c r="Y53" s="67">
        <f>L53*J53*0.05</f>
        <v>0</v>
      </c>
      <c r="Z53" s="65"/>
      <c r="AA53" s="66"/>
      <c r="AB53" s="65">
        <v>17</v>
      </c>
      <c r="AC53" s="67">
        <f>AB53*H53*2</f>
        <v>68</v>
      </c>
      <c r="AD53" s="65"/>
      <c r="AE53" s="69">
        <f>SUM(AD53*H53*(30+4))/5</f>
        <v>0</v>
      </c>
      <c r="AF53" s="65"/>
      <c r="AG53" s="66">
        <f>SUM(AF53*H53*3)</f>
        <v>0</v>
      </c>
      <c r="AH53" s="65"/>
      <c r="AI53" s="67">
        <f>SUM(AH53*H53/3)</f>
        <v>0</v>
      </c>
      <c r="AJ53" s="65"/>
      <c r="AK53" s="67">
        <f>SUM(AJ53*H53*2/3)</f>
        <v>0</v>
      </c>
      <c r="AL53" s="65"/>
      <c r="AM53" s="66">
        <f>SUM(AL53*H53)</f>
        <v>0</v>
      </c>
      <c r="AN53" s="65"/>
      <c r="AO53" s="66">
        <f>SUM(AN53*J53)</f>
        <v>0</v>
      </c>
      <c r="AP53" s="65"/>
      <c r="AQ53" s="68">
        <f>AP53*122/3</f>
        <v>0</v>
      </c>
      <c r="AR53" s="65"/>
      <c r="AS53" s="67">
        <f>SUM(J53*AR53*6)</f>
        <v>0</v>
      </c>
      <c r="AT53" s="65"/>
      <c r="AU53" s="67">
        <f>AT53*H53/3</f>
        <v>0</v>
      </c>
      <c r="AV53" s="65"/>
      <c r="AW53" s="66">
        <f>SUM(AV53*H53/3)</f>
        <v>0</v>
      </c>
      <c r="AX53" s="65"/>
      <c r="AY53" s="67">
        <f>SUM(J53*AX53*8)</f>
        <v>0</v>
      </c>
      <c r="AZ53" s="65"/>
      <c r="BA53" s="67">
        <f>SUM(AZ53*K53*5*6)</f>
        <v>0</v>
      </c>
      <c r="BB53" s="65"/>
      <c r="BC53" s="67">
        <f>SUM(BB53*K53*4*6)</f>
        <v>0</v>
      </c>
      <c r="BD53" s="65"/>
      <c r="BE53" s="70">
        <f>SUM(BD53*50)</f>
        <v>0</v>
      </c>
      <c r="BF53" s="70"/>
      <c r="BG53" s="70">
        <f t="shared" si="23"/>
        <v>68</v>
      </c>
      <c r="BH53" s="70">
        <f t="shared" si="385"/>
        <v>0</v>
      </c>
      <c r="BI53" s="116"/>
      <c r="BJ53" s="116"/>
      <c r="BK53" s="116"/>
      <c r="BL53" s="117"/>
      <c r="BM53" s="108"/>
      <c r="BN53" s="134" t="s">
        <v>257</v>
      </c>
      <c r="BO53" s="63" t="s">
        <v>110</v>
      </c>
      <c r="BP53" s="63" t="s">
        <v>95</v>
      </c>
      <c r="BQ53" s="63" t="s">
        <v>130</v>
      </c>
      <c r="BR53" s="63" t="s">
        <v>304</v>
      </c>
      <c r="BS53" s="63">
        <v>10</v>
      </c>
      <c r="BT53" s="63">
        <v>161</v>
      </c>
      <c r="BU53" s="63">
        <v>1</v>
      </c>
      <c r="BV53" s="63">
        <v>2</v>
      </c>
      <c r="BW53" s="63">
        <f>SUM(BV53)*2</f>
        <v>4</v>
      </c>
      <c r="BX53" s="62">
        <v>30</v>
      </c>
      <c r="BY53" s="135">
        <f t="shared" ref="BY53:BY54" si="436">SUM(BZ53+CB53+CD53+CF53+CH53)</f>
        <v>30</v>
      </c>
      <c r="BZ53" s="65"/>
      <c r="CA53" s="66">
        <f>SUM(BZ53)*BU53</f>
        <v>0</v>
      </c>
      <c r="CB53" s="65"/>
      <c r="CC53" s="66">
        <f t="shared" ref="CC53:CC55" si="437">BV53*CB53</f>
        <v>0</v>
      </c>
      <c r="CD53" s="65">
        <v>30</v>
      </c>
      <c r="CE53" s="66">
        <f>SUM(CD53)*BV53</f>
        <v>60</v>
      </c>
      <c r="CF53" s="65"/>
      <c r="CG53" s="66">
        <f>SUM(CF53)*BW53</f>
        <v>0</v>
      </c>
      <c r="CH53" s="65"/>
      <c r="CI53" s="66">
        <f>SUM(CH53)*BV53*5</f>
        <v>0</v>
      </c>
      <c r="CJ53" s="67">
        <f t="shared" ref="CJ53:CJ54" si="438">SUM(BV53*DJ53*2+BW53*DL53*2)</f>
        <v>0</v>
      </c>
      <c r="CK53" s="67">
        <f t="shared" ref="CK53:CK57" si="439">BX53*BV53*0.05</f>
        <v>3</v>
      </c>
      <c r="CL53" s="65"/>
      <c r="CM53" s="66"/>
      <c r="CN53" s="65"/>
      <c r="CO53" s="67">
        <f t="shared" ref="CO53:CO54" si="440">SUM(CN53)*3*BT53/5</f>
        <v>0</v>
      </c>
      <c r="CP53" s="65"/>
      <c r="CQ53" s="69">
        <f>SUM(CP53*BT53*(30+4))</f>
        <v>0</v>
      </c>
      <c r="CR53" s="65"/>
      <c r="CS53" s="66">
        <f>SUM(CR53*BT53*3)</f>
        <v>0</v>
      </c>
      <c r="CT53" s="65"/>
      <c r="CU53" s="67">
        <f>SUM(CT53*BT53/3)</f>
        <v>0</v>
      </c>
      <c r="CV53" s="65"/>
      <c r="CW53" s="67">
        <f>SUM(CV53*BT53*2/3)</f>
        <v>0</v>
      </c>
      <c r="CX53" s="65"/>
      <c r="CY53" s="66">
        <f>SUM(CX53*BT53*2)</f>
        <v>0</v>
      </c>
      <c r="CZ53" s="65"/>
      <c r="DA53" s="66">
        <f t="shared" si="386"/>
        <v>0</v>
      </c>
      <c r="DB53" s="65"/>
      <c r="DC53" s="66">
        <f>SUM(DB53*BT53*2)</f>
        <v>0</v>
      </c>
      <c r="DD53" s="65">
        <v>1</v>
      </c>
      <c r="DE53" s="66">
        <f>DD53*BV53*6</f>
        <v>12</v>
      </c>
      <c r="DF53" s="65"/>
      <c r="DG53" s="67">
        <f t="shared" ref="DG53:DG57" si="441">DF53*BT53/3</f>
        <v>0</v>
      </c>
      <c r="DH53" s="65"/>
      <c r="DI53" s="66">
        <f>SUM(BV53*DH53*6)</f>
        <v>0</v>
      </c>
      <c r="DJ53" s="65"/>
      <c r="DK53" s="66">
        <f>SUM(BV53*DJ53*8)</f>
        <v>0</v>
      </c>
      <c r="DL53" s="65"/>
      <c r="DM53" s="67">
        <f t="shared" ref="DM53" si="442">SUM(DL53*BW53*5*6)</f>
        <v>0</v>
      </c>
      <c r="DN53" s="65"/>
      <c r="DO53" s="67">
        <f>SUM(DN53*BW53*4*6)</f>
        <v>0</v>
      </c>
      <c r="DP53" s="65"/>
      <c r="DQ53" s="70">
        <f>SUM(DP53*50)</f>
        <v>0</v>
      </c>
      <c r="DR53" s="67"/>
      <c r="DS53" s="153">
        <f>SUM(DA53+DQ53+DO53+DM53+DK53+DI53+DE53+DC53+CW53+CY53+CU53+CS53+CQ53+CO53+CM53+CK53+CJ53+CI53+CG53+CC53+CA53+CE53+DG53)</f>
        <v>75</v>
      </c>
      <c r="DT53" s="153">
        <f t="shared" si="388"/>
        <v>72</v>
      </c>
      <c r="DU53" s="116"/>
      <c r="DV53" s="116"/>
      <c r="DW53" s="116"/>
      <c r="DX53" s="117"/>
      <c r="DY53" s="108"/>
      <c r="DZ53" s="134" t="s">
        <v>257</v>
      </c>
      <c r="EA53" s="63" t="s">
        <v>110</v>
      </c>
      <c r="EB53" s="63" t="s">
        <v>95</v>
      </c>
      <c r="EC53" s="63"/>
      <c r="ED53" s="116"/>
      <c r="EE53" s="116"/>
      <c r="EF53" s="116"/>
      <c r="EG53" s="116"/>
      <c r="EH53" s="116"/>
      <c r="EI53" s="116"/>
      <c r="EJ53" s="116">
        <f t="shared" si="389"/>
        <v>30</v>
      </c>
      <c r="EK53" s="147">
        <f t="shared" si="390"/>
        <v>30</v>
      </c>
      <c r="EL53" s="65">
        <f t="shared" si="391"/>
        <v>0</v>
      </c>
      <c r="EM53" s="70">
        <f t="shared" si="392"/>
        <v>0</v>
      </c>
      <c r="EN53" s="65">
        <f t="shared" si="393"/>
        <v>0</v>
      </c>
      <c r="EO53" s="70">
        <f t="shared" si="394"/>
        <v>0</v>
      </c>
      <c r="EP53" s="65">
        <f t="shared" si="395"/>
        <v>30</v>
      </c>
      <c r="EQ53" s="70">
        <f t="shared" si="396"/>
        <v>60</v>
      </c>
      <c r="ER53" s="65">
        <f t="shared" si="397"/>
        <v>0</v>
      </c>
      <c r="ES53" s="70">
        <f t="shared" si="398"/>
        <v>0</v>
      </c>
      <c r="ET53" s="113">
        <f t="shared" si="399"/>
        <v>0</v>
      </c>
      <c r="EU53" s="70">
        <f t="shared" si="400"/>
        <v>0</v>
      </c>
      <c r="EV53" s="70">
        <f t="shared" si="401"/>
        <v>0</v>
      </c>
      <c r="EW53" s="70">
        <f t="shared" si="402"/>
        <v>3</v>
      </c>
      <c r="EX53" s="113">
        <f t="shared" si="403"/>
        <v>0</v>
      </c>
      <c r="EY53" s="70">
        <f t="shared" si="404"/>
        <v>0</v>
      </c>
      <c r="EZ53" s="113">
        <f t="shared" si="405"/>
        <v>17</v>
      </c>
      <c r="FA53" s="70">
        <f t="shared" si="406"/>
        <v>68</v>
      </c>
      <c r="FB53" s="113">
        <f t="shared" si="407"/>
        <v>0</v>
      </c>
      <c r="FC53" s="114">
        <f t="shared" si="408"/>
        <v>0</v>
      </c>
      <c r="FD53" s="113">
        <f t="shared" si="409"/>
        <v>0</v>
      </c>
      <c r="FE53" s="70">
        <f t="shared" si="410"/>
        <v>0</v>
      </c>
      <c r="FF53" s="113">
        <f t="shared" si="411"/>
        <v>0</v>
      </c>
      <c r="FG53" s="70">
        <f t="shared" si="412"/>
        <v>0</v>
      </c>
      <c r="FH53" s="113">
        <f t="shared" si="413"/>
        <v>0</v>
      </c>
      <c r="FI53" s="70">
        <f t="shared" si="414"/>
        <v>0</v>
      </c>
      <c r="FJ53" s="113">
        <f t="shared" si="415"/>
        <v>0</v>
      </c>
      <c r="FK53" s="70">
        <f t="shared" si="416"/>
        <v>0</v>
      </c>
      <c r="FL53" s="113">
        <f t="shared" si="417"/>
        <v>0</v>
      </c>
      <c r="FM53" s="70">
        <f t="shared" si="418"/>
        <v>0</v>
      </c>
      <c r="FN53" s="113">
        <f t="shared" si="419"/>
        <v>0</v>
      </c>
      <c r="FO53" s="70">
        <f t="shared" si="420"/>
        <v>0</v>
      </c>
      <c r="FP53" s="113">
        <f t="shared" si="421"/>
        <v>1</v>
      </c>
      <c r="FQ53" s="70">
        <f t="shared" si="422"/>
        <v>12</v>
      </c>
      <c r="FR53" s="113"/>
      <c r="FS53" s="66">
        <f t="shared" si="422"/>
        <v>0</v>
      </c>
      <c r="FT53" s="113">
        <f t="shared" si="423"/>
        <v>0</v>
      </c>
      <c r="FU53" s="70">
        <f t="shared" si="424"/>
        <v>0</v>
      </c>
      <c r="FV53" s="113">
        <f t="shared" si="425"/>
        <v>0</v>
      </c>
      <c r="FW53" s="70">
        <f t="shared" si="426"/>
        <v>0</v>
      </c>
      <c r="FX53" s="113">
        <f t="shared" si="427"/>
        <v>0</v>
      </c>
      <c r="FY53" s="70">
        <f t="shared" si="428"/>
        <v>0</v>
      </c>
      <c r="FZ53" s="113">
        <f t="shared" si="429"/>
        <v>0</v>
      </c>
      <c r="GA53" s="70">
        <f t="shared" si="430"/>
        <v>0</v>
      </c>
      <c r="GB53" s="113">
        <f t="shared" si="431"/>
        <v>0</v>
      </c>
      <c r="GC53" s="70">
        <f t="shared" si="432"/>
        <v>0</v>
      </c>
      <c r="GD53" s="70">
        <f t="shared" si="433"/>
        <v>0</v>
      </c>
      <c r="GE53" s="70">
        <f t="shared" si="434"/>
        <v>143</v>
      </c>
      <c r="GF53" s="70">
        <f t="shared" si="435"/>
        <v>72</v>
      </c>
      <c r="GG53" s="116"/>
      <c r="GH53" s="116"/>
      <c r="GI53" s="116"/>
      <c r="GJ53" s="116"/>
      <c r="GK53" s="267"/>
      <c r="GL53" s="10"/>
      <c r="GM53" s="10"/>
      <c r="GN53" s="1"/>
      <c r="GO53" s="13"/>
      <c r="GP53" s="15"/>
      <c r="GQ53" s="5"/>
      <c r="GR53" s="33"/>
    </row>
    <row r="54" spans="1:200" ht="24.75" hidden="1" customHeight="1" outlineLevel="1" x14ac:dyDescent="0.3">
      <c r="A54" s="108"/>
      <c r="B54" s="62" t="s">
        <v>245</v>
      </c>
      <c r="C54" s="63" t="s">
        <v>110</v>
      </c>
      <c r="D54" s="63" t="s">
        <v>95</v>
      </c>
      <c r="E54" s="63" t="s">
        <v>130</v>
      </c>
      <c r="F54" s="63" t="s">
        <v>246</v>
      </c>
      <c r="G54" s="63">
        <v>9</v>
      </c>
      <c r="H54" s="63">
        <v>2</v>
      </c>
      <c r="I54" s="63">
        <v>1</v>
      </c>
      <c r="J54" s="63">
        <v>2</v>
      </c>
      <c r="K54" s="63">
        <f>SUM(J54)*2</f>
        <v>4</v>
      </c>
      <c r="L54" s="62"/>
      <c r="M54" s="64">
        <f t="shared" si="383"/>
        <v>0</v>
      </c>
      <c r="N54" s="65"/>
      <c r="O54" s="66">
        <f t="shared" si="384"/>
        <v>0</v>
      </c>
      <c r="P54" s="65"/>
      <c r="Q54" s="66">
        <f>J54*P54</f>
        <v>0</v>
      </c>
      <c r="R54" s="65"/>
      <c r="S54" s="66">
        <f>SUM(R54)*J54</f>
        <v>0</v>
      </c>
      <c r="T54" s="65"/>
      <c r="U54" s="66">
        <f>SUM(T54)*K54</f>
        <v>0</v>
      </c>
      <c r="V54" s="65"/>
      <c r="W54" s="66">
        <f>SUM(V54)*J54*5</f>
        <v>0</v>
      </c>
      <c r="X54" s="67">
        <f>SUM(J54*AX54*2+K54*AZ54*2)</f>
        <v>0</v>
      </c>
      <c r="Y54" s="67">
        <f>L54*J54*0.05</f>
        <v>0</v>
      </c>
      <c r="Z54" s="65"/>
      <c r="AA54" s="66"/>
      <c r="AB54" s="65">
        <v>17</v>
      </c>
      <c r="AC54" s="67">
        <f>AB54*H54*2</f>
        <v>68</v>
      </c>
      <c r="AD54" s="65"/>
      <c r="AE54" s="69">
        <f>SUM(AD54*H54*(30+4))/5</f>
        <v>0</v>
      </c>
      <c r="AF54" s="65"/>
      <c r="AG54" s="66">
        <f>SUM(AF54*H54*3)</f>
        <v>0</v>
      </c>
      <c r="AH54" s="65"/>
      <c r="AI54" s="67">
        <f>SUM(AH54*H54/3)</f>
        <v>0</v>
      </c>
      <c r="AJ54" s="65"/>
      <c r="AK54" s="67">
        <f>SUM(AJ54*H54*2/3)</f>
        <v>0</v>
      </c>
      <c r="AL54" s="65"/>
      <c r="AM54" s="66">
        <f>SUM(AL54*H54)</f>
        <v>0</v>
      </c>
      <c r="AN54" s="65"/>
      <c r="AO54" s="66">
        <f>SUM(AN54*J54)</f>
        <v>0</v>
      </c>
      <c r="AP54" s="65"/>
      <c r="AQ54" s="68">
        <f>H54*AP54*3/3</f>
        <v>0</v>
      </c>
      <c r="AR54" s="65"/>
      <c r="AS54" s="67">
        <f>SUM(J54*AR54*6)</f>
        <v>0</v>
      </c>
      <c r="AT54" s="65"/>
      <c r="AU54" s="67">
        <f>AT54*H54/3</f>
        <v>0</v>
      </c>
      <c r="AV54" s="65"/>
      <c r="AW54" s="66">
        <f>SUM(AV54*H54/3)</f>
        <v>0</v>
      </c>
      <c r="AX54" s="65"/>
      <c r="AY54" s="67">
        <f>SUM(J54*AX54*8)</f>
        <v>0</v>
      </c>
      <c r="AZ54" s="65"/>
      <c r="BA54" s="67">
        <f>SUM(AZ54*K54*5*6)</f>
        <v>0</v>
      </c>
      <c r="BB54" s="65"/>
      <c r="BC54" s="67">
        <f>SUM(BB54*K54*4*6)</f>
        <v>0</v>
      </c>
      <c r="BD54" s="65"/>
      <c r="BE54" s="70">
        <f>SUM(BD54*50)</f>
        <v>0</v>
      </c>
      <c r="BF54" s="70"/>
      <c r="BG54" s="70">
        <f t="shared" si="23"/>
        <v>68</v>
      </c>
      <c r="BH54" s="70">
        <f t="shared" si="385"/>
        <v>0</v>
      </c>
      <c r="BI54" s="116"/>
      <c r="BJ54" s="116"/>
      <c r="BK54" s="116"/>
      <c r="BL54" s="117"/>
      <c r="BM54" s="108"/>
      <c r="BN54" s="62" t="s">
        <v>213</v>
      </c>
      <c r="BO54" s="63" t="s">
        <v>110</v>
      </c>
      <c r="BP54" s="63" t="s">
        <v>95</v>
      </c>
      <c r="BQ54" s="63" t="s">
        <v>130</v>
      </c>
      <c r="BR54" s="63" t="s">
        <v>307</v>
      </c>
      <c r="BS54" s="63">
        <v>8</v>
      </c>
      <c r="BT54" s="63">
        <v>91</v>
      </c>
      <c r="BU54" s="63">
        <v>1</v>
      </c>
      <c r="BV54" s="63">
        <v>1</v>
      </c>
      <c r="BW54" s="63">
        <f>BV54*2</f>
        <v>2</v>
      </c>
      <c r="BX54" s="109">
        <v>40</v>
      </c>
      <c r="BY54" s="135">
        <f t="shared" si="436"/>
        <v>40</v>
      </c>
      <c r="BZ54" s="65">
        <v>24</v>
      </c>
      <c r="CA54" s="66">
        <f t="shared" ref="CA54" si="443">SUM(BZ54)*BU54</f>
        <v>24</v>
      </c>
      <c r="CB54" s="65">
        <v>10</v>
      </c>
      <c r="CC54" s="66">
        <f t="shared" si="437"/>
        <v>10</v>
      </c>
      <c r="CD54" s="65">
        <v>6</v>
      </c>
      <c r="CE54" s="66">
        <f t="shared" ref="CE54" si="444">SUM(CD54)*BV54</f>
        <v>6</v>
      </c>
      <c r="CF54" s="65"/>
      <c r="CG54" s="66">
        <f t="shared" ref="CG54:CG55" si="445">SUM(CF54)*BW54</f>
        <v>0</v>
      </c>
      <c r="CH54" s="65"/>
      <c r="CI54" s="66">
        <f t="shared" ref="CI54" si="446">SUM(CH54)*BV54*5</f>
        <v>0</v>
      </c>
      <c r="CJ54" s="67">
        <f t="shared" si="438"/>
        <v>0</v>
      </c>
      <c r="CK54" s="67">
        <f t="shared" si="439"/>
        <v>2</v>
      </c>
      <c r="CL54" s="65"/>
      <c r="CM54" s="66"/>
      <c r="CN54" s="65"/>
      <c r="CO54" s="67">
        <f t="shared" si="440"/>
        <v>0</v>
      </c>
      <c r="CP54" s="65"/>
      <c r="CQ54" s="69">
        <f t="shared" ref="CQ54" si="447">SUM(CP54*BT54*(30+4))</f>
        <v>0</v>
      </c>
      <c r="CR54" s="65"/>
      <c r="CS54" s="66">
        <f t="shared" ref="CS54" si="448">SUM(CR54*BT54*3)</f>
        <v>0</v>
      </c>
      <c r="CT54" s="65"/>
      <c r="CU54" s="67">
        <f t="shared" ref="CU54" si="449">SUM(CT54*BT54/3)</f>
        <v>0</v>
      </c>
      <c r="CV54" s="65"/>
      <c r="CW54" s="67">
        <f t="shared" ref="CW54" si="450">SUM(CV54*BT54*2/3)</f>
        <v>0</v>
      </c>
      <c r="CX54" s="65"/>
      <c r="CY54" s="66">
        <f>SUM(CX54*BT54*2)</f>
        <v>0</v>
      </c>
      <c r="CZ54" s="65"/>
      <c r="DA54" s="66">
        <f t="shared" si="386"/>
        <v>0</v>
      </c>
      <c r="DB54" s="65"/>
      <c r="DC54" s="66">
        <f t="shared" ref="DC54" si="451">SUM(DB54*BT54*2)</f>
        <v>0</v>
      </c>
      <c r="DD54" s="65">
        <v>1</v>
      </c>
      <c r="DE54" s="66">
        <f>DD54*BV54*6</f>
        <v>6</v>
      </c>
      <c r="DF54" s="65"/>
      <c r="DG54" s="67">
        <f t="shared" si="441"/>
        <v>0</v>
      </c>
      <c r="DH54" s="65"/>
      <c r="DI54" s="66">
        <f t="shared" ref="DI54" si="452">SUM(BV54*DH54*6)</f>
        <v>0</v>
      </c>
      <c r="DJ54" s="65"/>
      <c r="DK54" s="66">
        <f t="shared" ref="DK54" si="453">SUM(BV54*DJ54*8)</f>
        <v>0</v>
      </c>
      <c r="DL54" s="65"/>
      <c r="DM54" s="67">
        <f t="shared" ref="DM54" si="454">SUM(DL54*BW54*5*6)</f>
        <v>0</v>
      </c>
      <c r="DN54" s="65"/>
      <c r="DO54" s="67">
        <f t="shared" ref="DO54" si="455">SUM(DN54*BW54*4*6)</f>
        <v>0</v>
      </c>
      <c r="DP54" s="65"/>
      <c r="DQ54" s="70">
        <f t="shared" ref="DQ54:DQ55" si="456">SUM(DP54*50)</f>
        <v>0</v>
      </c>
      <c r="DR54" s="70"/>
      <c r="DS54" s="70">
        <f t="shared" si="387"/>
        <v>48</v>
      </c>
      <c r="DT54" s="70">
        <f t="shared" si="388"/>
        <v>46</v>
      </c>
      <c r="DU54" s="116"/>
      <c r="DV54" s="116"/>
      <c r="DW54" s="116"/>
      <c r="DX54" s="117"/>
      <c r="DY54" s="108"/>
      <c r="DZ54" s="62" t="s">
        <v>213</v>
      </c>
      <c r="EA54" s="63" t="s">
        <v>110</v>
      </c>
      <c r="EB54" s="63" t="s">
        <v>95</v>
      </c>
      <c r="EC54" s="116"/>
      <c r="ED54" s="116"/>
      <c r="EE54" s="116"/>
      <c r="EF54" s="116"/>
      <c r="EG54" s="116"/>
      <c r="EH54" s="116"/>
      <c r="EI54" s="116"/>
      <c r="EJ54" s="116">
        <f t="shared" si="389"/>
        <v>40</v>
      </c>
      <c r="EK54" s="147">
        <f t="shared" si="390"/>
        <v>40</v>
      </c>
      <c r="EL54" s="65">
        <f>SUM(N54+N51)</f>
        <v>0</v>
      </c>
      <c r="EM54" s="70">
        <f t="shared" si="392"/>
        <v>24</v>
      </c>
      <c r="EN54" s="65">
        <f t="shared" si="393"/>
        <v>10</v>
      </c>
      <c r="EO54" s="70">
        <f t="shared" si="394"/>
        <v>10</v>
      </c>
      <c r="EP54" s="65">
        <f t="shared" si="395"/>
        <v>6</v>
      </c>
      <c r="EQ54" s="70">
        <f t="shared" si="396"/>
        <v>6</v>
      </c>
      <c r="ER54" s="65">
        <f t="shared" si="397"/>
        <v>0</v>
      </c>
      <c r="ES54" s="70">
        <f t="shared" si="398"/>
        <v>0</v>
      </c>
      <c r="ET54" s="113">
        <f t="shared" si="399"/>
        <v>0</v>
      </c>
      <c r="EU54" s="70">
        <f t="shared" si="400"/>
        <v>0</v>
      </c>
      <c r="EV54" s="70">
        <f t="shared" si="401"/>
        <v>0</v>
      </c>
      <c r="EW54" s="70">
        <f t="shared" si="402"/>
        <v>2</v>
      </c>
      <c r="EX54" s="113">
        <f t="shared" si="403"/>
        <v>0</v>
      </c>
      <c r="EY54" s="70">
        <f t="shared" si="404"/>
        <v>0</v>
      </c>
      <c r="EZ54" s="113">
        <f t="shared" si="405"/>
        <v>17</v>
      </c>
      <c r="FA54" s="70">
        <f t="shared" si="406"/>
        <v>68</v>
      </c>
      <c r="FB54" s="113">
        <f t="shared" si="407"/>
        <v>0</v>
      </c>
      <c r="FC54" s="114">
        <f t="shared" si="408"/>
        <v>0</v>
      </c>
      <c r="FD54" s="113">
        <f t="shared" si="409"/>
        <v>0</v>
      </c>
      <c r="FE54" s="70">
        <f t="shared" si="410"/>
        <v>0</v>
      </c>
      <c r="FF54" s="113">
        <f t="shared" si="411"/>
        <v>0</v>
      </c>
      <c r="FG54" s="70">
        <f t="shared" si="412"/>
        <v>0</v>
      </c>
      <c r="FH54" s="113">
        <f t="shared" si="413"/>
        <v>0</v>
      </c>
      <c r="FI54" s="70">
        <f t="shared" si="414"/>
        <v>0</v>
      </c>
      <c r="FJ54" s="113">
        <f t="shared" si="415"/>
        <v>0</v>
      </c>
      <c r="FK54" s="70">
        <f t="shared" si="416"/>
        <v>0</v>
      </c>
      <c r="FL54" s="113">
        <f t="shared" si="417"/>
        <v>0</v>
      </c>
      <c r="FM54" s="70">
        <f t="shared" si="418"/>
        <v>0</v>
      </c>
      <c r="FN54" s="113">
        <f t="shared" si="419"/>
        <v>0</v>
      </c>
      <c r="FO54" s="70">
        <f t="shared" si="420"/>
        <v>0</v>
      </c>
      <c r="FP54" s="113">
        <f t="shared" si="421"/>
        <v>1</v>
      </c>
      <c r="FQ54" s="70">
        <f t="shared" si="422"/>
        <v>6</v>
      </c>
      <c r="FR54" s="113"/>
      <c r="FS54" s="66">
        <f t="shared" si="422"/>
        <v>0</v>
      </c>
      <c r="FT54" s="113">
        <f t="shared" si="423"/>
        <v>0</v>
      </c>
      <c r="FU54" s="70">
        <f t="shared" si="424"/>
        <v>0</v>
      </c>
      <c r="FV54" s="113">
        <f t="shared" si="425"/>
        <v>0</v>
      </c>
      <c r="FW54" s="70">
        <f t="shared" si="426"/>
        <v>0</v>
      </c>
      <c r="FX54" s="113">
        <f t="shared" si="427"/>
        <v>0</v>
      </c>
      <c r="FY54" s="70">
        <f t="shared" si="428"/>
        <v>0</v>
      </c>
      <c r="FZ54" s="113">
        <f t="shared" si="429"/>
        <v>0</v>
      </c>
      <c r="GA54" s="70">
        <f t="shared" si="430"/>
        <v>0</v>
      </c>
      <c r="GB54" s="113">
        <f t="shared" si="431"/>
        <v>0</v>
      </c>
      <c r="GC54" s="70">
        <f t="shared" si="432"/>
        <v>0</v>
      </c>
      <c r="GD54" s="70">
        <f t="shared" si="433"/>
        <v>0</v>
      </c>
      <c r="GE54" s="70">
        <f t="shared" si="434"/>
        <v>116</v>
      </c>
      <c r="GF54" s="70">
        <f t="shared" si="435"/>
        <v>46</v>
      </c>
      <c r="GG54" s="116"/>
      <c r="GH54" s="116"/>
      <c r="GI54" s="116"/>
      <c r="GJ54" s="116"/>
      <c r="GK54" s="267"/>
      <c r="GL54" s="10"/>
      <c r="GM54" s="10"/>
      <c r="GN54" s="1"/>
      <c r="GO54" s="13"/>
      <c r="GP54" s="15"/>
      <c r="GQ54" s="5"/>
      <c r="GR54" s="33"/>
    </row>
    <row r="55" spans="1:200" ht="24.75" hidden="1" customHeight="1" outlineLevel="1" x14ac:dyDescent="0.3">
      <c r="A55" s="108"/>
      <c r="B55" s="137" t="s">
        <v>233</v>
      </c>
      <c r="C55" s="119" t="s">
        <v>110</v>
      </c>
      <c r="D55" s="119" t="s">
        <v>95</v>
      </c>
      <c r="E55" s="119" t="s">
        <v>130</v>
      </c>
      <c r="F55" s="119" t="s">
        <v>246</v>
      </c>
      <c r="G55" s="119">
        <v>9</v>
      </c>
      <c r="H55" s="119">
        <v>3</v>
      </c>
      <c r="I55" s="119">
        <v>1</v>
      </c>
      <c r="J55" s="119">
        <v>1</v>
      </c>
      <c r="K55" s="119">
        <v>1</v>
      </c>
      <c r="L55" s="138"/>
      <c r="M55" s="139">
        <f t="shared" ref="M55" si="457">SUM(N55+P55+R55+T55+V55)</f>
        <v>0</v>
      </c>
      <c r="N55" s="138"/>
      <c r="O55" s="138">
        <f t="shared" ref="O55" si="458">SUM(N55)*I55</f>
        <v>0</v>
      </c>
      <c r="P55" s="138"/>
      <c r="Q55" s="140">
        <f t="shared" ref="Q55" si="459">J55*P55</f>
        <v>0</v>
      </c>
      <c r="R55" s="138"/>
      <c r="S55" s="140">
        <f t="shared" ref="S55" si="460">SUM(R55)*J55</f>
        <v>0</v>
      </c>
      <c r="T55" s="141"/>
      <c r="U55" s="142">
        <f t="shared" ref="U55" si="461">SUM(T55)*K55</f>
        <v>0</v>
      </c>
      <c r="V55" s="141"/>
      <c r="W55" s="142">
        <f t="shared" ref="W55" si="462">SUM(V55)*J55*5</f>
        <v>0</v>
      </c>
      <c r="X55" s="68">
        <f>SUM(J55*AX55*2+K55*AZ55*2)</f>
        <v>0</v>
      </c>
      <c r="Y55" s="68">
        <f t="shared" ref="Y55" si="463">L55*J55*0.05</f>
        <v>0</v>
      </c>
      <c r="Z55" s="141"/>
      <c r="AA55" s="142"/>
      <c r="AB55" s="141"/>
      <c r="AC55" s="68">
        <f t="shared" ref="AC55" si="464">SUM(AB55)*3*H55/5</f>
        <v>0</v>
      </c>
      <c r="AD55" s="141">
        <v>1</v>
      </c>
      <c r="AE55" s="148">
        <f>SUM(AD55*H55*(15))</f>
        <v>45</v>
      </c>
      <c r="AF55" s="141"/>
      <c r="AG55" s="142">
        <f t="shared" ref="AG55" si="465">SUM(AF55*H55*3)</f>
        <v>0</v>
      </c>
      <c r="AH55" s="141"/>
      <c r="AI55" s="68">
        <f t="shared" ref="AI55" si="466">SUM(AH55*H55/3)</f>
        <v>0</v>
      </c>
      <c r="AJ55" s="141"/>
      <c r="AK55" s="68">
        <f t="shared" ref="AK55" si="467">SUM(AJ55*H55*2/3)</f>
        <v>0</v>
      </c>
      <c r="AL55" s="141"/>
      <c r="AM55" s="142">
        <f>SUM(AL55*H55)*2</f>
        <v>0</v>
      </c>
      <c r="AN55" s="141"/>
      <c r="AO55" s="142">
        <f t="shared" ref="AO55" si="468">SUM(AN55*J55)</f>
        <v>0</v>
      </c>
      <c r="AP55" s="141"/>
      <c r="AQ55" s="68">
        <f t="shared" ref="AQ55" si="469">SUM(AP55*H55*2)</f>
        <v>0</v>
      </c>
      <c r="AR55" s="141"/>
      <c r="AS55" s="68">
        <f t="shared" ref="AS55" si="470">SUM(J55*AR55*6)</f>
        <v>0</v>
      </c>
      <c r="AT55" s="141"/>
      <c r="AU55" s="68">
        <f t="shared" ref="AU55" si="471">AT55*H55/3</f>
        <v>0</v>
      </c>
      <c r="AV55" s="141"/>
      <c r="AW55" s="142">
        <f t="shared" ref="AW55" si="472">SUM(AV55*H55/3)</f>
        <v>0</v>
      </c>
      <c r="AX55" s="141"/>
      <c r="AY55" s="68">
        <f>SUM(J55*AX55*8)</f>
        <v>0</v>
      </c>
      <c r="AZ55" s="141"/>
      <c r="BA55" s="68">
        <f>SUM(AZ55*K55*5*6)</f>
        <v>0</v>
      </c>
      <c r="BB55" s="141"/>
      <c r="BC55" s="68">
        <f t="shared" ref="BC55" si="473">SUM(BB55*K55*4*6)</f>
        <v>0</v>
      </c>
      <c r="BD55" s="141"/>
      <c r="BE55" s="112">
        <f t="shared" ref="BE55" si="474">SUM(BD55*50)</f>
        <v>0</v>
      </c>
      <c r="BF55" s="70"/>
      <c r="BG55" s="70">
        <f t="shared" si="23"/>
        <v>45</v>
      </c>
      <c r="BH55" s="70">
        <f t="shared" si="385"/>
        <v>0</v>
      </c>
      <c r="BI55" s="116"/>
      <c r="BJ55" s="116"/>
      <c r="BK55" s="116"/>
      <c r="BL55" s="117"/>
      <c r="BM55" s="108"/>
      <c r="BN55" s="137" t="s">
        <v>233</v>
      </c>
      <c r="BO55" s="119" t="s">
        <v>110</v>
      </c>
      <c r="BP55" s="119" t="s">
        <v>95</v>
      </c>
      <c r="BQ55" s="119" t="s">
        <v>130</v>
      </c>
      <c r="BR55" s="119" t="s">
        <v>246</v>
      </c>
      <c r="BS55" s="119">
        <v>9</v>
      </c>
      <c r="BT55" s="119">
        <v>3</v>
      </c>
      <c r="BU55" s="119">
        <v>1</v>
      </c>
      <c r="BV55" s="119">
        <v>1</v>
      </c>
      <c r="BW55" s="119">
        <v>1</v>
      </c>
      <c r="BX55" s="138"/>
      <c r="BY55" s="139">
        <f t="shared" ref="BY55" si="475">SUM(BZ55+CB55+CD55+CF55+CH55)</f>
        <v>0</v>
      </c>
      <c r="BZ55" s="138"/>
      <c r="CA55" s="138">
        <f t="shared" ref="CA55" si="476">SUM(BZ55)*BU55</f>
        <v>0</v>
      </c>
      <c r="CB55" s="138"/>
      <c r="CC55" s="140">
        <f t="shared" si="437"/>
        <v>0</v>
      </c>
      <c r="CD55" s="138"/>
      <c r="CE55" s="140">
        <f t="shared" ref="CE55" si="477">SUM(CD55)*BV55</f>
        <v>0</v>
      </c>
      <c r="CF55" s="141"/>
      <c r="CG55" s="142">
        <f t="shared" si="445"/>
        <v>0</v>
      </c>
      <c r="CH55" s="141"/>
      <c r="CI55" s="142">
        <f t="shared" ref="CI55" si="478">SUM(CH55)*BV55*5</f>
        <v>0</v>
      </c>
      <c r="CJ55" s="68">
        <f>SUM(BV55*DJ55*2+BW55*DL55*2)</f>
        <v>0</v>
      </c>
      <c r="CK55" s="68">
        <f t="shared" si="439"/>
        <v>0</v>
      </c>
      <c r="CL55" s="141"/>
      <c r="CM55" s="142"/>
      <c r="CN55" s="141"/>
      <c r="CO55" s="68">
        <f t="shared" ref="CO55" si="479">SUM(CN55)*3*BT55/5</f>
        <v>0</v>
      </c>
      <c r="CP55" s="141">
        <v>1</v>
      </c>
      <c r="CQ55" s="148">
        <f>SUM(CP55*BT55*(15))</f>
        <v>45</v>
      </c>
      <c r="CR55" s="141"/>
      <c r="CS55" s="142">
        <f t="shared" ref="CS55" si="480">SUM(CR55*BT55*3)</f>
        <v>0</v>
      </c>
      <c r="CT55" s="141"/>
      <c r="CU55" s="68">
        <f t="shared" ref="CU55" si="481">SUM(CT55*BT55/3)</f>
        <v>0</v>
      </c>
      <c r="CV55" s="141"/>
      <c r="CW55" s="68">
        <f t="shared" ref="CW55" si="482">SUM(CV55*BT55*2/3)</f>
        <v>0</v>
      </c>
      <c r="CX55" s="141"/>
      <c r="CY55" s="142">
        <f>SUM(CX55*BT55)*2</f>
        <v>0</v>
      </c>
      <c r="CZ55" s="141"/>
      <c r="DA55" s="142">
        <f t="shared" ref="DA55" si="483">SUM(CZ55*BV55)</f>
        <v>0</v>
      </c>
      <c r="DB55" s="141"/>
      <c r="DC55" s="142">
        <f t="shared" ref="DC55" si="484">SUM(DB55*BT55*2)</f>
        <v>0</v>
      </c>
      <c r="DD55" s="141"/>
      <c r="DE55" s="142">
        <f t="shared" ref="DE55" si="485">SUM(BV55*DD55*6)</f>
        <v>0</v>
      </c>
      <c r="DF55" s="141"/>
      <c r="DG55" s="68">
        <f t="shared" si="441"/>
        <v>0</v>
      </c>
      <c r="DH55" s="141"/>
      <c r="DI55" s="142">
        <f t="shared" ref="DI55" si="486">SUM(DH55*BT55/3)</f>
        <v>0</v>
      </c>
      <c r="DJ55" s="141"/>
      <c r="DK55" s="142">
        <f>SUM(BV55*DJ55*8)</f>
        <v>0</v>
      </c>
      <c r="DL55" s="141"/>
      <c r="DM55" s="68">
        <f>SUM(DL55*BW55*5*6)</f>
        <v>0</v>
      </c>
      <c r="DN55" s="141"/>
      <c r="DO55" s="68">
        <f t="shared" ref="DO55" si="487">SUM(DN55*BW55*4*6)</f>
        <v>0</v>
      </c>
      <c r="DP55" s="141"/>
      <c r="DQ55" s="112">
        <f t="shared" si="456"/>
        <v>0</v>
      </c>
      <c r="DR55" s="70"/>
      <c r="DS55" s="70">
        <f t="shared" si="387"/>
        <v>45</v>
      </c>
      <c r="DT55" s="70">
        <f t="shared" si="388"/>
        <v>0</v>
      </c>
      <c r="DU55" s="116"/>
      <c r="DV55" s="116"/>
      <c r="DW55" s="116"/>
      <c r="DX55" s="117"/>
      <c r="DY55" s="108"/>
      <c r="DZ55" s="116"/>
      <c r="EA55" s="116"/>
      <c r="EB55" s="116"/>
      <c r="EC55" s="116"/>
      <c r="ED55" s="116"/>
      <c r="EE55" s="116"/>
      <c r="EF55" s="116"/>
      <c r="EG55" s="116"/>
      <c r="EH55" s="116"/>
      <c r="EI55" s="116"/>
      <c r="EJ55" s="116">
        <f t="shared" si="389"/>
        <v>0</v>
      </c>
      <c r="EK55" s="147">
        <f t="shared" si="390"/>
        <v>0</v>
      </c>
      <c r="EL55" s="65">
        <f t="shared" si="391"/>
        <v>0</v>
      </c>
      <c r="EM55" s="70">
        <f t="shared" si="392"/>
        <v>0</v>
      </c>
      <c r="EN55" s="65">
        <f t="shared" si="393"/>
        <v>0</v>
      </c>
      <c r="EO55" s="70">
        <f t="shared" si="394"/>
        <v>0</v>
      </c>
      <c r="EP55" s="65">
        <f t="shared" si="395"/>
        <v>0</v>
      </c>
      <c r="EQ55" s="70">
        <f t="shared" si="396"/>
        <v>0</v>
      </c>
      <c r="ER55" s="65">
        <f t="shared" si="397"/>
        <v>0</v>
      </c>
      <c r="ES55" s="70">
        <f t="shared" si="398"/>
        <v>0</v>
      </c>
      <c r="ET55" s="113">
        <f t="shared" si="399"/>
        <v>0</v>
      </c>
      <c r="EU55" s="70">
        <f t="shared" si="400"/>
        <v>0</v>
      </c>
      <c r="EV55" s="70">
        <f t="shared" si="401"/>
        <v>0</v>
      </c>
      <c r="EW55" s="70">
        <f t="shared" si="402"/>
        <v>0</v>
      </c>
      <c r="EX55" s="113">
        <f t="shared" si="403"/>
        <v>0</v>
      </c>
      <c r="EY55" s="70">
        <f t="shared" si="404"/>
        <v>0</v>
      </c>
      <c r="EZ55" s="113">
        <f t="shared" si="405"/>
        <v>0</v>
      </c>
      <c r="FA55" s="70">
        <f t="shared" si="406"/>
        <v>0</v>
      </c>
      <c r="FB55" s="113">
        <f t="shared" si="407"/>
        <v>2</v>
      </c>
      <c r="FC55" s="114">
        <f t="shared" si="408"/>
        <v>90</v>
      </c>
      <c r="FD55" s="113">
        <f t="shared" si="409"/>
        <v>0</v>
      </c>
      <c r="FE55" s="70">
        <f t="shared" si="410"/>
        <v>0</v>
      </c>
      <c r="FF55" s="113">
        <f t="shared" si="411"/>
        <v>0</v>
      </c>
      <c r="FG55" s="70">
        <f t="shared" si="412"/>
        <v>0</v>
      </c>
      <c r="FH55" s="113">
        <f t="shared" si="413"/>
        <v>0</v>
      </c>
      <c r="FI55" s="70">
        <f t="shared" si="414"/>
        <v>0</v>
      </c>
      <c r="FJ55" s="113">
        <f t="shared" si="415"/>
        <v>0</v>
      </c>
      <c r="FK55" s="70">
        <f t="shared" si="416"/>
        <v>0</v>
      </c>
      <c r="FL55" s="113">
        <f t="shared" si="417"/>
        <v>0</v>
      </c>
      <c r="FM55" s="70">
        <f t="shared" si="418"/>
        <v>0</v>
      </c>
      <c r="FN55" s="113">
        <f t="shared" si="419"/>
        <v>0</v>
      </c>
      <c r="FO55" s="70">
        <f t="shared" si="420"/>
        <v>0</v>
      </c>
      <c r="FP55" s="113">
        <f t="shared" si="421"/>
        <v>0</v>
      </c>
      <c r="FQ55" s="70">
        <f t="shared" si="422"/>
        <v>0</v>
      </c>
      <c r="FR55" s="113"/>
      <c r="FS55" s="66">
        <f t="shared" si="422"/>
        <v>0</v>
      </c>
      <c r="FT55" s="113">
        <f t="shared" si="423"/>
        <v>0</v>
      </c>
      <c r="FU55" s="70">
        <f t="shared" si="424"/>
        <v>0</v>
      </c>
      <c r="FV55" s="113">
        <f t="shared" si="425"/>
        <v>0</v>
      </c>
      <c r="FW55" s="70">
        <f t="shared" si="426"/>
        <v>0</v>
      </c>
      <c r="FX55" s="113">
        <f t="shared" si="427"/>
        <v>0</v>
      </c>
      <c r="FY55" s="70">
        <f t="shared" si="428"/>
        <v>0</v>
      </c>
      <c r="FZ55" s="113">
        <f t="shared" si="429"/>
        <v>0</v>
      </c>
      <c r="GA55" s="70">
        <f t="shared" si="430"/>
        <v>0</v>
      </c>
      <c r="GB55" s="113">
        <f t="shared" si="431"/>
        <v>0</v>
      </c>
      <c r="GC55" s="70">
        <f t="shared" si="432"/>
        <v>0</v>
      </c>
      <c r="GD55" s="70">
        <f t="shared" si="433"/>
        <v>0</v>
      </c>
      <c r="GE55" s="70">
        <f t="shared" si="434"/>
        <v>90</v>
      </c>
      <c r="GF55" s="70">
        <f t="shared" si="435"/>
        <v>0</v>
      </c>
      <c r="GG55" s="116"/>
      <c r="GH55" s="116"/>
      <c r="GI55" s="116"/>
      <c r="GJ55" s="116"/>
      <c r="GK55" s="267"/>
      <c r="GL55" s="10"/>
      <c r="GM55" s="10"/>
      <c r="GN55" s="1"/>
      <c r="GO55" s="13"/>
      <c r="GP55" s="15"/>
      <c r="GQ55" s="5"/>
      <c r="GR55" s="33"/>
    </row>
    <row r="56" spans="1:200" ht="24.75" hidden="1" customHeight="1" outlineLevel="1" x14ac:dyDescent="0.3">
      <c r="A56" s="108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47">
        <f t="shared" ref="M56:M61" si="488">SUM(N56+P56+T56+V56+AR56*2)</f>
        <v>0</v>
      </c>
      <c r="N56" s="65"/>
      <c r="O56" s="70"/>
      <c r="P56" s="65"/>
      <c r="Q56" s="70"/>
      <c r="R56" s="65"/>
      <c r="S56" s="70"/>
      <c r="T56" s="65"/>
      <c r="U56" s="70"/>
      <c r="V56" s="113"/>
      <c r="W56" s="70"/>
      <c r="X56" s="70"/>
      <c r="Y56" s="70"/>
      <c r="Z56" s="113"/>
      <c r="AA56" s="70"/>
      <c r="AB56" s="113"/>
      <c r="AC56" s="70"/>
      <c r="AD56" s="113"/>
      <c r="AE56" s="114"/>
      <c r="AF56" s="113"/>
      <c r="AG56" s="70"/>
      <c r="AH56" s="113"/>
      <c r="AI56" s="70"/>
      <c r="AJ56" s="113"/>
      <c r="AK56" s="70"/>
      <c r="AL56" s="113"/>
      <c r="AM56" s="70"/>
      <c r="AN56" s="113"/>
      <c r="AO56" s="70"/>
      <c r="AP56" s="113"/>
      <c r="AQ56" s="70"/>
      <c r="AR56" s="113"/>
      <c r="AS56" s="70"/>
      <c r="AT56" s="113"/>
      <c r="AU56" s="70"/>
      <c r="AV56" s="113"/>
      <c r="AW56" s="70"/>
      <c r="AX56" s="113"/>
      <c r="AY56" s="70"/>
      <c r="AZ56" s="113"/>
      <c r="BA56" s="70"/>
      <c r="BB56" s="113"/>
      <c r="BC56" s="70"/>
      <c r="BD56" s="113"/>
      <c r="BE56" s="70"/>
      <c r="BF56" s="70"/>
      <c r="BG56" s="70">
        <f t="shared" si="23"/>
        <v>0</v>
      </c>
      <c r="BH56" s="70">
        <f t="shared" si="385"/>
        <v>0</v>
      </c>
      <c r="BI56" s="116"/>
      <c r="BJ56" s="116"/>
      <c r="BK56" s="116"/>
      <c r="BL56" s="117"/>
      <c r="BM56" s="108"/>
      <c r="BN56" s="137" t="s">
        <v>394</v>
      </c>
      <c r="BO56" s="119" t="s">
        <v>110</v>
      </c>
      <c r="BP56" s="119" t="s">
        <v>95</v>
      </c>
      <c r="BQ56" s="119" t="s">
        <v>130</v>
      </c>
      <c r="BR56" s="119" t="s">
        <v>396</v>
      </c>
      <c r="BS56" s="119">
        <v>6</v>
      </c>
      <c r="BT56" s="119">
        <v>48</v>
      </c>
      <c r="BU56" s="119">
        <v>2</v>
      </c>
      <c r="BV56" s="119">
        <v>1</v>
      </c>
      <c r="BW56" s="119">
        <v>1</v>
      </c>
      <c r="BX56" s="137"/>
      <c r="BY56" s="172">
        <f>SUM(BZ56+CB56+CD56+CF56+CH56)</f>
        <v>0</v>
      </c>
      <c r="BZ56" s="141"/>
      <c r="CA56" s="142">
        <f t="shared" ref="CA56:CA57" si="489">SUM(BZ56)*BU56</f>
        <v>0</v>
      </c>
      <c r="CB56" s="141"/>
      <c r="CC56" s="142">
        <f>BV56*CB56</f>
        <v>0</v>
      </c>
      <c r="CD56" s="141"/>
      <c r="CE56" s="142">
        <f>SUM(CD56)*BV56</f>
        <v>0</v>
      </c>
      <c r="CF56" s="141"/>
      <c r="CG56" s="142">
        <f>SUM(CF56)*BW56</f>
        <v>0</v>
      </c>
      <c r="CH56" s="141"/>
      <c r="CI56" s="142">
        <f>SUM(CH56)*BV56*5</f>
        <v>0</v>
      </c>
      <c r="CJ56" s="68">
        <f>SUM(BV56*DJ56*2+BW56*DL56*2)</f>
        <v>0</v>
      </c>
      <c r="CK56" s="68">
        <f t="shared" si="439"/>
        <v>0</v>
      </c>
      <c r="CL56" s="141"/>
      <c r="CM56" s="142"/>
      <c r="CN56" s="141">
        <v>4</v>
      </c>
      <c r="CO56" s="68">
        <f>CN56*8*BW56</f>
        <v>32</v>
      </c>
      <c r="CP56" s="141"/>
      <c r="CQ56" s="148">
        <f t="shared" ref="CQ56" si="490">SUM(CP56*BT56*(30+4))</f>
        <v>0</v>
      </c>
      <c r="CR56" s="141"/>
      <c r="CS56" s="142">
        <f t="shared" ref="CS56:CS57" si="491">SUM(CR56*BT56*3)</f>
        <v>0</v>
      </c>
      <c r="CT56" s="141"/>
      <c r="CU56" s="68">
        <f t="shared" ref="CU56:CU57" si="492">SUM(CT56*BT56/3)</f>
        <v>0</v>
      </c>
      <c r="CV56" s="141"/>
      <c r="CW56" s="68">
        <f>SUM(CV56*BT56*2/3)</f>
        <v>0</v>
      </c>
      <c r="CX56" s="141"/>
      <c r="CY56" s="142">
        <f t="shared" ref="CY56" si="493">SUM(CX56*BT56*2)</f>
        <v>0</v>
      </c>
      <c r="CZ56" s="141"/>
      <c r="DA56" s="142">
        <f t="shared" ref="DA56" si="494">SUM(CZ56*BV56*2)</f>
        <v>0</v>
      </c>
      <c r="DB56" s="141">
        <v>1</v>
      </c>
      <c r="DC56" s="142">
        <f t="shared" ref="DC56" si="495">DB56*BT56/3</f>
        <v>16</v>
      </c>
      <c r="DD56" s="141"/>
      <c r="DE56" s="142">
        <f>SUM(BV56*DD56*6)</f>
        <v>0</v>
      </c>
      <c r="DF56" s="141"/>
      <c r="DG56" s="68">
        <f t="shared" si="441"/>
        <v>0</v>
      </c>
      <c r="DH56" s="141"/>
      <c r="DI56" s="142">
        <f>SUM(DH56*BT56/3)</f>
        <v>0</v>
      </c>
      <c r="DJ56" s="141"/>
      <c r="DK56" s="142">
        <f>SUM(DJ56*BT56/3)</f>
        <v>0</v>
      </c>
      <c r="DL56" s="141"/>
      <c r="DM56" s="68">
        <f>SUM(DL56*BW56*5*6)</f>
        <v>0</v>
      </c>
      <c r="DN56" s="141"/>
      <c r="DO56" s="68">
        <f>SUM(DN56*BW56*4*6)</f>
        <v>0</v>
      </c>
      <c r="DP56" s="141"/>
      <c r="DQ56" s="112">
        <f>SUM(DP56*50)</f>
        <v>0</v>
      </c>
      <c r="DR56" s="70"/>
      <c r="DS56" s="70">
        <f t="shared" si="387"/>
        <v>48</v>
      </c>
      <c r="DT56" s="70">
        <f t="shared" si="388"/>
        <v>16</v>
      </c>
      <c r="DU56" s="116"/>
      <c r="DV56" s="116"/>
      <c r="DW56" s="116"/>
      <c r="DX56" s="117"/>
      <c r="DY56" s="108"/>
      <c r="DZ56" s="116"/>
      <c r="EA56" s="116"/>
      <c r="EB56" s="116"/>
      <c r="EC56" s="116"/>
      <c r="ED56" s="116"/>
      <c r="EE56" s="116"/>
      <c r="EF56" s="116"/>
      <c r="EG56" s="116"/>
      <c r="EH56" s="116"/>
      <c r="EI56" s="116"/>
      <c r="EJ56" s="116">
        <f t="shared" si="389"/>
        <v>0</v>
      </c>
      <c r="EK56" s="147">
        <f t="shared" si="390"/>
        <v>0</v>
      </c>
      <c r="EL56" s="65">
        <f t="shared" si="391"/>
        <v>0</v>
      </c>
      <c r="EM56" s="70">
        <f t="shared" si="392"/>
        <v>0</v>
      </c>
      <c r="EN56" s="65">
        <f t="shared" si="393"/>
        <v>0</v>
      </c>
      <c r="EO56" s="70">
        <f t="shared" si="394"/>
        <v>0</v>
      </c>
      <c r="EP56" s="65">
        <f t="shared" si="395"/>
        <v>0</v>
      </c>
      <c r="EQ56" s="70">
        <f t="shared" si="396"/>
        <v>0</v>
      </c>
      <c r="ER56" s="65">
        <f t="shared" si="397"/>
        <v>0</v>
      </c>
      <c r="ES56" s="70">
        <f t="shared" si="398"/>
        <v>0</v>
      </c>
      <c r="ET56" s="113">
        <f t="shared" si="399"/>
        <v>0</v>
      </c>
      <c r="EU56" s="70">
        <f t="shared" si="400"/>
        <v>0</v>
      </c>
      <c r="EV56" s="70">
        <f t="shared" si="401"/>
        <v>0</v>
      </c>
      <c r="EW56" s="70">
        <f t="shared" si="402"/>
        <v>0</v>
      </c>
      <c r="EX56" s="113">
        <f t="shared" si="403"/>
        <v>0</v>
      </c>
      <c r="EY56" s="70">
        <f t="shared" si="404"/>
        <v>0</v>
      </c>
      <c r="EZ56" s="113">
        <f t="shared" si="405"/>
        <v>4</v>
      </c>
      <c r="FA56" s="70">
        <f t="shared" si="406"/>
        <v>32</v>
      </c>
      <c r="FB56" s="113">
        <f t="shared" si="407"/>
        <v>0</v>
      </c>
      <c r="FC56" s="114">
        <f t="shared" si="408"/>
        <v>0</v>
      </c>
      <c r="FD56" s="113">
        <f t="shared" si="409"/>
        <v>0</v>
      </c>
      <c r="FE56" s="70">
        <f t="shared" si="410"/>
        <v>0</v>
      </c>
      <c r="FF56" s="113">
        <f t="shared" si="411"/>
        <v>0</v>
      </c>
      <c r="FG56" s="70">
        <f t="shared" si="412"/>
        <v>0</v>
      </c>
      <c r="FH56" s="113">
        <f t="shared" si="413"/>
        <v>0</v>
      </c>
      <c r="FI56" s="70">
        <f t="shared" si="414"/>
        <v>0</v>
      </c>
      <c r="FJ56" s="113">
        <f t="shared" si="415"/>
        <v>0</v>
      </c>
      <c r="FK56" s="70">
        <f t="shared" si="416"/>
        <v>0</v>
      </c>
      <c r="FL56" s="113">
        <f t="shared" si="417"/>
        <v>0</v>
      </c>
      <c r="FM56" s="70">
        <f t="shared" si="418"/>
        <v>0</v>
      </c>
      <c r="FN56" s="113">
        <f t="shared" si="419"/>
        <v>1</v>
      </c>
      <c r="FO56" s="70">
        <f t="shared" si="420"/>
        <v>16</v>
      </c>
      <c r="FP56" s="113">
        <f t="shared" si="421"/>
        <v>0</v>
      </c>
      <c r="FQ56" s="70">
        <f t="shared" si="422"/>
        <v>0</v>
      </c>
      <c r="FR56" s="113"/>
      <c r="FS56" s="66">
        <f t="shared" si="422"/>
        <v>0</v>
      </c>
      <c r="FT56" s="113">
        <f t="shared" si="423"/>
        <v>0</v>
      </c>
      <c r="FU56" s="70">
        <f t="shared" si="424"/>
        <v>0</v>
      </c>
      <c r="FV56" s="113">
        <f t="shared" si="425"/>
        <v>0</v>
      </c>
      <c r="FW56" s="70">
        <f t="shared" si="426"/>
        <v>0</v>
      </c>
      <c r="FX56" s="113">
        <f t="shared" si="427"/>
        <v>0</v>
      </c>
      <c r="FY56" s="70">
        <f t="shared" si="428"/>
        <v>0</v>
      </c>
      <c r="FZ56" s="113">
        <f t="shared" si="429"/>
        <v>0</v>
      </c>
      <c r="GA56" s="70">
        <f t="shared" si="430"/>
        <v>0</v>
      </c>
      <c r="GB56" s="113">
        <f t="shared" si="431"/>
        <v>0</v>
      </c>
      <c r="GC56" s="70">
        <f t="shared" si="432"/>
        <v>0</v>
      </c>
      <c r="GD56" s="70">
        <f t="shared" si="433"/>
        <v>0</v>
      </c>
      <c r="GE56" s="70">
        <f t="shared" si="434"/>
        <v>48</v>
      </c>
      <c r="GF56" s="70">
        <f t="shared" si="435"/>
        <v>16</v>
      </c>
      <c r="GG56" s="116"/>
      <c r="GH56" s="116"/>
      <c r="GI56" s="116"/>
      <c r="GJ56" s="116"/>
      <c r="GK56" s="267"/>
      <c r="GL56" s="10"/>
      <c r="GM56" s="10"/>
      <c r="GN56" s="1"/>
      <c r="GO56" s="13"/>
      <c r="GP56" s="15"/>
      <c r="GQ56" s="5"/>
      <c r="GR56" s="33"/>
    </row>
    <row r="57" spans="1:200" ht="24.95" hidden="1" customHeight="1" outlineLevel="1" x14ac:dyDescent="0.3">
      <c r="A57" s="108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47">
        <f t="shared" si="488"/>
        <v>0</v>
      </c>
      <c r="N57" s="65"/>
      <c r="O57" s="70"/>
      <c r="P57" s="65"/>
      <c r="Q57" s="70"/>
      <c r="R57" s="65"/>
      <c r="S57" s="70"/>
      <c r="T57" s="65"/>
      <c r="U57" s="70"/>
      <c r="V57" s="113"/>
      <c r="W57" s="70"/>
      <c r="X57" s="70"/>
      <c r="Y57" s="70"/>
      <c r="Z57" s="113"/>
      <c r="AA57" s="70"/>
      <c r="AB57" s="113"/>
      <c r="AC57" s="70"/>
      <c r="AD57" s="113"/>
      <c r="AE57" s="114"/>
      <c r="AF57" s="113"/>
      <c r="AG57" s="70"/>
      <c r="AH57" s="113"/>
      <c r="AI57" s="70"/>
      <c r="AJ57" s="113"/>
      <c r="AK57" s="70"/>
      <c r="AL57" s="113"/>
      <c r="AM57" s="70"/>
      <c r="AN57" s="113"/>
      <c r="AO57" s="70"/>
      <c r="AP57" s="113"/>
      <c r="AQ57" s="70"/>
      <c r="AR57" s="113"/>
      <c r="AS57" s="70"/>
      <c r="AT57" s="113"/>
      <c r="AU57" s="70"/>
      <c r="AV57" s="113"/>
      <c r="AW57" s="70"/>
      <c r="AX57" s="113"/>
      <c r="AY57" s="70"/>
      <c r="AZ57" s="113"/>
      <c r="BA57" s="70"/>
      <c r="BB57" s="113"/>
      <c r="BC57" s="70"/>
      <c r="BD57" s="113"/>
      <c r="BE57" s="70"/>
      <c r="BF57" s="70"/>
      <c r="BG57" s="70">
        <f t="shared" si="23"/>
        <v>0</v>
      </c>
      <c r="BH57" s="70">
        <f t="shared" si="385"/>
        <v>0</v>
      </c>
      <c r="BI57" s="116"/>
      <c r="BJ57" s="116"/>
      <c r="BK57" s="116"/>
      <c r="BL57" s="117"/>
      <c r="BM57" s="108"/>
      <c r="BN57" s="137" t="s">
        <v>402</v>
      </c>
      <c r="BO57" s="119" t="s">
        <v>110</v>
      </c>
      <c r="BP57" s="119" t="s">
        <v>95</v>
      </c>
      <c r="BQ57" s="119" t="s">
        <v>130</v>
      </c>
      <c r="BR57" s="119" t="s">
        <v>248</v>
      </c>
      <c r="BS57" s="119">
        <v>10</v>
      </c>
      <c r="BT57" s="119">
        <v>11</v>
      </c>
      <c r="BU57" s="119">
        <v>1</v>
      </c>
      <c r="BV57" s="119">
        <v>4</v>
      </c>
      <c r="BW57" s="119">
        <f t="shared" ref="BW57" si="496">SUM(BV57)*2</f>
        <v>8</v>
      </c>
      <c r="BX57" s="137"/>
      <c r="BY57" s="172">
        <f t="shared" ref="BY57" si="497">SUM(BZ57+CB57+CD57+CF57+CH57)</f>
        <v>0</v>
      </c>
      <c r="BZ57" s="173"/>
      <c r="CA57" s="142">
        <f t="shared" si="489"/>
        <v>0</v>
      </c>
      <c r="CB57" s="173"/>
      <c r="CC57" s="142">
        <f t="shared" ref="CC57" si="498">BV57*CB57</f>
        <v>0</v>
      </c>
      <c r="CD57" s="173"/>
      <c r="CE57" s="142">
        <f t="shared" ref="CE57" si="499">SUM(CD57)*BV57</f>
        <v>0</v>
      </c>
      <c r="CF57" s="173"/>
      <c r="CG57" s="142">
        <f t="shared" ref="CG57" si="500">SUM(CF57)*BW57</f>
        <v>0</v>
      </c>
      <c r="CH57" s="173"/>
      <c r="CI57" s="142">
        <f t="shared" ref="CI57" si="501">SUM(CH57)*BV57*5</f>
        <v>0</v>
      </c>
      <c r="CJ57" s="68">
        <f t="shared" ref="CJ57" si="502">SUM(BV57*DJ57*2+BW57*DL57*2)</f>
        <v>0</v>
      </c>
      <c r="CK57" s="68">
        <f t="shared" si="439"/>
        <v>0</v>
      </c>
      <c r="CL57" s="173"/>
      <c r="CM57" s="142"/>
      <c r="CN57" s="173"/>
      <c r="CO57" s="68">
        <f>CN57*BT57*0.5</f>
        <v>0</v>
      </c>
      <c r="CP57" s="173"/>
      <c r="CQ57" s="142">
        <f>SUM(CP57*BT57*(30+4))/5</f>
        <v>0</v>
      </c>
      <c r="CR57" s="173"/>
      <c r="CS57" s="112">
        <f t="shared" si="491"/>
        <v>0</v>
      </c>
      <c r="CT57" s="173"/>
      <c r="CU57" s="68">
        <f t="shared" si="492"/>
        <v>0</v>
      </c>
      <c r="CV57" s="173"/>
      <c r="CW57" s="68">
        <f t="shared" ref="CW57" si="503">SUM(CV57*BT57*2/3)</f>
        <v>0</v>
      </c>
      <c r="CX57" s="173"/>
      <c r="CY57" s="142">
        <f t="shared" ref="CY57" si="504">SUM(CX57*BT57)</f>
        <v>0</v>
      </c>
      <c r="CZ57" s="173"/>
      <c r="DA57" s="142">
        <f t="shared" ref="DA57" si="505">SUM(CZ57*BV57)</f>
        <v>0</v>
      </c>
      <c r="DB57" s="173">
        <v>1</v>
      </c>
      <c r="DC57" s="68">
        <f>DB57*BT57/3*3</f>
        <v>11</v>
      </c>
      <c r="DD57" s="173"/>
      <c r="DE57" s="68">
        <f t="shared" ref="DE57" si="506">SUM(BV57*DD57*6)</f>
        <v>0</v>
      </c>
      <c r="DF57" s="173"/>
      <c r="DG57" s="68">
        <f t="shared" si="441"/>
        <v>0</v>
      </c>
      <c r="DH57" s="173"/>
      <c r="DI57" s="112">
        <f t="shared" ref="DI57" si="507">SUM(DH57*BT57/3)</f>
        <v>0</v>
      </c>
      <c r="DJ57" s="173"/>
      <c r="DK57" s="68">
        <f t="shared" ref="DK57" si="508">SUM(BV57*DJ57*8)</f>
        <v>0</v>
      </c>
      <c r="DL57" s="173"/>
      <c r="DM57" s="68">
        <f t="shared" ref="DM57" si="509">SUM(DL57*BW57*5*6)</f>
        <v>0</v>
      </c>
      <c r="DN57" s="173"/>
      <c r="DO57" s="68">
        <f t="shared" ref="DO57" si="510">SUM(DN57*BW57*4*6)</f>
        <v>0</v>
      </c>
      <c r="DP57" s="173"/>
      <c r="DQ57" s="112">
        <f t="shared" ref="DQ57" si="511">SUM(DP57*50)</f>
        <v>0</v>
      </c>
      <c r="DR57" s="70"/>
      <c r="DS57" s="70">
        <f t="shared" si="387"/>
        <v>11</v>
      </c>
      <c r="DT57" s="70">
        <f t="shared" si="388"/>
        <v>11</v>
      </c>
      <c r="DU57" s="116"/>
      <c r="DV57" s="116"/>
      <c r="DW57" s="116"/>
      <c r="DX57" s="117"/>
      <c r="DY57" s="108"/>
      <c r="DZ57" s="116"/>
      <c r="EA57" s="116"/>
      <c r="EB57" s="116"/>
      <c r="EC57" s="116"/>
      <c r="ED57" s="116"/>
      <c r="EE57" s="116"/>
      <c r="EF57" s="116"/>
      <c r="EG57" s="116"/>
      <c r="EH57" s="116"/>
      <c r="EI57" s="116"/>
      <c r="EJ57" s="116">
        <f t="shared" si="389"/>
        <v>0</v>
      </c>
      <c r="EK57" s="147">
        <f t="shared" si="390"/>
        <v>0</v>
      </c>
      <c r="EL57" s="65">
        <f t="shared" si="391"/>
        <v>0</v>
      </c>
      <c r="EM57" s="70">
        <f t="shared" si="392"/>
        <v>0</v>
      </c>
      <c r="EN57" s="65">
        <f t="shared" si="393"/>
        <v>0</v>
      </c>
      <c r="EO57" s="70">
        <f t="shared" si="394"/>
        <v>0</v>
      </c>
      <c r="EP57" s="65">
        <f t="shared" si="395"/>
        <v>0</v>
      </c>
      <c r="EQ57" s="70">
        <f t="shared" si="396"/>
        <v>0</v>
      </c>
      <c r="ER57" s="65">
        <f t="shared" si="397"/>
        <v>0</v>
      </c>
      <c r="ES57" s="70">
        <f t="shared" si="398"/>
        <v>0</v>
      </c>
      <c r="ET57" s="113">
        <f t="shared" si="399"/>
        <v>0</v>
      </c>
      <c r="EU57" s="70">
        <f t="shared" si="400"/>
        <v>0</v>
      </c>
      <c r="EV57" s="70">
        <f t="shared" si="401"/>
        <v>0</v>
      </c>
      <c r="EW57" s="70">
        <f t="shared" si="402"/>
        <v>0</v>
      </c>
      <c r="EX57" s="113">
        <f t="shared" si="403"/>
        <v>0</v>
      </c>
      <c r="EY57" s="70">
        <f t="shared" si="404"/>
        <v>0</v>
      </c>
      <c r="EZ57" s="113">
        <f t="shared" si="405"/>
        <v>0</v>
      </c>
      <c r="FA57" s="70">
        <f t="shared" si="406"/>
        <v>0</v>
      </c>
      <c r="FB57" s="113">
        <f t="shared" si="407"/>
        <v>0</v>
      </c>
      <c r="FC57" s="114">
        <f t="shared" si="408"/>
        <v>0</v>
      </c>
      <c r="FD57" s="113">
        <f t="shared" si="409"/>
        <v>0</v>
      </c>
      <c r="FE57" s="70">
        <f t="shared" si="410"/>
        <v>0</v>
      </c>
      <c r="FF57" s="113">
        <f t="shared" si="411"/>
        <v>0</v>
      </c>
      <c r="FG57" s="70">
        <f t="shared" si="412"/>
        <v>0</v>
      </c>
      <c r="FH57" s="113">
        <f t="shared" si="413"/>
        <v>0</v>
      </c>
      <c r="FI57" s="70">
        <f t="shared" si="414"/>
        <v>0</v>
      </c>
      <c r="FJ57" s="113">
        <f t="shared" si="415"/>
        <v>0</v>
      </c>
      <c r="FK57" s="70">
        <f t="shared" si="416"/>
        <v>0</v>
      </c>
      <c r="FL57" s="113">
        <f t="shared" si="417"/>
        <v>0</v>
      </c>
      <c r="FM57" s="70">
        <f t="shared" si="418"/>
        <v>0</v>
      </c>
      <c r="FN57" s="113">
        <f t="shared" si="419"/>
        <v>1</v>
      </c>
      <c r="FO57" s="70">
        <f t="shared" si="420"/>
        <v>11</v>
      </c>
      <c r="FP57" s="113">
        <f t="shared" si="421"/>
        <v>0</v>
      </c>
      <c r="FQ57" s="70">
        <f t="shared" si="422"/>
        <v>0</v>
      </c>
      <c r="FR57" s="113"/>
      <c r="FS57" s="66">
        <f t="shared" si="422"/>
        <v>0</v>
      </c>
      <c r="FT57" s="113">
        <f t="shared" si="423"/>
        <v>0</v>
      </c>
      <c r="FU57" s="70">
        <f t="shared" si="424"/>
        <v>0</v>
      </c>
      <c r="FV57" s="113">
        <f t="shared" si="425"/>
        <v>0</v>
      </c>
      <c r="FW57" s="70">
        <f t="shared" si="426"/>
        <v>0</v>
      </c>
      <c r="FX57" s="113">
        <f t="shared" si="427"/>
        <v>0</v>
      </c>
      <c r="FY57" s="70">
        <f t="shared" si="428"/>
        <v>0</v>
      </c>
      <c r="FZ57" s="113">
        <f t="shared" si="429"/>
        <v>0</v>
      </c>
      <c r="GA57" s="70">
        <f t="shared" si="430"/>
        <v>0</v>
      </c>
      <c r="GB57" s="113">
        <f t="shared" si="431"/>
        <v>0</v>
      </c>
      <c r="GC57" s="70">
        <f t="shared" si="432"/>
        <v>0</v>
      </c>
      <c r="GD57" s="70">
        <f t="shared" si="433"/>
        <v>0</v>
      </c>
      <c r="GE57" s="70">
        <f t="shared" si="434"/>
        <v>11</v>
      </c>
      <c r="GF57" s="70">
        <f t="shared" si="435"/>
        <v>11</v>
      </c>
      <c r="GG57" s="116"/>
      <c r="GH57" s="116"/>
      <c r="GI57" s="116"/>
      <c r="GJ57" s="116"/>
      <c r="GK57" s="267"/>
      <c r="GL57" s="10"/>
      <c r="GM57" s="10"/>
      <c r="GN57" s="1"/>
      <c r="GO57" s="13"/>
      <c r="GP57" s="15"/>
      <c r="GQ57" s="5"/>
      <c r="GR57" s="33"/>
    </row>
    <row r="58" spans="1:200" ht="24.95" hidden="1" customHeight="1" outlineLevel="1" x14ac:dyDescent="0.3">
      <c r="A58" s="108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47">
        <f t="shared" si="488"/>
        <v>0</v>
      </c>
      <c r="N58" s="65"/>
      <c r="O58" s="70"/>
      <c r="P58" s="65"/>
      <c r="Q58" s="70"/>
      <c r="R58" s="65"/>
      <c r="S58" s="70"/>
      <c r="T58" s="65"/>
      <c r="U58" s="70"/>
      <c r="V58" s="113"/>
      <c r="W58" s="70"/>
      <c r="X58" s="70"/>
      <c r="Y58" s="70"/>
      <c r="Z58" s="113"/>
      <c r="AA58" s="70"/>
      <c r="AB58" s="113"/>
      <c r="AC58" s="70"/>
      <c r="AD58" s="113"/>
      <c r="AE58" s="114"/>
      <c r="AF58" s="113"/>
      <c r="AG58" s="70"/>
      <c r="AH58" s="113"/>
      <c r="AI58" s="70"/>
      <c r="AJ58" s="113"/>
      <c r="AK58" s="70"/>
      <c r="AL58" s="113"/>
      <c r="AM58" s="70"/>
      <c r="AN58" s="113"/>
      <c r="AO58" s="70"/>
      <c r="AP58" s="113"/>
      <c r="AQ58" s="70"/>
      <c r="AR58" s="113"/>
      <c r="AS58" s="70"/>
      <c r="AT58" s="113"/>
      <c r="AU58" s="70"/>
      <c r="AV58" s="113"/>
      <c r="AW58" s="70"/>
      <c r="AX58" s="113"/>
      <c r="AY58" s="70"/>
      <c r="AZ58" s="113"/>
      <c r="BA58" s="70"/>
      <c r="BB58" s="113"/>
      <c r="BC58" s="70"/>
      <c r="BD58" s="113"/>
      <c r="BE58" s="70"/>
      <c r="BF58" s="70"/>
      <c r="BG58" s="70">
        <f t="shared" si="23"/>
        <v>0</v>
      </c>
      <c r="BH58" s="70">
        <f t="shared" si="385"/>
        <v>0</v>
      </c>
      <c r="BI58" s="116"/>
      <c r="BJ58" s="116"/>
      <c r="BK58" s="116"/>
      <c r="BL58" s="117"/>
      <c r="BM58" s="108"/>
      <c r="BN58" s="62" t="s">
        <v>102</v>
      </c>
      <c r="BO58" s="63" t="s">
        <v>110</v>
      </c>
      <c r="BP58" s="63" t="s">
        <v>95</v>
      </c>
      <c r="BQ58" s="63" t="s">
        <v>130</v>
      </c>
      <c r="BR58" s="63" t="s">
        <v>142</v>
      </c>
      <c r="BS58" s="63">
        <v>6</v>
      </c>
      <c r="BT58" s="63">
        <v>24</v>
      </c>
      <c r="BU58" s="63">
        <v>2</v>
      </c>
      <c r="BV58" s="63">
        <v>1</v>
      </c>
      <c r="BW58" s="63">
        <f>SUM(BV58)*2</f>
        <v>2</v>
      </c>
      <c r="BX58" s="62">
        <v>74</v>
      </c>
      <c r="BY58" s="64">
        <f>SUM(BZ58+CB58+CD58+CF58+CH58)</f>
        <v>0</v>
      </c>
      <c r="BZ58" s="65"/>
      <c r="CA58" s="66">
        <f>SUM(BZ58)*BU58</f>
        <v>0</v>
      </c>
      <c r="CB58" s="65"/>
      <c r="CC58" s="66">
        <f>BV58*CB58</f>
        <v>0</v>
      </c>
      <c r="CD58" s="65"/>
      <c r="CE58" s="66">
        <f>SUM(CD58)*BV58</f>
        <v>0</v>
      </c>
      <c r="CF58" s="65"/>
      <c r="CG58" s="66">
        <f>SUM(CF58)*BW58</f>
        <v>0</v>
      </c>
      <c r="CH58" s="65"/>
      <c r="CI58" s="66">
        <f>SUM(CH58)*BV58*5</f>
        <v>0</v>
      </c>
      <c r="CJ58" s="70">
        <f>SUM(BV58*DJ58*2+BW58*DL58*2)</f>
        <v>0</v>
      </c>
      <c r="CK58" s="70"/>
      <c r="CL58" s="113"/>
      <c r="CM58" s="70"/>
      <c r="CN58" s="113"/>
      <c r="CO58" s="70">
        <f>SUM(CN58)*3*BT58/5</f>
        <v>0</v>
      </c>
      <c r="CP58" s="113"/>
      <c r="CQ58" s="114">
        <f>SUM(CP58*BT58*(30+4))</f>
        <v>0</v>
      </c>
      <c r="CR58" s="113">
        <v>1</v>
      </c>
      <c r="CS58" s="70">
        <f>SUM(CR58*BT58*3)</f>
        <v>72</v>
      </c>
      <c r="CT58" s="113"/>
      <c r="CU58" s="70"/>
      <c r="CV58" s="113"/>
      <c r="CW58" s="70"/>
      <c r="CX58" s="113"/>
      <c r="CY58" s="70"/>
      <c r="CZ58" s="113"/>
      <c r="DA58" s="70"/>
      <c r="DB58" s="113"/>
      <c r="DC58" s="66"/>
      <c r="DD58" s="113"/>
      <c r="DE58" s="66"/>
      <c r="DF58" s="113"/>
      <c r="DG58" s="70"/>
      <c r="DH58" s="113"/>
      <c r="DI58" s="70"/>
      <c r="DJ58" s="113"/>
      <c r="DK58" s="66"/>
      <c r="DL58" s="113"/>
      <c r="DM58" s="70"/>
      <c r="DN58" s="113"/>
      <c r="DO58" s="70"/>
      <c r="DP58" s="113"/>
      <c r="DQ58" s="70"/>
      <c r="DR58" s="70"/>
      <c r="DS58" s="70">
        <f t="shared" si="387"/>
        <v>72</v>
      </c>
      <c r="DT58" s="70">
        <f t="shared" si="388"/>
        <v>0</v>
      </c>
      <c r="DU58" s="116"/>
      <c r="DV58" s="116"/>
      <c r="DW58" s="116"/>
      <c r="DX58" s="117"/>
      <c r="DY58" s="108"/>
      <c r="DZ58" s="116"/>
      <c r="EA58" s="116"/>
      <c r="EB58" s="116"/>
      <c r="EC58" s="116"/>
      <c r="ED58" s="116"/>
      <c r="EE58" s="116"/>
      <c r="EF58" s="116"/>
      <c r="EG58" s="116"/>
      <c r="EH58" s="116"/>
      <c r="EI58" s="116"/>
      <c r="EJ58" s="116">
        <f t="shared" si="389"/>
        <v>74</v>
      </c>
      <c r="EK58" s="147">
        <f t="shared" si="390"/>
        <v>0</v>
      </c>
      <c r="EL58" s="65">
        <f t="shared" si="391"/>
        <v>0</v>
      </c>
      <c r="EM58" s="70">
        <f t="shared" si="392"/>
        <v>0</v>
      </c>
      <c r="EN58" s="65">
        <f t="shared" si="393"/>
        <v>0</v>
      </c>
      <c r="EO58" s="70">
        <f t="shared" si="394"/>
        <v>0</v>
      </c>
      <c r="EP58" s="65">
        <f t="shared" si="395"/>
        <v>0</v>
      </c>
      <c r="EQ58" s="70">
        <f t="shared" si="396"/>
        <v>0</v>
      </c>
      <c r="ER58" s="65">
        <f t="shared" si="397"/>
        <v>0</v>
      </c>
      <c r="ES58" s="70">
        <f t="shared" si="398"/>
        <v>0</v>
      </c>
      <c r="ET58" s="113">
        <f t="shared" si="399"/>
        <v>0</v>
      </c>
      <c r="EU58" s="70">
        <f t="shared" si="400"/>
        <v>0</v>
      </c>
      <c r="EV58" s="70">
        <f t="shared" si="401"/>
        <v>0</v>
      </c>
      <c r="EW58" s="70">
        <f t="shared" si="402"/>
        <v>0</v>
      </c>
      <c r="EX58" s="113">
        <f t="shared" si="403"/>
        <v>0</v>
      </c>
      <c r="EY58" s="70">
        <f t="shared" si="404"/>
        <v>0</v>
      </c>
      <c r="EZ58" s="113">
        <f t="shared" si="405"/>
        <v>0</v>
      </c>
      <c r="FA58" s="70">
        <f t="shared" si="406"/>
        <v>0</v>
      </c>
      <c r="FB58" s="113">
        <f t="shared" si="407"/>
        <v>0</v>
      </c>
      <c r="FC58" s="114">
        <f t="shared" si="408"/>
        <v>0</v>
      </c>
      <c r="FD58" s="113">
        <f t="shared" si="409"/>
        <v>1</v>
      </c>
      <c r="FE58" s="70">
        <f t="shared" si="410"/>
        <v>72</v>
      </c>
      <c r="FF58" s="113">
        <f t="shared" si="411"/>
        <v>0</v>
      </c>
      <c r="FG58" s="70">
        <f t="shared" si="412"/>
        <v>0</v>
      </c>
      <c r="FH58" s="113">
        <f t="shared" si="413"/>
        <v>0</v>
      </c>
      <c r="FI58" s="70">
        <f t="shared" si="414"/>
        <v>0</v>
      </c>
      <c r="FJ58" s="113">
        <f t="shared" si="415"/>
        <v>0</v>
      </c>
      <c r="FK58" s="70">
        <f t="shared" si="416"/>
        <v>0</v>
      </c>
      <c r="FL58" s="113">
        <f t="shared" si="417"/>
        <v>0</v>
      </c>
      <c r="FM58" s="70">
        <f t="shared" si="418"/>
        <v>0</v>
      </c>
      <c r="FN58" s="113">
        <f t="shared" si="419"/>
        <v>0</v>
      </c>
      <c r="FO58" s="70">
        <f t="shared" si="420"/>
        <v>0</v>
      </c>
      <c r="FP58" s="113">
        <f t="shared" si="421"/>
        <v>0</v>
      </c>
      <c r="FQ58" s="70">
        <f t="shared" si="422"/>
        <v>0</v>
      </c>
      <c r="FR58" s="113"/>
      <c r="FS58" s="66">
        <f t="shared" si="422"/>
        <v>0</v>
      </c>
      <c r="FT58" s="113">
        <f t="shared" si="423"/>
        <v>0</v>
      </c>
      <c r="FU58" s="70">
        <f t="shared" si="424"/>
        <v>0</v>
      </c>
      <c r="FV58" s="113">
        <f t="shared" si="425"/>
        <v>0</v>
      </c>
      <c r="FW58" s="70">
        <f t="shared" si="426"/>
        <v>0</v>
      </c>
      <c r="FX58" s="113">
        <f t="shared" si="427"/>
        <v>0</v>
      </c>
      <c r="FY58" s="70">
        <f t="shared" si="428"/>
        <v>0</v>
      </c>
      <c r="FZ58" s="113">
        <f t="shared" si="429"/>
        <v>0</v>
      </c>
      <c r="GA58" s="70">
        <f t="shared" si="430"/>
        <v>0</v>
      </c>
      <c r="GB58" s="113">
        <f t="shared" si="431"/>
        <v>0</v>
      </c>
      <c r="GC58" s="70">
        <f t="shared" si="432"/>
        <v>0</v>
      </c>
      <c r="GD58" s="70">
        <f t="shared" si="433"/>
        <v>0</v>
      </c>
      <c r="GE58" s="70">
        <f t="shared" si="434"/>
        <v>72</v>
      </c>
      <c r="GF58" s="70">
        <f t="shared" si="435"/>
        <v>0</v>
      </c>
      <c r="GG58" s="116"/>
      <c r="GH58" s="116"/>
      <c r="GI58" s="116"/>
      <c r="GJ58" s="116"/>
      <c r="GK58" s="267"/>
      <c r="GL58" s="10"/>
      <c r="GM58" s="10"/>
      <c r="GN58" s="1"/>
      <c r="GO58" s="13"/>
      <c r="GP58" s="15"/>
      <c r="GQ58" s="5"/>
      <c r="GR58" s="33"/>
    </row>
    <row r="59" spans="1:200" ht="24.95" hidden="1" customHeight="1" outlineLevel="1" x14ac:dyDescent="0.3">
      <c r="A59" s="108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47">
        <f t="shared" si="488"/>
        <v>0</v>
      </c>
      <c r="N59" s="65"/>
      <c r="O59" s="70"/>
      <c r="P59" s="65"/>
      <c r="Q59" s="70"/>
      <c r="R59" s="65"/>
      <c r="S59" s="70"/>
      <c r="T59" s="65"/>
      <c r="U59" s="70"/>
      <c r="V59" s="113"/>
      <c r="W59" s="70"/>
      <c r="X59" s="70"/>
      <c r="Y59" s="70"/>
      <c r="Z59" s="113"/>
      <c r="AA59" s="70"/>
      <c r="AB59" s="113"/>
      <c r="AC59" s="70"/>
      <c r="AD59" s="113"/>
      <c r="AE59" s="114"/>
      <c r="AF59" s="113"/>
      <c r="AG59" s="70"/>
      <c r="AH59" s="113"/>
      <c r="AI59" s="70"/>
      <c r="AJ59" s="113"/>
      <c r="AK59" s="70"/>
      <c r="AL59" s="113"/>
      <c r="AM59" s="70"/>
      <c r="AN59" s="113"/>
      <c r="AO59" s="70"/>
      <c r="AP59" s="113"/>
      <c r="AQ59" s="70"/>
      <c r="AR59" s="113"/>
      <c r="AS59" s="70"/>
      <c r="AT59" s="113"/>
      <c r="AU59" s="70"/>
      <c r="AV59" s="113"/>
      <c r="AW59" s="70"/>
      <c r="AX59" s="113"/>
      <c r="AY59" s="70"/>
      <c r="AZ59" s="113"/>
      <c r="BA59" s="70"/>
      <c r="BB59" s="113"/>
      <c r="BC59" s="70"/>
      <c r="BD59" s="113"/>
      <c r="BE59" s="70"/>
      <c r="BF59" s="70"/>
      <c r="BG59" s="70">
        <f t="shared" si="23"/>
        <v>0</v>
      </c>
      <c r="BH59" s="70">
        <f t="shared" si="385"/>
        <v>0</v>
      </c>
      <c r="BI59" s="116"/>
      <c r="BJ59" s="116"/>
      <c r="BK59" s="116"/>
      <c r="BL59" s="117"/>
      <c r="BM59" s="108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47">
        <f t="shared" ref="BY59:BY61" si="512">SUM(BZ59+CB59+CF59+CH59+DD59*2)</f>
        <v>0</v>
      </c>
      <c r="BZ59" s="65"/>
      <c r="CA59" s="70"/>
      <c r="CB59" s="65"/>
      <c r="CC59" s="70"/>
      <c r="CD59" s="65"/>
      <c r="CE59" s="70"/>
      <c r="CF59" s="65"/>
      <c r="CG59" s="70"/>
      <c r="CH59" s="113"/>
      <c r="CI59" s="70"/>
      <c r="CJ59" s="70"/>
      <c r="CK59" s="70"/>
      <c r="CL59" s="113"/>
      <c r="CM59" s="70"/>
      <c r="CN59" s="113"/>
      <c r="CO59" s="70"/>
      <c r="CP59" s="113"/>
      <c r="CQ59" s="114"/>
      <c r="CR59" s="113"/>
      <c r="CS59" s="70"/>
      <c r="CT59" s="113"/>
      <c r="CU59" s="70"/>
      <c r="CV59" s="113"/>
      <c r="CW59" s="70"/>
      <c r="CX59" s="113"/>
      <c r="CY59" s="70"/>
      <c r="CZ59" s="113"/>
      <c r="DA59" s="70"/>
      <c r="DB59" s="113"/>
      <c r="DC59" s="66"/>
      <c r="DD59" s="113"/>
      <c r="DE59" s="66"/>
      <c r="DF59" s="113"/>
      <c r="DG59" s="70"/>
      <c r="DH59" s="113"/>
      <c r="DI59" s="70"/>
      <c r="DJ59" s="113"/>
      <c r="DK59" s="66"/>
      <c r="DL59" s="113"/>
      <c r="DM59" s="70"/>
      <c r="DN59" s="113"/>
      <c r="DO59" s="70"/>
      <c r="DP59" s="113"/>
      <c r="DQ59" s="70"/>
      <c r="DR59" s="70"/>
      <c r="DS59" s="70">
        <f t="shared" si="387"/>
        <v>0</v>
      </c>
      <c r="DT59" s="70">
        <f t="shared" si="388"/>
        <v>0</v>
      </c>
      <c r="DU59" s="116"/>
      <c r="DV59" s="116"/>
      <c r="DW59" s="116"/>
      <c r="DX59" s="117"/>
      <c r="DY59" s="108"/>
      <c r="DZ59" s="116"/>
      <c r="EA59" s="116"/>
      <c r="EB59" s="116"/>
      <c r="EC59" s="116"/>
      <c r="ED59" s="116"/>
      <c r="EE59" s="116"/>
      <c r="EF59" s="116"/>
      <c r="EG59" s="116"/>
      <c r="EH59" s="116"/>
      <c r="EI59" s="116"/>
      <c r="EJ59" s="116">
        <f t="shared" si="389"/>
        <v>0</v>
      </c>
      <c r="EK59" s="147">
        <f t="shared" si="390"/>
        <v>0</v>
      </c>
      <c r="EL59" s="65">
        <f t="shared" si="391"/>
        <v>0</v>
      </c>
      <c r="EM59" s="70">
        <f t="shared" si="392"/>
        <v>0</v>
      </c>
      <c r="EN59" s="65">
        <f t="shared" si="393"/>
        <v>0</v>
      </c>
      <c r="EO59" s="70">
        <f t="shared" si="394"/>
        <v>0</v>
      </c>
      <c r="EP59" s="65">
        <f t="shared" si="395"/>
        <v>0</v>
      </c>
      <c r="EQ59" s="70">
        <f t="shared" si="396"/>
        <v>0</v>
      </c>
      <c r="ER59" s="65">
        <f t="shared" si="397"/>
        <v>0</v>
      </c>
      <c r="ES59" s="70">
        <f t="shared" si="398"/>
        <v>0</v>
      </c>
      <c r="ET59" s="113">
        <f t="shared" si="399"/>
        <v>0</v>
      </c>
      <c r="EU59" s="70">
        <f t="shared" si="400"/>
        <v>0</v>
      </c>
      <c r="EV59" s="70">
        <f t="shared" si="401"/>
        <v>0</v>
      </c>
      <c r="EW59" s="70">
        <f t="shared" si="402"/>
        <v>0</v>
      </c>
      <c r="EX59" s="113">
        <f t="shared" si="403"/>
        <v>0</v>
      </c>
      <c r="EY59" s="70">
        <f t="shared" si="404"/>
        <v>0</v>
      </c>
      <c r="EZ59" s="113">
        <f t="shared" si="405"/>
        <v>0</v>
      </c>
      <c r="FA59" s="70">
        <f t="shared" si="406"/>
        <v>0</v>
      </c>
      <c r="FB59" s="113">
        <f t="shared" si="407"/>
        <v>0</v>
      </c>
      <c r="FC59" s="114">
        <f t="shared" si="408"/>
        <v>0</v>
      </c>
      <c r="FD59" s="113">
        <f t="shared" si="409"/>
        <v>0</v>
      </c>
      <c r="FE59" s="70">
        <f t="shared" si="410"/>
        <v>0</v>
      </c>
      <c r="FF59" s="113">
        <f t="shared" si="411"/>
        <v>0</v>
      </c>
      <c r="FG59" s="70">
        <f t="shared" si="412"/>
        <v>0</v>
      </c>
      <c r="FH59" s="113">
        <f t="shared" si="413"/>
        <v>0</v>
      </c>
      <c r="FI59" s="70">
        <f t="shared" si="414"/>
        <v>0</v>
      </c>
      <c r="FJ59" s="113">
        <f t="shared" si="415"/>
        <v>0</v>
      </c>
      <c r="FK59" s="70">
        <f t="shared" si="416"/>
        <v>0</v>
      </c>
      <c r="FL59" s="113">
        <f t="shared" si="417"/>
        <v>0</v>
      </c>
      <c r="FM59" s="70">
        <f t="shared" si="418"/>
        <v>0</v>
      </c>
      <c r="FN59" s="113">
        <f t="shared" si="419"/>
        <v>0</v>
      </c>
      <c r="FO59" s="70">
        <f t="shared" si="420"/>
        <v>0</v>
      </c>
      <c r="FP59" s="113">
        <f t="shared" si="421"/>
        <v>0</v>
      </c>
      <c r="FQ59" s="70">
        <f t="shared" si="422"/>
        <v>0</v>
      </c>
      <c r="FR59" s="113"/>
      <c r="FS59" s="66">
        <f t="shared" si="422"/>
        <v>0</v>
      </c>
      <c r="FT59" s="113">
        <f t="shared" si="423"/>
        <v>0</v>
      </c>
      <c r="FU59" s="70">
        <f t="shared" si="424"/>
        <v>0</v>
      </c>
      <c r="FV59" s="113">
        <f t="shared" si="425"/>
        <v>0</v>
      </c>
      <c r="FW59" s="70">
        <f t="shared" si="426"/>
        <v>0</v>
      </c>
      <c r="FX59" s="113">
        <f t="shared" si="427"/>
        <v>0</v>
      </c>
      <c r="FY59" s="70">
        <f t="shared" si="428"/>
        <v>0</v>
      </c>
      <c r="FZ59" s="113">
        <f t="shared" si="429"/>
        <v>0</v>
      </c>
      <c r="GA59" s="70">
        <f t="shared" si="430"/>
        <v>0</v>
      </c>
      <c r="GB59" s="113">
        <f t="shared" si="431"/>
        <v>0</v>
      </c>
      <c r="GC59" s="70">
        <f t="shared" si="432"/>
        <v>0</v>
      </c>
      <c r="GD59" s="70">
        <f t="shared" si="433"/>
        <v>0</v>
      </c>
      <c r="GE59" s="70">
        <f t="shared" si="434"/>
        <v>0</v>
      </c>
      <c r="GF59" s="70">
        <f t="shared" si="435"/>
        <v>0</v>
      </c>
      <c r="GG59" s="116"/>
      <c r="GH59" s="116"/>
      <c r="GI59" s="116"/>
      <c r="GJ59" s="116"/>
      <c r="GK59" s="267"/>
      <c r="GL59" s="10"/>
      <c r="GM59" s="10"/>
      <c r="GN59" s="1"/>
      <c r="GO59" s="20"/>
      <c r="GP59" s="15"/>
      <c r="GQ59" s="5"/>
      <c r="GR59" s="33"/>
    </row>
    <row r="60" spans="1:200" ht="24.95" hidden="1" customHeight="1" outlineLevel="1" x14ac:dyDescent="0.3">
      <c r="A60" s="108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47">
        <f t="shared" si="488"/>
        <v>0</v>
      </c>
      <c r="N60" s="65"/>
      <c r="O60" s="70"/>
      <c r="P60" s="65"/>
      <c r="Q60" s="70"/>
      <c r="R60" s="65"/>
      <c r="S60" s="70"/>
      <c r="T60" s="65"/>
      <c r="U60" s="70"/>
      <c r="V60" s="113"/>
      <c r="W60" s="70"/>
      <c r="X60" s="70"/>
      <c r="Y60" s="70"/>
      <c r="Z60" s="113"/>
      <c r="AA60" s="70"/>
      <c r="AB60" s="113"/>
      <c r="AC60" s="70"/>
      <c r="AD60" s="113"/>
      <c r="AE60" s="114"/>
      <c r="AF60" s="113"/>
      <c r="AG60" s="70"/>
      <c r="AH60" s="113"/>
      <c r="AI60" s="70"/>
      <c r="AJ60" s="113"/>
      <c r="AK60" s="70"/>
      <c r="AL60" s="113"/>
      <c r="AM60" s="70"/>
      <c r="AN60" s="113"/>
      <c r="AO60" s="70"/>
      <c r="AP60" s="113"/>
      <c r="AQ60" s="70"/>
      <c r="AR60" s="113"/>
      <c r="AS60" s="70"/>
      <c r="AT60" s="113"/>
      <c r="AU60" s="70"/>
      <c r="AV60" s="113"/>
      <c r="AW60" s="70"/>
      <c r="AX60" s="113"/>
      <c r="AY60" s="70"/>
      <c r="AZ60" s="113"/>
      <c r="BA60" s="70"/>
      <c r="BB60" s="113"/>
      <c r="BC60" s="70"/>
      <c r="BD60" s="113"/>
      <c r="BE60" s="70"/>
      <c r="BF60" s="70"/>
      <c r="BG60" s="70">
        <f t="shared" si="23"/>
        <v>0</v>
      </c>
      <c r="BH60" s="70">
        <f t="shared" si="385"/>
        <v>0</v>
      </c>
      <c r="BI60" s="116"/>
      <c r="BJ60" s="116"/>
      <c r="BK60" s="116"/>
      <c r="BL60" s="117"/>
      <c r="BM60" s="108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47">
        <f t="shared" si="512"/>
        <v>0</v>
      </c>
      <c r="BZ60" s="65"/>
      <c r="CA60" s="70"/>
      <c r="CB60" s="65"/>
      <c r="CC60" s="70"/>
      <c r="CD60" s="65"/>
      <c r="CE60" s="70"/>
      <c r="CF60" s="65"/>
      <c r="CG60" s="70"/>
      <c r="CH60" s="113"/>
      <c r="CI60" s="70"/>
      <c r="CJ60" s="70"/>
      <c r="CK60" s="70"/>
      <c r="CL60" s="113"/>
      <c r="CM60" s="70"/>
      <c r="CN60" s="113"/>
      <c r="CO60" s="70"/>
      <c r="CP60" s="113"/>
      <c r="CQ60" s="114"/>
      <c r="CR60" s="113"/>
      <c r="CS60" s="70"/>
      <c r="CT60" s="113"/>
      <c r="CU60" s="70"/>
      <c r="CV60" s="113"/>
      <c r="CW60" s="70"/>
      <c r="CX60" s="113"/>
      <c r="CY60" s="70"/>
      <c r="CZ60" s="113"/>
      <c r="DA60" s="70"/>
      <c r="DB60" s="113"/>
      <c r="DC60" s="66"/>
      <c r="DD60" s="113"/>
      <c r="DE60" s="66"/>
      <c r="DF60" s="113"/>
      <c r="DG60" s="70"/>
      <c r="DH60" s="113"/>
      <c r="DI60" s="70"/>
      <c r="DJ60" s="113"/>
      <c r="DK60" s="66"/>
      <c r="DL60" s="113"/>
      <c r="DM60" s="70"/>
      <c r="DN60" s="113"/>
      <c r="DO60" s="70"/>
      <c r="DP60" s="113"/>
      <c r="DQ60" s="70"/>
      <c r="DR60" s="70"/>
      <c r="DS60" s="70">
        <f t="shared" si="387"/>
        <v>0</v>
      </c>
      <c r="DT60" s="70">
        <f t="shared" si="388"/>
        <v>0</v>
      </c>
      <c r="DU60" s="116"/>
      <c r="DV60" s="116"/>
      <c r="DW60" s="116"/>
      <c r="DX60" s="117"/>
      <c r="DY60" s="108"/>
      <c r="DZ60" s="116"/>
      <c r="EA60" s="116"/>
      <c r="EB60" s="116"/>
      <c r="EC60" s="116"/>
      <c r="ED60" s="116"/>
      <c r="EE60" s="116"/>
      <c r="EF60" s="116"/>
      <c r="EG60" s="116"/>
      <c r="EH60" s="116"/>
      <c r="EI60" s="116"/>
      <c r="EJ60" s="116">
        <f t="shared" si="389"/>
        <v>0</v>
      </c>
      <c r="EK60" s="147">
        <f t="shared" si="390"/>
        <v>0</v>
      </c>
      <c r="EL60" s="65">
        <f t="shared" si="391"/>
        <v>0</v>
      </c>
      <c r="EM60" s="70">
        <f t="shared" si="392"/>
        <v>0</v>
      </c>
      <c r="EN60" s="65">
        <f t="shared" si="393"/>
        <v>0</v>
      </c>
      <c r="EO60" s="70">
        <f t="shared" si="394"/>
        <v>0</v>
      </c>
      <c r="EP60" s="65">
        <f t="shared" si="395"/>
        <v>0</v>
      </c>
      <c r="EQ60" s="70">
        <f t="shared" si="396"/>
        <v>0</v>
      </c>
      <c r="ER60" s="65">
        <f t="shared" si="397"/>
        <v>0</v>
      </c>
      <c r="ES60" s="70">
        <f t="shared" si="398"/>
        <v>0</v>
      </c>
      <c r="ET60" s="113">
        <f t="shared" si="399"/>
        <v>0</v>
      </c>
      <c r="EU60" s="70">
        <f t="shared" si="400"/>
        <v>0</v>
      </c>
      <c r="EV60" s="70">
        <f t="shared" si="401"/>
        <v>0</v>
      </c>
      <c r="EW60" s="70">
        <f t="shared" si="402"/>
        <v>0</v>
      </c>
      <c r="EX60" s="113">
        <f t="shared" si="403"/>
        <v>0</v>
      </c>
      <c r="EY60" s="70">
        <f t="shared" si="404"/>
        <v>0</v>
      </c>
      <c r="EZ60" s="113">
        <f t="shared" si="405"/>
        <v>0</v>
      </c>
      <c r="FA60" s="70">
        <f t="shared" si="406"/>
        <v>0</v>
      </c>
      <c r="FB60" s="113">
        <f t="shared" si="407"/>
        <v>0</v>
      </c>
      <c r="FC60" s="114">
        <f t="shared" si="408"/>
        <v>0</v>
      </c>
      <c r="FD60" s="113">
        <f t="shared" si="409"/>
        <v>0</v>
      </c>
      <c r="FE60" s="70">
        <f t="shared" si="410"/>
        <v>0</v>
      </c>
      <c r="FF60" s="113">
        <f t="shared" si="411"/>
        <v>0</v>
      </c>
      <c r="FG60" s="70">
        <f t="shared" si="412"/>
        <v>0</v>
      </c>
      <c r="FH60" s="113">
        <f t="shared" si="413"/>
        <v>0</v>
      </c>
      <c r="FI60" s="70">
        <f t="shared" si="414"/>
        <v>0</v>
      </c>
      <c r="FJ60" s="113">
        <f t="shared" si="415"/>
        <v>0</v>
      </c>
      <c r="FK60" s="70">
        <f t="shared" si="416"/>
        <v>0</v>
      </c>
      <c r="FL60" s="113">
        <f t="shared" si="417"/>
        <v>0</v>
      </c>
      <c r="FM60" s="70">
        <f t="shared" si="418"/>
        <v>0</v>
      </c>
      <c r="FN60" s="113">
        <f t="shared" si="419"/>
        <v>0</v>
      </c>
      <c r="FO60" s="70">
        <f t="shared" si="420"/>
        <v>0</v>
      </c>
      <c r="FP60" s="113">
        <f t="shared" si="421"/>
        <v>0</v>
      </c>
      <c r="FQ60" s="70">
        <f t="shared" si="422"/>
        <v>0</v>
      </c>
      <c r="FR60" s="113"/>
      <c r="FS60" s="66">
        <f t="shared" si="422"/>
        <v>0</v>
      </c>
      <c r="FT60" s="113">
        <f t="shared" si="423"/>
        <v>0</v>
      </c>
      <c r="FU60" s="70">
        <f t="shared" si="424"/>
        <v>0</v>
      </c>
      <c r="FV60" s="113">
        <f t="shared" si="425"/>
        <v>0</v>
      </c>
      <c r="FW60" s="70">
        <f t="shared" si="426"/>
        <v>0</v>
      </c>
      <c r="FX60" s="113">
        <f t="shared" si="427"/>
        <v>0</v>
      </c>
      <c r="FY60" s="70">
        <f t="shared" si="428"/>
        <v>0</v>
      </c>
      <c r="FZ60" s="113">
        <f t="shared" si="429"/>
        <v>0</v>
      </c>
      <c r="GA60" s="70">
        <f t="shared" si="430"/>
        <v>0</v>
      </c>
      <c r="GB60" s="113">
        <f t="shared" si="431"/>
        <v>0</v>
      </c>
      <c r="GC60" s="70">
        <f t="shared" si="432"/>
        <v>0</v>
      </c>
      <c r="GD60" s="70">
        <f t="shared" si="433"/>
        <v>0</v>
      </c>
      <c r="GE60" s="70">
        <f t="shared" si="434"/>
        <v>0</v>
      </c>
      <c r="GF60" s="70">
        <f t="shared" si="435"/>
        <v>0</v>
      </c>
      <c r="GG60" s="116"/>
      <c r="GH60" s="116"/>
      <c r="GI60" s="116"/>
      <c r="GJ60" s="116"/>
      <c r="GK60" s="267"/>
      <c r="GL60" s="10"/>
      <c r="GM60" s="10"/>
      <c r="GN60" s="1"/>
      <c r="GO60" s="13"/>
      <c r="GP60" s="15"/>
      <c r="GQ60" s="5"/>
      <c r="GR60" s="33"/>
    </row>
    <row r="61" spans="1:200" ht="24.95" hidden="1" customHeight="1" outlineLevel="1" x14ac:dyDescent="0.3">
      <c r="A61" s="108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47">
        <f t="shared" si="488"/>
        <v>0</v>
      </c>
      <c r="N61" s="65"/>
      <c r="O61" s="70"/>
      <c r="P61" s="65"/>
      <c r="Q61" s="70"/>
      <c r="R61" s="65"/>
      <c r="S61" s="70"/>
      <c r="T61" s="65"/>
      <c r="U61" s="70"/>
      <c r="V61" s="113"/>
      <c r="W61" s="70"/>
      <c r="X61" s="70"/>
      <c r="Y61" s="70"/>
      <c r="Z61" s="113"/>
      <c r="AA61" s="70"/>
      <c r="AB61" s="113"/>
      <c r="AC61" s="70"/>
      <c r="AD61" s="113"/>
      <c r="AE61" s="114"/>
      <c r="AF61" s="113"/>
      <c r="AG61" s="70"/>
      <c r="AH61" s="113"/>
      <c r="AI61" s="70"/>
      <c r="AJ61" s="113"/>
      <c r="AK61" s="70"/>
      <c r="AL61" s="113"/>
      <c r="AM61" s="70"/>
      <c r="AN61" s="113"/>
      <c r="AO61" s="70"/>
      <c r="AP61" s="113"/>
      <c r="AQ61" s="70"/>
      <c r="AR61" s="113"/>
      <c r="AS61" s="70"/>
      <c r="AT61" s="113"/>
      <c r="AU61" s="70"/>
      <c r="AV61" s="113"/>
      <c r="AW61" s="70"/>
      <c r="AX61" s="113"/>
      <c r="AY61" s="70"/>
      <c r="AZ61" s="113"/>
      <c r="BA61" s="70"/>
      <c r="BB61" s="113"/>
      <c r="BC61" s="70"/>
      <c r="BD61" s="113"/>
      <c r="BE61" s="70"/>
      <c r="BF61" s="70"/>
      <c r="BG61" s="70">
        <f t="shared" si="23"/>
        <v>0</v>
      </c>
      <c r="BH61" s="70">
        <f t="shared" si="385"/>
        <v>0</v>
      </c>
      <c r="BI61" s="116"/>
      <c r="BJ61" s="116"/>
      <c r="BK61" s="116"/>
      <c r="BL61" s="117"/>
      <c r="BM61" s="108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47">
        <f t="shared" si="512"/>
        <v>0</v>
      </c>
      <c r="BZ61" s="65"/>
      <c r="CA61" s="70"/>
      <c r="CB61" s="65"/>
      <c r="CC61" s="70"/>
      <c r="CD61" s="65"/>
      <c r="CE61" s="70"/>
      <c r="CF61" s="65"/>
      <c r="CG61" s="70"/>
      <c r="CH61" s="113"/>
      <c r="CI61" s="70"/>
      <c r="CJ61" s="70"/>
      <c r="CK61" s="70"/>
      <c r="CL61" s="113"/>
      <c r="CM61" s="70"/>
      <c r="CN61" s="113"/>
      <c r="CO61" s="70"/>
      <c r="CP61" s="113"/>
      <c r="CQ61" s="114"/>
      <c r="CR61" s="113"/>
      <c r="CS61" s="70"/>
      <c r="CT61" s="113"/>
      <c r="CU61" s="70"/>
      <c r="CV61" s="113"/>
      <c r="CW61" s="70"/>
      <c r="CX61" s="113"/>
      <c r="CY61" s="70"/>
      <c r="CZ61" s="113"/>
      <c r="DA61" s="70"/>
      <c r="DB61" s="113"/>
      <c r="DC61" s="66"/>
      <c r="DD61" s="113"/>
      <c r="DE61" s="66"/>
      <c r="DF61" s="113"/>
      <c r="DG61" s="70"/>
      <c r="DH61" s="113"/>
      <c r="DI61" s="70"/>
      <c r="DJ61" s="113"/>
      <c r="DK61" s="66"/>
      <c r="DL61" s="113"/>
      <c r="DM61" s="70"/>
      <c r="DN61" s="113"/>
      <c r="DO61" s="70"/>
      <c r="DP61" s="113"/>
      <c r="DQ61" s="70"/>
      <c r="DR61" s="70"/>
      <c r="DS61" s="70">
        <f t="shared" si="387"/>
        <v>0</v>
      </c>
      <c r="DT61" s="70">
        <f t="shared" si="388"/>
        <v>0</v>
      </c>
      <c r="DU61" s="116"/>
      <c r="DV61" s="116"/>
      <c r="DW61" s="116"/>
      <c r="DX61" s="117"/>
      <c r="DY61" s="108"/>
      <c r="DZ61" s="116"/>
      <c r="EA61" s="116"/>
      <c r="EB61" s="116"/>
      <c r="EC61" s="116"/>
      <c r="ED61" s="116"/>
      <c r="EE61" s="116"/>
      <c r="EF61" s="116"/>
      <c r="EG61" s="116"/>
      <c r="EH61" s="116"/>
      <c r="EI61" s="116"/>
      <c r="EJ61" s="116">
        <f t="shared" si="389"/>
        <v>0</v>
      </c>
      <c r="EK61" s="147">
        <f t="shared" si="390"/>
        <v>0</v>
      </c>
      <c r="EL61" s="65">
        <f t="shared" si="391"/>
        <v>0</v>
      </c>
      <c r="EM61" s="70">
        <f t="shared" si="392"/>
        <v>0</v>
      </c>
      <c r="EN61" s="65">
        <f t="shared" si="393"/>
        <v>0</v>
      </c>
      <c r="EO61" s="70">
        <f t="shared" si="394"/>
        <v>0</v>
      </c>
      <c r="EP61" s="65">
        <f t="shared" si="395"/>
        <v>0</v>
      </c>
      <c r="EQ61" s="70">
        <f t="shared" si="396"/>
        <v>0</v>
      </c>
      <c r="ER61" s="65">
        <f t="shared" si="397"/>
        <v>0</v>
      </c>
      <c r="ES61" s="70">
        <f t="shared" si="398"/>
        <v>0</v>
      </c>
      <c r="ET61" s="113">
        <f t="shared" si="399"/>
        <v>0</v>
      </c>
      <c r="EU61" s="70">
        <f t="shared" si="400"/>
        <v>0</v>
      </c>
      <c r="EV61" s="70">
        <f t="shared" si="401"/>
        <v>0</v>
      </c>
      <c r="EW61" s="70">
        <f t="shared" si="402"/>
        <v>0</v>
      </c>
      <c r="EX61" s="113">
        <f t="shared" si="403"/>
        <v>0</v>
      </c>
      <c r="EY61" s="70">
        <f t="shared" si="404"/>
        <v>0</v>
      </c>
      <c r="EZ61" s="113">
        <f t="shared" si="405"/>
        <v>0</v>
      </c>
      <c r="FA61" s="70">
        <f t="shared" si="406"/>
        <v>0</v>
      </c>
      <c r="FB61" s="113">
        <f t="shared" si="407"/>
        <v>0</v>
      </c>
      <c r="FC61" s="114">
        <f t="shared" si="408"/>
        <v>0</v>
      </c>
      <c r="FD61" s="113">
        <f t="shared" si="409"/>
        <v>0</v>
      </c>
      <c r="FE61" s="70">
        <f t="shared" si="410"/>
        <v>0</v>
      </c>
      <c r="FF61" s="113">
        <f t="shared" si="411"/>
        <v>0</v>
      </c>
      <c r="FG61" s="70">
        <f t="shared" si="412"/>
        <v>0</v>
      </c>
      <c r="FH61" s="113">
        <f t="shared" si="413"/>
        <v>0</v>
      </c>
      <c r="FI61" s="70">
        <f t="shared" si="414"/>
        <v>0</v>
      </c>
      <c r="FJ61" s="113">
        <f t="shared" si="415"/>
        <v>0</v>
      </c>
      <c r="FK61" s="70">
        <f t="shared" si="416"/>
        <v>0</v>
      </c>
      <c r="FL61" s="113">
        <f t="shared" si="417"/>
        <v>0</v>
      </c>
      <c r="FM61" s="70">
        <f t="shared" si="418"/>
        <v>0</v>
      </c>
      <c r="FN61" s="113">
        <f t="shared" si="419"/>
        <v>0</v>
      </c>
      <c r="FO61" s="70">
        <f t="shared" si="420"/>
        <v>0</v>
      </c>
      <c r="FP61" s="113">
        <f t="shared" si="421"/>
        <v>0</v>
      </c>
      <c r="FQ61" s="70">
        <f t="shared" si="422"/>
        <v>0</v>
      </c>
      <c r="FR61" s="113"/>
      <c r="FS61" s="66">
        <f t="shared" si="422"/>
        <v>0</v>
      </c>
      <c r="FT61" s="113">
        <f t="shared" si="423"/>
        <v>0</v>
      </c>
      <c r="FU61" s="70">
        <f t="shared" si="424"/>
        <v>0</v>
      </c>
      <c r="FV61" s="113">
        <f t="shared" si="425"/>
        <v>0</v>
      </c>
      <c r="FW61" s="70">
        <f t="shared" si="426"/>
        <v>0</v>
      </c>
      <c r="FX61" s="113">
        <f t="shared" si="427"/>
        <v>0</v>
      </c>
      <c r="FY61" s="70">
        <f t="shared" si="428"/>
        <v>0</v>
      </c>
      <c r="FZ61" s="113">
        <f t="shared" si="429"/>
        <v>0</v>
      </c>
      <c r="GA61" s="70">
        <f t="shared" si="430"/>
        <v>0</v>
      </c>
      <c r="GB61" s="113">
        <f t="shared" si="431"/>
        <v>0</v>
      </c>
      <c r="GC61" s="70">
        <f t="shared" si="432"/>
        <v>0</v>
      </c>
      <c r="GD61" s="70">
        <f t="shared" si="433"/>
        <v>0</v>
      </c>
      <c r="GE61" s="70">
        <f t="shared" si="434"/>
        <v>0</v>
      </c>
      <c r="GF61" s="70">
        <f t="shared" si="435"/>
        <v>0</v>
      </c>
      <c r="GG61" s="116"/>
      <c r="GH61" s="116"/>
      <c r="GI61" s="116"/>
      <c r="GJ61" s="116"/>
      <c r="GK61" s="267"/>
      <c r="GL61" s="10"/>
      <c r="GM61" s="10"/>
      <c r="GN61" s="1"/>
      <c r="GO61" s="13"/>
      <c r="GP61" s="15"/>
      <c r="GQ61" s="5"/>
      <c r="GR61" s="33"/>
    </row>
    <row r="62" spans="1:200" s="2" customFormat="1" ht="24.95" customHeight="1" collapsed="1" x14ac:dyDescent="0.3">
      <c r="A62" s="152">
        <v>4</v>
      </c>
      <c r="B62" s="99" t="s">
        <v>427</v>
      </c>
      <c r="C62" s="100" t="s">
        <v>60</v>
      </c>
      <c r="D62" s="101">
        <v>1</v>
      </c>
      <c r="E62" s="152"/>
      <c r="F62" s="152"/>
      <c r="G62" s="152"/>
      <c r="H62" s="152"/>
      <c r="I62" s="152"/>
      <c r="J62" s="152"/>
      <c r="K62" s="152"/>
      <c r="L62" s="152">
        <f>SUM(L63:L69)</f>
        <v>246</v>
      </c>
      <c r="M62" s="152">
        <f>SUM(M63:M69)</f>
        <v>42</v>
      </c>
      <c r="N62" s="152">
        <f>SUM(N63:N69)</f>
        <v>0</v>
      </c>
      <c r="O62" s="152">
        <f>SUM(O63:O75)</f>
        <v>0</v>
      </c>
      <c r="P62" s="152"/>
      <c r="Q62" s="152">
        <f>SUM(Q63:Q75)</f>
        <v>0</v>
      </c>
      <c r="R62" s="152">
        <f>SUM(R63:R69)</f>
        <v>0</v>
      </c>
      <c r="S62" s="152">
        <f>SUM(S63:S75)</f>
        <v>0</v>
      </c>
      <c r="T62" s="152">
        <f t="shared" ref="T62:AH62" si="513">SUM(T63:T69)</f>
        <v>0</v>
      </c>
      <c r="U62" s="152">
        <f>SUM(U63:U75)</f>
        <v>0</v>
      </c>
      <c r="V62" s="152">
        <f t="shared" si="513"/>
        <v>42</v>
      </c>
      <c r="W62" s="152">
        <f>SUM(W63:W75)</f>
        <v>42</v>
      </c>
      <c r="X62" s="152">
        <f>SUM(X63:X75)</f>
        <v>0</v>
      </c>
      <c r="Y62" s="152">
        <f>SUM(Y63:Y75)</f>
        <v>0</v>
      </c>
      <c r="Z62" s="152">
        <f t="shared" si="513"/>
        <v>0</v>
      </c>
      <c r="AA62" s="152">
        <f>SUM(AA63:AA75)</f>
        <v>0</v>
      </c>
      <c r="AB62" s="152">
        <f t="shared" si="513"/>
        <v>0</v>
      </c>
      <c r="AC62" s="152">
        <f>SUM(AC63:AC75)</f>
        <v>0</v>
      </c>
      <c r="AD62" s="152">
        <f t="shared" si="513"/>
        <v>0</v>
      </c>
      <c r="AE62" s="152">
        <f>SUM(AE63:AE75)</f>
        <v>0</v>
      </c>
      <c r="AF62" s="152">
        <f t="shared" si="513"/>
        <v>0</v>
      </c>
      <c r="AG62" s="152">
        <f>SUM(AG63:AG75)</f>
        <v>0</v>
      </c>
      <c r="AH62" s="152">
        <f t="shared" si="513"/>
        <v>0</v>
      </c>
      <c r="AI62" s="71">
        <f>SUM(AI63:AJ74)</f>
        <v>0</v>
      </c>
      <c r="AJ62" s="152">
        <f t="shared" ref="AJ62:AP62" si="514">SUM(AJ63:AK74)</f>
        <v>0</v>
      </c>
      <c r="AK62" s="152">
        <f>SUM(AK63:AK75)</f>
        <v>0</v>
      </c>
      <c r="AL62" s="152">
        <f t="shared" si="514"/>
        <v>0</v>
      </c>
      <c r="AM62" s="152">
        <f>SUM(AM63:AM75)</f>
        <v>0</v>
      </c>
      <c r="AN62" s="152">
        <f t="shared" si="514"/>
        <v>0</v>
      </c>
      <c r="AO62" s="152">
        <f>SUM(AO63:AO75)</f>
        <v>0</v>
      </c>
      <c r="AP62" s="152">
        <f t="shared" si="514"/>
        <v>0</v>
      </c>
      <c r="AQ62" s="152">
        <f>SUM(AQ63:AQ75)</f>
        <v>0</v>
      </c>
      <c r="AR62" s="169">
        <f>SUM(AR63:AR74)</f>
        <v>0</v>
      </c>
      <c r="AS62" s="169">
        <f>SUM(AS63:AS74)</f>
        <v>0</v>
      </c>
      <c r="AT62" s="152">
        <f t="shared" ref="AT62:BH62" si="515">SUM(AT63:AT75)</f>
        <v>0</v>
      </c>
      <c r="AU62" s="71">
        <f t="shared" si="515"/>
        <v>0</v>
      </c>
      <c r="AV62" s="152">
        <f t="shared" si="515"/>
        <v>0</v>
      </c>
      <c r="AW62" s="152">
        <f t="shared" si="515"/>
        <v>0</v>
      </c>
      <c r="AX62" s="152">
        <f t="shared" si="515"/>
        <v>0</v>
      </c>
      <c r="AY62" s="152">
        <f t="shared" si="515"/>
        <v>0</v>
      </c>
      <c r="AZ62" s="152">
        <f t="shared" si="515"/>
        <v>0</v>
      </c>
      <c r="BA62" s="152">
        <f t="shared" si="515"/>
        <v>0</v>
      </c>
      <c r="BB62" s="152">
        <f t="shared" si="515"/>
        <v>0</v>
      </c>
      <c r="BC62" s="71">
        <f t="shared" si="515"/>
        <v>0</v>
      </c>
      <c r="BD62" s="152">
        <f t="shared" si="515"/>
        <v>0</v>
      </c>
      <c r="BE62" s="152">
        <f t="shared" si="515"/>
        <v>0</v>
      </c>
      <c r="BF62" s="152">
        <f t="shared" si="515"/>
        <v>0</v>
      </c>
      <c r="BG62" s="71">
        <f t="shared" si="515"/>
        <v>42</v>
      </c>
      <c r="BH62" s="71">
        <f t="shared" si="515"/>
        <v>42</v>
      </c>
      <c r="BI62" s="152"/>
      <c r="BJ62" s="152"/>
      <c r="BK62" s="152"/>
      <c r="BL62" s="152" t="s">
        <v>458</v>
      </c>
      <c r="BM62" s="152">
        <v>4</v>
      </c>
      <c r="BN62" s="99" t="s">
        <v>427</v>
      </c>
      <c r="BO62" s="100" t="s">
        <v>60</v>
      </c>
      <c r="BP62" s="101">
        <v>1</v>
      </c>
      <c r="BQ62" s="152"/>
      <c r="BR62" s="152"/>
      <c r="BS62" s="152"/>
      <c r="BT62" s="152"/>
      <c r="BU62" s="152"/>
      <c r="BV62" s="152"/>
      <c r="BW62" s="152"/>
      <c r="BX62" s="152">
        <f>SUM(BX63:BX69)</f>
        <v>264</v>
      </c>
      <c r="BY62" s="152">
        <f>SUM(BY63:BY69)</f>
        <v>208</v>
      </c>
      <c r="BZ62" s="152">
        <f>SUM(BZ63:BZ69)</f>
        <v>52</v>
      </c>
      <c r="CA62" s="152">
        <f>SUM(CA63:CA75)</f>
        <v>52</v>
      </c>
      <c r="CB62" s="152"/>
      <c r="CC62" s="152">
        <f>SUM(CC63:CC75)</f>
        <v>48</v>
      </c>
      <c r="CD62" s="152">
        <f t="shared" ref="CD62:DP62" si="516">SUM(CD63:CD69)</f>
        <v>80</v>
      </c>
      <c r="CE62" s="152">
        <f>SUM(CE63:CE75)</f>
        <v>80</v>
      </c>
      <c r="CF62" s="152">
        <f t="shared" si="516"/>
        <v>0</v>
      </c>
      <c r="CG62" s="152">
        <f>SUM(CG63:CG75)</f>
        <v>0</v>
      </c>
      <c r="CH62" s="152">
        <f t="shared" si="516"/>
        <v>0</v>
      </c>
      <c r="CI62" s="152">
        <f>SUM(CI63:CI75)</f>
        <v>0</v>
      </c>
      <c r="CJ62" s="152">
        <f>SUM(CJ63:CJ75)</f>
        <v>2</v>
      </c>
      <c r="CK62" s="152">
        <f>SUM(CK63:CK75)</f>
        <v>9.8000000000000007</v>
      </c>
      <c r="CL62" s="152">
        <f t="shared" si="516"/>
        <v>0</v>
      </c>
      <c r="CM62" s="152">
        <f>SUM(CM63:CM75)</f>
        <v>0</v>
      </c>
      <c r="CN62" s="152">
        <f t="shared" si="516"/>
        <v>0</v>
      </c>
      <c r="CO62" s="152">
        <f>SUM(CO63:CO75)</f>
        <v>0</v>
      </c>
      <c r="CP62" s="152">
        <f t="shared" si="516"/>
        <v>0</v>
      </c>
      <c r="CQ62" s="152">
        <f>SUM(CQ63:CQ75)</f>
        <v>0</v>
      </c>
      <c r="CR62" s="152">
        <f t="shared" si="516"/>
        <v>0</v>
      </c>
      <c r="CS62" s="152">
        <f>SUM(CS63:CS75)</f>
        <v>138</v>
      </c>
      <c r="CT62" s="152">
        <f t="shared" si="516"/>
        <v>0</v>
      </c>
      <c r="CU62" s="71">
        <f>SUM(CU63:CU75)</f>
        <v>0</v>
      </c>
      <c r="CV62" s="152">
        <f t="shared" si="516"/>
        <v>0</v>
      </c>
      <c r="CW62" s="152">
        <f>SUM(CW63:CW75)</f>
        <v>0</v>
      </c>
      <c r="CX62" s="152">
        <f t="shared" si="516"/>
        <v>2</v>
      </c>
      <c r="CY62" s="152">
        <f>SUM(CY63:CY75)</f>
        <v>192</v>
      </c>
      <c r="CZ62" s="152">
        <f t="shared" si="516"/>
        <v>0</v>
      </c>
      <c r="DA62" s="152">
        <f>SUM(DA63:DA75)</f>
        <v>0</v>
      </c>
      <c r="DB62" s="152">
        <f t="shared" si="516"/>
        <v>0</v>
      </c>
      <c r="DC62" s="169">
        <f>SUM(DC63:DC75)</f>
        <v>0</v>
      </c>
      <c r="DD62" s="152">
        <f t="shared" si="516"/>
        <v>3</v>
      </c>
      <c r="DE62" s="169">
        <f>SUM(DE63:DE75)</f>
        <v>18</v>
      </c>
      <c r="DF62" s="152">
        <f t="shared" si="516"/>
        <v>0</v>
      </c>
      <c r="DG62" s="152">
        <f>SUM(DG63:DG75)</f>
        <v>0</v>
      </c>
      <c r="DH62" s="152">
        <f t="shared" si="516"/>
        <v>0</v>
      </c>
      <c r="DI62" s="152">
        <f t="shared" si="516"/>
        <v>0</v>
      </c>
      <c r="DJ62" s="152">
        <f t="shared" si="516"/>
        <v>1</v>
      </c>
      <c r="DK62" s="169">
        <f>SUM(DK63:DK75)</f>
        <v>8</v>
      </c>
      <c r="DL62" s="152">
        <f t="shared" si="516"/>
        <v>0</v>
      </c>
      <c r="DM62" s="169">
        <f>SUM(DM63:DM75)</f>
        <v>0</v>
      </c>
      <c r="DN62" s="152">
        <f t="shared" si="516"/>
        <v>0</v>
      </c>
      <c r="DO62" s="152">
        <f>SUM(DO63:DO75)</f>
        <v>0</v>
      </c>
      <c r="DP62" s="152">
        <f t="shared" si="516"/>
        <v>0</v>
      </c>
      <c r="DQ62" s="152">
        <f>SUM(DQ63:DQ75)</f>
        <v>0</v>
      </c>
      <c r="DR62" s="152">
        <f>SUM(DR63:DR75)</f>
        <v>0</v>
      </c>
      <c r="DS62" s="71">
        <f>SUM(DS63:DS75)</f>
        <v>547.79999999999995</v>
      </c>
      <c r="DT62" s="71">
        <f>SUM(DT63:DT75)</f>
        <v>208</v>
      </c>
      <c r="DU62" s="152"/>
      <c r="DV62" s="152"/>
      <c r="DW62" s="152"/>
      <c r="DX62" s="152"/>
      <c r="DY62" s="152">
        <v>4</v>
      </c>
      <c r="DZ62" s="99" t="s">
        <v>427</v>
      </c>
      <c r="EA62" s="100" t="s">
        <v>60</v>
      </c>
      <c r="EB62" s="101">
        <v>1</v>
      </c>
      <c r="EC62" s="152"/>
      <c r="ED62" s="152"/>
      <c r="EE62" s="152"/>
      <c r="EF62" s="152"/>
      <c r="EG62" s="152"/>
      <c r="EH62" s="152"/>
      <c r="EI62" s="152"/>
      <c r="EJ62" s="152">
        <f t="shared" ref="EJ62:GF62" si="517">SUM(EJ63:EJ75)</f>
        <v>726</v>
      </c>
      <c r="EK62" s="152">
        <f t="shared" si="517"/>
        <v>304</v>
      </c>
      <c r="EL62" s="152">
        <f t="shared" si="517"/>
        <v>78</v>
      </c>
      <c r="EM62" s="152">
        <f>SUM(EM63:EM75)</f>
        <v>52</v>
      </c>
      <c r="EN62" s="152">
        <f t="shared" si="517"/>
        <v>104</v>
      </c>
      <c r="EO62" s="152">
        <f t="shared" si="517"/>
        <v>48</v>
      </c>
      <c r="EP62" s="152">
        <f>SUM(EP63:EP75)</f>
        <v>80</v>
      </c>
      <c r="EQ62" s="152">
        <f>SUM(EQ63:EQ75)</f>
        <v>80</v>
      </c>
      <c r="ER62" s="152">
        <f t="shared" si="517"/>
        <v>0</v>
      </c>
      <c r="ES62" s="152">
        <f t="shared" si="517"/>
        <v>0</v>
      </c>
      <c r="ET62" s="152">
        <f t="shared" si="517"/>
        <v>42</v>
      </c>
      <c r="EU62" s="152">
        <f t="shared" si="517"/>
        <v>42</v>
      </c>
      <c r="EV62" s="152">
        <f t="shared" si="517"/>
        <v>2</v>
      </c>
      <c r="EW62" s="152">
        <f t="shared" si="517"/>
        <v>9.8000000000000007</v>
      </c>
      <c r="EX62" s="152">
        <f t="shared" si="517"/>
        <v>0</v>
      </c>
      <c r="EY62" s="152">
        <f t="shared" si="517"/>
        <v>0</v>
      </c>
      <c r="EZ62" s="152">
        <f t="shared" si="517"/>
        <v>0</v>
      </c>
      <c r="FA62" s="152">
        <f t="shared" si="517"/>
        <v>0</v>
      </c>
      <c r="FB62" s="152">
        <f t="shared" si="517"/>
        <v>0</v>
      </c>
      <c r="FC62" s="152">
        <f t="shared" si="517"/>
        <v>0</v>
      </c>
      <c r="FD62" s="152">
        <f t="shared" si="517"/>
        <v>2</v>
      </c>
      <c r="FE62" s="152">
        <f t="shared" si="517"/>
        <v>138</v>
      </c>
      <c r="FF62" s="152">
        <f t="shared" si="517"/>
        <v>0</v>
      </c>
      <c r="FG62" s="71">
        <f t="shared" si="517"/>
        <v>0</v>
      </c>
      <c r="FH62" s="152">
        <f t="shared" si="517"/>
        <v>0</v>
      </c>
      <c r="FI62" s="152">
        <f t="shared" si="517"/>
        <v>0</v>
      </c>
      <c r="FJ62" s="152">
        <f t="shared" si="517"/>
        <v>4</v>
      </c>
      <c r="FK62" s="152">
        <f t="shared" si="517"/>
        <v>192</v>
      </c>
      <c r="FL62" s="152">
        <f t="shared" si="517"/>
        <v>0</v>
      </c>
      <c r="FM62" s="152">
        <f t="shared" si="517"/>
        <v>0</v>
      </c>
      <c r="FN62" s="152">
        <f t="shared" si="517"/>
        <v>0</v>
      </c>
      <c r="FO62" s="152">
        <f t="shared" si="517"/>
        <v>0</v>
      </c>
      <c r="FP62" s="152">
        <f t="shared" si="517"/>
        <v>3</v>
      </c>
      <c r="FQ62" s="152">
        <f t="shared" si="517"/>
        <v>18</v>
      </c>
      <c r="FR62" s="152"/>
      <c r="FS62" s="169">
        <f>SUM(FS63:FS75)</f>
        <v>0</v>
      </c>
      <c r="FT62" s="152">
        <f t="shared" si="517"/>
        <v>0</v>
      </c>
      <c r="FU62" s="152">
        <f t="shared" si="517"/>
        <v>0</v>
      </c>
      <c r="FV62" s="152">
        <f t="shared" si="517"/>
        <v>1</v>
      </c>
      <c r="FW62" s="152">
        <f t="shared" si="517"/>
        <v>8</v>
      </c>
      <c r="FX62" s="152">
        <f t="shared" si="517"/>
        <v>0</v>
      </c>
      <c r="FY62" s="152">
        <f t="shared" si="517"/>
        <v>0</v>
      </c>
      <c r="FZ62" s="152">
        <f t="shared" si="517"/>
        <v>0</v>
      </c>
      <c r="GA62" s="152">
        <f t="shared" si="517"/>
        <v>0</v>
      </c>
      <c r="GB62" s="152">
        <f t="shared" si="517"/>
        <v>0</v>
      </c>
      <c r="GC62" s="152">
        <f t="shared" si="517"/>
        <v>0</v>
      </c>
      <c r="GD62" s="152">
        <f t="shared" si="517"/>
        <v>0</v>
      </c>
      <c r="GE62" s="71">
        <f t="shared" si="517"/>
        <v>589.79999999999995</v>
      </c>
      <c r="GF62" s="71">
        <f t="shared" si="517"/>
        <v>250</v>
      </c>
      <c r="GG62" s="152"/>
      <c r="GH62" s="152"/>
      <c r="GI62" s="152"/>
      <c r="GJ62" s="264" t="s">
        <v>458</v>
      </c>
      <c r="GK62" s="268"/>
      <c r="GL62" s="265"/>
      <c r="GM62" s="7"/>
      <c r="GN62" s="11"/>
      <c r="GO62" s="11"/>
      <c r="GP62" s="41"/>
      <c r="GR62" s="38"/>
    </row>
    <row r="63" spans="1:200" ht="24.75" hidden="1" customHeight="1" outlineLevel="1" x14ac:dyDescent="0.3">
      <c r="A63" s="108"/>
      <c r="B63" s="62" t="s">
        <v>102</v>
      </c>
      <c r="C63" s="63" t="s">
        <v>110</v>
      </c>
      <c r="D63" s="63" t="s">
        <v>95</v>
      </c>
      <c r="E63" s="63" t="s">
        <v>130</v>
      </c>
      <c r="F63" s="63" t="s">
        <v>142</v>
      </c>
      <c r="G63" s="63">
        <v>5</v>
      </c>
      <c r="H63" s="63">
        <v>24</v>
      </c>
      <c r="I63" s="63">
        <v>1</v>
      </c>
      <c r="J63" s="63">
        <v>1</v>
      </c>
      <c r="K63" s="63">
        <f t="shared" ref="K63" si="518">SUM(J63)*2</f>
        <v>2</v>
      </c>
      <c r="L63" s="62">
        <v>82</v>
      </c>
      <c r="M63" s="64">
        <f t="shared" ref="M63:M64" si="519">SUM(N63+P63+R63+T63+V63)</f>
        <v>14</v>
      </c>
      <c r="N63" s="65"/>
      <c r="O63" s="66">
        <f t="shared" ref="O63:O65" si="520">SUM(N63)*I63</f>
        <v>0</v>
      </c>
      <c r="P63" s="65"/>
      <c r="Q63" s="66">
        <f t="shared" ref="Q63:Q65" si="521">J63*P63</f>
        <v>0</v>
      </c>
      <c r="R63" s="65"/>
      <c r="S63" s="66">
        <f t="shared" ref="S63:S65" si="522">SUM(R63)*J63</f>
        <v>0</v>
      </c>
      <c r="T63" s="65"/>
      <c r="U63" s="66">
        <f t="shared" ref="U63:U65" si="523">SUM(T63)*K63</f>
        <v>0</v>
      </c>
      <c r="V63" s="65">
        <v>14</v>
      </c>
      <c r="W63" s="66">
        <f>SUM(V63)*J63</f>
        <v>14</v>
      </c>
      <c r="X63" s="163"/>
      <c r="Y63" s="163"/>
      <c r="Z63" s="161"/>
      <c r="AA63" s="162"/>
      <c r="AB63" s="161"/>
      <c r="AC63" s="163"/>
      <c r="AD63" s="161"/>
      <c r="AE63" s="162"/>
      <c r="AF63" s="161"/>
      <c r="AG63" s="162"/>
      <c r="AH63" s="161"/>
      <c r="AI63" s="163"/>
      <c r="AJ63" s="161"/>
      <c r="AK63" s="163"/>
      <c r="AL63" s="161"/>
      <c r="AM63" s="162"/>
      <c r="AN63" s="161"/>
      <c r="AO63" s="162"/>
      <c r="AP63" s="161"/>
      <c r="AQ63" s="163"/>
      <c r="AR63" s="161"/>
      <c r="AS63" s="163"/>
      <c r="AT63" s="65"/>
      <c r="AU63" s="67"/>
      <c r="AV63" s="161"/>
      <c r="AW63" s="162"/>
      <c r="AX63" s="150"/>
      <c r="AY63" s="163"/>
      <c r="AZ63" s="161"/>
      <c r="BA63" s="163"/>
      <c r="BB63" s="161"/>
      <c r="BC63" s="163"/>
      <c r="BD63" s="161"/>
      <c r="BE63" s="164"/>
      <c r="BF63" s="70"/>
      <c r="BG63" s="70">
        <f t="shared" si="23"/>
        <v>14</v>
      </c>
      <c r="BH63" s="70">
        <f t="shared" ref="BH63:BH75" si="524">SUM(O63+Q63+U63+W63+X63+AS63+AW63+AY63+BA63+BC63+S63+AQ63)</f>
        <v>14</v>
      </c>
      <c r="BI63" s="116"/>
      <c r="BJ63" s="62"/>
      <c r="BK63" s="116"/>
      <c r="BL63" s="117"/>
      <c r="BM63" s="108"/>
      <c r="BN63" s="137" t="s">
        <v>115</v>
      </c>
      <c r="BO63" s="119" t="s">
        <v>94</v>
      </c>
      <c r="BP63" s="119" t="s">
        <v>95</v>
      </c>
      <c r="BQ63" s="119" t="s">
        <v>96</v>
      </c>
      <c r="BR63" s="119" t="s">
        <v>100</v>
      </c>
      <c r="BS63" s="119">
        <v>2</v>
      </c>
      <c r="BT63" s="63">
        <v>120</v>
      </c>
      <c r="BU63" s="63">
        <v>1</v>
      </c>
      <c r="BV63" s="63">
        <v>1</v>
      </c>
      <c r="BW63" s="63">
        <f>SUM(BV63)*2</f>
        <v>2</v>
      </c>
      <c r="BX63" s="165">
        <v>30</v>
      </c>
      <c r="BY63" s="166">
        <f>SUM(BZ63+CB63+CD63+CF63+CH63)</f>
        <v>14</v>
      </c>
      <c r="BZ63" s="141"/>
      <c r="CA63" s="142">
        <f>SUM(BZ63)*BU63</f>
        <v>0</v>
      </c>
      <c r="CB63" s="141">
        <v>12</v>
      </c>
      <c r="CC63" s="142">
        <f>BV63*CB63</f>
        <v>12</v>
      </c>
      <c r="CD63" s="141">
        <v>2</v>
      </c>
      <c r="CE63" s="142">
        <f>SUM(CD63)*BV63</f>
        <v>2</v>
      </c>
      <c r="CF63" s="141"/>
      <c r="CG63" s="142">
        <f>SUM(CF63)*BW63</f>
        <v>0</v>
      </c>
      <c r="CH63" s="141"/>
      <c r="CI63" s="142">
        <f>SUM(CH63)*BV63*5</f>
        <v>0</v>
      </c>
      <c r="CJ63" s="163">
        <f>SUM(BV63*DJ63*2+BW63*DL63*2)</f>
        <v>0</v>
      </c>
      <c r="CK63" s="68">
        <f>SUM(BX63*5/100*BV63)</f>
        <v>1.5</v>
      </c>
      <c r="CL63" s="141"/>
      <c r="CM63" s="142"/>
      <c r="CN63" s="141"/>
      <c r="CO63" s="163">
        <f>SUM(CN63)*3*BT63/5</f>
        <v>0</v>
      </c>
      <c r="CP63" s="141"/>
      <c r="CQ63" s="148">
        <f>SUM(CP63*BT63*(30+4))</f>
        <v>0</v>
      </c>
      <c r="CR63" s="141"/>
      <c r="CS63" s="142">
        <f>SUM(CR63*BT63*3)</f>
        <v>0</v>
      </c>
      <c r="CT63" s="141"/>
      <c r="CU63" s="167">
        <f>SUM(CT63*BT63/3)</f>
        <v>0</v>
      </c>
      <c r="CV63" s="141"/>
      <c r="CW63" s="67">
        <f>SUM(CV63*BT63*2/3)</f>
        <v>0</v>
      </c>
      <c r="CX63" s="141"/>
      <c r="CY63" s="142">
        <f>SUM(CX63*BT63)</f>
        <v>0</v>
      </c>
      <c r="CZ63" s="141"/>
      <c r="DA63" s="142">
        <f>SUM(CZ63*BV63)</f>
        <v>0</v>
      </c>
      <c r="DB63" s="141"/>
      <c r="DC63" s="142">
        <f>SUM(DB63*BT63*2)</f>
        <v>0</v>
      </c>
      <c r="DD63" s="141">
        <v>1</v>
      </c>
      <c r="DE63" s="66">
        <f>DD63*BV63*6</f>
        <v>6</v>
      </c>
      <c r="DF63" s="65"/>
      <c r="DG63" s="67">
        <f>DF63*BT63/3</f>
        <v>0</v>
      </c>
      <c r="DH63" s="141"/>
      <c r="DI63" s="162">
        <f>SUM(DH63*BT63/3)</f>
        <v>0</v>
      </c>
      <c r="DJ63" s="141"/>
      <c r="DK63" s="162">
        <f>SUM(BV63*DJ63*8)</f>
        <v>0</v>
      </c>
      <c r="DL63" s="141"/>
      <c r="DM63" s="163">
        <f t="shared" ref="DM63:DM64" si="525">SUM(DL63*BW63*5*6)</f>
        <v>0</v>
      </c>
      <c r="DN63" s="141"/>
      <c r="DO63" s="68">
        <f>SUM(DN63*BW63*4*6)</f>
        <v>0</v>
      </c>
      <c r="DP63" s="141"/>
      <c r="DQ63" s="164">
        <f>SUM(DP63*50)</f>
        <v>0</v>
      </c>
      <c r="DR63" s="70"/>
      <c r="DS63" s="70">
        <f t="shared" ref="DS63:DS75" si="526">SUM(DA63+DQ63+DO63+DM63+DK63+DI63+DE63+DC63+CW63+CY63+CU63+CS63+CQ63+CO63+CM63+CK63+CJ63+CI63+CG63+CC63+CA63+CE63+DG63)</f>
        <v>21.5</v>
      </c>
      <c r="DT63" s="70">
        <f t="shared" ref="DT63:DT75" si="527">SUM(CA63+CC63+CG63+CI63+CJ63+DE63+DI63+DK63+DM63+DO63+CE63+DC63)</f>
        <v>20</v>
      </c>
      <c r="DU63" s="116"/>
      <c r="DV63" s="62"/>
      <c r="DW63" s="116"/>
      <c r="DX63" s="117"/>
      <c r="DY63" s="108"/>
      <c r="DZ63" s="137"/>
      <c r="EA63" s="119"/>
      <c r="EB63" s="119"/>
      <c r="EC63" s="146"/>
      <c r="ED63" s="146"/>
      <c r="EE63" s="177"/>
      <c r="EF63" s="177"/>
      <c r="EG63" s="177"/>
      <c r="EH63" s="177"/>
      <c r="EI63" s="177"/>
      <c r="EJ63" s="66">
        <f t="shared" ref="EJ63:EJ75" si="528">SUM(L63+BX63)</f>
        <v>112</v>
      </c>
      <c r="EK63" s="147">
        <f t="shared" ref="EK63:EK75" si="529">SUM(M63+BY63)</f>
        <v>28</v>
      </c>
      <c r="EL63" s="65">
        <f t="shared" si="391"/>
        <v>0</v>
      </c>
      <c r="EM63" s="70">
        <f t="shared" ref="EM63:EM75" si="530">SUM(O63+CA63)</f>
        <v>0</v>
      </c>
      <c r="EN63" s="65">
        <f t="shared" ref="EN63:EN75" si="531">SUM(P63+CB63)</f>
        <v>12</v>
      </c>
      <c r="EO63" s="70">
        <f t="shared" ref="EO63:EO75" si="532">SUM(Q63+CC63)</f>
        <v>12</v>
      </c>
      <c r="EP63" s="65">
        <f t="shared" ref="EP63:EP75" si="533">SUM(R63+CD63)</f>
        <v>2</v>
      </c>
      <c r="EQ63" s="70">
        <f t="shared" ref="EQ63:EQ75" si="534">SUM(S63+CE63)</f>
        <v>2</v>
      </c>
      <c r="ER63" s="65">
        <f t="shared" ref="ER63:ER75" si="535">SUM(T63+CF63)</f>
        <v>0</v>
      </c>
      <c r="ES63" s="70">
        <f t="shared" ref="ES63:ES75" si="536">SUM(U63+CG63)</f>
        <v>0</v>
      </c>
      <c r="ET63" s="113">
        <f t="shared" ref="ET63:ET75" si="537">SUM(V63+CH63)</f>
        <v>14</v>
      </c>
      <c r="EU63" s="70">
        <f t="shared" ref="EU63:EU75" si="538">SUM(W63+CI63)</f>
        <v>14</v>
      </c>
      <c r="EV63" s="70">
        <f t="shared" ref="EV63:EV75" si="539">SUM(X63+CJ63)</f>
        <v>0</v>
      </c>
      <c r="EW63" s="70">
        <f t="shared" ref="EW63:EW75" si="540">SUM(Y63+CK63)</f>
        <v>1.5</v>
      </c>
      <c r="EX63" s="113">
        <f t="shared" ref="EX63:EX75" si="541">SUM(Z63+CL63)</f>
        <v>0</v>
      </c>
      <c r="EY63" s="70">
        <f t="shared" ref="EY63:EY75" si="542">SUM(AA63+CM63)</f>
        <v>0</v>
      </c>
      <c r="EZ63" s="113">
        <f t="shared" ref="EZ63:EZ75" si="543">SUM(AB63+CN63)</f>
        <v>0</v>
      </c>
      <c r="FA63" s="70">
        <f t="shared" ref="FA63:FA75" si="544">SUM(AC63+CO63)</f>
        <v>0</v>
      </c>
      <c r="FB63" s="113">
        <f t="shared" ref="FB63:FB75" si="545">SUM(AD63+CP63)</f>
        <v>0</v>
      </c>
      <c r="FC63" s="114">
        <f t="shared" ref="FC63:FC75" si="546">SUM(AE63+CQ63)</f>
        <v>0</v>
      </c>
      <c r="FD63" s="113">
        <f t="shared" ref="FD63:FD75" si="547">SUM(AF63+CR63)</f>
        <v>0</v>
      </c>
      <c r="FE63" s="70">
        <f t="shared" ref="FE63:FE75" si="548">SUM(AG63+CS63)</f>
        <v>0</v>
      </c>
      <c r="FF63" s="113">
        <f t="shared" ref="FF63:FF75" si="549">SUM(AH63+CT63)</f>
        <v>0</v>
      </c>
      <c r="FG63" s="70">
        <f t="shared" ref="FG63:FG75" si="550">SUM(AI63+CU63)</f>
        <v>0</v>
      </c>
      <c r="FH63" s="113">
        <f t="shared" ref="FH63:FH75" si="551">SUM(AJ63+CV63)</f>
        <v>0</v>
      </c>
      <c r="FI63" s="70">
        <f t="shared" ref="FI63:FI75" si="552">SUM(AK63+CW63)</f>
        <v>0</v>
      </c>
      <c r="FJ63" s="113">
        <f t="shared" ref="FJ63:FJ75" si="553">SUM(AL63+CX63)</f>
        <v>0</v>
      </c>
      <c r="FK63" s="70">
        <f t="shared" ref="FK63:FK75" si="554">SUM(AM63+CY63)</f>
        <v>0</v>
      </c>
      <c r="FL63" s="113">
        <f t="shared" ref="FL63:FL75" si="555">SUM(AN63+CZ63)</f>
        <v>0</v>
      </c>
      <c r="FM63" s="70">
        <f t="shared" ref="FM63:FM75" si="556">SUM(AO63+DA63)</f>
        <v>0</v>
      </c>
      <c r="FN63" s="113">
        <f t="shared" ref="FN63:FN75" si="557">SUM(AP63+DB63)</f>
        <v>0</v>
      </c>
      <c r="FO63" s="70">
        <f t="shared" ref="FO63:FO75" si="558">SUM(AQ63+DC63)</f>
        <v>0</v>
      </c>
      <c r="FP63" s="113">
        <f t="shared" ref="FP63:FP75" si="559">SUM(AR63+DD63)</f>
        <v>1</v>
      </c>
      <c r="FQ63" s="70">
        <f t="shared" ref="FQ63:FS75" si="560">SUM(AS63+DE63)</f>
        <v>6</v>
      </c>
      <c r="FR63" s="113"/>
      <c r="FS63" s="66">
        <f t="shared" si="560"/>
        <v>0</v>
      </c>
      <c r="FT63" s="113">
        <f t="shared" ref="FT63:FT75" si="561">SUM(AV63+DH63)</f>
        <v>0</v>
      </c>
      <c r="FU63" s="70">
        <f t="shared" ref="FU63:FU75" si="562">SUM(AW63+DI63)</f>
        <v>0</v>
      </c>
      <c r="FV63" s="113">
        <f t="shared" ref="FV63:FV75" si="563">SUM(AX63+DJ63)</f>
        <v>0</v>
      </c>
      <c r="FW63" s="70">
        <f t="shared" ref="FW63:FW75" si="564">SUM(AY63+DK63)</f>
        <v>0</v>
      </c>
      <c r="FX63" s="113">
        <f t="shared" ref="FX63:FX75" si="565">SUM(AZ63+DL63)</f>
        <v>0</v>
      </c>
      <c r="FY63" s="70">
        <f t="shared" ref="FY63:FY75" si="566">SUM(BA63+DM63)</f>
        <v>0</v>
      </c>
      <c r="FZ63" s="113">
        <f t="shared" ref="FZ63:FZ75" si="567">SUM(BB63+DN63)</f>
        <v>0</v>
      </c>
      <c r="GA63" s="70">
        <f t="shared" ref="GA63:GA75" si="568">SUM(BC63+DO63)</f>
        <v>0</v>
      </c>
      <c r="GB63" s="113">
        <f t="shared" ref="GB63:GB75" si="569">SUM(BD63+DP63)</f>
        <v>0</v>
      </c>
      <c r="GC63" s="70">
        <f t="shared" ref="GC63:GC75" si="570">SUM(BE63+DQ63)</f>
        <v>0</v>
      </c>
      <c r="GD63" s="70">
        <f t="shared" ref="GD63:GD75" si="571">SUM(BF63+DR63)</f>
        <v>0</v>
      </c>
      <c r="GE63" s="70">
        <f t="shared" ref="GE63:GE75" si="572">SUM(BG63+DS63)</f>
        <v>35.5</v>
      </c>
      <c r="GF63" s="70">
        <f t="shared" ref="GF63:GF75" si="573">SUM(BH63+DT63)</f>
        <v>34</v>
      </c>
      <c r="GG63" s="116"/>
      <c r="GH63" s="62"/>
      <c r="GI63" s="116"/>
      <c r="GJ63" s="116"/>
      <c r="GK63" s="267"/>
      <c r="GL63" s="10"/>
      <c r="GM63" s="10"/>
      <c r="GN63" s="1"/>
      <c r="GO63" s="13"/>
      <c r="GP63" s="26"/>
      <c r="GQ63" s="5"/>
      <c r="GR63" s="33"/>
    </row>
    <row r="64" spans="1:200" ht="24.95" hidden="1" customHeight="1" outlineLevel="1" x14ac:dyDescent="0.3">
      <c r="A64" s="108"/>
      <c r="B64" s="62" t="s">
        <v>102</v>
      </c>
      <c r="C64" s="63" t="s">
        <v>110</v>
      </c>
      <c r="D64" s="63" t="s">
        <v>95</v>
      </c>
      <c r="E64" s="63" t="s">
        <v>130</v>
      </c>
      <c r="F64" s="63" t="s">
        <v>150</v>
      </c>
      <c r="G64" s="63">
        <v>5</v>
      </c>
      <c r="H64" s="63">
        <v>25</v>
      </c>
      <c r="I64" s="63">
        <v>1</v>
      </c>
      <c r="J64" s="63">
        <v>1</v>
      </c>
      <c r="K64" s="63">
        <f>SUM(J64)*2</f>
        <v>2</v>
      </c>
      <c r="L64" s="109">
        <v>82</v>
      </c>
      <c r="M64" s="64">
        <f t="shared" si="519"/>
        <v>14</v>
      </c>
      <c r="N64" s="65"/>
      <c r="O64" s="66">
        <f t="shared" si="520"/>
        <v>0</v>
      </c>
      <c r="P64" s="65"/>
      <c r="Q64" s="66">
        <f t="shared" si="521"/>
        <v>0</v>
      </c>
      <c r="R64" s="65"/>
      <c r="S64" s="66">
        <f t="shared" si="522"/>
        <v>0</v>
      </c>
      <c r="T64" s="65"/>
      <c r="U64" s="66">
        <f t="shared" si="523"/>
        <v>0</v>
      </c>
      <c r="V64" s="65">
        <v>14</v>
      </c>
      <c r="W64" s="66">
        <f>SUM(V64)*J64</f>
        <v>14</v>
      </c>
      <c r="X64" s="67"/>
      <c r="Y64" s="68"/>
      <c r="Z64" s="65"/>
      <c r="AA64" s="66"/>
      <c r="AB64" s="65"/>
      <c r="AC64" s="67"/>
      <c r="AD64" s="65"/>
      <c r="AE64" s="69"/>
      <c r="AF64" s="65"/>
      <c r="AG64" s="66"/>
      <c r="AH64" s="66"/>
      <c r="AI64" s="67"/>
      <c r="AJ64" s="65"/>
      <c r="AK64" s="67"/>
      <c r="AL64" s="65"/>
      <c r="AM64" s="66"/>
      <c r="AN64" s="65"/>
      <c r="AO64" s="66"/>
      <c r="AP64" s="65"/>
      <c r="AQ64" s="67"/>
      <c r="AR64" s="65"/>
      <c r="AS64" s="67"/>
      <c r="AT64" s="65"/>
      <c r="AU64" s="67"/>
      <c r="AV64" s="65"/>
      <c r="AW64" s="66"/>
      <c r="AX64" s="65"/>
      <c r="AY64" s="67"/>
      <c r="AZ64" s="66"/>
      <c r="BA64" s="67"/>
      <c r="BB64" s="65"/>
      <c r="BC64" s="67"/>
      <c r="BD64" s="65"/>
      <c r="BE64" s="70"/>
      <c r="BF64" s="70"/>
      <c r="BG64" s="70">
        <f t="shared" si="23"/>
        <v>14</v>
      </c>
      <c r="BH64" s="70">
        <f t="shared" si="524"/>
        <v>14</v>
      </c>
      <c r="BI64" s="116"/>
      <c r="BJ64" s="116"/>
      <c r="BK64" s="116"/>
      <c r="BL64" s="117"/>
      <c r="BM64" s="108"/>
      <c r="BN64" s="62" t="s">
        <v>158</v>
      </c>
      <c r="BO64" s="63" t="s">
        <v>108</v>
      </c>
      <c r="BP64" s="63" t="s">
        <v>95</v>
      </c>
      <c r="BQ64" s="63" t="s">
        <v>109</v>
      </c>
      <c r="BR64" s="63" t="s">
        <v>286</v>
      </c>
      <c r="BS64" s="63">
        <v>4</v>
      </c>
      <c r="BT64" s="63">
        <v>60</v>
      </c>
      <c r="BU64" s="63">
        <v>1</v>
      </c>
      <c r="BV64" s="63">
        <v>1</v>
      </c>
      <c r="BW64" s="63">
        <f>SUM(BV64)*2</f>
        <v>2</v>
      </c>
      <c r="BX64" s="109">
        <v>130</v>
      </c>
      <c r="BY64" s="110">
        <f>SUM(BZ64+CB64+CD64+CF64+CH64)</f>
        <v>130</v>
      </c>
      <c r="BZ64" s="109">
        <v>52</v>
      </c>
      <c r="CA64" s="109">
        <f>SUM(BZ64)*BU64</f>
        <v>52</v>
      </c>
      <c r="CB64" s="109">
        <v>36</v>
      </c>
      <c r="CC64" s="111">
        <f>BV64*CB64</f>
        <v>36</v>
      </c>
      <c r="CD64" s="109">
        <v>42</v>
      </c>
      <c r="CE64" s="111">
        <f>SUM(CD64)*BV64</f>
        <v>42</v>
      </c>
      <c r="CF64" s="109"/>
      <c r="CG64" s="109">
        <f>SUM(CF64)*BW64</f>
        <v>0</v>
      </c>
      <c r="CH64" s="65"/>
      <c r="CI64" s="66">
        <f>SUM(CH64)*BV64*5</f>
        <v>0</v>
      </c>
      <c r="CJ64" s="67">
        <f>SUM(BV64*DJ64*2+BW64*DL64*2)</f>
        <v>2</v>
      </c>
      <c r="CK64" s="68">
        <f>SUM(BX64*5/100*BV64)</f>
        <v>6.5</v>
      </c>
      <c r="CL64" s="65"/>
      <c r="CM64" s="66"/>
      <c r="CN64" s="65"/>
      <c r="CO64" s="67">
        <f>SUM(CN64)*3*BT64/5</f>
        <v>0</v>
      </c>
      <c r="CP64" s="65"/>
      <c r="CQ64" s="69">
        <f>SUM(CP64*BT64*(30+4))</f>
        <v>0</v>
      </c>
      <c r="CR64" s="65"/>
      <c r="CS64" s="66">
        <f>SUM(CR64*BT64*3)</f>
        <v>0</v>
      </c>
      <c r="CT64" s="66"/>
      <c r="CU64" s="67">
        <f>SUM(CT64*BT64/3)</f>
        <v>0</v>
      </c>
      <c r="CV64" s="65"/>
      <c r="CW64" s="67">
        <f>SUM(CV64*BT64*2/3)</f>
        <v>0</v>
      </c>
      <c r="CX64" s="65"/>
      <c r="CY64" s="66">
        <f>SUM(CX64*BT64)*2</f>
        <v>0</v>
      </c>
      <c r="CZ64" s="65"/>
      <c r="DA64" s="66">
        <f>SUM(CZ64*BV64*2)</f>
        <v>0</v>
      </c>
      <c r="DB64" s="65"/>
      <c r="DC64" s="66">
        <f>SUM(DB64*BT64*2)</f>
        <v>0</v>
      </c>
      <c r="DD64" s="65"/>
      <c r="DE64" s="66">
        <f>BV64*DD64*6</f>
        <v>0</v>
      </c>
      <c r="DF64" s="65"/>
      <c r="DG64" s="67">
        <f>DF64*BT64/3</f>
        <v>0</v>
      </c>
      <c r="DH64" s="66"/>
      <c r="DI64" s="66">
        <f>SUM(DH64*BT64/3)</f>
        <v>0</v>
      </c>
      <c r="DJ64" s="65">
        <v>1</v>
      </c>
      <c r="DK64" s="66">
        <f>DJ64*BV64*8</f>
        <v>8</v>
      </c>
      <c r="DL64" s="66"/>
      <c r="DM64" s="67">
        <f t="shared" si="525"/>
        <v>0</v>
      </c>
      <c r="DN64" s="65"/>
      <c r="DO64" s="67">
        <f>SUM(DN64*BW64*4*6)</f>
        <v>0</v>
      </c>
      <c r="DP64" s="65"/>
      <c r="DQ64" s="70">
        <f>SUM(DP64*50)</f>
        <v>0</v>
      </c>
      <c r="DR64" s="70"/>
      <c r="DS64" s="70">
        <f t="shared" si="526"/>
        <v>146.5</v>
      </c>
      <c r="DT64" s="70">
        <f t="shared" si="527"/>
        <v>140</v>
      </c>
      <c r="DU64" s="116"/>
      <c r="DV64" s="116"/>
      <c r="DW64" s="116"/>
      <c r="DX64" s="117"/>
      <c r="DY64" s="108"/>
      <c r="DZ64" s="62"/>
      <c r="EA64" s="119"/>
      <c r="EB64" s="119"/>
      <c r="EC64" s="146"/>
      <c r="ED64" s="177"/>
      <c r="EE64" s="177"/>
      <c r="EF64" s="177"/>
      <c r="EG64" s="177"/>
      <c r="EH64" s="177"/>
      <c r="EI64" s="177"/>
      <c r="EJ64" s="66">
        <f t="shared" si="528"/>
        <v>212</v>
      </c>
      <c r="EK64" s="147">
        <f t="shared" si="529"/>
        <v>144</v>
      </c>
      <c r="EL64" s="65">
        <f t="shared" ref="EL64:EL75" si="574">SUM(N64+BZ64)</f>
        <v>52</v>
      </c>
      <c r="EM64" s="70">
        <f t="shared" si="530"/>
        <v>52</v>
      </c>
      <c r="EN64" s="65">
        <f t="shared" si="531"/>
        <v>36</v>
      </c>
      <c r="EO64" s="70">
        <f t="shared" si="532"/>
        <v>36</v>
      </c>
      <c r="EP64" s="65">
        <f t="shared" si="533"/>
        <v>42</v>
      </c>
      <c r="EQ64" s="70">
        <f t="shared" si="534"/>
        <v>42</v>
      </c>
      <c r="ER64" s="65">
        <f t="shared" si="535"/>
        <v>0</v>
      </c>
      <c r="ES64" s="70">
        <f t="shared" si="536"/>
        <v>0</v>
      </c>
      <c r="ET64" s="113">
        <f t="shared" si="537"/>
        <v>14</v>
      </c>
      <c r="EU64" s="70">
        <f t="shared" si="538"/>
        <v>14</v>
      </c>
      <c r="EV64" s="70">
        <f t="shared" si="539"/>
        <v>2</v>
      </c>
      <c r="EW64" s="70">
        <f t="shared" si="540"/>
        <v>6.5</v>
      </c>
      <c r="EX64" s="113">
        <f t="shared" si="541"/>
        <v>0</v>
      </c>
      <c r="EY64" s="70">
        <f t="shared" si="542"/>
        <v>0</v>
      </c>
      <c r="EZ64" s="113">
        <f t="shared" si="543"/>
        <v>0</v>
      </c>
      <c r="FA64" s="70">
        <f t="shared" si="544"/>
        <v>0</v>
      </c>
      <c r="FB64" s="113">
        <f t="shared" si="545"/>
        <v>0</v>
      </c>
      <c r="FC64" s="114">
        <f t="shared" si="546"/>
        <v>0</v>
      </c>
      <c r="FD64" s="113">
        <f t="shared" si="547"/>
        <v>0</v>
      </c>
      <c r="FE64" s="70">
        <f t="shared" si="548"/>
        <v>0</v>
      </c>
      <c r="FF64" s="113">
        <f t="shared" si="549"/>
        <v>0</v>
      </c>
      <c r="FG64" s="70">
        <f t="shared" si="550"/>
        <v>0</v>
      </c>
      <c r="FH64" s="113">
        <f t="shared" si="551"/>
        <v>0</v>
      </c>
      <c r="FI64" s="70">
        <f t="shared" si="552"/>
        <v>0</v>
      </c>
      <c r="FJ64" s="113">
        <f t="shared" si="553"/>
        <v>0</v>
      </c>
      <c r="FK64" s="70">
        <f t="shared" si="554"/>
        <v>0</v>
      </c>
      <c r="FL64" s="113">
        <f t="shared" si="555"/>
        <v>0</v>
      </c>
      <c r="FM64" s="70">
        <f t="shared" si="556"/>
        <v>0</v>
      </c>
      <c r="FN64" s="113">
        <f t="shared" si="557"/>
        <v>0</v>
      </c>
      <c r="FO64" s="70">
        <f t="shared" si="558"/>
        <v>0</v>
      </c>
      <c r="FP64" s="113">
        <f t="shared" si="559"/>
        <v>0</v>
      </c>
      <c r="FQ64" s="70">
        <f t="shared" si="560"/>
        <v>0</v>
      </c>
      <c r="FR64" s="113"/>
      <c r="FS64" s="66">
        <f t="shared" si="560"/>
        <v>0</v>
      </c>
      <c r="FT64" s="113">
        <f t="shared" si="561"/>
        <v>0</v>
      </c>
      <c r="FU64" s="70">
        <f t="shared" si="562"/>
        <v>0</v>
      </c>
      <c r="FV64" s="113">
        <f t="shared" si="563"/>
        <v>1</v>
      </c>
      <c r="FW64" s="70">
        <f t="shared" si="564"/>
        <v>8</v>
      </c>
      <c r="FX64" s="113">
        <f t="shared" si="565"/>
        <v>0</v>
      </c>
      <c r="FY64" s="70">
        <f t="shared" si="566"/>
        <v>0</v>
      </c>
      <c r="FZ64" s="113">
        <f t="shared" si="567"/>
        <v>0</v>
      </c>
      <c r="GA64" s="70">
        <f t="shared" si="568"/>
        <v>0</v>
      </c>
      <c r="GB64" s="113">
        <f t="shared" si="569"/>
        <v>0</v>
      </c>
      <c r="GC64" s="70">
        <f t="shared" si="570"/>
        <v>0</v>
      </c>
      <c r="GD64" s="70">
        <f t="shared" si="571"/>
        <v>0</v>
      </c>
      <c r="GE64" s="70">
        <f t="shared" si="572"/>
        <v>160.5</v>
      </c>
      <c r="GF64" s="70">
        <f t="shared" si="573"/>
        <v>154</v>
      </c>
      <c r="GG64" s="116"/>
      <c r="GH64" s="116"/>
      <c r="GI64" s="116"/>
      <c r="GJ64" s="116"/>
      <c r="GK64" s="267"/>
      <c r="GL64" s="10"/>
      <c r="GM64" s="10"/>
      <c r="GN64" s="1"/>
      <c r="GO64" s="13"/>
      <c r="GP64" s="26"/>
      <c r="GQ64" s="5"/>
      <c r="GR64" s="33"/>
    </row>
    <row r="65" spans="1:200" ht="24.95" hidden="1" customHeight="1" outlineLevel="1" x14ac:dyDescent="0.3">
      <c r="A65" s="108"/>
      <c r="B65" s="62" t="s">
        <v>102</v>
      </c>
      <c r="C65" s="63" t="s">
        <v>110</v>
      </c>
      <c r="D65" s="63" t="s">
        <v>95</v>
      </c>
      <c r="E65" s="63" t="s">
        <v>130</v>
      </c>
      <c r="F65" s="63" t="s">
        <v>152</v>
      </c>
      <c r="G65" s="63">
        <v>5</v>
      </c>
      <c r="H65" s="63">
        <v>24</v>
      </c>
      <c r="I65" s="63">
        <v>1</v>
      </c>
      <c r="J65" s="63">
        <v>1</v>
      </c>
      <c r="K65" s="63">
        <f t="shared" ref="K65" si="575">SUM(J65)*2</f>
        <v>2</v>
      </c>
      <c r="L65" s="109">
        <v>82</v>
      </c>
      <c r="M65" s="64">
        <f t="shared" ref="M65" si="576">SUM(N65+P65+R65+T65+V65)</f>
        <v>14</v>
      </c>
      <c r="N65" s="65"/>
      <c r="O65" s="66">
        <f t="shared" si="520"/>
        <v>0</v>
      </c>
      <c r="P65" s="65"/>
      <c r="Q65" s="66">
        <f t="shared" si="521"/>
        <v>0</v>
      </c>
      <c r="R65" s="65"/>
      <c r="S65" s="66">
        <f t="shared" si="522"/>
        <v>0</v>
      </c>
      <c r="T65" s="65"/>
      <c r="U65" s="66">
        <f t="shared" si="523"/>
        <v>0</v>
      </c>
      <c r="V65" s="65">
        <v>14</v>
      </c>
      <c r="W65" s="66">
        <f>SUM(V65)*J65</f>
        <v>14</v>
      </c>
      <c r="X65" s="67"/>
      <c r="Y65" s="67"/>
      <c r="Z65" s="65"/>
      <c r="AA65" s="66"/>
      <c r="AB65" s="65"/>
      <c r="AC65" s="67"/>
      <c r="AD65" s="65"/>
      <c r="AE65" s="69"/>
      <c r="AF65" s="65"/>
      <c r="AG65" s="66"/>
      <c r="AH65" s="65"/>
      <c r="AI65" s="67"/>
      <c r="AJ65" s="65"/>
      <c r="AK65" s="67"/>
      <c r="AL65" s="65"/>
      <c r="AM65" s="66"/>
      <c r="AN65" s="65"/>
      <c r="AO65" s="66"/>
      <c r="AP65" s="65"/>
      <c r="AQ65" s="67"/>
      <c r="AR65" s="65"/>
      <c r="AS65" s="67"/>
      <c r="AT65" s="65"/>
      <c r="AU65" s="67"/>
      <c r="AV65" s="65"/>
      <c r="AW65" s="66"/>
      <c r="AX65" s="65"/>
      <c r="AY65" s="67"/>
      <c r="AZ65" s="65"/>
      <c r="BA65" s="67"/>
      <c r="BB65" s="65"/>
      <c r="BC65" s="67"/>
      <c r="BD65" s="65"/>
      <c r="BE65" s="70"/>
      <c r="BF65" s="70"/>
      <c r="BG65" s="70">
        <f t="shared" si="23"/>
        <v>14</v>
      </c>
      <c r="BH65" s="70">
        <f t="shared" si="524"/>
        <v>14</v>
      </c>
      <c r="BI65" s="116"/>
      <c r="BJ65" s="116"/>
      <c r="BK65" s="116"/>
      <c r="BL65" s="117"/>
      <c r="BM65" s="108"/>
      <c r="BN65" s="134" t="s">
        <v>257</v>
      </c>
      <c r="BO65" s="63" t="s">
        <v>94</v>
      </c>
      <c r="BP65" s="63" t="s">
        <v>95</v>
      </c>
      <c r="BQ65" s="63" t="s">
        <v>96</v>
      </c>
      <c r="BR65" s="63" t="s">
        <v>432</v>
      </c>
      <c r="BS65" s="63">
        <v>10</v>
      </c>
      <c r="BT65" s="63">
        <v>165</v>
      </c>
      <c r="BU65" s="63">
        <v>2</v>
      </c>
      <c r="BV65" s="63">
        <v>1</v>
      </c>
      <c r="BW65" s="63">
        <f>SUM(BV65)*2</f>
        <v>2</v>
      </c>
      <c r="BX65" s="62">
        <v>30</v>
      </c>
      <c r="BY65" s="64">
        <f>SUM(BZ65+CB65+CD65+CF65+CH65)</f>
        <v>30</v>
      </c>
      <c r="BZ65" s="65"/>
      <c r="CA65" s="66">
        <f>SUM(BZ65)*BU65</f>
        <v>0</v>
      </c>
      <c r="CB65" s="65"/>
      <c r="CC65" s="66">
        <f>BV65*CB65</f>
        <v>0</v>
      </c>
      <c r="CD65" s="65">
        <v>30</v>
      </c>
      <c r="CE65" s="66">
        <f>SUM(CD65)*BV65</f>
        <v>30</v>
      </c>
      <c r="CF65" s="65"/>
      <c r="CG65" s="66">
        <f>SUM(CF65)*BW65</f>
        <v>0</v>
      </c>
      <c r="CH65" s="65"/>
      <c r="CI65" s="66">
        <f>SUM(CH65)*BV65*5</f>
        <v>0</v>
      </c>
      <c r="CJ65" s="67">
        <f>SUM(BV65*DJ65*2+BW65*DL65*2)</f>
        <v>0</v>
      </c>
      <c r="CK65" s="68">
        <f>SUM(BX65*5/100*BV65)</f>
        <v>1.5</v>
      </c>
      <c r="CL65" s="65"/>
      <c r="CM65" s="66"/>
      <c r="CN65" s="65"/>
      <c r="CO65" s="67">
        <f>SUM(CN65)*3*BT65/5</f>
        <v>0</v>
      </c>
      <c r="CP65" s="65"/>
      <c r="CQ65" s="69">
        <f>SUM(CP65*BT65*(30+4))</f>
        <v>0</v>
      </c>
      <c r="CR65" s="65"/>
      <c r="CS65" s="66">
        <f>SUM(CR65*BT65*3)</f>
        <v>0</v>
      </c>
      <c r="CT65" s="65"/>
      <c r="CU65" s="67">
        <f>SUM(CT65*BT65/3)</f>
        <v>0</v>
      </c>
      <c r="CV65" s="65"/>
      <c r="CW65" s="67">
        <f>SUM(CV65*BT65*2/3)</f>
        <v>0</v>
      </c>
      <c r="CX65" s="65"/>
      <c r="CY65" s="66">
        <f>SUM(CX65*BT65*2)</f>
        <v>0</v>
      </c>
      <c r="CZ65" s="65"/>
      <c r="DA65" s="66">
        <f>SUM(CZ65*BV65*2)</f>
        <v>0</v>
      </c>
      <c r="DB65" s="65"/>
      <c r="DC65" s="66">
        <f>SUM(DB65*BT65*2)</f>
        <v>0</v>
      </c>
      <c r="DD65" s="65">
        <v>1</v>
      </c>
      <c r="DE65" s="66">
        <f>DD65*BV65*6</f>
        <v>6</v>
      </c>
      <c r="DF65" s="65"/>
      <c r="DG65" s="67">
        <f>DF65*BT65/3</f>
        <v>0</v>
      </c>
      <c r="DH65" s="65"/>
      <c r="DI65" s="66">
        <f>SUM(BV65*DH65*6)</f>
        <v>0</v>
      </c>
      <c r="DJ65" s="65"/>
      <c r="DK65" s="66">
        <f>SUM(BV65*DJ65*8)</f>
        <v>0</v>
      </c>
      <c r="DL65" s="65"/>
      <c r="DM65" s="67">
        <f>SUM(DL65*BW65*5*6)</f>
        <v>0</v>
      </c>
      <c r="DN65" s="65"/>
      <c r="DO65" s="67">
        <f>SUM(DN65*BW65*4*6)</f>
        <v>0</v>
      </c>
      <c r="DP65" s="65"/>
      <c r="DQ65" s="70">
        <f>SUM(DP65*50)</f>
        <v>0</v>
      </c>
      <c r="DR65" s="70"/>
      <c r="DS65" s="70">
        <f t="shared" si="526"/>
        <v>37.5</v>
      </c>
      <c r="DT65" s="70">
        <f t="shared" si="527"/>
        <v>36</v>
      </c>
      <c r="DU65" s="116"/>
      <c r="DV65" s="116"/>
      <c r="DW65" s="116"/>
      <c r="DX65" s="117"/>
      <c r="DY65" s="108"/>
      <c r="DZ65" s="62"/>
      <c r="EA65" s="145"/>
      <c r="EB65" s="63"/>
      <c r="EC65" s="63"/>
      <c r="ED65" s="63"/>
      <c r="EE65" s="63"/>
      <c r="EF65" s="63"/>
      <c r="EG65" s="63"/>
      <c r="EH65" s="63"/>
      <c r="EI65" s="63"/>
      <c r="EJ65" s="62">
        <f t="shared" si="528"/>
        <v>112</v>
      </c>
      <c r="EK65" s="147">
        <f t="shared" si="529"/>
        <v>44</v>
      </c>
      <c r="EL65" s="65">
        <f t="shared" si="574"/>
        <v>0</v>
      </c>
      <c r="EM65" s="70">
        <f t="shared" si="530"/>
        <v>0</v>
      </c>
      <c r="EN65" s="65">
        <f t="shared" si="531"/>
        <v>0</v>
      </c>
      <c r="EO65" s="70">
        <f t="shared" si="532"/>
        <v>0</v>
      </c>
      <c r="EP65" s="65">
        <f t="shared" si="533"/>
        <v>30</v>
      </c>
      <c r="EQ65" s="70">
        <f t="shared" si="534"/>
        <v>30</v>
      </c>
      <c r="ER65" s="65">
        <f t="shared" si="535"/>
        <v>0</v>
      </c>
      <c r="ES65" s="70">
        <f t="shared" si="536"/>
        <v>0</v>
      </c>
      <c r="ET65" s="113">
        <f t="shared" si="537"/>
        <v>14</v>
      </c>
      <c r="EU65" s="70">
        <f t="shared" si="538"/>
        <v>14</v>
      </c>
      <c r="EV65" s="70">
        <f t="shared" si="539"/>
        <v>0</v>
      </c>
      <c r="EW65" s="70">
        <f t="shared" si="540"/>
        <v>1.5</v>
      </c>
      <c r="EX65" s="113">
        <f t="shared" si="541"/>
        <v>0</v>
      </c>
      <c r="EY65" s="70">
        <f t="shared" si="542"/>
        <v>0</v>
      </c>
      <c r="EZ65" s="113">
        <f t="shared" si="543"/>
        <v>0</v>
      </c>
      <c r="FA65" s="70">
        <f t="shared" si="544"/>
        <v>0</v>
      </c>
      <c r="FB65" s="113">
        <f t="shared" si="545"/>
        <v>0</v>
      </c>
      <c r="FC65" s="114">
        <f t="shared" si="546"/>
        <v>0</v>
      </c>
      <c r="FD65" s="113">
        <f t="shared" si="547"/>
        <v>0</v>
      </c>
      <c r="FE65" s="70">
        <f t="shared" si="548"/>
        <v>0</v>
      </c>
      <c r="FF65" s="113">
        <f t="shared" si="549"/>
        <v>0</v>
      </c>
      <c r="FG65" s="70">
        <f t="shared" si="550"/>
        <v>0</v>
      </c>
      <c r="FH65" s="113">
        <f t="shared" si="551"/>
        <v>0</v>
      </c>
      <c r="FI65" s="70">
        <f t="shared" si="552"/>
        <v>0</v>
      </c>
      <c r="FJ65" s="113">
        <f t="shared" si="553"/>
        <v>0</v>
      </c>
      <c r="FK65" s="70">
        <f t="shared" si="554"/>
        <v>0</v>
      </c>
      <c r="FL65" s="113">
        <f t="shared" si="555"/>
        <v>0</v>
      </c>
      <c r="FM65" s="70">
        <f t="shared" si="556"/>
        <v>0</v>
      </c>
      <c r="FN65" s="113">
        <f t="shared" si="557"/>
        <v>0</v>
      </c>
      <c r="FO65" s="70">
        <f t="shared" si="558"/>
        <v>0</v>
      </c>
      <c r="FP65" s="113">
        <f t="shared" si="559"/>
        <v>1</v>
      </c>
      <c r="FQ65" s="70">
        <f t="shared" si="560"/>
        <v>6</v>
      </c>
      <c r="FR65" s="113"/>
      <c r="FS65" s="66">
        <f t="shared" si="560"/>
        <v>0</v>
      </c>
      <c r="FT65" s="113">
        <f t="shared" si="561"/>
        <v>0</v>
      </c>
      <c r="FU65" s="70">
        <f t="shared" si="562"/>
        <v>0</v>
      </c>
      <c r="FV65" s="113">
        <f t="shared" si="563"/>
        <v>0</v>
      </c>
      <c r="FW65" s="70">
        <f t="shared" si="564"/>
        <v>0</v>
      </c>
      <c r="FX65" s="113">
        <f t="shared" si="565"/>
        <v>0</v>
      </c>
      <c r="FY65" s="70">
        <f t="shared" si="566"/>
        <v>0</v>
      </c>
      <c r="FZ65" s="113">
        <f t="shared" si="567"/>
        <v>0</v>
      </c>
      <c r="GA65" s="70">
        <f t="shared" si="568"/>
        <v>0</v>
      </c>
      <c r="GB65" s="113">
        <f t="shared" si="569"/>
        <v>0</v>
      </c>
      <c r="GC65" s="70">
        <f t="shared" si="570"/>
        <v>0</v>
      </c>
      <c r="GD65" s="70">
        <f t="shared" si="571"/>
        <v>0</v>
      </c>
      <c r="GE65" s="70">
        <f t="shared" si="572"/>
        <v>51.5</v>
      </c>
      <c r="GF65" s="70">
        <f t="shared" si="573"/>
        <v>50</v>
      </c>
      <c r="GG65" s="116"/>
      <c r="GH65" s="116"/>
      <c r="GI65" s="116"/>
      <c r="GJ65" s="116"/>
      <c r="GK65" s="267"/>
      <c r="GL65" s="10"/>
      <c r="GM65" s="10"/>
      <c r="GN65" s="1"/>
      <c r="GO65" s="13"/>
      <c r="GP65" s="26"/>
      <c r="GQ65" s="5"/>
      <c r="GR65" s="33"/>
    </row>
    <row r="66" spans="1:200" ht="24.95" hidden="1" customHeight="1" outlineLevel="1" x14ac:dyDescent="0.3">
      <c r="A66" s="108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2"/>
      <c r="M66" s="64"/>
      <c r="N66" s="65"/>
      <c r="O66" s="66"/>
      <c r="P66" s="65"/>
      <c r="Q66" s="66"/>
      <c r="R66" s="65"/>
      <c r="S66" s="66"/>
      <c r="T66" s="65"/>
      <c r="U66" s="66"/>
      <c r="V66" s="65"/>
      <c r="W66" s="66"/>
      <c r="X66" s="67"/>
      <c r="Y66" s="67"/>
      <c r="Z66" s="65"/>
      <c r="AA66" s="66"/>
      <c r="AB66" s="65"/>
      <c r="AC66" s="67"/>
      <c r="AD66" s="65"/>
      <c r="AE66" s="69"/>
      <c r="AF66" s="65"/>
      <c r="AG66" s="66"/>
      <c r="AH66" s="65"/>
      <c r="AI66" s="67"/>
      <c r="AJ66" s="65"/>
      <c r="AK66" s="67"/>
      <c r="AL66" s="65"/>
      <c r="AM66" s="66"/>
      <c r="AN66" s="65"/>
      <c r="AO66" s="66"/>
      <c r="AP66" s="65"/>
      <c r="AQ66" s="67"/>
      <c r="AR66" s="65"/>
      <c r="AS66" s="67"/>
      <c r="AT66" s="65"/>
      <c r="AU66" s="67"/>
      <c r="AV66" s="65"/>
      <c r="AW66" s="66"/>
      <c r="AX66" s="65"/>
      <c r="AY66" s="67"/>
      <c r="AZ66" s="65"/>
      <c r="BA66" s="67"/>
      <c r="BB66" s="65"/>
      <c r="BC66" s="67"/>
      <c r="BD66" s="65"/>
      <c r="BE66" s="70"/>
      <c r="BF66" s="70"/>
      <c r="BG66" s="70">
        <f t="shared" si="23"/>
        <v>0</v>
      </c>
      <c r="BH66" s="70">
        <f t="shared" si="524"/>
        <v>0</v>
      </c>
      <c r="BI66" s="116"/>
      <c r="BJ66" s="116"/>
      <c r="BK66" s="116"/>
      <c r="BL66" s="117"/>
      <c r="BM66" s="108"/>
      <c r="BN66" s="62" t="s">
        <v>261</v>
      </c>
      <c r="BO66" s="63" t="s">
        <v>94</v>
      </c>
      <c r="BP66" s="63" t="s">
        <v>95</v>
      </c>
      <c r="BQ66" s="63" t="s">
        <v>96</v>
      </c>
      <c r="BR66" s="63" t="s">
        <v>444</v>
      </c>
      <c r="BS66" s="63">
        <v>10</v>
      </c>
      <c r="BT66" s="63">
        <v>165</v>
      </c>
      <c r="BU66" s="63">
        <v>2</v>
      </c>
      <c r="BV66" s="63">
        <v>1</v>
      </c>
      <c r="BW66" s="63">
        <f>SUM(BV66)*2</f>
        <v>2</v>
      </c>
      <c r="BX66" s="62">
        <v>6</v>
      </c>
      <c r="BY66" s="64">
        <f t="shared" ref="BY66:BY73" si="577">SUM(BZ66+CB66+CD66+CF66+CH66)</f>
        <v>6</v>
      </c>
      <c r="BZ66" s="65"/>
      <c r="CA66" s="66">
        <f t="shared" ref="CA66:CA69" si="578">SUM(BZ66)*BU66</f>
        <v>0</v>
      </c>
      <c r="CB66" s="65"/>
      <c r="CC66" s="66">
        <f>CB66*BV66</f>
        <v>0</v>
      </c>
      <c r="CD66" s="65">
        <v>6</v>
      </c>
      <c r="CE66" s="66">
        <f>SUM(CD66)*BV66</f>
        <v>6</v>
      </c>
      <c r="CF66" s="65"/>
      <c r="CG66" s="66">
        <f t="shared" ref="CG66" si="579">SUM(CF66)*BW66</f>
        <v>0</v>
      </c>
      <c r="CH66" s="65"/>
      <c r="CI66" s="66">
        <f>SUM(CH66)*BV66*4</f>
        <v>0</v>
      </c>
      <c r="CJ66" s="67">
        <f>SUM(BW66*DJ66*2+BW66*DL66*2)</f>
        <v>0</v>
      </c>
      <c r="CK66" s="68">
        <f>SUM(BX66*5/100*BV66)</f>
        <v>0.3</v>
      </c>
      <c r="CL66" s="65"/>
      <c r="CM66" s="66"/>
      <c r="CN66" s="65"/>
      <c r="CO66" s="67">
        <f t="shared" ref="CO66" si="580">SUM(CN66)*3*BT66/5</f>
        <v>0</v>
      </c>
      <c r="CP66" s="65"/>
      <c r="CQ66" s="69">
        <f t="shared" ref="CQ66" si="581">SUM(CP66*BT66*(30+4))</f>
        <v>0</v>
      </c>
      <c r="CR66" s="65"/>
      <c r="CS66" s="66">
        <f t="shared" ref="CS66:CS73" si="582">SUM(CR66*BT66*3)</f>
        <v>0</v>
      </c>
      <c r="CT66" s="65"/>
      <c r="CU66" s="67">
        <f t="shared" ref="CU66" si="583">SUM(CT66*BT66/3)</f>
        <v>0</v>
      </c>
      <c r="CV66" s="65"/>
      <c r="CW66" s="67">
        <f t="shared" ref="CW66" si="584">SUM(CV66*BT66*2/3)</f>
        <v>0</v>
      </c>
      <c r="CX66" s="65"/>
      <c r="CY66" s="66">
        <f>SUM(CX66*BT66)</f>
        <v>0</v>
      </c>
      <c r="CZ66" s="65"/>
      <c r="DA66" s="66">
        <f>SUM(CZ66*BV66)</f>
        <v>0</v>
      </c>
      <c r="DB66" s="65"/>
      <c r="DC66" s="66">
        <f t="shared" ref="DC66" si="585">SUM(DB66*BT66*2)</f>
        <v>0</v>
      </c>
      <c r="DD66" s="65">
        <v>1</v>
      </c>
      <c r="DE66" s="66">
        <f>DD66*BV66*6</f>
        <v>6</v>
      </c>
      <c r="DF66" s="65"/>
      <c r="DG66" s="67">
        <f t="shared" ref="DG66" si="586">DF66*BT66/3</f>
        <v>0</v>
      </c>
      <c r="DH66" s="65"/>
      <c r="DI66" s="66">
        <f>SUM(DH66*BT66/3)</f>
        <v>0</v>
      </c>
      <c r="DJ66" s="65"/>
      <c r="DK66" s="66">
        <f>SUM(BV66*DJ66*8)</f>
        <v>0</v>
      </c>
      <c r="DL66" s="65"/>
      <c r="DM66" s="67"/>
      <c r="DN66" s="65"/>
      <c r="DO66" s="67"/>
      <c r="DP66" s="65"/>
      <c r="DQ66" s="70"/>
      <c r="DR66" s="70"/>
      <c r="DS66" s="70">
        <f t="shared" si="526"/>
        <v>12.3</v>
      </c>
      <c r="DT66" s="70">
        <f t="shared" si="527"/>
        <v>12</v>
      </c>
      <c r="DU66" s="116"/>
      <c r="DV66" s="116"/>
      <c r="DW66" s="116"/>
      <c r="DX66" s="117"/>
      <c r="DY66" s="108"/>
      <c r="DZ66" s="62"/>
      <c r="EA66" s="63"/>
      <c r="EB66" s="63"/>
      <c r="EC66" s="63"/>
      <c r="ED66" s="63"/>
      <c r="EE66" s="63"/>
      <c r="EF66" s="63"/>
      <c r="EG66" s="63"/>
      <c r="EH66" s="63"/>
      <c r="EI66" s="63"/>
      <c r="EJ66" s="62">
        <f t="shared" si="528"/>
        <v>6</v>
      </c>
      <c r="EK66" s="147">
        <f t="shared" si="529"/>
        <v>6</v>
      </c>
      <c r="EL66" s="65">
        <f t="shared" si="574"/>
        <v>0</v>
      </c>
      <c r="EM66" s="70">
        <f t="shared" si="530"/>
        <v>0</v>
      </c>
      <c r="EN66" s="65">
        <f t="shared" si="531"/>
        <v>0</v>
      </c>
      <c r="EO66" s="70">
        <f t="shared" si="532"/>
        <v>0</v>
      </c>
      <c r="EP66" s="65">
        <f t="shared" si="533"/>
        <v>6</v>
      </c>
      <c r="EQ66" s="70">
        <f t="shared" si="534"/>
        <v>6</v>
      </c>
      <c r="ER66" s="65">
        <f t="shared" si="535"/>
        <v>0</v>
      </c>
      <c r="ES66" s="70">
        <f t="shared" si="536"/>
        <v>0</v>
      </c>
      <c r="ET66" s="113">
        <f t="shared" si="537"/>
        <v>0</v>
      </c>
      <c r="EU66" s="70">
        <f t="shared" si="538"/>
        <v>0</v>
      </c>
      <c r="EV66" s="70">
        <f t="shared" si="539"/>
        <v>0</v>
      </c>
      <c r="EW66" s="70">
        <f t="shared" si="540"/>
        <v>0.3</v>
      </c>
      <c r="EX66" s="113">
        <f t="shared" si="541"/>
        <v>0</v>
      </c>
      <c r="EY66" s="70">
        <f t="shared" si="542"/>
        <v>0</v>
      </c>
      <c r="EZ66" s="113">
        <f t="shared" si="543"/>
        <v>0</v>
      </c>
      <c r="FA66" s="70">
        <f t="shared" si="544"/>
        <v>0</v>
      </c>
      <c r="FB66" s="113">
        <f t="shared" si="545"/>
        <v>0</v>
      </c>
      <c r="FC66" s="114">
        <f t="shared" si="546"/>
        <v>0</v>
      </c>
      <c r="FD66" s="113">
        <f t="shared" si="547"/>
        <v>0</v>
      </c>
      <c r="FE66" s="70">
        <f t="shared" si="548"/>
        <v>0</v>
      </c>
      <c r="FF66" s="113">
        <f t="shared" si="549"/>
        <v>0</v>
      </c>
      <c r="FG66" s="70">
        <f t="shared" si="550"/>
        <v>0</v>
      </c>
      <c r="FH66" s="113">
        <f t="shared" si="551"/>
        <v>0</v>
      </c>
      <c r="FI66" s="70">
        <f t="shared" si="552"/>
        <v>0</v>
      </c>
      <c r="FJ66" s="113">
        <f t="shared" si="553"/>
        <v>0</v>
      </c>
      <c r="FK66" s="70">
        <f t="shared" si="554"/>
        <v>0</v>
      </c>
      <c r="FL66" s="113">
        <f t="shared" si="555"/>
        <v>0</v>
      </c>
      <c r="FM66" s="70">
        <f t="shared" si="556"/>
        <v>0</v>
      </c>
      <c r="FN66" s="113">
        <f t="shared" si="557"/>
        <v>0</v>
      </c>
      <c r="FO66" s="70">
        <f t="shared" si="558"/>
        <v>0</v>
      </c>
      <c r="FP66" s="113">
        <f t="shared" si="559"/>
        <v>1</v>
      </c>
      <c r="FQ66" s="70">
        <f t="shared" si="560"/>
        <v>6</v>
      </c>
      <c r="FR66" s="113"/>
      <c r="FS66" s="66">
        <f t="shared" si="560"/>
        <v>0</v>
      </c>
      <c r="FT66" s="113">
        <f t="shared" si="561"/>
        <v>0</v>
      </c>
      <c r="FU66" s="70">
        <f t="shared" si="562"/>
        <v>0</v>
      </c>
      <c r="FV66" s="113">
        <f t="shared" si="563"/>
        <v>0</v>
      </c>
      <c r="FW66" s="70">
        <f t="shared" si="564"/>
        <v>0</v>
      </c>
      <c r="FX66" s="113">
        <f t="shared" si="565"/>
        <v>0</v>
      </c>
      <c r="FY66" s="70">
        <f t="shared" si="566"/>
        <v>0</v>
      </c>
      <c r="FZ66" s="113">
        <f t="shared" si="567"/>
        <v>0</v>
      </c>
      <c r="GA66" s="70">
        <f t="shared" si="568"/>
        <v>0</v>
      </c>
      <c r="GB66" s="113">
        <f t="shared" si="569"/>
        <v>0</v>
      </c>
      <c r="GC66" s="70">
        <f t="shared" si="570"/>
        <v>0</v>
      </c>
      <c r="GD66" s="70">
        <f t="shared" si="571"/>
        <v>0</v>
      </c>
      <c r="GE66" s="70">
        <f t="shared" si="572"/>
        <v>12.3</v>
      </c>
      <c r="GF66" s="70">
        <f t="shared" si="573"/>
        <v>12</v>
      </c>
      <c r="GG66" s="116"/>
      <c r="GH66" s="116"/>
      <c r="GI66" s="116"/>
      <c r="GJ66" s="116"/>
      <c r="GK66" s="267"/>
      <c r="GL66" s="10"/>
      <c r="GM66" s="10"/>
      <c r="GN66" s="1"/>
      <c r="GO66" s="13"/>
      <c r="GP66" s="26"/>
      <c r="GQ66" s="5"/>
      <c r="GR66" s="33"/>
    </row>
    <row r="67" spans="1:200" ht="24.95" hidden="1" customHeight="1" outlineLevel="1" x14ac:dyDescent="0.3">
      <c r="A67" s="108"/>
      <c r="B67" s="62"/>
      <c r="C67" s="63"/>
      <c r="D67" s="63"/>
      <c r="E67" s="63"/>
      <c r="F67" s="63"/>
      <c r="G67" s="63"/>
      <c r="H67" s="63"/>
      <c r="I67" s="63"/>
      <c r="J67" s="63"/>
      <c r="K67" s="63"/>
      <c r="L67" s="62"/>
      <c r="M67" s="64"/>
      <c r="N67" s="65"/>
      <c r="O67" s="66"/>
      <c r="P67" s="65"/>
      <c r="Q67" s="66"/>
      <c r="R67" s="65"/>
      <c r="S67" s="66"/>
      <c r="T67" s="65"/>
      <c r="U67" s="66"/>
      <c r="V67" s="65"/>
      <c r="W67" s="66"/>
      <c r="X67" s="67"/>
      <c r="Y67" s="67"/>
      <c r="Z67" s="65"/>
      <c r="AA67" s="66"/>
      <c r="AB67" s="65"/>
      <c r="AC67" s="67"/>
      <c r="AD67" s="65"/>
      <c r="AE67" s="69"/>
      <c r="AF67" s="65"/>
      <c r="AG67" s="66"/>
      <c r="AH67" s="65"/>
      <c r="AI67" s="67"/>
      <c r="AJ67" s="65"/>
      <c r="AK67" s="67"/>
      <c r="AL67" s="65"/>
      <c r="AM67" s="66"/>
      <c r="AN67" s="65"/>
      <c r="AO67" s="66"/>
      <c r="AP67" s="65"/>
      <c r="AQ67" s="68"/>
      <c r="AR67" s="65"/>
      <c r="AS67" s="67"/>
      <c r="AT67" s="65"/>
      <c r="AU67" s="67"/>
      <c r="AV67" s="65"/>
      <c r="AW67" s="66"/>
      <c r="AX67" s="65"/>
      <c r="AY67" s="67"/>
      <c r="AZ67" s="65"/>
      <c r="BA67" s="67"/>
      <c r="BB67" s="65"/>
      <c r="BC67" s="67"/>
      <c r="BD67" s="65"/>
      <c r="BE67" s="70"/>
      <c r="BF67" s="70"/>
      <c r="BG67" s="70">
        <f t="shared" si="23"/>
        <v>0</v>
      </c>
      <c r="BH67" s="70">
        <f t="shared" si="524"/>
        <v>0</v>
      </c>
      <c r="BI67" s="116"/>
      <c r="BJ67" s="116"/>
      <c r="BK67" s="116"/>
      <c r="BL67" s="117"/>
      <c r="BM67" s="108"/>
      <c r="BN67" s="62"/>
      <c r="BO67" s="63"/>
      <c r="BP67" s="63"/>
      <c r="BQ67" s="63"/>
      <c r="BR67" s="63"/>
      <c r="BS67" s="63"/>
      <c r="BT67" s="63"/>
      <c r="BU67" s="63"/>
      <c r="BV67" s="63"/>
      <c r="BW67" s="63"/>
      <c r="BX67" s="109"/>
      <c r="BY67" s="135"/>
      <c r="BZ67" s="65"/>
      <c r="CA67" s="66"/>
      <c r="CB67" s="65"/>
      <c r="CC67" s="66"/>
      <c r="CD67" s="65"/>
      <c r="CE67" s="66"/>
      <c r="CF67" s="65"/>
      <c r="CG67" s="66"/>
      <c r="CH67" s="65"/>
      <c r="CI67" s="66"/>
      <c r="CJ67" s="67"/>
      <c r="CK67" s="67"/>
      <c r="CL67" s="65"/>
      <c r="CM67" s="66"/>
      <c r="CN67" s="65"/>
      <c r="CO67" s="67"/>
      <c r="CP67" s="65"/>
      <c r="CQ67" s="69"/>
      <c r="CR67" s="65"/>
      <c r="CS67" s="66"/>
      <c r="CT67" s="141"/>
      <c r="CU67" s="68"/>
      <c r="CV67" s="141"/>
      <c r="CW67" s="68"/>
      <c r="CX67" s="141"/>
      <c r="CY67" s="142"/>
      <c r="CZ67" s="141"/>
      <c r="DA67" s="142"/>
      <c r="DB67" s="141"/>
      <c r="DC67" s="142"/>
      <c r="DD67" s="141"/>
      <c r="DE67" s="142"/>
      <c r="DF67" s="141"/>
      <c r="DG67" s="68"/>
      <c r="DH67" s="141"/>
      <c r="DI67" s="142"/>
      <c r="DJ67" s="141"/>
      <c r="DK67" s="142"/>
      <c r="DL67" s="141"/>
      <c r="DM67" s="68"/>
      <c r="DN67" s="141"/>
      <c r="DO67" s="68"/>
      <c r="DP67" s="141"/>
      <c r="DQ67" s="112"/>
      <c r="DR67" s="70"/>
      <c r="DS67" s="70">
        <f t="shared" si="526"/>
        <v>0</v>
      </c>
      <c r="DT67" s="70">
        <f t="shared" si="527"/>
        <v>0</v>
      </c>
      <c r="DU67" s="116"/>
      <c r="DV67" s="116"/>
      <c r="DW67" s="116"/>
      <c r="DX67" s="117"/>
      <c r="DY67" s="108"/>
      <c r="DZ67" s="62"/>
      <c r="EA67" s="63"/>
      <c r="EB67" s="63"/>
      <c r="EC67" s="63"/>
      <c r="ED67" s="63"/>
      <c r="EE67" s="63"/>
      <c r="EF67" s="63"/>
      <c r="EG67" s="63"/>
      <c r="EH67" s="63"/>
      <c r="EI67" s="63"/>
      <c r="EJ67" s="62">
        <f t="shared" si="528"/>
        <v>0</v>
      </c>
      <c r="EK67" s="147">
        <f t="shared" si="529"/>
        <v>0</v>
      </c>
      <c r="EL67" s="65">
        <f t="shared" si="574"/>
        <v>0</v>
      </c>
      <c r="EM67" s="70">
        <f t="shared" si="530"/>
        <v>0</v>
      </c>
      <c r="EN67" s="65">
        <f t="shared" si="531"/>
        <v>0</v>
      </c>
      <c r="EO67" s="70">
        <f t="shared" si="532"/>
        <v>0</v>
      </c>
      <c r="EP67" s="65">
        <f t="shared" si="533"/>
        <v>0</v>
      </c>
      <c r="EQ67" s="70">
        <f t="shared" si="534"/>
        <v>0</v>
      </c>
      <c r="ER67" s="65">
        <f t="shared" si="535"/>
        <v>0</v>
      </c>
      <c r="ES67" s="70">
        <f t="shared" si="536"/>
        <v>0</v>
      </c>
      <c r="ET67" s="113">
        <f t="shared" si="537"/>
        <v>0</v>
      </c>
      <c r="EU67" s="70">
        <f t="shared" si="538"/>
        <v>0</v>
      </c>
      <c r="EV67" s="70">
        <f t="shared" si="539"/>
        <v>0</v>
      </c>
      <c r="EW67" s="70">
        <f t="shared" si="540"/>
        <v>0</v>
      </c>
      <c r="EX67" s="113">
        <f t="shared" si="541"/>
        <v>0</v>
      </c>
      <c r="EY67" s="70">
        <f t="shared" si="542"/>
        <v>0</v>
      </c>
      <c r="EZ67" s="113">
        <f t="shared" si="543"/>
        <v>0</v>
      </c>
      <c r="FA67" s="70">
        <f t="shared" si="544"/>
        <v>0</v>
      </c>
      <c r="FB67" s="113">
        <f t="shared" si="545"/>
        <v>0</v>
      </c>
      <c r="FC67" s="114">
        <f t="shared" si="546"/>
        <v>0</v>
      </c>
      <c r="FD67" s="113">
        <f t="shared" si="547"/>
        <v>0</v>
      </c>
      <c r="FE67" s="70">
        <f t="shared" si="548"/>
        <v>0</v>
      </c>
      <c r="FF67" s="113">
        <f t="shared" si="549"/>
        <v>0</v>
      </c>
      <c r="FG67" s="70">
        <f t="shared" si="550"/>
        <v>0</v>
      </c>
      <c r="FH67" s="113">
        <f t="shared" si="551"/>
        <v>0</v>
      </c>
      <c r="FI67" s="70">
        <f t="shared" si="552"/>
        <v>0</v>
      </c>
      <c r="FJ67" s="113">
        <f t="shared" si="553"/>
        <v>0</v>
      </c>
      <c r="FK67" s="70">
        <f t="shared" si="554"/>
        <v>0</v>
      </c>
      <c r="FL67" s="113">
        <f t="shared" si="555"/>
        <v>0</v>
      </c>
      <c r="FM67" s="70">
        <f t="shared" si="556"/>
        <v>0</v>
      </c>
      <c r="FN67" s="113">
        <f t="shared" si="557"/>
        <v>0</v>
      </c>
      <c r="FO67" s="70">
        <f t="shared" si="558"/>
        <v>0</v>
      </c>
      <c r="FP67" s="113">
        <f t="shared" si="559"/>
        <v>0</v>
      </c>
      <c r="FQ67" s="70">
        <f t="shared" si="560"/>
        <v>0</v>
      </c>
      <c r="FR67" s="113"/>
      <c r="FS67" s="66">
        <f t="shared" si="560"/>
        <v>0</v>
      </c>
      <c r="FT67" s="113">
        <f t="shared" si="561"/>
        <v>0</v>
      </c>
      <c r="FU67" s="70">
        <f t="shared" si="562"/>
        <v>0</v>
      </c>
      <c r="FV67" s="113">
        <f t="shared" si="563"/>
        <v>0</v>
      </c>
      <c r="FW67" s="70">
        <f t="shared" si="564"/>
        <v>0</v>
      </c>
      <c r="FX67" s="113">
        <f t="shared" si="565"/>
        <v>0</v>
      </c>
      <c r="FY67" s="70">
        <f t="shared" si="566"/>
        <v>0</v>
      </c>
      <c r="FZ67" s="113">
        <f t="shared" si="567"/>
        <v>0</v>
      </c>
      <c r="GA67" s="70">
        <f t="shared" si="568"/>
        <v>0</v>
      </c>
      <c r="GB67" s="113">
        <f t="shared" si="569"/>
        <v>0</v>
      </c>
      <c r="GC67" s="70">
        <f t="shared" si="570"/>
        <v>0</v>
      </c>
      <c r="GD67" s="70">
        <f t="shared" si="571"/>
        <v>0</v>
      </c>
      <c r="GE67" s="70">
        <f t="shared" si="572"/>
        <v>0</v>
      </c>
      <c r="GF67" s="70">
        <f t="shared" si="573"/>
        <v>0</v>
      </c>
      <c r="GG67" s="116"/>
      <c r="GH67" s="116"/>
      <c r="GI67" s="116"/>
      <c r="GJ67" s="116"/>
      <c r="GK67" s="267"/>
      <c r="GL67" s="10"/>
      <c r="GM67" s="10"/>
      <c r="GN67" s="1"/>
      <c r="GO67" s="13"/>
      <c r="GP67" s="26"/>
      <c r="GQ67" s="5"/>
      <c r="GR67" s="33"/>
    </row>
    <row r="68" spans="1:200" ht="24.95" hidden="1" customHeight="1" outlineLevel="1" x14ac:dyDescent="0.3">
      <c r="A68" s="108"/>
      <c r="B68" s="62"/>
      <c r="C68" s="63"/>
      <c r="D68" s="63"/>
      <c r="E68" s="63"/>
      <c r="F68" s="63"/>
      <c r="G68" s="63"/>
      <c r="H68" s="63"/>
      <c r="I68" s="63"/>
      <c r="J68" s="63"/>
      <c r="K68" s="63"/>
      <c r="L68" s="62"/>
      <c r="M68" s="64"/>
      <c r="N68" s="65"/>
      <c r="O68" s="66"/>
      <c r="P68" s="65"/>
      <c r="Q68" s="66"/>
      <c r="R68" s="65"/>
      <c r="S68" s="66"/>
      <c r="T68" s="65"/>
      <c r="U68" s="66"/>
      <c r="V68" s="65"/>
      <c r="W68" s="66"/>
      <c r="X68" s="67"/>
      <c r="Y68" s="67"/>
      <c r="Z68" s="65"/>
      <c r="AA68" s="66"/>
      <c r="AB68" s="65"/>
      <c r="AC68" s="67"/>
      <c r="AD68" s="65"/>
      <c r="AE68" s="69"/>
      <c r="AF68" s="65"/>
      <c r="AG68" s="66"/>
      <c r="AH68" s="65"/>
      <c r="AI68" s="67"/>
      <c r="AJ68" s="65"/>
      <c r="AK68" s="67"/>
      <c r="AL68" s="65"/>
      <c r="AM68" s="66"/>
      <c r="AN68" s="65"/>
      <c r="AO68" s="66"/>
      <c r="AP68" s="65"/>
      <c r="AQ68" s="68"/>
      <c r="AR68" s="65"/>
      <c r="AS68" s="67"/>
      <c r="AT68" s="65"/>
      <c r="AU68" s="67"/>
      <c r="AV68" s="65"/>
      <c r="AW68" s="66"/>
      <c r="AX68" s="65"/>
      <c r="AY68" s="67"/>
      <c r="AZ68" s="65"/>
      <c r="BA68" s="67"/>
      <c r="BB68" s="65"/>
      <c r="BC68" s="67"/>
      <c r="BD68" s="65"/>
      <c r="BE68" s="70"/>
      <c r="BF68" s="70"/>
      <c r="BG68" s="70">
        <f t="shared" si="23"/>
        <v>0</v>
      </c>
      <c r="BH68" s="70">
        <f t="shared" si="524"/>
        <v>0</v>
      </c>
      <c r="BI68" s="116"/>
      <c r="BJ68" s="116"/>
      <c r="BK68" s="116"/>
      <c r="BL68" s="117"/>
      <c r="BM68" s="108"/>
      <c r="BN68" s="62" t="s">
        <v>102</v>
      </c>
      <c r="BO68" s="63" t="s">
        <v>94</v>
      </c>
      <c r="BP68" s="63" t="s">
        <v>190</v>
      </c>
      <c r="BQ68" s="63" t="s">
        <v>187</v>
      </c>
      <c r="BR68" s="63" t="s">
        <v>367</v>
      </c>
      <c r="BS68" s="63">
        <v>6</v>
      </c>
      <c r="BT68" s="63">
        <v>23</v>
      </c>
      <c r="BU68" s="63">
        <v>1</v>
      </c>
      <c r="BV68" s="63">
        <v>1</v>
      </c>
      <c r="BW68" s="63">
        <f t="shared" ref="BW68:BW69" si="587">SUM(BV68)*2</f>
        <v>2</v>
      </c>
      <c r="BX68" s="109">
        <v>34</v>
      </c>
      <c r="BY68" s="124">
        <f t="shared" si="577"/>
        <v>14</v>
      </c>
      <c r="BZ68" s="109"/>
      <c r="CA68" s="109">
        <f t="shared" si="578"/>
        <v>0</v>
      </c>
      <c r="CB68" s="109">
        <v>14</v>
      </c>
      <c r="CC68" s="111"/>
      <c r="CD68" s="109"/>
      <c r="CE68" s="111"/>
      <c r="CF68" s="65"/>
      <c r="CG68" s="66"/>
      <c r="CH68" s="65"/>
      <c r="CI68" s="66"/>
      <c r="CJ68" s="67"/>
      <c r="CK68" s="68"/>
      <c r="CL68" s="65"/>
      <c r="CM68" s="66"/>
      <c r="CN68" s="65"/>
      <c r="CO68" s="67">
        <f t="shared" ref="CO68" si="588">SUM(CN68)*3*BT68/5</f>
        <v>0</v>
      </c>
      <c r="CP68" s="65"/>
      <c r="CQ68" s="69">
        <f t="shared" ref="CQ68:CQ70" si="589">SUM(CP68*BT68*(30+4))</f>
        <v>0</v>
      </c>
      <c r="CR68" s="65"/>
      <c r="CS68" s="66">
        <f t="shared" si="582"/>
        <v>0</v>
      </c>
      <c r="CT68" s="65"/>
      <c r="CU68" s="67">
        <f t="shared" ref="CU68:CU69" si="590">SUM(CT68*BT68/3)</f>
        <v>0</v>
      </c>
      <c r="CV68" s="65"/>
      <c r="CW68" s="67">
        <f t="shared" ref="CW68:CW69" si="591">SUM(CV68*BT68*2/3)</f>
        <v>0</v>
      </c>
      <c r="CX68" s="65">
        <v>1</v>
      </c>
      <c r="CY68" s="66">
        <f t="shared" ref="CY68:CY69" si="592">SUM(CX68*BT68)*2</f>
        <v>46</v>
      </c>
      <c r="CZ68" s="173"/>
      <c r="DA68" s="142"/>
      <c r="DB68" s="173"/>
      <c r="DC68" s="142"/>
      <c r="DD68" s="173"/>
      <c r="DE68" s="142"/>
      <c r="DF68" s="141"/>
      <c r="DG68" s="68"/>
      <c r="DH68" s="142"/>
      <c r="DI68" s="142"/>
      <c r="DJ68" s="141"/>
      <c r="DK68" s="142"/>
      <c r="DL68" s="142"/>
      <c r="DM68" s="68"/>
      <c r="DN68" s="173"/>
      <c r="DO68" s="68"/>
      <c r="DP68" s="173"/>
      <c r="DQ68" s="112"/>
      <c r="DR68" s="70"/>
      <c r="DS68" s="70">
        <f t="shared" si="526"/>
        <v>46</v>
      </c>
      <c r="DT68" s="70">
        <f t="shared" si="527"/>
        <v>0</v>
      </c>
      <c r="DU68" s="116"/>
      <c r="DV68" s="116"/>
      <c r="DW68" s="116"/>
      <c r="DX68" s="117"/>
      <c r="DY68" s="108"/>
      <c r="DZ68" s="62"/>
      <c r="EA68" s="63"/>
      <c r="EB68" s="63"/>
      <c r="EC68" s="63"/>
      <c r="ED68" s="63"/>
      <c r="EE68" s="63"/>
      <c r="EF68" s="63"/>
      <c r="EG68" s="63"/>
      <c r="EH68" s="63"/>
      <c r="EI68" s="63"/>
      <c r="EJ68" s="62">
        <f t="shared" si="528"/>
        <v>34</v>
      </c>
      <c r="EK68" s="147">
        <f t="shared" si="529"/>
        <v>14</v>
      </c>
      <c r="EL68" s="65">
        <f t="shared" si="574"/>
        <v>0</v>
      </c>
      <c r="EM68" s="70">
        <f t="shared" si="530"/>
        <v>0</v>
      </c>
      <c r="EN68" s="65">
        <f t="shared" si="531"/>
        <v>14</v>
      </c>
      <c r="EO68" s="70">
        <f t="shared" si="532"/>
        <v>0</v>
      </c>
      <c r="EP68" s="65">
        <f t="shared" si="533"/>
        <v>0</v>
      </c>
      <c r="EQ68" s="70">
        <f t="shared" si="534"/>
        <v>0</v>
      </c>
      <c r="ER68" s="65">
        <f t="shared" si="535"/>
        <v>0</v>
      </c>
      <c r="ES68" s="70">
        <f t="shared" si="536"/>
        <v>0</v>
      </c>
      <c r="ET68" s="113">
        <f t="shared" si="537"/>
        <v>0</v>
      </c>
      <c r="EU68" s="70">
        <f t="shared" si="538"/>
        <v>0</v>
      </c>
      <c r="EV68" s="70">
        <f t="shared" si="539"/>
        <v>0</v>
      </c>
      <c r="EW68" s="70">
        <f t="shared" si="540"/>
        <v>0</v>
      </c>
      <c r="EX68" s="113">
        <f t="shared" si="541"/>
        <v>0</v>
      </c>
      <c r="EY68" s="70">
        <f t="shared" si="542"/>
        <v>0</v>
      </c>
      <c r="EZ68" s="113">
        <f t="shared" si="543"/>
        <v>0</v>
      </c>
      <c r="FA68" s="70">
        <f t="shared" si="544"/>
        <v>0</v>
      </c>
      <c r="FB68" s="113">
        <f t="shared" si="545"/>
        <v>0</v>
      </c>
      <c r="FC68" s="114">
        <f t="shared" si="546"/>
        <v>0</v>
      </c>
      <c r="FD68" s="113">
        <f t="shared" si="547"/>
        <v>0</v>
      </c>
      <c r="FE68" s="70">
        <f t="shared" si="548"/>
        <v>0</v>
      </c>
      <c r="FF68" s="113">
        <f t="shared" si="549"/>
        <v>0</v>
      </c>
      <c r="FG68" s="70">
        <f t="shared" si="550"/>
        <v>0</v>
      </c>
      <c r="FH68" s="113">
        <f t="shared" si="551"/>
        <v>0</v>
      </c>
      <c r="FI68" s="70">
        <f t="shared" si="552"/>
        <v>0</v>
      </c>
      <c r="FJ68" s="113">
        <f t="shared" si="553"/>
        <v>1</v>
      </c>
      <c r="FK68" s="70">
        <f t="shared" si="554"/>
        <v>46</v>
      </c>
      <c r="FL68" s="113">
        <f t="shared" si="555"/>
        <v>0</v>
      </c>
      <c r="FM68" s="70">
        <f t="shared" si="556"/>
        <v>0</v>
      </c>
      <c r="FN68" s="113">
        <f t="shared" si="557"/>
        <v>0</v>
      </c>
      <c r="FO68" s="70">
        <f t="shared" si="558"/>
        <v>0</v>
      </c>
      <c r="FP68" s="113">
        <f t="shared" si="559"/>
        <v>0</v>
      </c>
      <c r="FQ68" s="70">
        <f t="shared" si="560"/>
        <v>0</v>
      </c>
      <c r="FR68" s="113"/>
      <c r="FS68" s="66">
        <f t="shared" si="560"/>
        <v>0</v>
      </c>
      <c r="FT68" s="113">
        <f t="shared" si="561"/>
        <v>0</v>
      </c>
      <c r="FU68" s="70">
        <f t="shared" si="562"/>
        <v>0</v>
      </c>
      <c r="FV68" s="113">
        <f t="shared" si="563"/>
        <v>0</v>
      </c>
      <c r="FW68" s="70">
        <f t="shared" si="564"/>
        <v>0</v>
      </c>
      <c r="FX68" s="113">
        <f t="shared" si="565"/>
        <v>0</v>
      </c>
      <c r="FY68" s="70">
        <f t="shared" si="566"/>
        <v>0</v>
      </c>
      <c r="FZ68" s="113">
        <f t="shared" si="567"/>
        <v>0</v>
      </c>
      <c r="GA68" s="70">
        <f t="shared" si="568"/>
        <v>0</v>
      </c>
      <c r="GB68" s="113">
        <f t="shared" si="569"/>
        <v>0</v>
      </c>
      <c r="GC68" s="70">
        <f t="shared" si="570"/>
        <v>0</v>
      </c>
      <c r="GD68" s="70">
        <f t="shared" si="571"/>
        <v>0</v>
      </c>
      <c r="GE68" s="70">
        <f t="shared" si="572"/>
        <v>46</v>
      </c>
      <c r="GF68" s="70">
        <f t="shared" si="573"/>
        <v>0</v>
      </c>
      <c r="GG68" s="116"/>
      <c r="GH68" s="116"/>
      <c r="GI68" s="116"/>
      <c r="GJ68" s="116"/>
      <c r="GK68" s="267"/>
      <c r="GL68" s="10"/>
      <c r="GM68" s="10"/>
      <c r="GN68" s="1"/>
      <c r="GO68" s="13"/>
      <c r="GP68" s="26"/>
      <c r="GQ68" s="5"/>
      <c r="GR68" s="33"/>
    </row>
    <row r="69" spans="1:200" ht="24.75" hidden="1" customHeight="1" outlineLevel="1" x14ac:dyDescent="0.3">
      <c r="A69" s="108"/>
      <c r="B69" s="137"/>
      <c r="C69" s="119"/>
      <c r="D69" s="119"/>
      <c r="E69" s="119"/>
      <c r="F69" s="119"/>
      <c r="G69" s="119"/>
      <c r="H69" s="119"/>
      <c r="I69" s="119"/>
      <c r="J69" s="119"/>
      <c r="K69" s="119"/>
      <c r="L69" s="138"/>
      <c r="M69" s="139"/>
      <c r="N69" s="138"/>
      <c r="O69" s="138"/>
      <c r="P69" s="138"/>
      <c r="Q69" s="140"/>
      <c r="R69" s="138"/>
      <c r="S69" s="140"/>
      <c r="T69" s="141"/>
      <c r="U69" s="142"/>
      <c r="V69" s="141"/>
      <c r="W69" s="142"/>
      <c r="X69" s="68"/>
      <c r="Y69" s="68"/>
      <c r="Z69" s="141"/>
      <c r="AA69" s="142"/>
      <c r="AB69" s="141"/>
      <c r="AC69" s="68"/>
      <c r="AD69" s="141"/>
      <c r="AE69" s="148"/>
      <c r="AF69" s="141"/>
      <c r="AG69" s="142"/>
      <c r="AH69" s="141"/>
      <c r="AI69" s="68"/>
      <c r="AJ69" s="141"/>
      <c r="AK69" s="68"/>
      <c r="AL69" s="141"/>
      <c r="AM69" s="142"/>
      <c r="AN69" s="141"/>
      <c r="AO69" s="142"/>
      <c r="AP69" s="141"/>
      <c r="AQ69" s="68"/>
      <c r="AR69" s="141"/>
      <c r="AS69" s="68"/>
      <c r="AT69" s="141"/>
      <c r="AU69" s="68"/>
      <c r="AV69" s="141"/>
      <c r="AW69" s="142"/>
      <c r="AX69" s="141"/>
      <c r="AY69" s="68"/>
      <c r="AZ69" s="141"/>
      <c r="BA69" s="68"/>
      <c r="BB69" s="141"/>
      <c r="BC69" s="68"/>
      <c r="BD69" s="141"/>
      <c r="BE69" s="112"/>
      <c r="BF69" s="70"/>
      <c r="BG69" s="70">
        <f t="shared" si="23"/>
        <v>0</v>
      </c>
      <c r="BH69" s="70">
        <f t="shared" si="524"/>
        <v>0</v>
      </c>
      <c r="BI69" s="116"/>
      <c r="BJ69" s="116"/>
      <c r="BK69" s="116"/>
      <c r="BL69" s="117"/>
      <c r="BM69" s="108"/>
      <c r="BN69" s="62" t="s">
        <v>102</v>
      </c>
      <c r="BO69" s="63" t="s">
        <v>94</v>
      </c>
      <c r="BP69" s="63" t="s">
        <v>190</v>
      </c>
      <c r="BQ69" s="63" t="s">
        <v>187</v>
      </c>
      <c r="BR69" s="63" t="s">
        <v>438</v>
      </c>
      <c r="BS69" s="63">
        <v>6</v>
      </c>
      <c r="BT69" s="63">
        <v>28</v>
      </c>
      <c r="BU69" s="63">
        <v>1</v>
      </c>
      <c r="BV69" s="63">
        <v>1</v>
      </c>
      <c r="BW69" s="63">
        <f t="shared" si="587"/>
        <v>2</v>
      </c>
      <c r="BX69" s="109">
        <v>34</v>
      </c>
      <c r="BY69" s="124">
        <f t="shared" si="577"/>
        <v>14</v>
      </c>
      <c r="BZ69" s="109"/>
      <c r="CA69" s="109">
        <f t="shared" si="578"/>
        <v>0</v>
      </c>
      <c r="CB69" s="109">
        <v>14</v>
      </c>
      <c r="CC69" s="111"/>
      <c r="CD69" s="109"/>
      <c r="CE69" s="111"/>
      <c r="CF69" s="65"/>
      <c r="CG69" s="66"/>
      <c r="CH69" s="65"/>
      <c r="CI69" s="66"/>
      <c r="CJ69" s="67"/>
      <c r="CK69" s="68"/>
      <c r="CL69" s="65"/>
      <c r="CM69" s="66"/>
      <c r="CN69" s="65"/>
      <c r="CO69" s="67">
        <f t="shared" ref="CO69:CO70" si="593">SUM(CN69)*3*BT69/5</f>
        <v>0</v>
      </c>
      <c r="CP69" s="65"/>
      <c r="CQ69" s="69">
        <f t="shared" si="589"/>
        <v>0</v>
      </c>
      <c r="CR69" s="65"/>
      <c r="CS69" s="66">
        <f t="shared" si="582"/>
        <v>0</v>
      </c>
      <c r="CT69" s="65"/>
      <c r="CU69" s="67">
        <f t="shared" si="590"/>
        <v>0</v>
      </c>
      <c r="CV69" s="65"/>
      <c r="CW69" s="67">
        <f t="shared" si="591"/>
        <v>0</v>
      </c>
      <c r="CX69" s="65">
        <v>1</v>
      </c>
      <c r="CY69" s="66">
        <f t="shared" si="592"/>
        <v>56</v>
      </c>
      <c r="CZ69" s="141"/>
      <c r="DA69" s="142"/>
      <c r="DB69" s="141"/>
      <c r="DC69" s="142"/>
      <c r="DD69" s="141"/>
      <c r="DE69" s="142"/>
      <c r="DF69" s="141"/>
      <c r="DG69" s="68"/>
      <c r="DH69" s="142"/>
      <c r="DI69" s="142"/>
      <c r="DJ69" s="141"/>
      <c r="DK69" s="142"/>
      <c r="DL69" s="142"/>
      <c r="DM69" s="68"/>
      <c r="DN69" s="141"/>
      <c r="DO69" s="68"/>
      <c r="DP69" s="141"/>
      <c r="DQ69" s="112"/>
      <c r="DR69" s="70"/>
      <c r="DS69" s="70">
        <f t="shared" si="526"/>
        <v>56</v>
      </c>
      <c r="DT69" s="70">
        <f t="shared" si="527"/>
        <v>0</v>
      </c>
      <c r="DU69" s="116"/>
      <c r="DV69" s="116"/>
      <c r="DW69" s="116"/>
      <c r="DX69" s="117"/>
      <c r="DY69" s="108"/>
      <c r="DZ69" s="62"/>
      <c r="EA69" s="63"/>
      <c r="EB69" s="63"/>
      <c r="EC69" s="63"/>
      <c r="ED69" s="63"/>
      <c r="EE69" s="63"/>
      <c r="EF69" s="63"/>
      <c r="EG69" s="63"/>
      <c r="EH69" s="63"/>
      <c r="EI69" s="63"/>
      <c r="EJ69" s="62">
        <f t="shared" si="528"/>
        <v>34</v>
      </c>
      <c r="EK69" s="147">
        <f t="shared" si="529"/>
        <v>14</v>
      </c>
      <c r="EL69" s="65">
        <f t="shared" si="574"/>
        <v>0</v>
      </c>
      <c r="EM69" s="70">
        <f t="shared" si="530"/>
        <v>0</v>
      </c>
      <c r="EN69" s="65">
        <f t="shared" si="531"/>
        <v>14</v>
      </c>
      <c r="EO69" s="70">
        <f t="shared" si="532"/>
        <v>0</v>
      </c>
      <c r="EP69" s="65">
        <f t="shared" si="533"/>
        <v>0</v>
      </c>
      <c r="EQ69" s="70">
        <f t="shared" si="534"/>
        <v>0</v>
      </c>
      <c r="ER69" s="65">
        <f t="shared" si="535"/>
        <v>0</v>
      </c>
      <c r="ES69" s="70">
        <f t="shared" si="536"/>
        <v>0</v>
      </c>
      <c r="ET69" s="113">
        <f t="shared" si="537"/>
        <v>0</v>
      </c>
      <c r="EU69" s="70">
        <f t="shared" si="538"/>
        <v>0</v>
      </c>
      <c r="EV69" s="70">
        <f t="shared" si="539"/>
        <v>0</v>
      </c>
      <c r="EW69" s="70">
        <f t="shared" si="540"/>
        <v>0</v>
      </c>
      <c r="EX69" s="113">
        <f t="shared" si="541"/>
        <v>0</v>
      </c>
      <c r="EY69" s="70">
        <f t="shared" si="542"/>
        <v>0</v>
      </c>
      <c r="EZ69" s="113">
        <f t="shared" si="543"/>
        <v>0</v>
      </c>
      <c r="FA69" s="70">
        <f t="shared" si="544"/>
        <v>0</v>
      </c>
      <c r="FB69" s="113">
        <f t="shared" si="545"/>
        <v>0</v>
      </c>
      <c r="FC69" s="114">
        <f t="shared" si="546"/>
        <v>0</v>
      </c>
      <c r="FD69" s="113">
        <f t="shared" si="547"/>
        <v>0</v>
      </c>
      <c r="FE69" s="70">
        <f t="shared" si="548"/>
        <v>0</v>
      </c>
      <c r="FF69" s="113">
        <f t="shared" si="549"/>
        <v>0</v>
      </c>
      <c r="FG69" s="70">
        <f t="shared" si="550"/>
        <v>0</v>
      </c>
      <c r="FH69" s="113">
        <f t="shared" si="551"/>
        <v>0</v>
      </c>
      <c r="FI69" s="70">
        <f t="shared" si="552"/>
        <v>0</v>
      </c>
      <c r="FJ69" s="113">
        <f t="shared" si="553"/>
        <v>1</v>
      </c>
      <c r="FK69" s="70">
        <f t="shared" si="554"/>
        <v>56</v>
      </c>
      <c r="FL69" s="113">
        <f t="shared" si="555"/>
        <v>0</v>
      </c>
      <c r="FM69" s="70">
        <f t="shared" si="556"/>
        <v>0</v>
      </c>
      <c r="FN69" s="113">
        <f t="shared" si="557"/>
        <v>0</v>
      </c>
      <c r="FO69" s="70">
        <f t="shared" si="558"/>
        <v>0</v>
      </c>
      <c r="FP69" s="113">
        <f t="shared" si="559"/>
        <v>0</v>
      </c>
      <c r="FQ69" s="70">
        <f t="shared" si="560"/>
        <v>0</v>
      </c>
      <c r="FR69" s="113"/>
      <c r="FS69" s="66">
        <f t="shared" si="560"/>
        <v>0</v>
      </c>
      <c r="FT69" s="113">
        <f t="shared" si="561"/>
        <v>0</v>
      </c>
      <c r="FU69" s="70">
        <f t="shared" si="562"/>
        <v>0</v>
      </c>
      <c r="FV69" s="113">
        <f t="shared" si="563"/>
        <v>0</v>
      </c>
      <c r="FW69" s="70">
        <f t="shared" si="564"/>
        <v>0</v>
      </c>
      <c r="FX69" s="113">
        <f t="shared" si="565"/>
        <v>0</v>
      </c>
      <c r="FY69" s="70">
        <f t="shared" si="566"/>
        <v>0</v>
      </c>
      <c r="FZ69" s="113">
        <f t="shared" si="567"/>
        <v>0</v>
      </c>
      <c r="GA69" s="70">
        <f t="shared" si="568"/>
        <v>0</v>
      </c>
      <c r="GB69" s="113">
        <f t="shared" si="569"/>
        <v>0</v>
      </c>
      <c r="GC69" s="70">
        <f t="shared" si="570"/>
        <v>0</v>
      </c>
      <c r="GD69" s="70">
        <f t="shared" si="571"/>
        <v>0</v>
      </c>
      <c r="GE69" s="70">
        <f t="shared" si="572"/>
        <v>56</v>
      </c>
      <c r="GF69" s="70">
        <f t="shared" si="573"/>
        <v>0</v>
      </c>
      <c r="GG69" s="116"/>
      <c r="GH69" s="116"/>
      <c r="GI69" s="116"/>
      <c r="GJ69" s="116"/>
      <c r="GK69" s="267"/>
      <c r="GL69" s="10"/>
      <c r="GM69" s="10"/>
      <c r="GN69" s="1"/>
      <c r="GO69" s="13"/>
      <c r="GP69" s="26"/>
      <c r="GQ69" s="5"/>
      <c r="GR69" s="33"/>
    </row>
    <row r="70" spans="1:200" ht="24.75" hidden="1" customHeight="1" outlineLevel="1" x14ac:dyDescent="0.3">
      <c r="A70" s="108"/>
      <c r="B70" s="137"/>
      <c r="C70" s="63"/>
      <c r="D70" s="119"/>
      <c r="E70" s="119"/>
      <c r="F70" s="63"/>
      <c r="G70" s="119"/>
      <c r="H70" s="63"/>
      <c r="I70" s="63"/>
      <c r="J70" s="63"/>
      <c r="K70" s="63"/>
      <c r="L70" s="138"/>
      <c r="M70" s="166"/>
      <c r="N70" s="141"/>
      <c r="O70" s="142"/>
      <c r="P70" s="141"/>
      <c r="Q70" s="142"/>
      <c r="R70" s="141"/>
      <c r="S70" s="142"/>
      <c r="T70" s="141"/>
      <c r="U70" s="142"/>
      <c r="V70" s="141"/>
      <c r="W70" s="142"/>
      <c r="X70" s="67"/>
      <c r="Y70" s="68"/>
      <c r="Z70" s="141"/>
      <c r="AA70" s="142"/>
      <c r="AB70" s="141"/>
      <c r="AC70" s="67"/>
      <c r="AD70" s="141"/>
      <c r="AE70" s="148"/>
      <c r="AF70" s="141"/>
      <c r="AG70" s="66"/>
      <c r="AH70" s="66"/>
      <c r="AI70" s="167"/>
      <c r="AJ70" s="141"/>
      <c r="AK70" s="67"/>
      <c r="AL70" s="141"/>
      <c r="AM70" s="142"/>
      <c r="AN70" s="113"/>
      <c r="AO70" s="70"/>
      <c r="AP70" s="113"/>
      <c r="AQ70" s="70"/>
      <c r="AR70" s="113"/>
      <c r="AS70" s="70"/>
      <c r="AT70" s="113"/>
      <c r="AU70" s="70"/>
      <c r="AV70" s="113"/>
      <c r="AW70" s="70"/>
      <c r="AX70" s="113"/>
      <c r="AY70" s="70"/>
      <c r="AZ70" s="113"/>
      <c r="BA70" s="70"/>
      <c r="BB70" s="113"/>
      <c r="BC70" s="70"/>
      <c r="BD70" s="113"/>
      <c r="BE70" s="70"/>
      <c r="BF70" s="70"/>
      <c r="BG70" s="70">
        <f t="shared" si="23"/>
        <v>0</v>
      </c>
      <c r="BH70" s="70">
        <f t="shared" si="524"/>
        <v>0</v>
      </c>
      <c r="BI70" s="116"/>
      <c r="BJ70" s="116"/>
      <c r="BK70" s="116"/>
      <c r="BL70" s="117"/>
      <c r="BM70" s="108"/>
      <c r="BN70" s="62" t="s">
        <v>102</v>
      </c>
      <c r="BO70" s="63" t="s">
        <v>94</v>
      </c>
      <c r="BP70" s="63" t="s">
        <v>95</v>
      </c>
      <c r="BQ70" s="63" t="s">
        <v>162</v>
      </c>
      <c r="BR70" s="119" t="s">
        <v>167</v>
      </c>
      <c r="BS70" s="63">
        <v>6</v>
      </c>
      <c r="BT70" s="63">
        <v>23</v>
      </c>
      <c r="BU70" s="63">
        <v>1</v>
      </c>
      <c r="BV70" s="63">
        <v>1</v>
      </c>
      <c r="BW70" s="63">
        <f>SUM(BV70)*2</f>
        <v>2</v>
      </c>
      <c r="BX70" s="62">
        <v>74</v>
      </c>
      <c r="BY70" s="135">
        <f t="shared" si="577"/>
        <v>26</v>
      </c>
      <c r="BZ70" s="65">
        <v>26</v>
      </c>
      <c r="CA70" s="66"/>
      <c r="CB70" s="65"/>
      <c r="CC70" s="66"/>
      <c r="CD70" s="65"/>
      <c r="CE70" s="66"/>
      <c r="CF70" s="65"/>
      <c r="CG70" s="66"/>
      <c r="CH70" s="65"/>
      <c r="CI70" s="66"/>
      <c r="CJ70" s="67"/>
      <c r="CK70" s="68"/>
      <c r="CL70" s="65"/>
      <c r="CM70" s="66"/>
      <c r="CN70" s="65"/>
      <c r="CO70" s="67">
        <f t="shared" si="593"/>
        <v>0</v>
      </c>
      <c r="CP70" s="65"/>
      <c r="CQ70" s="69">
        <f t="shared" si="589"/>
        <v>0</v>
      </c>
      <c r="CR70" s="65">
        <v>1</v>
      </c>
      <c r="CS70" s="66">
        <f t="shared" si="582"/>
        <v>69</v>
      </c>
      <c r="CT70" s="142"/>
      <c r="CU70" s="68"/>
      <c r="CV70" s="141"/>
      <c r="CW70" s="68"/>
      <c r="CX70" s="173"/>
      <c r="CY70" s="142"/>
      <c r="CZ70" s="173"/>
      <c r="DA70" s="142"/>
      <c r="DB70" s="173"/>
      <c r="DC70" s="142"/>
      <c r="DD70" s="173"/>
      <c r="DE70" s="142"/>
      <c r="DF70" s="141"/>
      <c r="DG70" s="68"/>
      <c r="DH70" s="142"/>
      <c r="DI70" s="142"/>
      <c r="DJ70" s="141"/>
      <c r="DK70" s="142"/>
      <c r="DL70" s="142"/>
      <c r="DM70" s="68"/>
      <c r="DN70" s="173"/>
      <c r="DO70" s="68"/>
      <c r="DP70" s="173"/>
      <c r="DQ70" s="112"/>
      <c r="DR70" s="70"/>
      <c r="DS70" s="70">
        <f t="shared" si="526"/>
        <v>69</v>
      </c>
      <c r="DT70" s="70">
        <f t="shared" si="527"/>
        <v>0</v>
      </c>
      <c r="DU70" s="116"/>
      <c r="DV70" s="116"/>
      <c r="DW70" s="116"/>
      <c r="DX70" s="117"/>
      <c r="DY70" s="108"/>
      <c r="DZ70" s="116"/>
      <c r="EA70" s="63"/>
      <c r="EB70" s="63"/>
      <c r="EC70" s="63"/>
      <c r="ED70" s="63"/>
      <c r="EE70" s="63"/>
      <c r="EF70" s="63"/>
      <c r="EG70" s="63"/>
      <c r="EH70" s="63"/>
      <c r="EI70" s="63"/>
      <c r="EJ70" s="62">
        <f t="shared" si="528"/>
        <v>74</v>
      </c>
      <c r="EK70" s="147">
        <f t="shared" si="529"/>
        <v>26</v>
      </c>
      <c r="EL70" s="65">
        <f t="shared" si="574"/>
        <v>26</v>
      </c>
      <c r="EM70" s="70">
        <f t="shared" si="530"/>
        <v>0</v>
      </c>
      <c r="EN70" s="65">
        <f t="shared" si="531"/>
        <v>0</v>
      </c>
      <c r="EO70" s="70">
        <f t="shared" si="532"/>
        <v>0</v>
      </c>
      <c r="EP70" s="65">
        <f t="shared" si="533"/>
        <v>0</v>
      </c>
      <c r="EQ70" s="70">
        <f t="shared" si="534"/>
        <v>0</v>
      </c>
      <c r="ER70" s="65">
        <f t="shared" si="535"/>
        <v>0</v>
      </c>
      <c r="ES70" s="70">
        <f t="shared" si="536"/>
        <v>0</v>
      </c>
      <c r="ET70" s="113">
        <f t="shared" si="537"/>
        <v>0</v>
      </c>
      <c r="EU70" s="70">
        <f t="shared" si="538"/>
        <v>0</v>
      </c>
      <c r="EV70" s="70">
        <f t="shared" si="539"/>
        <v>0</v>
      </c>
      <c r="EW70" s="70">
        <f t="shared" si="540"/>
        <v>0</v>
      </c>
      <c r="EX70" s="113">
        <f t="shared" si="541"/>
        <v>0</v>
      </c>
      <c r="EY70" s="70">
        <f t="shared" si="542"/>
        <v>0</v>
      </c>
      <c r="EZ70" s="113">
        <f t="shared" si="543"/>
        <v>0</v>
      </c>
      <c r="FA70" s="70">
        <f t="shared" si="544"/>
        <v>0</v>
      </c>
      <c r="FB70" s="113">
        <f t="shared" si="545"/>
        <v>0</v>
      </c>
      <c r="FC70" s="114">
        <f t="shared" si="546"/>
        <v>0</v>
      </c>
      <c r="FD70" s="113">
        <f t="shared" si="547"/>
        <v>1</v>
      </c>
      <c r="FE70" s="70">
        <f t="shared" si="548"/>
        <v>69</v>
      </c>
      <c r="FF70" s="113">
        <f t="shared" si="549"/>
        <v>0</v>
      </c>
      <c r="FG70" s="70">
        <f t="shared" si="550"/>
        <v>0</v>
      </c>
      <c r="FH70" s="113">
        <f t="shared" si="551"/>
        <v>0</v>
      </c>
      <c r="FI70" s="70">
        <f t="shared" si="552"/>
        <v>0</v>
      </c>
      <c r="FJ70" s="113">
        <f t="shared" si="553"/>
        <v>0</v>
      </c>
      <c r="FK70" s="70">
        <f t="shared" si="554"/>
        <v>0</v>
      </c>
      <c r="FL70" s="113">
        <f t="shared" si="555"/>
        <v>0</v>
      </c>
      <c r="FM70" s="70">
        <f t="shared" si="556"/>
        <v>0</v>
      </c>
      <c r="FN70" s="113">
        <f t="shared" si="557"/>
        <v>0</v>
      </c>
      <c r="FO70" s="70">
        <f t="shared" si="558"/>
        <v>0</v>
      </c>
      <c r="FP70" s="113">
        <f t="shared" si="559"/>
        <v>0</v>
      </c>
      <c r="FQ70" s="70">
        <f t="shared" si="560"/>
        <v>0</v>
      </c>
      <c r="FR70" s="113"/>
      <c r="FS70" s="66">
        <f t="shared" si="560"/>
        <v>0</v>
      </c>
      <c r="FT70" s="113">
        <f t="shared" si="561"/>
        <v>0</v>
      </c>
      <c r="FU70" s="70">
        <f t="shared" si="562"/>
        <v>0</v>
      </c>
      <c r="FV70" s="113">
        <f t="shared" si="563"/>
        <v>0</v>
      </c>
      <c r="FW70" s="70">
        <f t="shared" si="564"/>
        <v>0</v>
      </c>
      <c r="FX70" s="113">
        <f t="shared" si="565"/>
        <v>0</v>
      </c>
      <c r="FY70" s="70">
        <f t="shared" si="566"/>
        <v>0</v>
      </c>
      <c r="FZ70" s="113">
        <f t="shared" si="567"/>
        <v>0</v>
      </c>
      <c r="GA70" s="70">
        <f t="shared" si="568"/>
        <v>0</v>
      </c>
      <c r="GB70" s="113">
        <f t="shared" si="569"/>
        <v>0</v>
      </c>
      <c r="GC70" s="70">
        <f t="shared" si="570"/>
        <v>0</v>
      </c>
      <c r="GD70" s="70">
        <f t="shared" si="571"/>
        <v>0</v>
      </c>
      <c r="GE70" s="70">
        <f t="shared" si="572"/>
        <v>69</v>
      </c>
      <c r="GF70" s="70">
        <f t="shared" si="573"/>
        <v>0</v>
      </c>
      <c r="GG70" s="116"/>
      <c r="GH70" s="116"/>
      <c r="GI70" s="116"/>
      <c r="GJ70" s="116"/>
      <c r="GK70" s="267"/>
      <c r="GL70" s="10"/>
      <c r="GM70" s="10"/>
      <c r="GN70" s="1"/>
      <c r="GO70" s="13"/>
      <c r="GP70" s="26"/>
      <c r="GQ70" s="5"/>
      <c r="GR70" s="33"/>
    </row>
    <row r="71" spans="1:200" ht="24.75" hidden="1" customHeight="1" outlineLevel="1" x14ac:dyDescent="0.3">
      <c r="A71" s="108"/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2"/>
      <c r="M71" s="64"/>
      <c r="N71" s="65"/>
      <c r="O71" s="66"/>
      <c r="P71" s="65"/>
      <c r="Q71" s="66"/>
      <c r="R71" s="65"/>
      <c r="S71" s="66"/>
      <c r="T71" s="65"/>
      <c r="U71" s="66"/>
      <c r="V71" s="65"/>
      <c r="W71" s="66"/>
      <c r="X71" s="67"/>
      <c r="Y71" s="67"/>
      <c r="Z71" s="65"/>
      <c r="AA71" s="66"/>
      <c r="AB71" s="65"/>
      <c r="AC71" s="67"/>
      <c r="AD71" s="65"/>
      <c r="AE71" s="69"/>
      <c r="AF71" s="65"/>
      <c r="AG71" s="66"/>
      <c r="AH71" s="66"/>
      <c r="AI71" s="67"/>
      <c r="AJ71" s="65"/>
      <c r="AK71" s="67"/>
      <c r="AL71" s="65"/>
      <c r="AM71" s="66"/>
      <c r="AN71" s="113"/>
      <c r="AO71" s="70"/>
      <c r="AP71" s="113"/>
      <c r="AQ71" s="70"/>
      <c r="AR71" s="113"/>
      <c r="AS71" s="70"/>
      <c r="AT71" s="113"/>
      <c r="AU71" s="70"/>
      <c r="AV71" s="113"/>
      <c r="AW71" s="70"/>
      <c r="AX71" s="113"/>
      <c r="AY71" s="70"/>
      <c r="AZ71" s="113"/>
      <c r="BA71" s="70"/>
      <c r="BB71" s="113"/>
      <c r="BC71" s="70"/>
      <c r="BD71" s="113"/>
      <c r="BE71" s="70"/>
      <c r="BF71" s="70"/>
      <c r="BG71" s="70">
        <f t="shared" si="23"/>
        <v>0</v>
      </c>
      <c r="BH71" s="70">
        <f t="shared" si="524"/>
        <v>0</v>
      </c>
      <c r="BI71" s="116"/>
      <c r="BJ71" s="116"/>
      <c r="BK71" s="116"/>
      <c r="BL71" s="117"/>
      <c r="BM71" s="108"/>
      <c r="BN71" s="62" t="s">
        <v>102</v>
      </c>
      <c r="BO71" s="63" t="s">
        <v>94</v>
      </c>
      <c r="BP71" s="63" t="s">
        <v>95</v>
      </c>
      <c r="BQ71" s="63" t="s">
        <v>162</v>
      </c>
      <c r="BR71" s="119" t="s">
        <v>168</v>
      </c>
      <c r="BS71" s="63">
        <v>6</v>
      </c>
      <c r="BT71" s="63">
        <v>23</v>
      </c>
      <c r="BU71" s="63">
        <v>1</v>
      </c>
      <c r="BV71" s="63">
        <v>3</v>
      </c>
      <c r="BW71" s="63">
        <f>SUM(BV71)*2</f>
        <v>6</v>
      </c>
      <c r="BX71" s="62">
        <v>74</v>
      </c>
      <c r="BY71" s="135">
        <f t="shared" si="577"/>
        <v>0</v>
      </c>
      <c r="BZ71" s="65"/>
      <c r="CA71" s="66">
        <f t="shared" ref="CA71:CA73" si="594">SUM(BZ71)*BU71</f>
        <v>0</v>
      </c>
      <c r="CB71" s="65"/>
      <c r="CC71" s="66">
        <f t="shared" ref="CC71" si="595">BV71*CB71</f>
        <v>0</v>
      </c>
      <c r="CD71" s="65"/>
      <c r="CE71" s="66">
        <f t="shared" ref="CE71" si="596">SUM(CD71)*BV71</f>
        <v>0</v>
      </c>
      <c r="CF71" s="65"/>
      <c r="CG71" s="66">
        <f t="shared" ref="CG71" si="597">SUM(CF71)*BW71</f>
        <v>0</v>
      </c>
      <c r="CH71" s="65"/>
      <c r="CI71" s="66">
        <f t="shared" ref="CI71" si="598">SUM(CH71)*BV71*5</f>
        <v>0</v>
      </c>
      <c r="CJ71" s="67">
        <f t="shared" ref="CJ71" si="599">SUM(BV71*DJ71*2+BW71*DL71*2)</f>
        <v>0</v>
      </c>
      <c r="CK71" s="68"/>
      <c r="CL71" s="65"/>
      <c r="CM71" s="66"/>
      <c r="CN71" s="65"/>
      <c r="CO71" s="67">
        <f t="shared" ref="CO71:CO72" si="600">SUM(CN71)*3*BT71/5</f>
        <v>0</v>
      </c>
      <c r="CP71" s="65"/>
      <c r="CQ71" s="69">
        <f t="shared" ref="CQ71" si="601">SUM(CP71*BT71*(30+4))</f>
        <v>0</v>
      </c>
      <c r="CR71" s="65">
        <v>1</v>
      </c>
      <c r="CS71" s="66">
        <f t="shared" si="582"/>
        <v>69</v>
      </c>
      <c r="CT71" s="142"/>
      <c r="CU71" s="68"/>
      <c r="CV71" s="141"/>
      <c r="CW71" s="68"/>
      <c r="CX71" s="173"/>
      <c r="CY71" s="142"/>
      <c r="CZ71" s="173"/>
      <c r="DA71" s="142"/>
      <c r="DB71" s="173"/>
      <c r="DC71" s="142"/>
      <c r="DD71" s="173"/>
      <c r="DE71" s="142"/>
      <c r="DF71" s="141"/>
      <c r="DG71" s="68"/>
      <c r="DH71" s="142"/>
      <c r="DI71" s="142"/>
      <c r="DJ71" s="141"/>
      <c r="DK71" s="142"/>
      <c r="DL71" s="142"/>
      <c r="DM71" s="68"/>
      <c r="DN71" s="173"/>
      <c r="DO71" s="68"/>
      <c r="DP71" s="173"/>
      <c r="DQ71" s="112"/>
      <c r="DR71" s="70"/>
      <c r="DS71" s="70">
        <f t="shared" si="526"/>
        <v>69</v>
      </c>
      <c r="DT71" s="70">
        <f t="shared" si="527"/>
        <v>0</v>
      </c>
      <c r="DU71" s="116"/>
      <c r="DV71" s="116"/>
      <c r="DW71" s="116"/>
      <c r="DX71" s="117"/>
      <c r="DY71" s="108"/>
      <c r="DZ71" s="116"/>
      <c r="EA71" s="63"/>
      <c r="EB71" s="63"/>
      <c r="EC71" s="63"/>
      <c r="ED71" s="63"/>
      <c r="EE71" s="63"/>
      <c r="EF71" s="63"/>
      <c r="EG71" s="63"/>
      <c r="EH71" s="63"/>
      <c r="EI71" s="63"/>
      <c r="EJ71" s="62">
        <f t="shared" si="528"/>
        <v>74</v>
      </c>
      <c r="EK71" s="147">
        <f t="shared" si="529"/>
        <v>0</v>
      </c>
      <c r="EL71" s="65">
        <f t="shared" si="574"/>
        <v>0</v>
      </c>
      <c r="EM71" s="70">
        <f t="shared" si="530"/>
        <v>0</v>
      </c>
      <c r="EN71" s="65">
        <f t="shared" si="531"/>
        <v>0</v>
      </c>
      <c r="EO71" s="70">
        <f t="shared" si="532"/>
        <v>0</v>
      </c>
      <c r="EP71" s="65">
        <f t="shared" si="533"/>
        <v>0</v>
      </c>
      <c r="EQ71" s="70">
        <f t="shared" si="534"/>
        <v>0</v>
      </c>
      <c r="ER71" s="65">
        <f t="shared" si="535"/>
        <v>0</v>
      </c>
      <c r="ES71" s="70">
        <f t="shared" si="536"/>
        <v>0</v>
      </c>
      <c r="ET71" s="113">
        <f t="shared" si="537"/>
        <v>0</v>
      </c>
      <c r="EU71" s="70">
        <f t="shared" si="538"/>
        <v>0</v>
      </c>
      <c r="EV71" s="70">
        <f t="shared" si="539"/>
        <v>0</v>
      </c>
      <c r="EW71" s="70">
        <f t="shared" si="540"/>
        <v>0</v>
      </c>
      <c r="EX71" s="113">
        <f t="shared" si="541"/>
        <v>0</v>
      </c>
      <c r="EY71" s="70">
        <f t="shared" si="542"/>
        <v>0</v>
      </c>
      <c r="EZ71" s="113">
        <f t="shared" si="543"/>
        <v>0</v>
      </c>
      <c r="FA71" s="70">
        <f t="shared" si="544"/>
        <v>0</v>
      </c>
      <c r="FB71" s="113">
        <f t="shared" si="545"/>
        <v>0</v>
      </c>
      <c r="FC71" s="114">
        <f t="shared" si="546"/>
        <v>0</v>
      </c>
      <c r="FD71" s="113">
        <f t="shared" si="547"/>
        <v>1</v>
      </c>
      <c r="FE71" s="70">
        <f t="shared" si="548"/>
        <v>69</v>
      </c>
      <c r="FF71" s="113">
        <f t="shared" si="549"/>
        <v>0</v>
      </c>
      <c r="FG71" s="70">
        <f t="shared" si="550"/>
        <v>0</v>
      </c>
      <c r="FH71" s="113">
        <f t="shared" si="551"/>
        <v>0</v>
      </c>
      <c r="FI71" s="70">
        <f t="shared" si="552"/>
        <v>0</v>
      </c>
      <c r="FJ71" s="113">
        <f t="shared" si="553"/>
        <v>0</v>
      </c>
      <c r="FK71" s="70">
        <f t="shared" si="554"/>
        <v>0</v>
      </c>
      <c r="FL71" s="113">
        <f t="shared" si="555"/>
        <v>0</v>
      </c>
      <c r="FM71" s="70">
        <f t="shared" si="556"/>
        <v>0</v>
      </c>
      <c r="FN71" s="113">
        <f t="shared" si="557"/>
        <v>0</v>
      </c>
      <c r="FO71" s="70">
        <f t="shared" si="558"/>
        <v>0</v>
      </c>
      <c r="FP71" s="113">
        <f t="shared" si="559"/>
        <v>0</v>
      </c>
      <c r="FQ71" s="70">
        <f t="shared" si="560"/>
        <v>0</v>
      </c>
      <c r="FR71" s="113"/>
      <c r="FS71" s="66">
        <f t="shared" si="560"/>
        <v>0</v>
      </c>
      <c r="FT71" s="113">
        <f t="shared" si="561"/>
        <v>0</v>
      </c>
      <c r="FU71" s="70">
        <f t="shared" si="562"/>
        <v>0</v>
      </c>
      <c r="FV71" s="113">
        <f t="shared" si="563"/>
        <v>0</v>
      </c>
      <c r="FW71" s="70">
        <f t="shared" si="564"/>
        <v>0</v>
      </c>
      <c r="FX71" s="113">
        <f t="shared" si="565"/>
        <v>0</v>
      </c>
      <c r="FY71" s="70">
        <f t="shared" si="566"/>
        <v>0</v>
      </c>
      <c r="FZ71" s="113">
        <f t="shared" si="567"/>
        <v>0</v>
      </c>
      <c r="GA71" s="70">
        <f t="shared" si="568"/>
        <v>0</v>
      </c>
      <c r="GB71" s="113">
        <f t="shared" si="569"/>
        <v>0</v>
      </c>
      <c r="GC71" s="70">
        <f t="shared" si="570"/>
        <v>0</v>
      </c>
      <c r="GD71" s="70">
        <f t="shared" si="571"/>
        <v>0</v>
      </c>
      <c r="GE71" s="70">
        <f t="shared" si="572"/>
        <v>69</v>
      </c>
      <c r="GF71" s="70">
        <f t="shared" si="573"/>
        <v>0</v>
      </c>
      <c r="GG71" s="116"/>
      <c r="GH71" s="116"/>
      <c r="GI71" s="116"/>
      <c r="GJ71" s="116"/>
      <c r="GK71" s="267"/>
      <c r="GL71" s="10"/>
      <c r="GM71" s="10"/>
      <c r="GN71" s="1"/>
      <c r="GO71" s="13"/>
      <c r="GP71" s="26"/>
      <c r="GQ71" s="5"/>
      <c r="GR71" s="33"/>
    </row>
    <row r="72" spans="1:200" ht="24.75" hidden="1" customHeight="1" outlineLevel="1" x14ac:dyDescent="0.3">
      <c r="A72" s="108"/>
      <c r="B72" s="62"/>
      <c r="C72" s="63"/>
      <c r="D72" s="63"/>
      <c r="E72" s="63"/>
      <c r="F72" s="63"/>
      <c r="G72" s="63"/>
      <c r="H72" s="63"/>
      <c r="I72" s="63"/>
      <c r="J72" s="63"/>
      <c r="K72" s="63"/>
      <c r="L72" s="62"/>
      <c r="M72" s="64"/>
      <c r="N72" s="65"/>
      <c r="O72" s="66"/>
      <c r="P72" s="65"/>
      <c r="Q72" s="66"/>
      <c r="R72" s="65"/>
      <c r="S72" s="66"/>
      <c r="T72" s="65"/>
      <c r="U72" s="66"/>
      <c r="V72" s="65"/>
      <c r="W72" s="66"/>
      <c r="X72" s="67"/>
      <c r="Y72" s="67"/>
      <c r="Z72" s="65"/>
      <c r="AA72" s="66"/>
      <c r="AB72" s="65"/>
      <c r="AC72" s="67"/>
      <c r="AD72" s="65"/>
      <c r="AE72" s="69"/>
      <c r="AF72" s="65"/>
      <c r="AG72" s="66"/>
      <c r="AH72" s="66"/>
      <c r="AI72" s="67"/>
      <c r="AJ72" s="65"/>
      <c r="AK72" s="67"/>
      <c r="AL72" s="65"/>
      <c r="AM72" s="66"/>
      <c r="AN72" s="113"/>
      <c r="AO72" s="70"/>
      <c r="AP72" s="113"/>
      <c r="AQ72" s="70"/>
      <c r="AR72" s="113"/>
      <c r="AS72" s="70"/>
      <c r="AT72" s="113"/>
      <c r="AU72" s="70"/>
      <c r="AV72" s="113"/>
      <c r="AW72" s="70"/>
      <c r="AX72" s="113"/>
      <c r="AY72" s="70"/>
      <c r="AZ72" s="113"/>
      <c r="BA72" s="70"/>
      <c r="BB72" s="113"/>
      <c r="BC72" s="70"/>
      <c r="BD72" s="113"/>
      <c r="BE72" s="70"/>
      <c r="BF72" s="70"/>
      <c r="BG72" s="70">
        <f t="shared" si="23"/>
        <v>0</v>
      </c>
      <c r="BH72" s="70">
        <f t="shared" si="524"/>
        <v>0</v>
      </c>
      <c r="BI72" s="116"/>
      <c r="BJ72" s="116"/>
      <c r="BK72" s="116"/>
      <c r="BL72" s="117"/>
      <c r="BM72" s="108"/>
      <c r="BN72" s="62" t="s">
        <v>102</v>
      </c>
      <c r="BO72" s="63" t="s">
        <v>94</v>
      </c>
      <c r="BP72" s="63" t="s">
        <v>190</v>
      </c>
      <c r="BQ72" s="63" t="s">
        <v>187</v>
      </c>
      <c r="BR72" s="63" t="s">
        <v>369</v>
      </c>
      <c r="BS72" s="63">
        <v>6</v>
      </c>
      <c r="BT72" s="63">
        <v>22</v>
      </c>
      <c r="BU72" s="63">
        <v>1</v>
      </c>
      <c r="BV72" s="63">
        <v>1</v>
      </c>
      <c r="BW72" s="63">
        <f t="shared" ref="BW72" si="602">SUM(BV72)*2</f>
        <v>2</v>
      </c>
      <c r="BX72" s="109">
        <v>34</v>
      </c>
      <c r="BY72" s="124">
        <f t="shared" si="577"/>
        <v>14</v>
      </c>
      <c r="BZ72" s="109"/>
      <c r="CA72" s="109">
        <f t="shared" si="594"/>
        <v>0</v>
      </c>
      <c r="CB72" s="109">
        <v>14</v>
      </c>
      <c r="CC72" s="111"/>
      <c r="CD72" s="109"/>
      <c r="CE72" s="111"/>
      <c r="CF72" s="65"/>
      <c r="CG72" s="66"/>
      <c r="CH72" s="65"/>
      <c r="CI72" s="66"/>
      <c r="CJ72" s="67"/>
      <c r="CK72" s="68"/>
      <c r="CL72" s="65"/>
      <c r="CM72" s="66"/>
      <c r="CN72" s="65"/>
      <c r="CO72" s="67">
        <f t="shared" si="600"/>
        <v>0</v>
      </c>
      <c r="CP72" s="65"/>
      <c r="CQ72" s="69">
        <f t="shared" ref="CQ72" si="603">SUM(CP72*BT72*(30+4))</f>
        <v>0</v>
      </c>
      <c r="CR72" s="65"/>
      <c r="CS72" s="66">
        <f t="shared" si="582"/>
        <v>0</v>
      </c>
      <c r="CT72" s="65"/>
      <c r="CU72" s="67">
        <f t="shared" ref="CU72:CU73" si="604">SUM(CT72*BT72/3)</f>
        <v>0</v>
      </c>
      <c r="CV72" s="65"/>
      <c r="CW72" s="67">
        <f t="shared" ref="CW72" si="605">SUM(CV72*BT72*2/3)</f>
        <v>0</v>
      </c>
      <c r="CX72" s="65">
        <v>1</v>
      </c>
      <c r="CY72" s="66">
        <f t="shared" ref="CY72:CY73" si="606">SUM(CX72*BT72)*2</f>
        <v>44</v>
      </c>
      <c r="CZ72" s="141"/>
      <c r="DA72" s="142"/>
      <c r="DB72" s="141"/>
      <c r="DC72" s="142"/>
      <c r="DD72" s="141"/>
      <c r="DE72" s="142"/>
      <c r="DF72" s="141"/>
      <c r="DG72" s="68"/>
      <c r="DH72" s="141"/>
      <c r="DI72" s="142"/>
      <c r="DJ72" s="141"/>
      <c r="DK72" s="142"/>
      <c r="DL72" s="141"/>
      <c r="DM72" s="68"/>
      <c r="DN72" s="141"/>
      <c r="DO72" s="68"/>
      <c r="DP72" s="141"/>
      <c r="DQ72" s="112"/>
      <c r="DR72" s="70"/>
      <c r="DS72" s="70">
        <f t="shared" si="526"/>
        <v>44</v>
      </c>
      <c r="DT72" s="70">
        <f t="shared" si="527"/>
        <v>0</v>
      </c>
      <c r="DU72" s="116"/>
      <c r="DV72" s="116"/>
      <c r="DW72" s="116"/>
      <c r="DX72" s="117"/>
      <c r="DY72" s="108"/>
      <c r="DZ72" s="116"/>
      <c r="EA72" s="63"/>
      <c r="EB72" s="63"/>
      <c r="EC72" s="63"/>
      <c r="ED72" s="63"/>
      <c r="EE72" s="63"/>
      <c r="EF72" s="63"/>
      <c r="EG72" s="63"/>
      <c r="EH72" s="63"/>
      <c r="EI72" s="63"/>
      <c r="EJ72" s="62">
        <f t="shared" si="528"/>
        <v>34</v>
      </c>
      <c r="EK72" s="147">
        <f t="shared" si="529"/>
        <v>14</v>
      </c>
      <c r="EL72" s="65">
        <f t="shared" si="574"/>
        <v>0</v>
      </c>
      <c r="EM72" s="70">
        <f t="shared" si="530"/>
        <v>0</v>
      </c>
      <c r="EN72" s="65">
        <f t="shared" si="531"/>
        <v>14</v>
      </c>
      <c r="EO72" s="70">
        <f t="shared" si="532"/>
        <v>0</v>
      </c>
      <c r="EP72" s="65">
        <f t="shared" si="533"/>
        <v>0</v>
      </c>
      <c r="EQ72" s="70">
        <f t="shared" si="534"/>
        <v>0</v>
      </c>
      <c r="ER72" s="65">
        <f t="shared" si="535"/>
        <v>0</v>
      </c>
      <c r="ES72" s="70">
        <f t="shared" si="536"/>
        <v>0</v>
      </c>
      <c r="ET72" s="113">
        <f t="shared" si="537"/>
        <v>0</v>
      </c>
      <c r="EU72" s="70">
        <f t="shared" si="538"/>
        <v>0</v>
      </c>
      <c r="EV72" s="70">
        <f t="shared" si="539"/>
        <v>0</v>
      </c>
      <c r="EW72" s="70">
        <f t="shared" si="540"/>
        <v>0</v>
      </c>
      <c r="EX72" s="113">
        <f t="shared" si="541"/>
        <v>0</v>
      </c>
      <c r="EY72" s="70">
        <f t="shared" si="542"/>
        <v>0</v>
      </c>
      <c r="EZ72" s="113">
        <f t="shared" si="543"/>
        <v>0</v>
      </c>
      <c r="FA72" s="70">
        <f t="shared" si="544"/>
        <v>0</v>
      </c>
      <c r="FB72" s="113">
        <f t="shared" si="545"/>
        <v>0</v>
      </c>
      <c r="FC72" s="114">
        <f t="shared" si="546"/>
        <v>0</v>
      </c>
      <c r="FD72" s="113">
        <f t="shared" si="547"/>
        <v>0</v>
      </c>
      <c r="FE72" s="70">
        <f t="shared" si="548"/>
        <v>0</v>
      </c>
      <c r="FF72" s="113">
        <f t="shared" si="549"/>
        <v>0</v>
      </c>
      <c r="FG72" s="70">
        <f t="shared" si="550"/>
        <v>0</v>
      </c>
      <c r="FH72" s="113">
        <f t="shared" si="551"/>
        <v>0</v>
      </c>
      <c r="FI72" s="70">
        <f t="shared" si="552"/>
        <v>0</v>
      </c>
      <c r="FJ72" s="113">
        <f t="shared" si="553"/>
        <v>1</v>
      </c>
      <c r="FK72" s="70">
        <f t="shared" si="554"/>
        <v>44</v>
      </c>
      <c r="FL72" s="113">
        <f t="shared" si="555"/>
        <v>0</v>
      </c>
      <c r="FM72" s="70">
        <f t="shared" si="556"/>
        <v>0</v>
      </c>
      <c r="FN72" s="113">
        <f t="shared" si="557"/>
        <v>0</v>
      </c>
      <c r="FO72" s="70">
        <f t="shared" si="558"/>
        <v>0</v>
      </c>
      <c r="FP72" s="113">
        <f t="shared" si="559"/>
        <v>0</v>
      </c>
      <c r="FQ72" s="70">
        <f t="shared" si="560"/>
        <v>0</v>
      </c>
      <c r="FR72" s="113"/>
      <c r="FS72" s="66">
        <f t="shared" si="560"/>
        <v>0</v>
      </c>
      <c r="FT72" s="113">
        <f t="shared" si="561"/>
        <v>0</v>
      </c>
      <c r="FU72" s="70">
        <f t="shared" si="562"/>
        <v>0</v>
      </c>
      <c r="FV72" s="113">
        <f t="shared" si="563"/>
        <v>0</v>
      </c>
      <c r="FW72" s="70">
        <f t="shared" si="564"/>
        <v>0</v>
      </c>
      <c r="FX72" s="113">
        <f t="shared" si="565"/>
        <v>0</v>
      </c>
      <c r="FY72" s="70">
        <f t="shared" si="566"/>
        <v>0</v>
      </c>
      <c r="FZ72" s="113">
        <f t="shared" si="567"/>
        <v>0</v>
      </c>
      <c r="GA72" s="70">
        <f t="shared" si="568"/>
        <v>0</v>
      </c>
      <c r="GB72" s="113">
        <f t="shared" si="569"/>
        <v>0</v>
      </c>
      <c r="GC72" s="70">
        <f t="shared" si="570"/>
        <v>0</v>
      </c>
      <c r="GD72" s="70">
        <f t="shared" si="571"/>
        <v>0</v>
      </c>
      <c r="GE72" s="70">
        <f t="shared" si="572"/>
        <v>44</v>
      </c>
      <c r="GF72" s="70">
        <f t="shared" si="573"/>
        <v>0</v>
      </c>
      <c r="GG72" s="116"/>
      <c r="GH72" s="116"/>
      <c r="GI72" s="116"/>
      <c r="GJ72" s="116"/>
      <c r="GK72" s="267"/>
      <c r="GL72" s="10"/>
      <c r="GM72" s="10"/>
      <c r="GN72" s="1"/>
      <c r="GO72" s="13"/>
      <c r="GP72" s="26"/>
      <c r="GQ72" s="5"/>
      <c r="GR72" s="33"/>
    </row>
    <row r="73" spans="1:200" ht="24.75" hidden="1" customHeight="1" outlineLevel="1" x14ac:dyDescent="0.3">
      <c r="A73" s="108"/>
      <c r="B73" s="137"/>
      <c r="C73" s="119"/>
      <c r="D73" s="119"/>
      <c r="E73" s="119"/>
      <c r="F73" s="119"/>
      <c r="G73" s="119"/>
      <c r="H73" s="119"/>
      <c r="I73" s="119"/>
      <c r="J73" s="119"/>
      <c r="K73" s="119"/>
      <c r="L73" s="137"/>
      <c r="M73" s="172"/>
      <c r="N73" s="173"/>
      <c r="O73" s="142"/>
      <c r="P73" s="173"/>
      <c r="Q73" s="142"/>
      <c r="R73" s="173"/>
      <c r="S73" s="142"/>
      <c r="T73" s="173"/>
      <c r="U73" s="142"/>
      <c r="V73" s="173"/>
      <c r="W73" s="142"/>
      <c r="X73" s="68"/>
      <c r="Y73" s="68"/>
      <c r="Z73" s="173"/>
      <c r="AA73" s="142"/>
      <c r="AB73" s="173"/>
      <c r="AC73" s="68"/>
      <c r="AD73" s="113"/>
      <c r="AE73" s="114"/>
      <c r="AF73" s="113"/>
      <c r="AG73" s="70"/>
      <c r="AH73" s="113"/>
      <c r="AI73" s="70"/>
      <c r="AJ73" s="113"/>
      <c r="AK73" s="70"/>
      <c r="AL73" s="113"/>
      <c r="AM73" s="70"/>
      <c r="AN73" s="113"/>
      <c r="AO73" s="70"/>
      <c r="AP73" s="113"/>
      <c r="AQ73" s="70"/>
      <c r="AR73" s="113"/>
      <c r="AS73" s="70"/>
      <c r="AT73" s="113"/>
      <c r="AU73" s="70"/>
      <c r="AV73" s="113"/>
      <c r="AW73" s="70"/>
      <c r="AX73" s="113"/>
      <c r="AY73" s="70"/>
      <c r="AZ73" s="113"/>
      <c r="BA73" s="70"/>
      <c r="BB73" s="113"/>
      <c r="BC73" s="70"/>
      <c r="BD73" s="113"/>
      <c r="BE73" s="70"/>
      <c r="BF73" s="70"/>
      <c r="BG73" s="70">
        <f t="shared" si="23"/>
        <v>0</v>
      </c>
      <c r="BH73" s="70">
        <f t="shared" si="524"/>
        <v>0</v>
      </c>
      <c r="BI73" s="116"/>
      <c r="BJ73" s="116"/>
      <c r="BK73" s="116"/>
      <c r="BL73" s="117"/>
      <c r="BM73" s="108"/>
      <c r="BN73" s="62" t="s">
        <v>102</v>
      </c>
      <c r="BO73" s="63" t="s">
        <v>94</v>
      </c>
      <c r="BP73" s="63" t="s">
        <v>190</v>
      </c>
      <c r="BQ73" s="63" t="s">
        <v>187</v>
      </c>
      <c r="BR73" s="63" t="s">
        <v>326</v>
      </c>
      <c r="BS73" s="63">
        <v>6</v>
      </c>
      <c r="BT73" s="63">
        <v>23</v>
      </c>
      <c r="BU73" s="63">
        <v>1</v>
      </c>
      <c r="BV73" s="63">
        <v>1</v>
      </c>
      <c r="BW73" s="63">
        <f t="shared" ref="BW73" si="607">SUM(BV73)*2</f>
        <v>2</v>
      </c>
      <c r="BX73" s="109">
        <v>34</v>
      </c>
      <c r="BY73" s="124">
        <f t="shared" si="577"/>
        <v>14</v>
      </c>
      <c r="BZ73" s="109"/>
      <c r="CA73" s="109">
        <f t="shared" si="594"/>
        <v>0</v>
      </c>
      <c r="CB73" s="109">
        <v>14</v>
      </c>
      <c r="CC73" s="111"/>
      <c r="CD73" s="109"/>
      <c r="CE73" s="111"/>
      <c r="CF73" s="65"/>
      <c r="CG73" s="66"/>
      <c r="CH73" s="65"/>
      <c r="CI73" s="66"/>
      <c r="CJ73" s="67"/>
      <c r="CK73" s="68"/>
      <c r="CL73" s="65"/>
      <c r="CM73" s="66"/>
      <c r="CN73" s="65"/>
      <c r="CO73" s="67">
        <f t="shared" ref="CO73" si="608">SUM(CN73)*3*BT73/5</f>
        <v>0</v>
      </c>
      <c r="CP73" s="65"/>
      <c r="CQ73" s="69">
        <f t="shared" ref="CQ73" si="609">SUM(CP73*BT73*(30+4))</f>
        <v>0</v>
      </c>
      <c r="CR73" s="65"/>
      <c r="CS73" s="66">
        <f t="shared" si="582"/>
        <v>0</v>
      </c>
      <c r="CT73" s="65"/>
      <c r="CU73" s="67">
        <f t="shared" si="604"/>
        <v>0</v>
      </c>
      <c r="CV73" s="65"/>
      <c r="CW73" s="67">
        <f t="shared" ref="CW73" si="610">SUM(CV73*BT73*2/3)</f>
        <v>0</v>
      </c>
      <c r="CX73" s="65">
        <v>1</v>
      </c>
      <c r="CY73" s="66">
        <f t="shared" si="606"/>
        <v>46</v>
      </c>
      <c r="CZ73" s="65"/>
      <c r="DA73" s="66"/>
      <c r="DB73" s="65"/>
      <c r="DC73" s="66"/>
      <c r="DD73" s="65"/>
      <c r="DE73" s="66"/>
      <c r="DF73" s="65"/>
      <c r="DG73" s="67"/>
      <c r="DH73" s="65"/>
      <c r="DI73" s="66"/>
      <c r="DJ73" s="65"/>
      <c r="DK73" s="66"/>
      <c r="DL73" s="65"/>
      <c r="DM73" s="67"/>
      <c r="DN73" s="65"/>
      <c r="DO73" s="67"/>
      <c r="DP73" s="65"/>
      <c r="DQ73" s="70"/>
      <c r="DR73" s="70"/>
      <c r="DS73" s="70">
        <f t="shared" si="526"/>
        <v>46</v>
      </c>
      <c r="DT73" s="70">
        <f t="shared" si="527"/>
        <v>0</v>
      </c>
      <c r="DU73" s="116"/>
      <c r="DV73" s="116"/>
      <c r="DW73" s="116"/>
      <c r="DX73" s="117"/>
      <c r="DY73" s="108"/>
      <c r="DZ73" s="116"/>
      <c r="EA73" s="63"/>
      <c r="EB73" s="63"/>
      <c r="EC73" s="63"/>
      <c r="ED73" s="63"/>
      <c r="EE73" s="63"/>
      <c r="EF73" s="63"/>
      <c r="EG73" s="63"/>
      <c r="EH73" s="63"/>
      <c r="EI73" s="63"/>
      <c r="EJ73" s="62">
        <f t="shared" si="528"/>
        <v>34</v>
      </c>
      <c r="EK73" s="147">
        <f t="shared" si="529"/>
        <v>14</v>
      </c>
      <c r="EL73" s="65">
        <f t="shared" si="574"/>
        <v>0</v>
      </c>
      <c r="EM73" s="70">
        <f t="shared" si="530"/>
        <v>0</v>
      </c>
      <c r="EN73" s="65">
        <f t="shared" si="531"/>
        <v>14</v>
      </c>
      <c r="EO73" s="70">
        <f t="shared" si="532"/>
        <v>0</v>
      </c>
      <c r="EP73" s="65">
        <f t="shared" si="533"/>
        <v>0</v>
      </c>
      <c r="EQ73" s="70">
        <f t="shared" si="534"/>
        <v>0</v>
      </c>
      <c r="ER73" s="65">
        <f t="shared" si="535"/>
        <v>0</v>
      </c>
      <c r="ES73" s="70">
        <f t="shared" si="536"/>
        <v>0</v>
      </c>
      <c r="ET73" s="113">
        <f t="shared" si="537"/>
        <v>0</v>
      </c>
      <c r="EU73" s="70">
        <f t="shared" si="538"/>
        <v>0</v>
      </c>
      <c r="EV73" s="70">
        <f t="shared" si="539"/>
        <v>0</v>
      </c>
      <c r="EW73" s="70">
        <f t="shared" si="540"/>
        <v>0</v>
      </c>
      <c r="EX73" s="113">
        <f t="shared" si="541"/>
        <v>0</v>
      </c>
      <c r="EY73" s="70">
        <f t="shared" si="542"/>
        <v>0</v>
      </c>
      <c r="EZ73" s="113">
        <f t="shared" si="543"/>
        <v>0</v>
      </c>
      <c r="FA73" s="70">
        <f t="shared" si="544"/>
        <v>0</v>
      </c>
      <c r="FB73" s="113">
        <f t="shared" si="545"/>
        <v>0</v>
      </c>
      <c r="FC73" s="114">
        <f t="shared" si="546"/>
        <v>0</v>
      </c>
      <c r="FD73" s="113">
        <f t="shared" si="547"/>
        <v>0</v>
      </c>
      <c r="FE73" s="70">
        <f t="shared" si="548"/>
        <v>0</v>
      </c>
      <c r="FF73" s="113">
        <f t="shared" si="549"/>
        <v>0</v>
      </c>
      <c r="FG73" s="70">
        <f t="shared" si="550"/>
        <v>0</v>
      </c>
      <c r="FH73" s="113">
        <f t="shared" si="551"/>
        <v>0</v>
      </c>
      <c r="FI73" s="70">
        <f t="shared" si="552"/>
        <v>0</v>
      </c>
      <c r="FJ73" s="113">
        <f t="shared" si="553"/>
        <v>1</v>
      </c>
      <c r="FK73" s="70">
        <f t="shared" si="554"/>
        <v>46</v>
      </c>
      <c r="FL73" s="113">
        <f t="shared" si="555"/>
        <v>0</v>
      </c>
      <c r="FM73" s="70">
        <f t="shared" si="556"/>
        <v>0</v>
      </c>
      <c r="FN73" s="113">
        <f t="shared" si="557"/>
        <v>0</v>
      </c>
      <c r="FO73" s="70">
        <f t="shared" si="558"/>
        <v>0</v>
      </c>
      <c r="FP73" s="113">
        <f t="shared" si="559"/>
        <v>0</v>
      </c>
      <c r="FQ73" s="70">
        <f t="shared" si="560"/>
        <v>0</v>
      </c>
      <c r="FR73" s="113"/>
      <c r="FS73" s="66">
        <f t="shared" si="560"/>
        <v>0</v>
      </c>
      <c r="FT73" s="113">
        <f t="shared" si="561"/>
        <v>0</v>
      </c>
      <c r="FU73" s="70">
        <f t="shared" si="562"/>
        <v>0</v>
      </c>
      <c r="FV73" s="113">
        <f t="shared" si="563"/>
        <v>0</v>
      </c>
      <c r="FW73" s="70">
        <f t="shared" si="564"/>
        <v>0</v>
      </c>
      <c r="FX73" s="113">
        <f t="shared" si="565"/>
        <v>0</v>
      </c>
      <c r="FY73" s="70">
        <f t="shared" si="566"/>
        <v>0</v>
      </c>
      <c r="FZ73" s="113">
        <f t="shared" si="567"/>
        <v>0</v>
      </c>
      <c r="GA73" s="70">
        <f t="shared" si="568"/>
        <v>0</v>
      </c>
      <c r="GB73" s="113">
        <f t="shared" si="569"/>
        <v>0</v>
      </c>
      <c r="GC73" s="70">
        <f t="shared" si="570"/>
        <v>0</v>
      </c>
      <c r="GD73" s="70">
        <f t="shared" si="571"/>
        <v>0</v>
      </c>
      <c r="GE73" s="70">
        <f t="shared" si="572"/>
        <v>46</v>
      </c>
      <c r="GF73" s="70">
        <f t="shared" si="573"/>
        <v>0</v>
      </c>
      <c r="GG73" s="116"/>
      <c r="GH73" s="116"/>
      <c r="GI73" s="116"/>
      <c r="GJ73" s="116"/>
      <c r="GK73" s="267"/>
      <c r="GL73" s="10"/>
      <c r="GM73" s="10"/>
      <c r="GN73" s="5"/>
      <c r="GO73" s="5"/>
      <c r="GP73" s="27"/>
      <c r="GQ73" s="5"/>
      <c r="GR73" s="33"/>
    </row>
    <row r="74" spans="1:200" ht="24.75" hidden="1" customHeight="1" outlineLevel="1" x14ac:dyDescent="0.3">
      <c r="A74" s="108"/>
      <c r="B74" s="116"/>
      <c r="C74" s="63"/>
      <c r="D74" s="63"/>
      <c r="E74" s="63"/>
      <c r="F74" s="63"/>
      <c r="G74" s="63"/>
      <c r="H74" s="63"/>
      <c r="I74" s="63"/>
      <c r="J74" s="63"/>
      <c r="K74" s="63"/>
      <c r="L74" s="62"/>
      <c r="M74" s="147">
        <f t="shared" ref="M74:M75" si="611">SUM(N74+P74+T74+V74+AR74*2)</f>
        <v>0</v>
      </c>
      <c r="N74" s="65"/>
      <c r="O74" s="70"/>
      <c r="P74" s="65"/>
      <c r="Q74" s="70"/>
      <c r="R74" s="65"/>
      <c r="S74" s="70"/>
      <c r="T74" s="65"/>
      <c r="U74" s="70"/>
      <c r="V74" s="113"/>
      <c r="W74" s="70"/>
      <c r="X74" s="70"/>
      <c r="Y74" s="70"/>
      <c r="Z74" s="113"/>
      <c r="AA74" s="70"/>
      <c r="AB74" s="113"/>
      <c r="AC74" s="70"/>
      <c r="AD74" s="113"/>
      <c r="AE74" s="114"/>
      <c r="AF74" s="113"/>
      <c r="AG74" s="70"/>
      <c r="AH74" s="113"/>
      <c r="AI74" s="70"/>
      <c r="AJ74" s="113"/>
      <c r="AK74" s="70"/>
      <c r="AL74" s="113"/>
      <c r="AM74" s="70"/>
      <c r="AN74" s="113"/>
      <c r="AO74" s="70"/>
      <c r="AP74" s="113"/>
      <c r="AQ74" s="70"/>
      <c r="AR74" s="113"/>
      <c r="AS74" s="70"/>
      <c r="AT74" s="113"/>
      <c r="AU74" s="70"/>
      <c r="AV74" s="113"/>
      <c r="AW74" s="70"/>
      <c r="AX74" s="113"/>
      <c r="AY74" s="70"/>
      <c r="AZ74" s="113"/>
      <c r="BA74" s="70"/>
      <c r="BB74" s="113"/>
      <c r="BC74" s="70"/>
      <c r="BD74" s="113"/>
      <c r="BE74" s="70"/>
      <c r="BF74" s="70"/>
      <c r="BG74" s="70">
        <f t="shared" si="23"/>
        <v>0</v>
      </c>
      <c r="BH74" s="70">
        <f t="shared" si="524"/>
        <v>0</v>
      </c>
      <c r="BI74" s="116"/>
      <c r="BJ74" s="116"/>
      <c r="BK74" s="116"/>
      <c r="BL74" s="117"/>
      <c r="BM74" s="108"/>
      <c r="BN74" s="62"/>
      <c r="BO74" s="145"/>
      <c r="BP74" s="63"/>
      <c r="BQ74" s="63"/>
      <c r="BR74" s="146"/>
      <c r="BS74" s="63"/>
      <c r="BT74" s="63"/>
      <c r="BU74" s="63"/>
      <c r="BV74" s="63"/>
      <c r="BW74" s="63"/>
      <c r="BX74" s="109"/>
      <c r="BY74" s="135"/>
      <c r="BZ74" s="65"/>
      <c r="CA74" s="66"/>
      <c r="CB74" s="65"/>
      <c r="CC74" s="66"/>
      <c r="CD74" s="65"/>
      <c r="CE74" s="66"/>
      <c r="CF74" s="65"/>
      <c r="CG74" s="66"/>
      <c r="CH74" s="65"/>
      <c r="CI74" s="66"/>
      <c r="CJ74" s="67"/>
      <c r="CK74" s="67"/>
      <c r="CL74" s="65"/>
      <c r="CM74" s="66"/>
      <c r="CN74" s="65"/>
      <c r="CO74" s="67"/>
      <c r="CP74" s="65"/>
      <c r="CQ74" s="69"/>
      <c r="CR74" s="65"/>
      <c r="CS74" s="66"/>
      <c r="CT74" s="65"/>
      <c r="CU74" s="67"/>
      <c r="CV74" s="65"/>
      <c r="CW74" s="67"/>
      <c r="CX74" s="65"/>
      <c r="CY74" s="66"/>
      <c r="CZ74" s="65"/>
      <c r="DA74" s="66"/>
      <c r="DB74" s="65"/>
      <c r="DC74" s="66"/>
      <c r="DD74" s="65"/>
      <c r="DE74" s="66"/>
      <c r="DF74" s="65"/>
      <c r="DG74" s="67"/>
      <c r="DH74" s="65"/>
      <c r="DI74" s="66"/>
      <c r="DJ74" s="65"/>
      <c r="DK74" s="66"/>
      <c r="DL74" s="65"/>
      <c r="DM74" s="67"/>
      <c r="DN74" s="65"/>
      <c r="DO74" s="67"/>
      <c r="DP74" s="65"/>
      <c r="DQ74" s="70"/>
      <c r="DR74" s="70"/>
      <c r="DS74" s="70">
        <f t="shared" si="526"/>
        <v>0</v>
      </c>
      <c r="DT74" s="70">
        <f t="shared" si="527"/>
        <v>0</v>
      </c>
      <c r="DU74" s="116"/>
      <c r="DV74" s="116"/>
      <c r="DW74" s="116"/>
      <c r="DX74" s="117"/>
      <c r="DY74" s="108"/>
      <c r="DZ74" s="116"/>
      <c r="EA74" s="63"/>
      <c r="EB74" s="63"/>
      <c r="EC74" s="63"/>
      <c r="ED74" s="63"/>
      <c r="EE74" s="63"/>
      <c r="EF74" s="63"/>
      <c r="EG74" s="63"/>
      <c r="EH74" s="63"/>
      <c r="EI74" s="63"/>
      <c r="EJ74" s="62">
        <f t="shared" si="528"/>
        <v>0</v>
      </c>
      <c r="EK74" s="147">
        <f t="shared" si="529"/>
        <v>0</v>
      </c>
      <c r="EL74" s="65">
        <f t="shared" si="574"/>
        <v>0</v>
      </c>
      <c r="EM74" s="70">
        <f t="shared" si="530"/>
        <v>0</v>
      </c>
      <c r="EN74" s="65">
        <f t="shared" si="531"/>
        <v>0</v>
      </c>
      <c r="EO74" s="70">
        <f t="shared" si="532"/>
        <v>0</v>
      </c>
      <c r="EP74" s="65">
        <f t="shared" si="533"/>
        <v>0</v>
      </c>
      <c r="EQ74" s="70">
        <f t="shared" si="534"/>
        <v>0</v>
      </c>
      <c r="ER74" s="65">
        <f t="shared" si="535"/>
        <v>0</v>
      </c>
      <c r="ES74" s="70">
        <f t="shared" si="536"/>
        <v>0</v>
      </c>
      <c r="ET74" s="113">
        <f t="shared" si="537"/>
        <v>0</v>
      </c>
      <c r="EU74" s="70">
        <f t="shared" si="538"/>
        <v>0</v>
      </c>
      <c r="EV74" s="70">
        <f t="shared" si="539"/>
        <v>0</v>
      </c>
      <c r="EW74" s="70">
        <f t="shared" si="540"/>
        <v>0</v>
      </c>
      <c r="EX74" s="113">
        <f t="shared" si="541"/>
        <v>0</v>
      </c>
      <c r="EY74" s="70">
        <f t="shared" si="542"/>
        <v>0</v>
      </c>
      <c r="EZ74" s="113">
        <f t="shared" si="543"/>
        <v>0</v>
      </c>
      <c r="FA74" s="70">
        <f t="shared" si="544"/>
        <v>0</v>
      </c>
      <c r="FB74" s="113">
        <f t="shared" si="545"/>
        <v>0</v>
      </c>
      <c r="FC74" s="114">
        <f t="shared" si="546"/>
        <v>0</v>
      </c>
      <c r="FD74" s="113">
        <f t="shared" si="547"/>
        <v>0</v>
      </c>
      <c r="FE74" s="70">
        <f t="shared" si="548"/>
        <v>0</v>
      </c>
      <c r="FF74" s="113">
        <f t="shared" si="549"/>
        <v>0</v>
      </c>
      <c r="FG74" s="70">
        <f t="shared" si="550"/>
        <v>0</v>
      </c>
      <c r="FH74" s="113">
        <f t="shared" si="551"/>
        <v>0</v>
      </c>
      <c r="FI74" s="70">
        <f t="shared" si="552"/>
        <v>0</v>
      </c>
      <c r="FJ74" s="113">
        <f t="shared" si="553"/>
        <v>0</v>
      </c>
      <c r="FK74" s="70">
        <f t="shared" si="554"/>
        <v>0</v>
      </c>
      <c r="FL74" s="113">
        <f t="shared" si="555"/>
        <v>0</v>
      </c>
      <c r="FM74" s="70">
        <f t="shared" si="556"/>
        <v>0</v>
      </c>
      <c r="FN74" s="113">
        <f t="shared" si="557"/>
        <v>0</v>
      </c>
      <c r="FO74" s="70">
        <f t="shared" si="558"/>
        <v>0</v>
      </c>
      <c r="FP74" s="113">
        <f t="shared" si="559"/>
        <v>0</v>
      </c>
      <c r="FQ74" s="70">
        <f t="shared" si="560"/>
        <v>0</v>
      </c>
      <c r="FR74" s="113"/>
      <c r="FS74" s="66">
        <f t="shared" si="560"/>
        <v>0</v>
      </c>
      <c r="FT74" s="113">
        <f t="shared" si="561"/>
        <v>0</v>
      </c>
      <c r="FU74" s="70">
        <f t="shared" si="562"/>
        <v>0</v>
      </c>
      <c r="FV74" s="113">
        <f t="shared" si="563"/>
        <v>0</v>
      </c>
      <c r="FW74" s="70">
        <f t="shared" si="564"/>
        <v>0</v>
      </c>
      <c r="FX74" s="113">
        <f t="shared" si="565"/>
        <v>0</v>
      </c>
      <c r="FY74" s="70">
        <f t="shared" si="566"/>
        <v>0</v>
      </c>
      <c r="FZ74" s="113">
        <f t="shared" si="567"/>
        <v>0</v>
      </c>
      <c r="GA74" s="70">
        <f t="shared" si="568"/>
        <v>0</v>
      </c>
      <c r="GB74" s="113">
        <f t="shared" si="569"/>
        <v>0</v>
      </c>
      <c r="GC74" s="70">
        <f t="shared" si="570"/>
        <v>0</v>
      </c>
      <c r="GD74" s="70">
        <f t="shared" si="571"/>
        <v>0</v>
      </c>
      <c r="GE74" s="70">
        <f t="shared" si="572"/>
        <v>0</v>
      </c>
      <c r="GF74" s="70">
        <f t="shared" si="573"/>
        <v>0</v>
      </c>
      <c r="GG74" s="116"/>
      <c r="GH74" s="116"/>
      <c r="GI74" s="116"/>
      <c r="GJ74" s="116"/>
      <c r="GK74" s="267"/>
      <c r="GL74" s="10"/>
      <c r="GM74" s="10"/>
      <c r="GN74" s="1"/>
      <c r="GO74" s="13"/>
      <c r="GP74" s="26"/>
      <c r="GQ74" s="5"/>
      <c r="GR74" s="33"/>
    </row>
    <row r="75" spans="1:200" ht="24.75" hidden="1" customHeight="1" outlineLevel="1" x14ac:dyDescent="0.3">
      <c r="A75" s="108"/>
      <c r="B75" s="116"/>
      <c r="C75" s="63"/>
      <c r="D75" s="63"/>
      <c r="E75" s="63"/>
      <c r="F75" s="63"/>
      <c r="G75" s="63"/>
      <c r="H75" s="63"/>
      <c r="I75" s="63"/>
      <c r="J75" s="63"/>
      <c r="K75" s="63"/>
      <c r="L75" s="62"/>
      <c r="M75" s="147">
        <f t="shared" si="611"/>
        <v>0</v>
      </c>
      <c r="N75" s="65"/>
      <c r="O75" s="70"/>
      <c r="P75" s="65"/>
      <c r="Q75" s="70"/>
      <c r="R75" s="65"/>
      <c r="S75" s="70"/>
      <c r="T75" s="65"/>
      <c r="U75" s="70"/>
      <c r="V75" s="113"/>
      <c r="W75" s="70"/>
      <c r="X75" s="70"/>
      <c r="Y75" s="70"/>
      <c r="Z75" s="113"/>
      <c r="AA75" s="70"/>
      <c r="AB75" s="113"/>
      <c r="AC75" s="70"/>
      <c r="AD75" s="113"/>
      <c r="AE75" s="114"/>
      <c r="AF75" s="113"/>
      <c r="AG75" s="70"/>
      <c r="AH75" s="113"/>
      <c r="AI75" s="70"/>
      <c r="AJ75" s="113"/>
      <c r="AK75" s="70"/>
      <c r="AL75" s="113"/>
      <c r="AM75" s="70"/>
      <c r="AN75" s="113"/>
      <c r="AO75" s="70"/>
      <c r="AP75" s="113"/>
      <c r="AQ75" s="70"/>
      <c r="AR75" s="113"/>
      <c r="AS75" s="70"/>
      <c r="AT75" s="113"/>
      <c r="AU75" s="70"/>
      <c r="AV75" s="113"/>
      <c r="AW75" s="70"/>
      <c r="AX75" s="113"/>
      <c r="AY75" s="70"/>
      <c r="AZ75" s="113"/>
      <c r="BA75" s="70"/>
      <c r="BB75" s="113"/>
      <c r="BC75" s="70"/>
      <c r="BD75" s="113"/>
      <c r="BE75" s="70"/>
      <c r="BF75" s="70"/>
      <c r="BG75" s="70">
        <f t="shared" si="23"/>
        <v>0</v>
      </c>
      <c r="BH75" s="70">
        <f t="shared" si="524"/>
        <v>0</v>
      </c>
      <c r="BI75" s="116"/>
      <c r="BJ75" s="116"/>
      <c r="BK75" s="116"/>
      <c r="BL75" s="117"/>
      <c r="BM75" s="108"/>
      <c r="BN75" s="116"/>
      <c r="BO75" s="63"/>
      <c r="BP75" s="63"/>
      <c r="BQ75" s="63"/>
      <c r="BR75" s="63"/>
      <c r="BS75" s="63"/>
      <c r="BT75" s="63"/>
      <c r="BU75" s="63"/>
      <c r="BV75" s="63"/>
      <c r="BW75" s="63"/>
      <c r="BX75" s="62"/>
      <c r="BY75" s="147">
        <f t="shared" ref="BY75" si="612">SUM(BZ75+CB75+CF75+CH75+DD75*2)</f>
        <v>0</v>
      </c>
      <c r="BZ75" s="65"/>
      <c r="CA75" s="70"/>
      <c r="CB75" s="65"/>
      <c r="CC75" s="70"/>
      <c r="CD75" s="65"/>
      <c r="CE75" s="70"/>
      <c r="CF75" s="65"/>
      <c r="CG75" s="70"/>
      <c r="CH75" s="113"/>
      <c r="CI75" s="70"/>
      <c r="CJ75" s="70"/>
      <c r="CK75" s="70"/>
      <c r="CL75" s="113"/>
      <c r="CM75" s="70"/>
      <c r="CN75" s="113"/>
      <c r="CO75" s="70"/>
      <c r="CP75" s="113"/>
      <c r="CQ75" s="114"/>
      <c r="CR75" s="113"/>
      <c r="CS75" s="70"/>
      <c r="CT75" s="113"/>
      <c r="CU75" s="70"/>
      <c r="CV75" s="113"/>
      <c r="CW75" s="70"/>
      <c r="CX75" s="113"/>
      <c r="CY75" s="70"/>
      <c r="CZ75" s="113"/>
      <c r="DA75" s="70"/>
      <c r="DB75" s="113"/>
      <c r="DC75" s="66"/>
      <c r="DD75" s="113"/>
      <c r="DE75" s="66"/>
      <c r="DF75" s="113"/>
      <c r="DG75" s="70"/>
      <c r="DH75" s="113"/>
      <c r="DI75" s="70"/>
      <c r="DJ75" s="113"/>
      <c r="DK75" s="66"/>
      <c r="DL75" s="113"/>
      <c r="DM75" s="70"/>
      <c r="DN75" s="113"/>
      <c r="DO75" s="70"/>
      <c r="DP75" s="113"/>
      <c r="DQ75" s="70"/>
      <c r="DR75" s="70"/>
      <c r="DS75" s="70">
        <f t="shared" si="526"/>
        <v>0</v>
      </c>
      <c r="DT75" s="70">
        <f t="shared" si="527"/>
        <v>0</v>
      </c>
      <c r="DU75" s="116"/>
      <c r="DV75" s="116"/>
      <c r="DW75" s="116"/>
      <c r="DX75" s="117"/>
      <c r="DY75" s="108"/>
      <c r="DZ75" s="116"/>
      <c r="EA75" s="63"/>
      <c r="EB75" s="63"/>
      <c r="EC75" s="63"/>
      <c r="ED75" s="63"/>
      <c r="EE75" s="63"/>
      <c r="EF75" s="63"/>
      <c r="EG75" s="63"/>
      <c r="EH75" s="63"/>
      <c r="EI75" s="63"/>
      <c r="EJ75" s="62">
        <f t="shared" si="528"/>
        <v>0</v>
      </c>
      <c r="EK75" s="147">
        <f t="shared" si="529"/>
        <v>0</v>
      </c>
      <c r="EL75" s="65">
        <f t="shared" si="574"/>
        <v>0</v>
      </c>
      <c r="EM75" s="70">
        <f t="shared" si="530"/>
        <v>0</v>
      </c>
      <c r="EN75" s="65">
        <f t="shared" si="531"/>
        <v>0</v>
      </c>
      <c r="EO75" s="70">
        <f t="shared" si="532"/>
        <v>0</v>
      </c>
      <c r="EP75" s="65">
        <f t="shared" si="533"/>
        <v>0</v>
      </c>
      <c r="EQ75" s="70">
        <f t="shared" si="534"/>
        <v>0</v>
      </c>
      <c r="ER75" s="65">
        <f t="shared" si="535"/>
        <v>0</v>
      </c>
      <c r="ES75" s="70">
        <f t="shared" si="536"/>
        <v>0</v>
      </c>
      <c r="ET75" s="113">
        <f t="shared" si="537"/>
        <v>0</v>
      </c>
      <c r="EU75" s="70">
        <f t="shared" si="538"/>
        <v>0</v>
      </c>
      <c r="EV75" s="70">
        <f t="shared" si="539"/>
        <v>0</v>
      </c>
      <c r="EW75" s="70">
        <f t="shared" si="540"/>
        <v>0</v>
      </c>
      <c r="EX75" s="113">
        <f t="shared" si="541"/>
        <v>0</v>
      </c>
      <c r="EY75" s="70">
        <f t="shared" si="542"/>
        <v>0</v>
      </c>
      <c r="EZ75" s="113">
        <f t="shared" si="543"/>
        <v>0</v>
      </c>
      <c r="FA75" s="70">
        <f t="shared" si="544"/>
        <v>0</v>
      </c>
      <c r="FB75" s="113">
        <f t="shared" si="545"/>
        <v>0</v>
      </c>
      <c r="FC75" s="114">
        <f t="shared" si="546"/>
        <v>0</v>
      </c>
      <c r="FD75" s="113">
        <f t="shared" si="547"/>
        <v>0</v>
      </c>
      <c r="FE75" s="70">
        <f t="shared" si="548"/>
        <v>0</v>
      </c>
      <c r="FF75" s="113">
        <f t="shared" si="549"/>
        <v>0</v>
      </c>
      <c r="FG75" s="70">
        <f t="shared" si="550"/>
        <v>0</v>
      </c>
      <c r="FH75" s="113">
        <f t="shared" si="551"/>
        <v>0</v>
      </c>
      <c r="FI75" s="70">
        <f t="shared" si="552"/>
        <v>0</v>
      </c>
      <c r="FJ75" s="113">
        <f t="shared" si="553"/>
        <v>0</v>
      </c>
      <c r="FK75" s="70">
        <f t="shared" si="554"/>
        <v>0</v>
      </c>
      <c r="FL75" s="113">
        <f t="shared" si="555"/>
        <v>0</v>
      </c>
      <c r="FM75" s="70">
        <f t="shared" si="556"/>
        <v>0</v>
      </c>
      <c r="FN75" s="113">
        <f t="shared" si="557"/>
        <v>0</v>
      </c>
      <c r="FO75" s="70">
        <f t="shared" si="558"/>
        <v>0</v>
      </c>
      <c r="FP75" s="113">
        <f t="shared" si="559"/>
        <v>0</v>
      </c>
      <c r="FQ75" s="70">
        <f t="shared" si="560"/>
        <v>0</v>
      </c>
      <c r="FR75" s="113"/>
      <c r="FS75" s="66">
        <f t="shared" si="560"/>
        <v>0</v>
      </c>
      <c r="FT75" s="113">
        <f t="shared" si="561"/>
        <v>0</v>
      </c>
      <c r="FU75" s="70">
        <f t="shared" si="562"/>
        <v>0</v>
      </c>
      <c r="FV75" s="113">
        <f t="shared" si="563"/>
        <v>0</v>
      </c>
      <c r="FW75" s="70">
        <f t="shared" si="564"/>
        <v>0</v>
      </c>
      <c r="FX75" s="113">
        <f t="shared" si="565"/>
        <v>0</v>
      </c>
      <c r="FY75" s="70">
        <f t="shared" si="566"/>
        <v>0</v>
      </c>
      <c r="FZ75" s="113">
        <f t="shared" si="567"/>
        <v>0</v>
      </c>
      <c r="GA75" s="70">
        <f t="shared" si="568"/>
        <v>0</v>
      </c>
      <c r="GB75" s="113">
        <f t="shared" si="569"/>
        <v>0</v>
      </c>
      <c r="GC75" s="70">
        <f t="shared" si="570"/>
        <v>0</v>
      </c>
      <c r="GD75" s="70">
        <f t="shared" si="571"/>
        <v>0</v>
      </c>
      <c r="GE75" s="70">
        <f t="shared" si="572"/>
        <v>0</v>
      </c>
      <c r="GF75" s="70">
        <f t="shared" si="573"/>
        <v>0</v>
      </c>
      <c r="GG75" s="116"/>
      <c r="GH75" s="116"/>
      <c r="GI75" s="116"/>
      <c r="GJ75" s="116"/>
      <c r="GK75" s="267"/>
      <c r="GL75" s="10"/>
      <c r="GM75" s="10"/>
      <c r="GN75" s="1"/>
      <c r="GO75" s="13"/>
      <c r="GP75" s="26"/>
      <c r="GQ75" s="5"/>
      <c r="GR75" s="33"/>
    </row>
    <row r="76" spans="1:200" s="2" customFormat="1" ht="24.95" customHeight="1" collapsed="1" thickBot="1" x14ac:dyDescent="0.35">
      <c r="A76" s="152">
        <v>5</v>
      </c>
      <c r="B76" s="99" t="s">
        <v>62</v>
      </c>
      <c r="C76" s="100" t="s">
        <v>63</v>
      </c>
      <c r="D76" s="101">
        <v>1</v>
      </c>
      <c r="E76" s="152"/>
      <c r="F76" s="152"/>
      <c r="G76" s="152"/>
      <c r="H76" s="152"/>
      <c r="I76" s="152"/>
      <c r="J76" s="152"/>
      <c r="K76" s="152"/>
      <c r="L76" s="152">
        <f>SUM(L77:L81)</f>
        <v>104</v>
      </c>
      <c r="M76" s="152">
        <f>SUM(M77:M81)</f>
        <v>84</v>
      </c>
      <c r="N76" s="152">
        <f>SUM(N77:N81)</f>
        <v>24</v>
      </c>
      <c r="O76" s="152">
        <f>SUM(O77:O93)</f>
        <v>24</v>
      </c>
      <c r="P76" s="152">
        <f>SUM(P77:P81)</f>
        <v>34</v>
      </c>
      <c r="Q76" s="152">
        <f t="shared" ref="Q76:BH76" si="613">SUM(Q77:Q93)</f>
        <v>34</v>
      </c>
      <c r="R76" s="152">
        <f t="shared" si="613"/>
        <v>106</v>
      </c>
      <c r="S76" s="152">
        <f t="shared" si="613"/>
        <v>26</v>
      </c>
      <c r="T76" s="152">
        <f t="shared" si="613"/>
        <v>0</v>
      </c>
      <c r="U76" s="152">
        <f t="shared" si="613"/>
        <v>0</v>
      </c>
      <c r="V76" s="152">
        <f t="shared" si="613"/>
        <v>28</v>
      </c>
      <c r="W76" s="152">
        <f t="shared" si="613"/>
        <v>0</v>
      </c>
      <c r="X76" s="152">
        <f t="shared" si="613"/>
        <v>0</v>
      </c>
      <c r="Y76" s="152">
        <f t="shared" si="613"/>
        <v>5.2</v>
      </c>
      <c r="Z76" s="152">
        <f t="shared" si="613"/>
        <v>0</v>
      </c>
      <c r="AA76" s="152">
        <f t="shared" si="613"/>
        <v>0</v>
      </c>
      <c r="AB76" s="152">
        <f t="shared" si="613"/>
        <v>34</v>
      </c>
      <c r="AC76" s="152">
        <f t="shared" si="613"/>
        <v>93.5</v>
      </c>
      <c r="AD76" s="152">
        <f t="shared" si="613"/>
        <v>1</v>
      </c>
      <c r="AE76" s="152">
        <f t="shared" si="613"/>
        <v>60</v>
      </c>
      <c r="AF76" s="152">
        <f t="shared" si="613"/>
        <v>0</v>
      </c>
      <c r="AG76" s="152">
        <f t="shared" si="613"/>
        <v>0</v>
      </c>
      <c r="AH76" s="152">
        <f t="shared" si="613"/>
        <v>0</v>
      </c>
      <c r="AI76" s="71">
        <f t="shared" si="613"/>
        <v>0</v>
      </c>
      <c r="AJ76" s="152">
        <f t="shared" si="613"/>
        <v>0</v>
      </c>
      <c r="AK76" s="152">
        <f t="shared" si="613"/>
        <v>0</v>
      </c>
      <c r="AL76" s="152">
        <f t="shared" si="613"/>
        <v>4</v>
      </c>
      <c r="AM76" s="152">
        <f t="shared" si="613"/>
        <v>186</v>
      </c>
      <c r="AN76" s="152">
        <f t="shared" si="613"/>
        <v>0</v>
      </c>
      <c r="AO76" s="152">
        <f t="shared" si="613"/>
        <v>0</v>
      </c>
      <c r="AP76" s="152">
        <f t="shared" si="613"/>
        <v>0</v>
      </c>
      <c r="AQ76" s="152">
        <f t="shared" si="613"/>
        <v>0</v>
      </c>
      <c r="AR76" s="152">
        <f t="shared" si="613"/>
        <v>1</v>
      </c>
      <c r="AS76" s="152">
        <f t="shared" si="613"/>
        <v>6</v>
      </c>
      <c r="AT76" s="152">
        <f t="shared" si="613"/>
        <v>1</v>
      </c>
      <c r="AU76" s="71">
        <f t="shared" si="613"/>
        <v>7.666666666666667</v>
      </c>
      <c r="AV76" s="152">
        <f t="shared" si="613"/>
        <v>0</v>
      </c>
      <c r="AW76" s="152">
        <f t="shared" si="613"/>
        <v>0</v>
      </c>
      <c r="AX76" s="152">
        <f t="shared" si="613"/>
        <v>0</v>
      </c>
      <c r="AY76" s="152">
        <f t="shared" si="613"/>
        <v>0</v>
      </c>
      <c r="AZ76" s="152">
        <f t="shared" si="613"/>
        <v>0</v>
      </c>
      <c r="BA76" s="152">
        <f t="shared" si="613"/>
        <v>0</v>
      </c>
      <c r="BB76" s="152">
        <f t="shared" si="613"/>
        <v>0</v>
      </c>
      <c r="BC76" s="71">
        <f t="shared" si="613"/>
        <v>0</v>
      </c>
      <c r="BD76" s="152">
        <f t="shared" si="613"/>
        <v>1</v>
      </c>
      <c r="BE76" s="152">
        <f t="shared" si="613"/>
        <v>25</v>
      </c>
      <c r="BF76" s="152">
        <f t="shared" si="613"/>
        <v>0</v>
      </c>
      <c r="BG76" s="71">
        <f t="shared" si="613"/>
        <v>467.36666666666667</v>
      </c>
      <c r="BH76" s="71">
        <f t="shared" si="613"/>
        <v>90</v>
      </c>
      <c r="BI76" s="152"/>
      <c r="BJ76" s="152"/>
      <c r="BK76" s="152"/>
      <c r="BL76" s="152"/>
      <c r="BM76" s="152">
        <v>5</v>
      </c>
      <c r="BN76" s="99" t="s">
        <v>62</v>
      </c>
      <c r="BO76" s="100" t="s">
        <v>63</v>
      </c>
      <c r="BP76" s="101">
        <v>1</v>
      </c>
      <c r="BQ76" s="152"/>
      <c r="BR76" s="152"/>
      <c r="BS76" s="152"/>
      <c r="BT76" s="152"/>
      <c r="BU76" s="152"/>
      <c r="BV76" s="152"/>
      <c r="BW76" s="152"/>
      <c r="BX76" s="152">
        <f>SUM(BX77:BX81)</f>
        <v>224</v>
      </c>
      <c r="BY76" s="152">
        <f>SUM(BY77:BY81)</f>
        <v>146</v>
      </c>
      <c r="BZ76" s="152">
        <f>SUM(BZ77:BZ81)</f>
        <v>38</v>
      </c>
      <c r="CA76" s="152">
        <f t="shared" ref="CA76:DS76" si="614">SUM(CA77:CA93)</f>
        <v>52</v>
      </c>
      <c r="CB76" s="152">
        <f t="shared" si="614"/>
        <v>66</v>
      </c>
      <c r="CC76" s="152">
        <f t="shared" si="614"/>
        <v>66</v>
      </c>
      <c r="CD76" s="152">
        <f t="shared" si="614"/>
        <v>46</v>
      </c>
      <c r="CE76" s="152">
        <f t="shared" si="614"/>
        <v>46</v>
      </c>
      <c r="CF76" s="152">
        <f t="shared" si="614"/>
        <v>0</v>
      </c>
      <c r="CG76" s="152">
        <f t="shared" si="614"/>
        <v>0</v>
      </c>
      <c r="CH76" s="152">
        <f t="shared" si="614"/>
        <v>0</v>
      </c>
      <c r="CI76" s="152">
        <f t="shared" si="614"/>
        <v>0</v>
      </c>
      <c r="CJ76" s="152">
        <f t="shared" si="614"/>
        <v>2</v>
      </c>
      <c r="CK76" s="152">
        <f t="shared" si="614"/>
        <v>11.2</v>
      </c>
      <c r="CL76" s="152">
        <f t="shared" si="614"/>
        <v>0</v>
      </c>
      <c r="CM76" s="152">
        <f t="shared" si="614"/>
        <v>0</v>
      </c>
      <c r="CN76" s="152">
        <f t="shared" si="614"/>
        <v>6</v>
      </c>
      <c r="CO76" s="152">
        <f t="shared" si="614"/>
        <v>24</v>
      </c>
      <c r="CP76" s="152">
        <f t="shared" si="614"/>
        <v>1</v>
      </c>
      <c r="CQ76" s="152">
        <f t="shared" si="614"/>
        <v>60</v>
      </c>
      <c r="CR76" s="152">
        <f t="shared" si="614"/>
        <v>1</v>
      </c>
      <c r="CS76" s="152">
        <f t="shared" si="614"/>
        <v>36</v>
      </c>
      <c r="CT76" s="152">
        <f t="shared" si="614"/>
        <v>0</v>
      </c>
      <c r="CU76" s="71">
        <f t="shared" si="614"/>
        <v>0</v>
      </c>
      <c r="CV76" s="152">
        <f t="shared" si="614"/>
        <v>0</v>
      </c>
      <c r="CW76" s="152">
        <f t="shared" si="614"/>
        <v>0</v>
      </c>
      <c r="CX76" s="152">
        <f t="shared" si="614"/>
        <v>3</v>
      </c>
      <c r="CY76" s="152">
        <f t="shared" si="614"/>
        <v>8</v>
      </c>
      <c r="CZ76" s="152">
        <f t="shared" si="614"/>
        <v>0</v>
      </c>
      <c r="DA76" s="152">
        <f t="shared" si="614"/>
        <v>0</v>
      </c>
      <c r="DB76" s="152">
        <f t="shared" si="614"/>
        <v>0</v>
      </c>
      <c r="DC76" s="169">
        <f t="shared" si="614"/>
        <v>0</v>
      </c>
      <c r="DD76" s="152">
        <f t="shared" si="614"/>
        <v>1</v>
      </c>
      <c r="DE76" s="169">
        <f t="shared" si="614"/>
        <v>6</v>
      </c>
      <c r="DF76" s="152">
        <f t="shared" si="614"/>
        <v>0</v>
      </c>
      <c r="DG76" s="152">
        <f t="shared" si="614"/>
        <v>0</v>
      </c>
      <c r="DH76" s="152">
        <f t="shared" si="614"/>
        <v>0</v>
      </c>
      <c r="DI76" s="152">
        <f t="shared" si="614"/>
        <v>0</v>
      </c>
      <c r="DJ76" s="152">
        <f t="shared" si="614"/>
        <v>1</v>
      </c>
      <c r="DK76" s="169">
        <f t="shared" si="614"/>
        <v>8</v>
      </c>
      <c r="DL76" s="152">
        <f t="shared" si="614"/>
        <v>3</v>
      </c>
      <c r="DM76" s="152">
        <f t="shared" si="614"/>
        <v>16</v>
      </c>
      <c r="DN76" s="152">
        <f t="shared" si="614"/>
        <v>0</v>
      </c>
      <c r="DO76" s="152">
        <f t="shared" si="614"/>
        <v>0</v>
      </c>
      <c r="DP76" s="152">
        <f t="shared" si="614"/>
        <v>1</v>
      </c>
      <c r="DQ76" s="152">
        <f t="shared" si="614"/>
        <v>25</v>
      </c>
      <c r="DR76" s="152">
        <f t="shared" si="614"/>
        <v>0</v>
      </c>
      <c r="DS76" s="71">
        <f t="shared" si="614"/>
        <v>360.20000000000005</v>
      </c>
      <c r="DT76" s="71">
        <f>SUM(DT77:DT93)</f>
        <v>196</v>
      </c>
      <c r="DU76" s="152"/>
      <c r="DV76" s="152"/>
      <c r="DW76" s="152"/>
      <c r="DX76" s="152"/>
      <c r="DY76" s="152">
        <v>5</v>
      </c>
      <c r="DZ76" s="99" t="s">
        <v>62</v>
      </c>
      <c r="EA76" s="100" t="s">
        <v>63</v>
      </c>
      <c r="EB76" s="101">
        <v>1</v>
      </c>
      <c r="EC76" s="152"/>
      <c r="ED76" s="152"/>
      <c r="EE76" s="152"/>
      <c r="EF76" s="152"/>
      <c r="EG76" s="152"/>
      <c r="EH76" s="152"/>
      <c r="EI76" s="152"/>
      <c r="EJ76" s="152">
        <f t="shared" ref="EJ76:GF76" si="615">SUM(EJ77:EJ93)</f>
        <v>724</v>
      </c>
      <c r="EK76" s="152">
        <f t="shared" si="615"/>
        <v>402</v>
      </c>
      <c r="EL76" s="152">
        <f t="shared" si="615"/>
        <v>76</v>
      </c>
      <c r="EM76" s="152">
        <f>SUM(EM77:EM93)</f>
        <v>76</v>
      </c>
      <c r="EN76" s="152">
        <f t="shared" si="615"/>
        <v>146</v>
      </c>
      <c r="EO76" s="152">
        <f t="shared" si="615"/>
        <v>100</v>
      </c>
      <c r="EP76" s="152">
        <f>SUM(EP77:EP93)</f>
        <v>152</v>
      </c>
      <c r="EQ76" s="152">
        <f>SUM(EQ77:EQ93)</f>
        <v>72</v>
      </c>
      <c r="ER76" s="152">
        <f t="shared" si="615"/>
        <v>0</v>
      </c>
      <c r="ES76" s="152">
        <f t="shared" si="615"/>
        <v>0</v>
      </c>
      <c r="ET76" s="152">
        <f t="shared" si="615"/>
        <v>28</v>
      </c>
      <c r="EU76" s="152">
        <f t="shared" si="615"/>
        <v>0</v>
      </c>
      <c r="EV76" s="152">
        <f t="shared" si="615"/>
        <v>2</v>
      </c>
      <c r="EW76" s="152">
        <f t="shared" si="615"/>
        <v>16.400000000000002</v>
      </c>
      <c r="EX76" s="152">
        <f t="shared" si="615"/>
        <v>0</v>
      </c>
      <c r="EY76" s="152">
        <f t="shared" si="615"/>
        <v>0</v>
      </c>
      <c r="EZ76" s="152">
        <f t="shared" si="615"/>
        <v>40</v>
      </c>
      <c r="FA76" s="152">
        <f t="shared" si="615"/>
        <v>117.5</v>
      </c>
      <c r="FB76" s="152">
        <f t="shared" si="615"/>
        <v>2</v>
      </c>
      <c r="FC76" s="152">
        <f t="shared" si="615"/>
        <v>120</v>
      </c>
      <c r="FD76" s="152">
        <f t="shared" si="615"/>
        <v>1</v>
      </c>
      <c r="FE76" s="152">
        <f t="shared" si="615"/>
        <v>36</v>
      </c>
      <c r="FF76" s="152">
        <f t="shared" si="615"/>
        <v>0</v>
      </c>
      <c r="FG76" s="71">
        <f t="shared" si="615"/>
        <v>0</v>
      </c>
      <c r="FH76" s="152">
        <f t="shared" si="615"/>
        <v>0</v>
      </c>
      <c r="FI76" s="152">
        <f t="shared" si="615"/>
        <v>0</v>
      </c>
      <c r="FJ76" s="152">
        <f t="shared" si="615"/>
        <v>7</v>
      </c>
      <c r="FK76" s="152">
        <f t="shared" si="615"/>
        <v>194</v>
      </c>
      <c r="FL76" s="152">
        <f t="shared" si="615"/>
        <v>0</v>
      </c>
      <c r="FM76" s="152">
        <f t="shared" si="615"/>
        <v>0</v>
      </c>
      <c r="FN76" s="152">
        <f t="shared" si="615"/>
        <v>0</v>
      </c>
      <c r="FO76" s="152">
        <f t="shared" si="615"/>
        <v>0</v>
      </c>
      <c r="FP76" s="152">
        <f t="shared" si="615"/>
        <v>2</v>
      </c>
      <c r="FQ76" s="152">
        <f t="shared" si="615"/>
        <v>12</v>
      </c>
      <c r="FR76" s="152"/>
      <c r="FS76" s="169">
        <f>SUM(FS77:FS93)</f>
        <v>7.666666666666667</v>
      </c>
      <c r="FT76" s="152">
        <f t="shared" si="615"/>
        <v>0</v>
      </c>
      <c r="FU76" s="152">
        <f t="shared" si="615"/>
        <v>0</v>
      </c>
      <c r="FV76" s="152">
        <f t="shared" si="615"/>
        <v>1</v>
      </c>
      <c r="FW76" s="152">
        <f t="shared" si="615"/>
        <v>8</v>
      </c>
      <c r="FX76" s="152">
        <f t="shared" si="615"/>
        <v>3</v>
      </c>
      <c r="FY76" s="152">
        <f t="shared" si="615"/>
        <v>16</v>
      </c>
      <c r="FZ76" s="152">
        <f t="shared" si="615"/>
        <v>0</v>
      </c>
      <c r="GA76" s="152">
        <f t="shared" si="615"/>
        <v>0</v>
      </c>
      <c r="GB76" s="152">
        <f t="shared" si="615"/>
        <v>2</v>
      </c>
      <c r="GC76" s="152">
        <f t="shared" si="615"/>
        <v>50</v>
      </c>
      <c r="GD76" s="152">
        <f t="shared" si="615"/>
        <v>0</v>
      </c>
      <c r="GE76" s="71">
        <f t="shared" si="615"/>
        <v>827.56666666666672</v>
      </c>
      <c r="GF76" s="71">
        <f t="shared" si="615"/>
        <v>286</v>
      </c>
      <c r="GG76" s="152"/>
      <c r="GH76" s="152"/>
      <c r="GI76" s="152"/>
      <c r="GJ76" s="264"/>
      <c r="GK76" s="269"/>
      <c r="GL76" s="265"/>
      <c r="GM76" s="7"/>
      <c r="GN76" s="11"/>
      <c r="GO76" s="11"/>
      <c r="GP76" s="37"/>
      <c r="GR76" s="38"/>
    </row>
    <row r="77" spans="1:200" ht="24.75" hidden="1" customHeight="1" outlineLevel="1" x14ac:dyDescent="0.3">
      <c r="A77" s="108"/>
      <c r="B77" s="156" t="s">
        <v>93</v>
      </c>
      <c r="C77" s="157" t="s">
        <v>94</v>
      </c>
      <c r="D77" s="157" t="s">
        <v>95</v>
      </c>
      <c r="E77" s="157" t="s">
        <v>96</v>
      </c>
      <c r="F77" s="157" t="s">
        <v>100</v>
      </c>
      <c r="G77" s="157">
        <v>1</v>
      </c>
      <c r="H77" s="157">
        <v>120</v>
      </c>
      <c r="I77" s="157">
        <v>1</v>
      </c>
      <c r="J77" s="157">
        <v>1</v>
      </c>
      <c r="K77" s="157">
        <f>SUM(J77)*2</f>
        <v>2</v>
      </c>
      <c r="L77" s="158">
        <v>42</v>
      </c>
      <c r="M77" s="159">
        <f t="shared" ref="M77:M81" si="616">SUM(N77+P77+R77+T77+V77)</f>
        <v>22</v>
      </c>
      <c r="N77" s="158"/>
      <c r="O77" s="158">
        <f t="shared" ref="O77:O81" si="617">SUM(N77)*I77</f>
        <v>0</v>
      </c>
      <c r="P77" s="158">
        <v>20</v>
      </c>
      <c r="Q77" s="160">
        <f t="shared" ref="Q77:Q81" si="618">J77*P77</f>
        <v>20</v>
      </c>
      <c r="R77" s="158">
        <v>2</v>
      </c>
      <c r="S77" s="160">
        <f t="shared" ref="S77:S81" si="619">SUM(R77)*J77</f>
        <v>2</v>
      </c>
      <c r="T77" s="161"/>
      <c r="U77" s="162">
        <f t="shared" ref="U77:U81" si="620">SUM(T77)*K77</f>
        <v>0</v>
      </c>
      <c r="V77" s="161"/>
      <c r="W77" s="162">
        <f>SUM(V77)*J77*3</f>
        <v>0</v>
      </c>
      <c r="X77" s="163">
        <f>2/8*J77*AX77</f>
        <v>0</v>
      </c>
      <c r="Y77" s="163">
        <f>SUM(L77*5/100*J77)</f>
        <v>2.1</v>
      </c>
      <c r="Z77" s="161"/>
      <c r="AA77" s="162"/>
      <c r="AB77" s="161"/>
      <c r="AC77" s="163">
        <f>SUM(AB77)*3*H77/5</f>
        <v>0</v>
      </c>
      <c r="AD77" s="161"/>
      <c r="AE77" s="162">
        <f>SUM(AD77*H77*(30+4))</f>
        <v>0</v>
      </c>
      <c r="AF77" s="161"/>
      <c r="AG77" s="162">
        <f t="shared" ref="AG77:AG81" si="621">SUM(AF77*H77*3)</f>
        <v>0</v>
      </c>
      <c r="AH77" s="161"/>
      <c r="AI77" s="163">
        <f t="shared" ref="AI77:AI81" si="622">SUM(AH77*H77/3)</f>
        <v>0</v>
      </c>
      <c r="AJ77" s="161"/>
      <c r="AK77" s="163">
        <f t="shared" ref="AK77:AK81" si="623">SUM(AJ77*H77*2/3)</f>
        <v>0</v>
      </c>
      <c r="AL77" s="161"/>
      <c r="AM77" s="162">
        <f>SUM(AL77*H77)</f>
        <v>0</v>
      </c>
      <c r="AN77" s="161"/>
      <c r="AO77" s="162">
        <f>SUM(AN77*J77)</f>
        <v>0</v>
      </c>
      <c r="AP77" s="161"/>
      <c r="AQ77" s="163">
        <f>SUM(AP77*H77*2)</f>
        <v>0</v>
      </c>
      <c r="AR77" s="161">
        <v>1</v>
      </c>
      <c r="AS77" s="163">
        <f>SUM(J77*AR77*6)</f>
        <v>6</v>
      </c>
      <c r="AT77" s="65"/>
      <c r="AU77" s="67">
        <f t="shared" ref="AU77:AU81" si="624">AT77*H77/3</f>
        <v>0</v>
      </c>
      <c r="AV77" s="161"/>
      <c r="AW77" s="162">
        <f>SUM(AV77*H77/3)</f>
        <v>0</v>
      </c>
      <c r="AX77" s="150"/>
      <c r="AY77" s="163">
        <f>AX77*J77*8/2</f>
        <v>0</v>
      </c>
      <c r="AZ77" s="161"/>
      <c r="BA77" s="163">
        <f t="shared" ref="BA77:BA81" si="625">SUM(AZ77*K77*5*6)</f>
        <v>0</v>
      </c>
      <c r="BB77" s="161"/>
      <c r="BC77" s="163">
        <f>SUM(BB77*K77*4*6)</f>
        <v>0</v>
      </c>
      <c r="BD77" s="161"/>
      <c r="BE77" s="164">
        <f>SUM(BD77*50)</f>
        <v>0</v>
      </c>
      <c r="BF77" s="70"/>
      <c r="BG77" s="70">
        <f t="shared" si="23"/>
        <v>30.1</v>
      </c>
      <c r="BH77" s="70">
        <f t="shared" ref="BH77:BH93" si="626">SUM(O77+Q77+U77+W77+X77+AS77+AW77+AY77+BA77+BC77+S77+AQ77)</f>
        <v>28</v>
      </c>
      <c r="BI77" s="174"/>
      <c r="BJ77" s="62"/>
      <c r="BK77" s="62"/>
      <c r="BL77" s="237"/>
      <c r="BM77" s="108"/>
      <c r="BN77" s="137" t="s">
        <v>102</v>
      </c>
      <c r="BO77" s="119" t="s">
        <v>94</v>
      </c>
      <c r="BP77" s="119" t="s">
        <v>95</v>
      </c>
      <c r="BQ77" s="119" t="s">
        <v>96</v>
      </c>
      <c r="BR77" s="119" t="s">
        <v>253</v>
      </c>
      <c r="BS77" s="119">
        <v>4</v>
      </c>
      <c r="BT77" s="119">
        <v>169</v>
      </c>
      <c r="BU77" s="63">
        <v>1</v>
      </c>
      <c r="BV77" s="63">
        <v>1</v>
      </c>
      <c r="BW77" s="63">
        <f>SUM(BV77)*2</f>
        <v>2</v>
      </c>
      <c r="BX77" s="137">
        <v>84</v>
      </c>
      <c r="BY77" s="166">
        <f>SUM(BZ77+CB77+CD77+CF77+CH77)</f>
        <v>54</v>
      </c>
      <c r="BZ77" s="141"/>
      <c r="CA77" s="141">
        <f>SUM(BZ77)*BU77</f>
        <v>0</v>
      </c>
      <c r="CB77" s="141">
        <v>26</v>
      </c>
      <c r="CC77" s="141">
        <f>BV77*CB77</f>
        <v>26</v>
      </c>
      <c r="CD77" s="141">
        <v>28</v>
      </c>
      <c r="CE77" s="141">
        <f>SUM(CD77)*BV77</f>
        <v>28</v>
      </c>
      <c r="CF77" s="141"/>
      <c r="CG77" s="142">
        <f>SUM(CF77)*BW77</f>
        <v>0</v>
      </c>
      <c r="CH77" s="141"/>
      <c r="CI77" s="142">
        <f>SUM(CH77)*BV77*5</f>
        <v>0</v>
      </c>
      <c r="CJ77" s="67">
        <f>SUM(BV77*DJ77*2+BW77*DL77*2)</f>
        <v>0</v>
      </c>
      <c r="CK77" s="68">
        <f>SUM(BX77*5/100*BV77)</f>
        <v>4.2</v>
      </c>
      <c r="CL77" s="141"/>
      <c r="CM77" s="142"/>
      <c r="CN77" s="141"/>
      <c r="CO77" s="67">
        <f>SUM(CN77)*3*BT77/5</f>
        <v>0</v>
      </c>
      <c r="CP77" s="65"/>
      <c r="CQ77" s="69">
        <f>SUM(CP77*BT77*(30+4))</f>
        <v>0</v>
      </c>
      <c r="CR77" s="65"/>
      <c r="CS77" s="66">
        <f>SUM(CR77*BT77*3)</f>
        <v>0</v>
      </c>
      <c r="CT77" s="66"/>
      <c r="CU77" s="167">
        <f>SUM(CT77*BT77/3)</f>
        <v>0</v>
      </c>
      <c r="CV77" s="141"/>
      <c r="CW77" s="67">
        <f>SUM(CV77*BT77*2/3)</f>
        <v>0</v>
      </c>
      <c r="CX77" s="65"/>
      <c r="CY77" s="66">
        <f>SUM(CX77*BT77)*2</f>
        <v>0</v>
      </c>
      <c r="CZ77" s="65"/>
      <c r="DA77" s="66">
        <f>SUM(CZ77*BV77*2)</f>
        <v>0</v>
      </c>
      <c r="DB77" s="65"/>
      <c r="DC77" s="66">
        <f>SUM(DB77*BT77*2)</f>
        <v>0</v>
      </c>
      <c r="DD77" s="65">
        <v>1</v>
      </c>
      <c r="DE77" s="66">
        <f>SUM(BV77*DD77*6)</f>
        <v>6</v>
      </c>
      <c r="DF77" s="65"/>
      <c r="DG77" s="67">
        <f>DF77*BT77/3</f>
        <v>0</v>
      </c>
      <c r="DH77" s="66"/>
      <c r="DI77" s="66">
        <f>SUM(DH77*BT77/3)</f>
        <v>0</v>
      </c>
      <c r="DJ77" s="141"/>
      <c r="DK77" s="66">
        <f>SUM(BV77*DJ77*8)</f>
        <v>0</v>
      </c>
      <c r="DL77" s="113"/>
      <c r="DM77" s="70"/>
      <c r="DN77" s="113"/>
      <c r="DO77" s="70"/>
      <c r="DP77" s="113"/>
      <c r="DQ77" s="70"/>
      <c r="DR77" s="70"/>
      <c r="DS77" s="70">
        <f t="shared" ref="DS77:DS93" si="627">SUM(DA77+DQ77+DO77+DM77+DK77+DI77+DE77+DC77+CW77+CY77+CU77+CS77+CQ77+CO77+CM77+CK77+CJ77+CI77+CG77+CC77+CA77+CE77+DG77)</f>
        <v>64.2</v>
      </c>
      <c r="DT77" s="70">
        <f t="shared" ref="DT77:DT93" si="628">SUM(CA77+CC77+CG77+CI77+CJ77+DE77+DI77+DK77+DM77+DO77+CE77+DC77)</f>
        <v>60</v>
      </c>
      <c r="DU77" s="174"/>
      <c r="DV77" s="62"/>
      <c r="DW77" s="62"/>
      <c r="DX77" s="237"/>
      <c r="DY77" s="108"/>
      <c r="DZ77" s="62" t="s">
        <v>102</v>
      </c>
      <c r="EA77" s="63" t="s">
        <v>94</v>
      </c>
      <c r="EB77" s="63" t="s">
        <v>190</v>
      </c>
      <c r="EC77" s="146"/>
      <c r="ED77" s="177"/>
      <c r="EE77" s="177"/>
      <c r="EF77" s="177"/>
      <c r="EG77" s="177"/>
      <c r="EH77" s="177"/>
      <c r="EI77" s="177"/>
      <c r="EJ77" s="66">
        <f t="shared" ref="EJ77:EJ93" si="629">SUM(L77+BX77)</f>
        <v>126</v>
      </c>
      <c r="EK77" s="147">
        <f t="shared" ref="EK77:EK93" si="630">SUM(M77+BY77)</f>
        <v>76</v>
      </c>
      <c r="EL77" s="65">
        <f t="shared" ref="EL77:EL93" si="631">SUM(N77+BZ77)</f>
        <v>0</v>
      </c>
      <c r="EM77" s="70">
        <f t="shared" ref="EM77:EM93" si="632">SUM(O77+CA77)</f>
        <v>0</v>
      </c>
      <c r="EN77" s="65">
        <f t="shared" ref="EN77:EN93" si="633">SUM(P77+CB77)</f>
        <v>46</v>
      </c>
      <c r="EO77" s="70">
        <f t="shared" ref="EO77:EO93" si="634">SUM(Q77+CC77)</f>
        <v>46</v>
      </c>
      <c r="EP77" s="65">
        <f t="shared" ref="EP77:EP93" si="635">SUM(R77+CD77)</f>
        <v>30</v>
      </c>
      <c r="EQ77" s="70">
        <f t="shared" ref="EQ77:EQ93" si="636">SUM(S77+CE77)</f>
        <v>30</v>
      </c>
      <c r="ER77" s="65">
        <f t="shared" ref="ER77:ER93" si="637">SUM(T77+CF77)</f>
        <v>0</v>
      </c>
      <c r="ES77" s="70">
        <f t="shared" ref="ES77:ES93" si="638">SUM(U77+CG77)</f>
        <v>0</v>
      </c>
      <c r="ET77" s="113">
        <f t="shared" ref="ET77:ET93" si="639">SUM(V77+CH77)</f>
        <v>0</v>
      </c>
      <c r="EU77" s="70">
        <f t="shared" ref="EU77:EU93" si="640">SUM(W77+CI77)</f>
        <v>0</v>
      </c>
      <c r="EV77" s="70">
        <f t="shared" ref="EV77:EV93" si="641">SUM(X77+CJ77)</f>
        <v>0</v>
      </c>
      <c r="EW77" s="70">
        <f t="shared" ref="EW77:EW93" si="642">SUM(Y77+CK77)</f>
        <v>6.3000000000000007</v>
      </c>
      <c r="EX77" s="113">
        <f t="shared" ref="EX77:EX93" si="643">SUM(Z77+CL77)</f>
        <v>0</v>
      </c>
      <c r="EY77" s="70">
        <f t="shared" ref="EY77:EY93" si="644">SUM(AA77+CM77)</f>
        <v>0</v>
      </c>
      <c r="EZ77" s="113">
        <f t="shared" ref="EZ77:EZ93" si="645">SUM(AB77+CN77)</f>
        <v>0</v>
      </c>
      <c r="FA77" s="70">
        <f t="shared" ref="FA77:FA93" si="646">SUM(AC77+CO77)</f>
        <v>0</v>
      </c>
      <c r="FB77" s="113">
        <f t="shared" ref="FB77:FB93" si="647">SUM(AD77+CP77)</f>
        <v>0</v>
      </c>
      <c r="FC77" s="114">
        <f t="shared" ref="FC77:FC93" si="648">SUM(AE77+CQ77)</f>
        <v>0</v>
      </c>
      <c r="FD77" s="113">
        <f t="shared" ref="FD77:FD93" si="649">SUM(AF77+CR77)</f>
        <v>0</v>
      </c>
      <c r="FE77" s="70">
        <f t="shared" ref="FE77:FE93" si="650">SUM(AG77+CS77)</f>
        <v>0</v>
      </c>
      <c r="FF77" s="113">
        <f t="shared" ref="FF77:FF93" si="651">SUM(AH77+CT77)</f>
        <v>0</v>
      </c>
      <c r="FG77" s="70">
        <f t="shared" ref="FG77:FG93" si="652">SUM(AI77+CU77)</f>
        <v>0</v>
      </c>
      <c r="FH77" s="113">
        <f t="shared" ref="FH77:FH93" si="653">SUM(AJ77+CV77)</f>
        <v>0</v>
      </c>
      <c r="FI77" s="70">
        <f t="shared" ref="FI77:FI93" si="654">SUM(AK77+CW77)</f>
        <v>0</v>
      </c>
      <c r="FJ77" s="113">
        <f t="shared" ref="FJ77:FJ93" si="655">SUM(AL77+CX77)</f>
        <v>0</v>
      </c>
      <c r="FK77" s="70">
        <f t="shared" ref="FK77:FK93" si="656">SUM(AM77+CY77)</f>
        <v>0</v>
      </c>
      <c r="FL77" s="113">
        <f t="shared" ref="FL77:FL93" si="657">SUM(AN77+CZ77)</f>
        <v>0</v>
      </c>
      <c r="FM77" s="70">
        <f t="shared" ref="FM77:FM93" si="658">SUM(AO77+DA77)</f>
        <v>0</v>
      </c>
      <c r="FN77" s="113">
        <f t="shared" ref="FN77:FN93" si="659">SUM(AP77+DB77)</f>
        <v>0</v>
      </c>
      <c r="FO77" s="70">
        <f t="shared" ref="FO77:FO93" si="660">SUM(AQ77+DC77)</f>
        <v>0</v>
      </c>
      <c r="FP77" s="113">
        <f t="shared" ref="FP77:FP93" si="661">SUM(AR77+DD77)</f>
        <v>2</v>
      </c>
      <c r="FQ77" s="70">
        <f t="shared" ref="FQ77:FS93" si="662">SUM(AS77+DE77)</f>
        <v>12</v>
      </c>
      <c r="FR77" s="113"/>
      <c r="FS77" s="66">
        <f t="shared" si="662"/>
        <v>0</v>
      </c>
      <c r="FT77" s="113">
        <f t="shared" ref="FT77:FT93" si="663">SUM(AV77+DH77)</f>
        <v>0</v>
      </c>
      <c r="FU77" s="70">
        <f t="shared" ref="FU77:FU93" si="664">SUM(AW77+DI77)</f>
        <v>0</v>
      </c>
      <c r="FV77" s="113">
        <f t="shared" ref="FV77:FV93" si="665">SUM(AX77+DJ77)</f>
        <v>0</v>
      </c>
      <c r="FW77" s="70">
        <f t="shared" ref="FW77:FW93" si="666">SUM(AY77+DK77)</f>
        <v>0</v>
      </c>
      <c r="FX77" s="113">
        <f t="shared" ref="FX77:FX93" si="667">SUM(AZ77+DL77)</f>
        <v>0</v>
      </c>
      <c r="FY77" s="70">
        <f t="shared" ref="FY77:FY93" si="668">SUM(BA77+DM77)</f>
        <v>0</v>
      </c>
      <c r="FZ77" s="113">
        <f t="shared" ref="FZ77:FZ93" si="669">SUM(BB77+DN77)</f>
        <v>0</v>
      </c>
      <c r="GA77" s="70">
        <f t="shared" ref="GA77:GA93" si="670">SUM(BC77+DO77)</f>
        <v>0</v>
      </c>
      <c r="GB77" s="113">
        <f t="shared" ref="GB77:GB93" si="671">SUM(BD77+DP77)</f>
        <v>0</v>
      </c>
      <c r="GC77" s="70">
        <f t="shared" ref="GC77:GC93" si="672">SUM(BE77+DQ77)</f>
        <v>0</v>
      </c>
      <c r="GD77" s="70">
        <f t="shared" ref="GD77:GD93" si="673">SUM(BF77+DR77)</f>
        <v>0</v>
      </c>
      <c r="GE77" s="70">
        <f t="shared" ref="GE77:GE93" si="674">SUM(BG77+DS77)</f>
        <v>94.300000000000011</v>
      </c>
      <c r="GF77" s="70">
        <f t="shared" ref="GF77:GF93" si="675">SUM(BH77+DT77)</f>
        <v>88</v>
      </c>
      <c r="GG77" s="174"/>
      <c r="GH77" s="62"/>
      <c r="GI77" s="62"/>
      <c r="GJ77" s="237"/>
      <c r="GL77" s="10"/>
      <c r="GM77" s="10"/>
      <c r="GN77" s="1"/>
      <c r="GO77" s="13"/>
      <c r="GP77" s="26"/>
      <c r="GQ77" s="5"/>
      <c r="GR77" s="33"/>
    </row>
    <row r="78" spans="1:200" ht="24.95" hidden="1" customHeight="1" outlineLevel="1" x14ac:dyDescent="0.3">
      <c r="A78" s="108"/>
      <c r="B78" s="62" t="s">
        <v>102</v>
      </c>
      <c r="C78" s="119" t="s">
        <v>110</v>
      </c>
      <c r="D78" s="119" t="s">
        <v>120</v>
      </c>
      <c r="E78" s="119" t="s">
        <v>111</v>
      </c>
      <c r="F78" s="119" t="s">
        <v>121</v>
      </c>
      <c r="G78" s="119">
        <v>5</v>
      </c>
      <c r="H78" s="63">
        <v>23</v>
      </c>
      <c r="I78" s="63">
        <v>1</v>
      </c>
      <c r="J78" s="63">
        <v>1</v>
      </c>
      <c r="K78" s="63">
        <f>SUM(J78)*2</f>
        <v>2</v>
      </c>
      <c r="L78" s="62">
        <v>62</v>
      </c>
      <c r="M78" s="64">
        <f t="shared" si="616"/>
        <v>62</v>
      </c>
      <c r="N78" s="65">
        <v>24</v>
      </c>
      <c r="O78" s="66">
        <f t="shared" si="617"/>
        <v>24</v>
      </c>
      <c r="P78" s="65">
        <v>14</v>
      </c>
      <c r="Q78" s="66">
        <f t="shared" si="618"/>
        <v>14</v>
      </c>
      <c r="R78" s="65">
        <v>24</v>
      </c>
      <c r="S78" s="66">
        <f t="shared" si="619"/>
        <v>24</v>
      </c>
      <c r="T78" s="65"/>
      <c r="U78" s="66">
        <f t="shared" si="620"/>
        <v>0</v>
      </c>
      <c r="V78" s="65"/>
      <c r="W78" s="66">
        <f>SUM(V78)*J78*5</f>
        <v>0</v>
      </c>
      <c r="X78" s="67">
        <f>SUM(J78*AX78*2+K78*AZ78*2)</f>
        <v>0</v>
      </c>
      <c r="Y78" s="68">
        <f>SUM(L78*5/100*J78)</f>
        <v>3.1</v>
      </c>
      <c r="Z78" s="65"/>
      <c r="AA78" s="66"/>
      <c r="AB78" s="65"/>
      <c r="AC78" s="67">
        <f>SUM(AB78)*3*H78/5</f>
        <v>0</v>
      </c>
      <c r="AD78" s="65"/>
      <c r="AE78" s="69">
        <f>SUM(AD78*H78*(30+4))</f>
        <v>0</v>
      </c>
      <c r="AF78" s="65"/>
      <c r="AG78" s="66">
        <f t="shared" si="621"/>
        <v>0</v>
      </c>
      <c r="AH78" s="66"/>
      <c r="AI78" s="67">
        <f t="shared" si="622"/>
        <v>0</v>
      </c>
      <c r="AJ78" s="65"/>
      <c r="AK78" s="67">
        <f t="shared" si="623"/>
        <v>0</v>
      </c>
      <c r="AL78" s="65">
        <v>1</v>
      </c>
      <c r="AM78" s="66">
        <f>SUM(AL78*H78)*2</f>
        <v>46</v>
      </c>
      <c r="AN78" s="65"/>
      <c r="AO78" s="66">
        <f>SUM(AN78*J78*2)</f>
        <v>0</v>
      </c>
      <c r="AP78" s="65"/>
      <c r="AQ78" s="67">
        <f>SUM(AP78*H78*2)</f>
        <v>0</v>
      </c>
      <c r="AR78" s="65"/>
      <c r="AS78" s="67">
        <f>SUM(J78*AR78*6)</f>
        <v>0</v>
      </c>
      <c r="AT78" s="65">
        <v>1</v>
      </c>
      <c r="AU78" s="67">
        <f t="shared" si="624"/>
        <v>7.666666666666667</v>
      </c>
      <c r="AV78" s="65"/>
      <c r="AW78" s="66">
        <f>SUM(J78*AV78*6)</f>
        <v>0</v>
      </c>
      <c r="AX78" s="65"/>
      <c r="AY78" s="67">
        <f>SUM(J78*AX78*8)</f>
        <v>0</v>
      </c>
      <c r="AZ78" s="66"/>
      <c r="BA78" s="67">
        <f t="shared" si="625"/>
        <v>0</v>
      </c>
      <c r="BB78" s="65"/>
      <c r="BC78" s="67">
        <f>SUM(BB78*K78*4*6)</f>
        <v>0</v>
      </c>
      <c r="BD78" s="65"/>
      <c r="BE78" s="70">
        <f>SUM(BD78*50)</f>
        <v>0</v>
      </c>
      <c r="BF78" s="70"/>
      <c r="BG78" s="70">
        <f t="shared" si="23"/>
        <v>118.76666666666667</v>
      </c>
      <c r="BH78" s="70">
        <f t="shared" si="626"/>
        <v>62</v>
      </c>
      <c r="BI78" s="116"/>
      <c r="BJ78" s="116"/>
      <c r="BK78" s="116"/>
      <c r="BL78" s="117"/>
      <c r="BM78" s="108"/>
      <c r="BN78" s="62" t="s">
        <v>102</v>
      </c>
      <c r="BO78" s="119" t="s">
        <v>110</v>
      </c>
      <c r="BP78" s="119" t="s">
        <v>120</v>
      </c>
      <c r="BQ78" s="119" t="s">
        <v>111</v>
      </c>
      <c r="BR78" s="119" t="s">
        <v>121</v>
      </c>
      <c r="BS78" s="119">
        <v>6</v>
      </c>
      <c r="BT78" s="63">
        <f>22+25</f>
        <v>47</v>
      </c>
      <c r="BU78" s="63">
        <v>1</v>
      </c>
      <c r="BV78" s="63">
        <v>1</v>
      </c>
      <c r="BW78" s="63">
        <f>SUM(BV78)*2</f>
        <v>2</v>
      </c>
      <c r="BX78" s="62">
        <v>74</v>
      </c>
      <c r="BY78" s="64">
        <f>SUM(BZ78+CB78+CD78+CF78+CH78)</f>
        <v>74</v>
      </c>
      <c r="BZ78" s="65">
        <v>28</v>
      </c>
      <c r="CA78" s="66">
        <f>SUM(BZ78)*BU78</f>
        <v>28</v>
      </c>
      <c r="CB78" s="65">
        <v>28</v>
      </c>
      <c r="CC78" s="66">
        <f>BV78*CB78</f>
        <v>28</v>
      </c>
      <c r="CD78" s="65">
        <v>18</v>
      </c>
      <c r="CE78" s="66">
        <f>SUM(CD78)*BV78</f>
        <v>18</v>
      </c>
      <c r="CF78" s="65"/>
      <c r="CG78" s="66">
        <f>SUM(CF78)*BW78</f>
        <v>0</v>
      </c>
      <c r="CH78" s="65"/>
      <c r="CI78" s="66">
        <f>SUM(CH78)*BV78*5</f>
        <v>0</v>
      </c>
      <c r="CJ78" s="67">
        <f>SUM(BV78*DJ78*2+BW78*DL78*2)</f>
        <v>2</v>
      </c>
      <c r="CK78" s="68">
        <f>SUM(BX78*5/100*BV78)</f>
        <v>3.7</v>
      </c>
      <c r="CL78" s="65"/>
      <c r="CM78" s="66"/>
      <c r="CN78" s="65"/>
      <c r="CO78" s="67">
        <f>SUM(CN78)*3*BT78/5</f>
        <v>0</v>
      </c>
      <c r="CP78" s="65"/>
      <c r="CQ78" s="69">
        <f>SUM(CP78*BT78*(30+4))</f>
        <v>0</v>
      </c>
      <c r="CR78" s="65"/>
      <c r="CS78" s="66">
        <f>SUM(CR78*BT78*3)</f>
        <v>0</v>
      </c>
      <c r="CT78" s="66"/>
      <c r="CU78" s="67">
        <f>SUM(CT78*BT78/3)</f>
        <v>0</v>
      </c>
      <c r="CV78" s="65"/>
      <c r="CW78" s="67">
        <f>SUM(CV78*BT78*2/3)</f>
        <v>0</v>
      </c>
      <c r="CX78" s="65"/>
      <c r="CY78" s="66">
        <f>SUM(CX78*BT78)*2</f>
        <v>0</v>
      </c>
      <c r="CZ78" s="65"/>
      <c r="DA78" s="66">
        <f>SUM(CZ78*BV78*2)</f>
        <v>0</v>
      </c>
      <c r="DB78" s="65"/>
      <c r="DC78" s="66">
        <f>SUM(DB78*BT78*2)</f>
        <v>0</v>
      </c>
      <c r="DD78" s="65"/>
      <c r="DE78" s="66">
        <f>SUM(BV78*DD78*6)</f>
        <v>0</v>
      </c>
      <c r="DF78" s="65"/>
      <c r="DG78" s="67">
        <f>DF78*BT78/3</f>
        <v>0</v>
      </c>
      <c r="DH78" s="65"/>
      <c r="DI78" s="66">
        <f>SUM(BV78*DH78*6)</f>
        <v>0</v>
      </c>
      <c r="DJ78" s="65">
        <v>1</v>
      </c>
      <c r="DK78" s="66">
        <f>SUM(BV78*DJ78*8)</f>
        <v>8</v>
      </c>
      <c r="DL78" s="66"/>
      <c r="DM78" s="67">
        <f>SUM(DL78*BW78*5*6)</f>
        <v>0</v>
      </c>
      <c r="DN78" s="65"/>
      <c r="DO78" s="67">
        <f>SUM(DN78*BW78*4*6)</f>
        <v>0</v>
      </c>
      <c r="DP78" s="65"/>
      <c r="DQ78" s="70">
        <f>SUM(DP78*50)</f>
        <v>0</v>
      </c>
      <c r="DR78" s="70"/>
      <c r="DS78" s="70">
        <f t="shared" si="627"/>
        <v>87.7</v>
      </c>
      <c r="DT78" s="70">
        <f t="shared" si="628"/>
        <v>84</v>
      </c>
      <c r="DU78" s="116"/>
      <c r="DV78" s="116"/>
      <c r="DW78" s="116"/>
      <c r="DX78" s="117"/>
      <c r="DY78" s="108"/>
      <c r="DZ78" s="62" t="s">
        <v>102</v>
      </c>
      <c r="EA78" s="63" t="s">
        <v>94</v>
      </c>
      <c r="EB78" s="63" t="s">
        <v>190</v>
      </c>
      <c r="EC78" s="146"/>
      <c r="ED78" s="146"/>
      <c r="EE78" s="177"/>
      <c r="EF78" s="177"/>
      <c r="EG78" s="177"/>
      <c r="EH78" s="177"/>
      <c r="EI78" s="177"/>
      <c r="EJ78" s="66">
        <f t="shared" si="629"/>
        <v>136</v>
      </c>
      <c r="EK78" s="147">
        <f t="shared" si="630"/>
        <v>136</v>
      </c>
      <c r="EL78" s="65">
        <f t="shared" si="631"/>
        <v>52</v>
      </c>
      <c r="EM78" s="70">
        <f t="shared" si="632"/>
        <v>52</v>
      </c>
      <c r="EN78" s="65">
        <f t="shared" si="633"/>
        <v>42</v>
      </c>
      <c r="EO78" s="70">
        <f t="shared" si="634"/>
        <v>42</v>
      </c>
      <c r="EP78" s="65">
        <f t="shared" si="635"/>
        <v>42</v>
      </c>
      <c r="EQ78" s="70">
        <f t="shared" si="636"/>
        <v>42</v>
      </c>
      <c r="ER78" s="65">
        <f t="shared" si="637"/>
        <v>0</v>
      </c>
      <c r="ES78" s="70">
        <f t="shared" si="638"/>
        <v>0</v>
      </c>
      <c r="ET78" s="113">
        <f t="shared" si="639"/>
        <v>0</v>
      </c>
      <c r="EU78" s="70">
        <f t="shared" si="640"/>
        <v>0</v>
      </c>
      <c r="EV78" s="70">
        <f t="shared" si="641"/>
        <v>2</v>
      </c>
      <c r="EW78" s="70">
        <f t="shared" si="642"/>
        <v>6.8000000000000007</v>
      </c>
      <c r="EX78" s="113">
        <f t="shared" si="643"/>
        <v>0</v>
      </c>
      <c r="EY78" s="70">
        <f t="shared" si="644"/>
        <v>0</v>
      </c>
      <c r="EZ78" s="113">
        <f t="shared" si="645"/>
        <v>0</v>
      </c>
      <c r="FA78" s="70">
        <f t="shared" si="646"/>
        <v>0</v>
      </c>
      <c r="FB78" s="113">
        <f t="shared" si="647"/>
        <v>0</v>
      </c>
      <c r="FC78" s="114">
        <f t="shared" si="648"/>
        <v>0</v>
      </c>
      <c r="FD78" s="113">
        <f t="shared" si="649"/>
        <v>0</v>
      </c>
      <c r="FE78" s="70">
        <f t="shared" si="650"/>
        <v>0</v>
      </c>
      <c r="FF78" s="113">
        <f t="shared" si="651"/>
        <v>0</v>
      </c>
      <c r="FG78" s="70">
        <f t="shared" si="652"/>
        <v>0</v>
      </c>
      <c r="FH78" s="113">
        <f t="shared" si="653"/>
        <v>0</v>
      </c>
      <c r="FI78" s="70">
        <f t="shared" si="654"/>
        <v>0</v>
      </c>
      <c r="FJ78" s="113">
        <f t="shared" si="655"/>
        <v>1</v>
      </c>
      <c r="FK78" s="70">
        <f t="shared" si="656"/>
        <v>46</v>
      </c>
      <c r="FL78" s="113">
        <f t="shared" si="657"/>
        <v>0</v>
      </c>
      <c r="FM78" s="70">
        <f t="shared" si="658"/>
        <v>0</v>
      </c>
      <c r="FN78" s="113">
        <f t="shared" si="659"/>
        <v>0</v>
      </c>
      <c r="FO78" s="70">
        <f t="shared" si="660"/>
        <v>0</v>
      </c>
      <c r="FP78" s="113">
        <f t="shared" si="661"/>
        <v>0</v>
      </c>
      <c r="FQ78" s="70">
        <f t="shared" si="662"/>
        <v>0</v>
      </c>
      <c r="FR78" s="113"/>
      <c r="FS78" s="66">
        <f t="shared" si="662"/>
        <v>7.666666666666667</v>
      </c>
      <c r="FT78" s="113">
        <f t="shared" si="663"/>
        <v>0</v>
      </c>
      <c r="FU78" s="70">
        <f t="shared" si="664"/>
        <v>0</v>
      </c>
      <c r="FV78" s="113">
        <f t="shared" si="665"/>
        <v>1</v>
      </c>
      <c r="FW78" s="70">
        <f t="shared" si="666"/>
        <v>8</v>
      </c>
      <c r="FX78" s="113">
        <f t="shared" si="667"/>
        <v>0</v>
      </c>
      <c r="FY78" s="70">
        <f t="shared" si="668"/>
        <v>0</v>
      </c>
      <c r="FZ78" s="113">
        <f t="shared" si="669"/>
        <v>0</v>
      </c>
      <c r="GA78" s="70">
        <f t="shared" si="670"/>
        <v>0</v>
      </c>
      <c r="GB78" s="113">
        <f t="shared" si="671"/>
        <v>0</v>
      </c>
      <c r="GC78" s="70">
        <f t="shared" si="672"/>
        <v>0</v>
      </c>
      <c r="GD78" s="70">
        <f t="shared" si="673"/>
        <v>0</v>
      </c>
      <c r="GE78" s="70">
        <f t="shared" si="674"/>
        <v>206.46666666666667</v>
      </c>
      <c r="GF78" s="70">
        <f t="shared" si="675"/>
        <v>146</v>
      </c>
      <c r="GG78" s="116"/>
      <c r="GH78" s="116"/>
      <c r="GI78" s="116"/>
      <c r="GJ78" s="117"/>
      <c r="GL78" s="10"/>
      <c r="GM78" s="10"/>
      <c r="GN78" s="1"/>
      <c r="GO78" s="13"/>
      <c r="GP78" s="26"/>
      <c r="GQ78" s="5"/>
      <c r="GR78" s="33"/>
    </row>
    <row r="79" spans="1:200" ht="24.95" hidden="1" customHeight="1" outlineLevel="1" x14ac:dyDescent="0.3">
      <c r="A79" s="108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2"/>
      <c r="M79" s="64"/>
      <c r="N79" s="65"/>
      <c r="O79" s="66"/>
      <c r="P79" s="65"/>
      <c r="Q79" s="66"/>
      <c r="R79" s="65"/>
      <c r="S79" s="66"/>
      <c r="T79" s="65"/>
      <c r="U79" s="66"/>
      <c r="V79" s="65"/>
      <c r="W79" s="66"/>
      <c r="X79" s="67"/>
      <c r="Y79" s="67"/>
      <c r="Z79" s="65"/>
      <c r="AA79" s="66"/>
      <c r="AB79" s="65"/>
      <c r="AC79" s="67"/>
      <c r="AD79" s="65"/>
      <c r="AE79" s="69"/>
      <c r="AF79" s="65"/>
      <c r="AG79" s="66"/>
      <c r="AH79" s="65"/>
      <c r="AI79" s="67"/>
      <c r="AJ79" s="65"/>
      <c r="AK79" s="67"/>
      <c r="AL79" s="65"/>
      <c r="AM79" s="66"/>
      <c r="AN79" s="65"/>
      <c r="AO79" s="66"/>
      <c r="AP79" s="65"/>
      <c r="AQ79" s="67"/>
      <c r="AR79" s="65"/>
      <c r="AS79" s="67"/>
      <c r="AT79" s="65"/>
      <c r="AU79" s="67"/>
      <c r="AV79" s="65"/>
      <c r="AW79" s="66"/>
      <c r="AX79" s="65"/>
      <c r="AY79" s="67"/>
      <c r="AZ79" s="65"/>
      <c r="BA79" s="67"/>
      <c r="BB79" s="65"/>
      <c r="BC79" s="67"/>
      <c r="BD79" s="65"/>
      <c r="BE79" s="70"/>
      <c r="BF79" s="70"/>
      <c r="BG79" s="70">
        <f t="shared" si="23"/>
        <v>0</v>
      </c>
      <c r="BH79" s="70">
        <f t="shared" si="626"/>
        <v>0</v>
      </c>
      <c r="BI79" s="116"/>
      <c r="BJ79" s="116"/>
      <c r="BK79" s="116"/>
      <c r="BL79" s="117"/>
      <c r="BM79" s="108"/>
      <c r="BN79" s="62" t="s">
        <v>221</v>
      </c>
      <c r="BO79" s="145" t="s">
        <v>222</v>
      </c>
      <c r="BP79" s="63" t="s">
        <v>95</v>
      </c>
      <c r="BQ79" s="63" t="s">
        <v>223</v>
      </c>
      <c r="BR79" s="63" t="s">
        <v>354</v>
      </c>
      <c r="BS79" s="63">
        <v>4</v>
      </c>
      <c r="BT79" s="63">
        <v>4</v>
      </c>
      <c r="BU79" s="63">
        <v>1</v>
      </c>
      <c r="BV79" s="63">
        <v>1</v>
      </c>
      <c r="BW79" s="63">
        <v>1</v>
      </c>
      <c r="BX79" s="109">
        <v>66</v>
      </c>
      <c r="BY79" s="135">
        <f t="shared" ref="BY79:BY82" si="676">SUM(BZ79+CB79+CD79+CF79+CH79)</f>
        <v>18</v>
      </c>
      <c r="BZ79" s="65">
        <v>10</v>
      </c>
      <c r="CA79" s="66">
        <f t="shared" ref="CA79:CA82" si="677">SUM(BZ79)*BU79</f>
        <v>10</v>
      </c>
      <c r="CB79" s="65">
        <v>8</v>
      </c>
      <c r="CC79" s="66">
        <f t="shared" ref="CC79:CC81" si="678">BV79*CB79</f>
        <v>8</v>
      </c>
      <c r="CD79" s="65"/>
      <c r="CE79" s="66">
        <f t="shared" ref="CE79:CE80" si="679">SUM(CD79)*BV79</f>
        <v>0</v>
      </c>
      <c r="CF79" s="65"/>
      <c r="CG79" s="66">
        <f t="shared" ref="CG79:CG80" si="680">SUM(CF79)*BW79</f>
        <v>0</v>
      </c>
      <c r="CH79" s="65"/>
      <c r="CI79" s="66">
        <f t="shared" ref="CI79:CI82" si="681">SUM(CH79)*BV79*5</f>
        <v>0</v>
      </c>
      <c r="CJ79" s="67"/>
      <c r="CK79" s="67">
        <v>3.3</v>
      </c>
      <c r="CL79" s="65"/>
      <c r="CM79" s="66"/>
      <c r="CN79" s="65"/>
      <c r="CO79" s="67">
        <f t="shared" ref="CO79" si="682">SUM(CN79)*3*BT79/5</f>
        <v>0</v>
      </c>
      <c r="CP79" s="65"/>
      <c r="CQ79" s="69">
        <f t="shared" ref="CQ79" si="683">SUM(CP79*BT79*(30+4))</f>
        <v>0</v>
      </c>
      <c r="CR79" s="65"/>
      <c r="CS79" s="66">
        <f t="shared" ref="CS79:CS80" si="684">SUM(CR79*BT79*3)</f>
        <v>0</v>
      </c>
      <c r="CT79" s="65"/>
      <c r="CU79" s="67">
        <f t="shared" ref="CU79:CU82" si="685">SUM(CT79*BT79/3)</f>
        <v>0</v>
      </c>
      <c r="CV79" s="65"/>
      <c r="CW79" s="67">
        <f t="shared" ref="CW79:CW80" si="686">SUM(CV79*BT79*2/3)</f>
        <v>0</v>
      </c>
      <c r="CX79" s="65">
        <v>1</v>
      </c>
      <c r="CY79" s="66">
        <f>SUM(CX79*BT79)*2</f>
        <v>8</v>
      </c>
      <c r="CZ79" s="65"/>
      <c r="DA79" s="66">
        <f t="shared" ref="DA79" si="687">SUM(CZ79*BV79)</f>
        <v>0</v>
      </c>
      <c r="DB79" s="65"/>
      <c r="DC79" s="66">
        <f t="shared" ref="DC79" si="688">SUM(DB79*BT79*2)</f>
        <v>0</v>
      </c>
      <c r="DD79" s="65"/>
      <c r="DE79" s="66">
        <f t="shared" ref="DE79" si="689">SUM(DD79*BV79*2)</f>
        <v>0</v>
      </c>
      <c r="DF79" s="65"/>
      <c r="DG79" s="67">
        <f t="shared" ref="DG79:DG85" si="690">DF79*BT79/3</f>
        <v>0</v>
      </c>
      <c r="DH79" s="65"/>
      <c r="DI79" s="66">
        <f t="shared" ref="DI79" si="691">SUM(DH79*BT79/3)</f>
        <v>0</v>
      </c>
      <c r="DJ79" s="65"/>
      <c r="DK79" s="66">
        <f t="shared" ref="DK79" si="692">SUM(DJ79*BT79/3)</f>
        <v>0</v>
      </c>
      <c r="DL79" s="65"/>
      <c r="DM79" s="67">
        <f t="shared" ref="DM79" si="693">SUM(DL79*BW79*5*6)</f>
        <v>0</v>
      </c>
      <c r="DN79" s="65"/>
      <c r="DO79" s="67">
        <f t="shared" ref="DO79" si="694">SUM(DN79*BW79*4*6)</f>
        <v>0</v>
      </c>
      <c r="DP79" s="65"/>
      <c r="DQ79" s="70">
        <f t="shared" ref="DQ79" si="695">SUM(DP79*50)/2</f>
        <v>0</v>
      </c>
      <c r="DR79" s="70"/>
      <c r="DS79" s="70">
        <f>SUM(DA79+DQ79+DO79+DM79+DK79+DI79+DE79+DC79+CW79+CY79+CU79+CS79+CQ79+CO79+CM79+CK79+CJ79+CI79+CG79+CC79+CA79+CE79+DG79)</f>
        <v>29.3</v>
      </c>
      <c r="DT79" s="70">
        <f t="shared" si="628"/>
        <v>18</v>
      </c>
      <c r="DU79" s="116"/>
      <c r="DV79" s="116"/>
      <c r="DW79" s="116"/>
      <c r="DX79" s="117"/>
      <c r="DY79" s="108"/>
      <c r="DZ79" s="62" t="s">
        <v>102</v>
      </c>
      <c r="EA79" s="119" t="s">
        <v>94</v>
      </c>
      <c r="EB79" s="119" t="s">
        <v>190</v>
      </c>
      <c r="EC79" s="63"/>
      <c r="ED79" s="63"/>
      <c r="EE79" s="63"/>
      <c r="EF79" s="63"/>
      <c r="EG79" s="238"/>
      <c r="EH79" s="238"/>
      <c r="EI79" s="238"/>
      <c r="EJ79" s="62">
        <f t="shared" ref="EJ79:FQ79" si="696">SUM(L79+BX79)</f>
        <v>66</v>
      </c>
      <c r="EK79" s="147">
        <f t="shared" si="696"/>
        <v>18</v>
      </c>
      <c r="EL79" s="65">
        <f t="shared" si="696"/>
        <v>10</v>
      </c>
      <c r="EM79" s="70">
        <f t="shared" si="696"/>
        <v>10</v>
      </c>
      <c r="EN79" s="65">
        <f t="shared" si="696"/>
        <v>8</v>
      </c>
      <c r="EO79" s="70">
        <f t="shared" si="696"/>
        <v>8</v>
      </c>
      <c r="EP79" s="65">
        <f t="shared" si="696"/>
        <v>0</v>
      </c>
      <c r="EQ79" s="70">
        <f t="shared" si="696"/>
        <v>0</v>
      </c>
      <c r="ER79" s="65">
        <f t="shared" si="696"/>
        <v>0</v>
      </c>
      <c r="ES79" s="70">
        <f t="shared" si="696"/>
        <v>0</v>
      </c>
      <c r="ET79" s="113">
        <f t="shared" si="696"/>
        <v>0</v>
      </c>
      <c r="EU79" s="70">
        <f t="shared" si="696"/>
        <v>0</v>
      </c>
      <c r="EV79" s="70">
        <f t="shared" si="696"/>
        <v>0</v>
      </c>
      <c r="EW79" s="70">
        <f t="shared" si="696"/>
        <v>3.3</v>
      </c>
      <c r="EX79" s="113">
        <f t="shared" si="696"/>
        <v>0</v>
      </c>
      <c r="EY79" s="70">
        <f t="shared" si="696"/>
        <v>0</v>
      </c>
      <c r="EZ79" s="113">
        <f t="shared" si="696"/>
        <v>0</v>
      </c>
      <c r="FA79" s="70">
        <f t="shared" si="696"/>
        <v>0</v>
      </c>
      <c r="FB79" s="113">
        <f t="shared" si="696"/>
        <v>0</v>
      </c>
      <c r="FC79" s="114">
        <f t="shared" si="696"/>
        <v>0</v>
      </c>
      <c r="FD79" s="113">
        <f t="shared" si="696"/>
        <v>0</v>
      </c>
      <c r="FE79" s="70">
        <f t="shared" si="696"/>
        <v>0</v>
      </c>
      <c r="FF79" s="113">
        <f t="shared" si="696"/>
        <v>0</v>
      </c>
      <c r="FG79" s="70">
        <f t="shared" si="696"/>
        <v>0</v>
      </c>
      <c r="FH79" s="113">
        <f t="shared" si="696"/>
        <v>0</v>
      </c>
      <c r="FI79" s="70">
        <f t="shared" si="696"/>
        <v>0</v>
      </c>
      <c r="FJ79" s="113">
        <f t="shared" si="696"/>
        <v>1</v>
      </c>
      <c r="FK79" s="70">
        <f t="shared" si="696"/>
        <v>8</v>
      </c>
      <c r="FL79" s="113">
        <f t="shared" si="696"/>
        <v>0</v>
      </c>
      <c r="FM79" s="70">
        <f t="shared" si="696"/>
        <v>0</v>
      </c>
      <c r="FN79" s="113">
        <f t="shared" si="696"/>
        <v>0</v>
      </c>
      <c r="FO79" s="70">
        <f t="shared" si="696"/>
        <v>0</v>
      </c>
      <c r="FP79" s="113">
        <f t="shared" si="696"/>
        <v>0</v>
      </c>
      <c r="FQ79" s="70">
        <f t="shared" si="696"/>
        <v>0</v>
      </c>
      <c r="FR79" s="113"/>
      <c r="FS79" s="66">
        <f>SUM(AU79+DG79)</f>
        <v>0</v>
      </c>
      <c r="FT79" s="113">
        <f>SUM(AV79+DH79)</f>
        <v>0</v>
      </c>
      <c r="FU79" s="70">
        <f>SUM(AW79+DI79)</f>
        <v>0</v>
      </c>
      <c r="FV79" s="113">
        <f>SUM(AX79+DJ79)</f>
        <v>0</v>
      </c>
      <c r="FW79" s="70">
        <f>SUM(AY79+DK79)</f>
        <v>0</v>
      </c>
      <c r="FX79" s="113">
        <f t="shared" si="667"/>
        <v>0</v>
      </c>
      <c r="FY79" s="70">
        <f t="shared" si="668"/>
        <v>0</v>
      </c>
      <c r="FZ79" s="113">
        <f t="shared" si="669"/>
        <v>0</v>
      </c>
      <c r="GA79" s="70">
        <f t="shared" si="670"/>
        <v>0</v>
      </c>
      <c r="GB79" s="113">
        <f t="shared" si="671"/>
        <v>0</v>
      </c>
      <c r="GC79" s="70">
        <f t="shared" si="672"/>
        <v>0</v>
      </c>
      <c r="GD79" s="70">
        <f t="shared" si="673"/>
        <v>0</v>
      </c>
      <c r="GE79" s="70">
        <f t="shared" si="674"/>
        <v>29.3</v>
      </c>
      <c r="GF79" s="70">
        <f t="shared" si="675"/>
        <v>18</v>
      </c>
      <c r="GG79" s="116"/>
      <c r="GH79" s="116"/>
      <c r="GI79" s="116"/>
      <c r="GJ79" s="117"/>
      <c r="GL79" s="10"/>
      <c r="GM79" s="10"/>
      <c r="GN79" s="1"/>
      <c r="GO79" s="13"/>
      <c r="GP79" s="26"/>
      <c r="GQ79" s="5"/>
      <c r="GR79" s="33"/>
    </row>
    <row r="80" spans="1:200" ht="24.95" hidden="1" customHeight="1" outlineLevel="1" x14ac:dyDescent="0.3">
      <c r="A80" s="108"/>
      <c r="B80" s="62" t="s">
        <v>236</v>
      </c>
      <c r="C80" s="63" t="s">
        <v>237</v>
      </c>
      <c r="D80" s="63"/>
      <c r="E80" s="63" t="s">
        <v>223</v>
      </c>
      <c r="F80" s="63"/>
      <c r="G80" s="63">
        <v>1</v>
      </c>
      <c r="H80" s="63"/>
      <c r="I80" s="63"/>
      <c r="J80" s="63"/>
      <c r="K80" s="63"/>
      <c r="L80" s="62"/>
      <c r="M80" s="64">
        <f t="shared" si="616"/>
        <v>0</v>
      </c>
      <c r="N80" s="65"/>
      <c r="O80" s="66">
        <f t="shared" si="617"/>
        <v>0</v>
      </c>
      <c r="P80" s="65"/>
      <c r="Q80" s="66">
        <f t="shared" si="618"/>
        <v>0</v>
      </c>
      <c r="R80" s="65"/>
      <c r="S80" s="66">
        <f t="shared" si="619"/>
        <v>0</v>
      </c>
      <c r="T80" s="65"/>
      <c r="U80" s="66">
        <f t="shared" si="620"/>
        <v>0</v>
      </c>
      <c r="V80" s="65"/>
      <c r="W80" s="66">
        <f>SUM(V80)*J80*5</f>
        <v>0</v>
      </c>
      <c r="X80" s="67">
        <v>0</v>
      </c>
      <c r="Y80" s="67">
        <f>SUM(L80*5/100*J80)</f>
        <v>0</v>
      </c>
      <c r="Z80" s="65"/>
      <c r="AA80" s="66"/>
      <c r="AB80" s="65"/>
      <c r="AC80" s="67">
        <f>SUM(AB80)*3*H80/5</f>
        <v>0</v>
      </c>
      <c r="AD80" s="65"/>
      <c r="AE80" s="69">
        <f>SUM(AD80*H80*(30+4))</f>
        <v>0</v>
      </c>
      <c r="AF80" s="65"/>
      <c r="AG80" s="66">
        <f t="shared" si="621"/>
        <v>0</v>
      </c>
      <c r="AH80" s="65"/>
      <c r="AI80" s="67">
        <f t="shared" si="622"/>
        <v>0</v>
      </c>
      <c r="AJ80" s="65"/>
      <c r="AK80" s="67">
        <f t="shared" si="623"/>
        <v>0</v>
      </c>
      <c r="AL80" s="65"/>
      <c r="AM80" s="66">
        <f>SUM(AL80*H80)</f>
        <v>0</v>
      </c>
      <c r="AN80" s="65"/>
      <c r="AO80" s="66">
        <f>SUM(AN80*J80)</f>
        <v>0</v>
      </c>
      <c r="AP80" s="65"/>
      <c r="AQ80" s="67">
        <f>SUM(AP80*H80*2)</f>
        <v>0</v>
      </c>
      <c r="AR80" s="65"/>
      <c r="AS80" s="67">
        <f>SUM(AR80*J80*2)</f>
        <v>0</v>
      </c>
      <c r="AT80" s="65"/>
      <c r="AU80" s="67">
        <f t="shared" si="624"/>
        <v>0</v>
      </c>
      <c r="AV80" s="65"/>
      <c r="AW80" s="66">
        <f>SUM(AV80*H80/3)</f>
        <v>0</v>
      </c>
      <c r="AX80" s="65"/>
      <c r="AY80" s="67">
        <f>SUM(AX80*H80/3)</f>
        <v>0</v>
      </c>
      <c r="AZ80" s="65"/>
      <c r="BA80" s="67">
        <f t="shared" si="625"/>
        <v>0</v>
      </c>
      <c r="BB80" s="65"/>
      <c r="BC80" s="67">
        <f>SUM(BB80*K80*4*6)</f>
        <v>0</v>
      </c>
      <c r="BD80" s="65">
        <v>1</v>
      </c>
      <c r="BE80" s="70">
        <f>SUM(BD80*50)/2</f>
        <v>25</v>
      </c>
      <c r="BF80" s="70"/>
      <c r="BG80" s="70">
        <f t="shared" si="23"/>
        <v>25</v>
      </c>
      <c r="BH80" s="70">
        <f t="shared" si="626"/>
        <v>0</v>
      </c>
      <c r="BI80" s="116"/>
      <c r="BJ80" s="116"/>
      <c r="BK80" s="116"/>
      <c r="BL80" s="117"/>
      <c r="BM80" s="108"/>
      <c r="BN80" s="62" t="s">
        <v>236</v>
      </c>
      <c r="BO80" s="63" t="s">
        <v>237</v>
      </c>
      <c r="BP80" s="63"/>
      <c r="BQ80" s="63" t="s">
        <v>223</v>
      </c>
      <c r="BR80" s="63"/>
      <c r="BS80" s="63">
        <v>1</v>
      </c>
      <c r="BT80" s="63"/>
      <c r="BU80" s="63"/>
      <c r="BV80" s="63"/>
      <c r="BW80" s="63"/>
      <c r="BX80" s="62"/>
      <c r="BY80" s="64">
        <f t="shared" si="676"/>
        <v>0</v>
      </c>
      <c r="BZ80" s="65"/>
      <c r="CA80" s="66">
        <f t="shared" si="677"/>
        <v>0</v>
      </c>
      <c r="CB80" s="65"/>
      <c r="CC80" s="66">
        <f t="shared" si="678"/>
        <v>0</v>
      </c>
      <c r="CD80" s="65"/>
      <c r="CE80" s="66">
        <f t="shared" si="679"/>
        <v>0</v>
      </c>
      <c r="CF80" s="65"/>
      <c r="CG80" s="66">
        <f t="shared" si="680"/>
        <v>0</v>
      </c>
      <c r="CH80" s="65"/>
      <c r="CI80" s="66">
        <f t="shared" si="681"/>
        <v>0</v>
      </c>
      <c r="CJ80" s="67"/>
      <c r="CK80" s="67">
        <f>SUM(BX80*5/100*BV80)</f>
        <v>0</v>
      </c>
      <c r="CL80" s="65"/>
      <c r="CM80" s="66"/>
      <c r="CN80" s="65"/>
      <c r="CO80" s="67">
        <f>SUM(CN80)*3*BT80/5</f>
        <v>0</v>
      </c>
      <c r="CP80" s="65"/>
      <c r="CQ80" s="69">
        <f>SUM(CP80*BT80*(30+4))</f>
        <v>0</v>
      </c>
      <c r="CR80" s="65"/>
      <c r="CS80" s="66">
        <f t="shared" si="684"/>
        <v>0</v>
      </c>
      <c r="CT80" s="65"/>
      <c r="CU80" s="67">
        <f t="shared" si="685"/>
        <v>0</v>
      </c>
      <c r="CV80" s="65"/>
      <c r="CW80" s="67">
        <f t="shared" si="686"/>
        <v>0</v>
      </c>
      <c r="CX80" s="65"/>
      <c r="CY80" s="66">
        <f>SUM(CX80*BT80)</f>
        <v>0</v>
      </c>
      <c r="CZ80" s="65"/>
      <c r="DA80" s="66">
        <f>SUM(CZ80*BV80)</f>
        <v>0</v>
      </c>
      <c r="DB80" s="65"/>
      <c r="DC80" s="66">
        <f>SUM(DB80*BT80*2)</f>
        <v>0</v>
      </c>
      <c r="DD80" s="65"/>
      <c r="DE80" s="66">
        <f>SUM(DD80*BV80*2)</f>
        <v>0</v>
      </c>
      <c r="DF80" s="65"/>
      <c r="DG80" s="67">
        <f t="shared" si="690"/>
        <v>0</v>
      </c>
      <c r="DH80" s="65"/>
      <c r="DI80" s="66">
        <f>SUM(DH80*BT80/3)</f>
        <v>0</v>
      </c>
      <c r="DJ80" s="65"/>
      <c r="DK80" s="66">
        <f>SUM(DJ80*BT80/3)</f>
        <v>0</v>
      </c>
      <c r="DL80" s="65"/>
      <c r="DM80" s="67">
        <f>SUM(DL80*BW80*5*6)</f>
        <v>0</v>
      </c>
      <c r="DN80" s="65"/>
      <c r="DO80" s="67">
        <f>SUM(DN80*BW80*4*6)</f>
        <v>0</v>
      </c>
      <c r="DP80" s="65">
        <v>1</v>
      </c>
      <c r="DQ80" s="70">
        <f>SUM(DP80*50)/2</f>
        <v>25</v>
      </c>
      <c r="DR80" s="70"/>
      <c r="DS80" s="70">
        <f t="shared" si="627"/>
        <v>25</v>
      </c>
      <c r="DT80" s="70">
        <f t="shared" si="628"/>
        <v>0</v>
      </c>
      <c r="DU80" s="116"/>
      <c r="DV80" s="116"/>
      <c r="DW80" s="116"/>
      <c r="DX80" s="117"/>
      <c r="DY80" s="108"/>
      <c r="DZ80" s="62" t="s">
        <v>102</v>
      </c>
      <c r="EA80" s="119" t="s">
        <v>94</v>
      </c>
      <c r="EB80" s="119" t="s">
        <v>190</v>
      </c>
      <c r="EC80" s="146"/>
      <c r="ED80" s="177"/>
      <c r="EE80" s="177"/>
      <c r="EF80" s="177"/>
      <c r="EG80" s="177"/>
      <c r="EH80" s="177"/>
      <c r="EI80" s="177"/>
      <c r="EJ80" s="66">
        <f t="shared" si="629"/>
        <v>0</v>
      </c>
      <c r="EK80" s="147">
        <f t="shared" si="630"/>
        <v>0</v>
      </c>
      <c r="EL80" s="65">
        <f t="shared" si="631"/>
        <v>0</v>
      </c>
      <c r="EM80" s="70">
        <f t="shared" si="632"/>
        <v>0</v>
      </c>
      <c r="EN80" s="65">
        <f t="shared" si="633"/>
        <v>0</v>
      </c>
      <c r="EO80" s="70">
        <f t="shared" si="634"/>
        <v>0</v>
      </c>
      <c r="EP80" s="65">
        <f t="shared" si="635"/>
        <v>0</v>
      </c>
      <c r="EQ80" s="70">
        <f t="shared" si="636"/>
        <v>0</v>
      </c>
      <c r="ER80" s="65">
        <f t="shared" si="637"/>
        <v>0</v>
      </c>
      <c r="ES80" s="70">
        <f t="shared" si="638"/>
        <v>0</v>
      </c>
      <c r="ET80" s="113">
        <f t="shared" si="639"/>
        <v>0</v>
      </c>
      <c r="EU80" s="70">
        <f t="shared" si="640"/>
        <v>0</v>
      </c>
      <c r="EV80" s="70">
        <f t="shared" si="641"/>
        <v>0</v>
      </c>
      <c r="EW80" s="70">
        <f t="shared" si="642"/>
        <v>0</v>
      </c>
      <c r="EX80" s="113">
        <f t="shared" si="643"/>
        <v>0</v>
      </c>
      <c r="EY80" s="70">
        <f t="shared" si="644"/>
        <v>0</v>
      </c>
      <c r="EZ80" s="113">
        <f t="shared" si="645"/>
        <v>0</v>
      </c>
      <c r="FA80" s="70">
        <f t="shared" si="646"/>
        <v>0</v>
      </c>
      <c r="FB80" s="113">
        <f t="shared" si="647"/>
        <v>0</v>
      </c>
      <c r="FC80" s="114">
        <f t="shared" si="648"/>
        <v>0</v>
      </c>
      <c r="FD80" s="113">
        <f t="shared" si="649"/>
        <v>0</v>
      </c>
      <c r="FE80" s="70">
        <f t="shared" si="650"/>
        <v>0</v>
      </c>
      <c r="FF80" s="113">
        <f t="shared" si="651"/>
        <v>0</v>
      </c>
      <c r="FG80" s="70">
        <f t="shared" si="652"/>
        <v>0</v>
      </c>
      <c r="FH80" s="113">
        <f t="shared" si="653"/>
        <v>0</v>
      </c>
      <c r="FI80" s="70">
        <f t="shared" si="654"/>
        <v>0</v>
      </c>
      <c r="FJ80" s="113">
        <f t="shared" si="655"/>
        <v>0</v>
      </c>
      <c r="FK80" s="70">
        <f t="shared" si="656"/>
        <v>0</v>
      </c>
      <c r="FL80" s="113">
        <f t="shared" si="657"/>
        <v>0</v>
      </c>
      <c r="FM80" s="70">
        <f t="shared" si="658"/>
        <v>0</v>
      </c>
      <c r="FN80" s="113">
        <f t="shared" si="659"/>
        <v>0</v>
      </c>
      <c r="FO80" s="70">
        <f t="shared" si="660"/>
        <v>0</v>
      </c>
      <c r="FP80" s="113">
        <f t="shared" si="661"/>
        <v>0</v>
      </c>
      <c r="FQ80" s="70">
        <f t="shared" si="662"/>
        <v>0</v>
      </c>
      <c r="FR80" s="113"/>
      <c r="FS80" s="66">
        <f t="shared" si="662"/>
        <v>0</v>
      </c>
      <c r="FT80" s="113">
        <f t="shared" si="663"/>
        <v>0</v>
      </c>
      <c r="FU80" s="70">
        <f t="shared" si="664"/>
        <v>0</v>
      </c>
      <c r="FV80" s="113">
        <f t="shared" si="665"/>
        <v>0</v>
      </c>
      <c r="FW80" s="70">
        <f t="shared" si="666"/>
        <v>0</v>
      </c>
      <c r="FX80" s="113">
        <f t="shared" si="667"/>
        <v>0</v>
      </c>
      <c r="FY80" s="70">
        <f t="shared" si="668"/>
        <v>0</v>
      </c>
      <c r="FZ80" s="113">
        <f t="shared" si="669"/>
        <v>0</v>
      </c>
      <c r="GA80" s="70">
        <f t="shared" si="670"/>
        <v>0</v>
      </c>
      <c r="GB80" s="113">
        <f t="shared" si="671"/>
        <v>2</v>
      </c>
      <c r="GC80" s="70">
        <f t="shared" si="672"/>
        <v>50</v>
      </c>
      <c r="GD80" s="70">
        <f t="shared" si="673"/>
        <v>0</v>
      </c>
      <c r="GE80" s="70">
        <f t="shared" si="674"/>
        <v>50</v>
      </c>
      <c r="GF80" s="70">
        <f t="shared" si="675"/>
        <v>0</v>
      </c>
      <c r="GG80" s="116"/>
      <c r="GH80" s="116"/>
      <c r="GI80" s="116"/>
      <c r="GJ80" s="117"/>
      <c r="GL80" s="10"/>
      <c r="GM80" s="10"/>
      <c r="GN80" s="1"/>
      <c r="GO80" s="13"/>
      <c r="GP80" s="26"/>
      <c r="GQ80" s="5"/>
      <c r="GR80" s="33"/>
    </row>
    <row r="81" spans="1:200" ht="24.95" hidden="1" customHeight="1" outlineLevel="1" x14ac:dyDescent="0.3">
      <c r="A81" s="108"/>
      <c r="B81" s="62" t="s">
        <v>247</v>
      </c>
      <c r="C81" s="63" t="s">
        <v>110</v>
      </c>
      <c r="D81" s="63" t="s">
        <v>95</v>
      </c>
      <c r="E81" s="63" t="s">
        <v>130</v>
      </c>
      <c r="F81" s="63" t="s">
        <v>248</v>
      </c>
      <c r="G81" s="63">
        <v>9</v>
      </c>
      <c r="H81" s="63">
        <v>2</v>
      </c>
      <c r="I81" s="63">
        <v>1</v>
      </c>
      <c r="J81" s="63">
        <v>3</v>
      </c>
      <c r="K81" s="63">
        <f>SUM(J81)*2</f>
        <v>6</v>
      </c>
      <c r="L81" s="62"/>
      <c r="M81" s="64">
        <f t="shared" si="616"/>
        <v>0</v>
      </c>
      <c r="N81" s="65"/>
      <c r="O81" s="66">
        <f t="shared" si="617"/>
        <v>0</v>
      </c>
      <c r="P81" s="65"/>
      <c r="Q81" s="66">
        <f t="shared" si="618"/>
        <v>0</v>
      </c>
      <c r="R81" s="65"/>
      <c r="S81" s="66">
        <f t="shared" si="619"/>
        <v>0</v>
      </c>
      <c r="T81" s="65"/>
      <c r="U81" s="66">
        <f t="shared" si="620"/>
        <v>0</v>
      </c>
      <c r="V81" s="65"/>
      <c r="W81" s="66">
        <f>SUM(V81)*J81*5</f>
        <v>0</v>
      </c>
      <c r="X81" s="67">
        <f>SUM(J81*AX81*2+K81*AZ81*2)</f>
        <v>0</v>
      </c>
      <c r="Y81" s="67">
        <f>L81*J81*0.05</f>
        <v>0</v>
      </c>
      <c r="Z81" s="65"/>
      <c r="AA81" s="66"/>
      <c r="AB81" s="65">
        <v>17</v>
      </c>
      <c r="AC81" s="67">
        <f>AB81*H81*2</f>
        <v>68</v>
      </c>
      <c r="AD81" s="65"/>
      <c r="AE81" s="69">
        <f>SUM(AD81*H81*(30+4))/5</f>
        <v>0</v>
      </c>
      <c r="AF81" s="65"/>
      <c r="AG81" s="66">
        <f t="shared" si="621"/>
        <v>0</v>
      </c>
      <c r="AH81" s="65"/>
      <c r="AI81" s="67">
        <f t="shared" si="622"/>
        <v>0</v>
      </c>
      <c r="AJ81" s="65"/>
      <c r="AK81" s="67">
        <f t="shared" si="623"/>
        <v>0</v>
      </c>
      <c r="AL81" s="65"/>
      <c r="AM81" s="66">
        <f>SUM(AL81*H81)</f>
        <v>0</v>
      </c>
      <c r="AN81" s="65"/>
      <c r="AO81" s="66">
        <f>SUM(AN81*J81)</f>
        <v>0</v>
      </c>
      <c r="AP81" s="65"/>
      <c r="AQ81" s="68">
        <f>AP81*122/3</f>
        <v>0</v>
      </c>
      <c r="AR81" s="65"/>
      <c r="AS81" s="67">
        <f>SUM(J81*AR81*6)</f>
        <v>0</v>
      </c>
      <c r="AT81" s="65"/>
      <c r="AU81" s="67">
        <f t="shared" si="624"/>
        <v>0</v>
      </c>
      <c r="AV81" s="65"/>
      <c r="AW81" s="66">
        <f>SUM(AV81*H81/3)</f>
        <v>0</v>
      </c>
      <c r="AX81" s="65"/>
      <c r="AY81" s="67">
        <f>SUM(J81*AX81*8)</f>
        <v>0</v>
      </c>
      <c r="AZ81" s="65"/>
      <c r="BA81" s="67">
        <f t="shared" si="625"/>
        <v>0</v>
      </c>
      <c r="BB81" s="65"/>
      <c r="BC81" s="67">
        <f>SUM(BB81*K81*4*6)</f>
        <v>0</v>
      </c>
      <c r="BD81" s="65"/>
      <c r="BE81" s="70">
        <f>SUM(BD81*50)</f>
        <v>0</v>
      </c>
      <c r="BF81" s="70"/>
      <c r="BG81" s="70">
        <f t="shared" si="23"/>
        <v>68</v>
      </c>
      <c r="BH81" s="70">
        <f t="shared" si="626"/>
        <v>0</v>
      </c>
      <c r="BI81" s="116"/>
      <c r="BJ81" s="116"/>
      <c r="BK81" s="116"/>
      <c r="BL81" s="117"/>
      <c r="BM81" s="108"/>
      <c r="BN81" s="137" t="s">
        <v>233</v>
      </c>
      <c r="BO81" s="119" t="s">
        <v>94</v>
      </c>
      <c r="BP81" s="119" t="s">
        <v>95</v>
      </c>
      <c r="BQ81" s="119" t="s">
        <v>96</v>
      </c>
      <c r="BR81" s="119" t="s">
        <v>377</v>
      </c>
      <c r="BS81" s="119">
        <v>9</v>
      </c>
      <c r="BT81" s="119">
        <v>4</v>
      </c>
      <c r="BU81" s="119">
        <v>1</v>
      </c>
      <c r="BV81" s="119">
        <v>1</v>
      </c>
      <c r="BW81" s="119">
        <v>1</v>
      </c>
      <c r="BX81" s="138"/>
      <c r="BY81" s="139">
        <f t="shared" si="676"/>
        <v>0</v>
      </c>
      <c r="BZ81" s="138"/>
      <c r="CA81" s="138">
        <f t="shared" si="677"/>
        <v>0</v>
      </c>
      <c r="CB81" s="138"/>
      <c r="CC81" s="140">
        <f t="shared" si="678"/>
        <v>0</v>
      </c>
      <c r="CD81" s="138"/>
      <c r="CE81" s="140">
        <f t="shared" ref="CE81" si="697">SUM(CD81)*BV81</f>
        <v>0</v>
      </c>
      <c r="CF81" s="141"/>
      <c r="CG81" s="142">
        <f t="shared" ref="CG81" si="698">SUM(CF81)*BW81</f>
        <v>0</v>
      </c>
      <c r="CH81" s="141"/>
      <c r="CI81" s="142">
        <f t="shared" si="681"/>
        <v>0</v>
      </c>
      <c r="CJ81" s="68"/>
      <c r="CK81" s="68">
        <f t="shared" ref="CK81" si="699">SUM(BX81*5/100*BV81)</f>
        <v>0</v>
      </c>
      <c r="CL81" s="141"/>
      <c r="CM81" s="142"/>
      <c r="CN81" s="141"/>
      <c r="CO81" s="68">
        <f t="shared" ref="CO81" si="700">SUM(CN81)*3*BT81/5</f>
        <v>0</v>
      </c>
      <c r="CP81" s="141">
        <v>1</v>
      </c>
      <c r="CQ81" s="148">
        <f>SUM(CP81*BT81*(15))</f>
        <v>60</v>
      </c>
      <c r="CR81" s="141"/>
      <c r="CS81" s="142">
        <f t="shared" ref="CS81" si="701">SUM(CR81*BT81*3)</f>
        <v>0</v>
      </c>
      <c r="CT81" s="141"/>
      <c r="CU81" s="68">
        <f t="shared" si="685"/>
        <v>0</v>
      </c>
      <c r="CV81" s="141"/>
      <c r="CW81" s="68">
        <f t="shared" ref="CW81" si="702">SUM(CV81*BT81*2/3)</f>
        <v>0</v>
      </c>
      <c r="CX81" s="141"/>
      <c r="CY81" s="142">
        <f>SUM(CX81*BT81)*2</f>
        <v>0</v>
      </c>
      <c r="CZ81" s="141"/>
      <c r="DA81" s="142">
        <f>SUM(CZ81*BV81*2)</f>
        <v>0</v>
      </c>
      <c r="DB81" s="141"/>
      <c r="DC81" s="142">
        <f t="shared" ref="DC81:DC82" si="703">SUM(DB81*BT81*2)</f>
        <v>0</v>
      </c>
      <c r="DD81" s="141"/>
      <c r="DE81" s="142">
        <f t="shared" ref="DE81" si="704">SUM(BV81*DD81*6)</f>
        <v>0</v>
      </c>
      <c r="DF81" s="141"/>
      <c r="DG81" s="68">
        <f t="shared" si="690"/>
        <v>0</v>
      </c>
      <c r="DH81" s="141"/>
      <c r="DI81" s="142">
        <f>SUM(BV81*DH81*6)</f>
        <v>0</v>
      </c>
      <c r="DJ81" s="141"/>
      <c r="DK81" s="142">
        <f>SUM(BV81*DJ81*8)</f>
        <v>0</v>
      </c>
      <c r="DL81" s="141"/>
      <c r="DM81" s="68">
        <f>SUM(DL81*BW81*5*6)</f>
        <v>0</v>
      </c>
      <c r="DN81" s="141"/>
      <c r="DO81" s="68">
        <f t="shared" ref="DO81" si="705">SUM(DN81*BW81*4*6)</f>
        <v>0</v>
      </c>
      <c r="DP81" s="141"/>
      <c r="DQ81" s="112">
        <f t="shared" ref="DQ81:DQ82" si="706">SUM(DP81*50)</f>
        <v>0</v>
      </c>
      <c r="DR81" s="70"/>
      <c r="DS81" s="70">
        <f t="shared" si="627"/>
        <v>60</v>
      </c>
      <c r="DT81" s="70">
        <f t="shared" si="628"/>
        <v>0</v>
      </c>
      <c r="DU81" s="116"/>
      <c r="DV81" s="116"/>
      <c r="DW81" s="116"/>
      <c r="DX81" s="117"/>
      <c r="DY81" s="108"/>
      <c r="DZ81" s="62" t="s">
        <v>102</v>
      </c>
      <c r="EA81" s="63" t="s">
        <v>94</v>
      </c>
      <c r="EB81" s="63" t="s">
        <v>190</v>
      </c>
      <c r="EC81" s="63"/>
      <c r="ED81" s="63"/>
      <c r="EE81" s="63"/>
      <c r="EF81" s="63"/>
      <c r="EG81" s="63"/>
      <c r="EH81" s="63"/>
      <c r="EI81" s="63"/>
      <c r="EJ81" s="62">
        <f t="shared" si="629"/>
        <v>0</v>
      </c>
      <c r="EK81" s="147">
        <f t="shared" si="630"/>
        <v>0</v>
      </c>
      <c r="EL81" s="65">
        <f t="shared" si="631"/>
        <v>0</v>
      </c>
      <c r="EM81" s="70">
        <f t="shared" si="632"/>
        <v>0</v>
      </c>
      <c r="EN81" s="65">
        <f t="shared" si="633"/>
        <v>0</v>
      </c>
      <c r="EO81" s="70">
        <f t="shared" si="634"/>
        <v>0</v>
      </c>
      <c r="EP81" s="65">
        <f t="shared" si="635"/>
        <v>0</v>
      </c>
      <c r="EQ81" s="70">
        <f t="shared" si="636"/>
        <v>0</v>
      </c>
      <c r="ER81" s="65">
        <f t="shared" si="637"/>
        <v>0</v>
      </c>
      <c r="ES81" s="70">
        <f t="shared" si="638"/>
        <v>0</v>
      </c>
      <c r="ET81" s="113">
        <f t="shared" si="639"/>
        <v>0</v>
      </c>
      <c r="EU81" s="70">
        <f t="shared" si="640"/>
        <v>0</v>
      </c>
      <c r="EV81" s="70">
        <f t="shared" si="641"/>
        <v>0</v>
      </c>
      <c r="EW81" s="70">
        <f t="shared" si="642"/>
        <v>0</v>
      </c>
      <c r="EX81" s="113">
        <f t="shared" si="643"/>
        <v>0</v>
      </c>
      <c r="EY81" s="70">
        <f t="shared" si="644"/>
        <v>0</v>
      </c>
      <c r="EZ81" s="113">
        <f t="shared" si="645"/>
        <v>17</v>
      </c>
      <c r="FA81" s="70">
        <f t="shared" si="646"/>
        <v>68</v>
      </c>
      <c r="FB81" s="113">
        <f t="shared" si="647"/>
        <v>1</v>
      </c>
      <c r="FC81" s="114">
        <f t="shared" si="648"/>
        <v>60</v>
      </c>
      <c r="FD81" s="113">
        <f t="shared" si="649"/>
        <v>0</v>
      </c>
      <c r="FE81" s="70">
        <f t="shared" si="650"/>
        <v>0</v>
      </c>
      <c r="FF81" s="113">
        <f t="shared" si="651"/>
        <v>0</v>
      </c>
      <c r="FG81" s="70">
        <f t="shared" si="652"/>
        <v>0</v>
      </c>
      <c r="FH81" s="113">
        <f t="shared" si="653"/>
        <v>0</v>
      </c>
      <c r="FI81" s="70">
        <f t="shared" si="654"/>
        <v>0</v>
      </c>
      <c r="FJ81" s="113">
        <f t="shared" si="655"/>
        <v>0</v>
      </c>
      <c r="FK81" s="70">
        <f t="shared" si="656"/>
        <v>0</v>
      </c>
      <c r="FL81" s="113">
        <f t="shared" si="657"/>
        <v>0</v>
      </c>
      <c r="FM81" s="70">
        <f t="shared" si="658"/>
        <v>0</v>
      </c>
      <c r="FN81" s="113">
        <f t="shared" si="659"/>
        <v>0</v>
      </c>
      <c r="FO81" s="70">
        <f t="shared" si="660"/>
        <v>0</v>
      </c>
      <c r="FP81" s="113">
        <f t="shared" si="661"/>
        <v>0</v>
      </c>
      <c r="FQ81" s="70">
        <f t="shared" si="662"/>
        <v>0</v>
      </c>
      <c r="FR81" s="113"/>
      <c r="FS81" s="66">
        <f t="shared" si="662"/>
        <v>0</v>
      </c>
      <c r="FT81" s="113">
        <f t="shared" si="663"/>
        <v>0</v>
      </c>
      <c r="FU81" s="70">
        <f t="shared" si="664"/>
        <v>0</v>
      </c>
      <c r="FV81" s="113">
        <f t="shared" si="665"/>
        <v>0</v>
      </c>
      <c r="FW81" s="70">
        <f t="shared" si="666"/>
        <v>0</v>
      </c>
      <c r="FX81" s="113">
        <f t="shared" si="667"/>
        <v>0</v>
      </c>
      <c r="FY81" s="70">
        <f t="shared" si="668"/>
        <v>0</v>
      </c>
      <c r="FZ81" s="113">
        <f t="shared" si="669"/>
        <v>0</v>
      </c>
      <c r="GA81" s="70">
        <f t="shared" si="670"/>
        <v>0</v>
      </c>
      <c r="GB81" s="113">
        <f t="shared" si="671"/>
        <v>0</v>
      </c>
      <c r="GC81" s="70">
        <f t="shared" si="672"/>
        <v>0</v>
      </c>
      <c r="GD81" s="70">
        <f t="shared" si="673"/>
        <v>0</v>
      </c>
      <c r="GE81" s="70">
        <f t="shared" si="674"/>
        <v>128</v>
      </c>
      <c r="GF81" s="70">
        <f t="shared" si="675"/>
        <v>0</v>
      </c>
      <c r="GG81" s="116"/>
      <c r="GH81" s="116"/>
      <c r="GI81" s="116"/>
      <c r="GJ81" s="117"/>
      <c r="GL81" s="10"/>
      <c r="GM81" s="10"/>
      <c r="GN81" s="1"/>
      <c r="GO81" s="13"/>
      <c r="GP81" s="26"/>
      <c r="GQ81" s="5"/>
      <c r="GR81" s="33"/>
    </row>
    <row r="82" spans="1:200" ht="24.95" hidden="1" customHeight="1" outlineLevel="1" x14ac:dyDescent="0.3">
      <c r="A82" s="108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2"/>
      <c r="M82" s="64"/>
      <c r="N82" s="65"/>
      <c r="O82" s="66"/>
      <c r="P82" s="65"/>
      <c r="Q82" s="66"/>
      <c r="R82" s="65"/>
      <c r="S82" s="66"/>
      <c r="T82" s="65"/>
      <c r="U82" s="66"/>
      <c r="V82" s="65"/>
      <c r="W82" s="66"/>
      <c r="X82" s="67"/>
      <c r="Y82" s="67"/>
      <c r="Z82" s="65"/>
      <c r="AA82" s="66"/>
      <c r="AB82" s="65"/>
      <c r="AC82" s="67"/>
      <c r="AD82" s="65"/>
      <c r="AE82" s="69"/>
      <c r="AF82" s="65"/>
      <c r="AG82" s="66"/>
      <c r="AH82" s="65"/>
      <c r="AI82" s="67"/>
      <c r="AJ82" s="65"/>
      <c r="AK82" s="67"/>
      <c r="AL82" s="65"/>
      <c r="AM82" s="66"/>
      <c r="AN82" s="65"/>
      <c r="AO82" s="66"/>
      <c r="AP82" s="65"/>
      <c r="AQ82" s="68"/>
      <c r="AR82" s="65"/>
      <c r="AS82" s="67"/>
      <c r="AT82" s="65"/>
      <c r="AU82" s="67"/>
      <c r="AV82" s="65"/>
      <c r="AW82" s="66"/>
      <c r="AX82" s="65"/>
      <c r="AY82" s="67"/>
      <c r="AZ82" s="65"/>
      <c r="BA82" s="67"/>
      <c r="BB82" s="65"/>
      <c r="BC82" s="67"/>
      <c r="BD82" s="65"/>
      <c r="BE82" s="70"/>
      <c r="BF82" s="70"/>
      <c r="BG82" s="70">
        <f t="shared" ref="BG82:BG93" si="707">SUM(AO82+BE82+BC82+BA82+AY82+AW82+AS82+AQ82+AK82+AM82+AI82+AG82+AE82+AC82+AA82+Y82+X82+W82+U82+Q82+O82+S82+AU82)</f>
        <v>0</v>
      </c>
      <c r="BH82" s="70">
        <f t="shared" si="626"/>
        <v>0</v>
      </c>
      <c r="BI82" s="116"/>
      <c r="BJ82" s="116"/>
      <c r="BK82" s="116"/>
      <c r="BL82" s="117"/>
      <c r="BM82" s="108"/>
      <c r="BN82" s="112" t="s">
        <v>389</v>
      </c>
      <c r="BO82" s="233" t="s">
        <v>390</v>
      </c>
      <c r="BP82" s="234" t="s">
        <v>95</v>
      </c>
      <c r="BQ82" s="119" t="s">
        <v>223</v>
      </c>
      <c r="BR82" s="234" t="s">
        <v>231</v>
      </c>
      <c r="BS82" s="119">
        <v>6</v>
      </c>
      <c r="BT82" s="119">
        <v>7</v>
      </c>
      <c r="BU82" s="119">
        <v>1</v>
      </c>
      <c r="BV82" s="119">
        <v>1</v>
      </c>
      <c r="BW82" s="119">
        <v>1</v>
      </c>
      <c r="BX82" s="140"/>
      <c r="BY82" s="172">
        <f t="shared" si="676"/>
        <v>0</v>
      </c>
      <c r="BZ82" s="173"/>
      <c r="CA82" s="142">
        <f t="shared" si="677"/>
        <v>0</v>
      </c>
      <c r="CB82" s="173"/>
      <c r="CC82" s="142">
        <f t="shared" ref="CC82" si="708">CB82*BV82</f>
        <v>0</v>
      </c>
      <c r="CD82" s="173"/>
      <c r="CE82" s="142">
        <f t="shared" ref="CE82" si="709">SUM(CD82)*BV82</f>
        <v>0</v>
      </c>
      <c r="CF82" s="173"/>
      <c r="CG82" s="142">
        <f t="shared" ref="CG82" si="710">SUM(CF82)*BW82</f>
        <v>0</v>
      </c>
      <c r="CH82" s="173"/>
      <c r="CI82" s="142">
        <f t="shared" si="681"/>
        <v>0</v>
      </c>
      <c r="CJ82" s="68">
        <v>0</v>
      </c>
      <c r="CK82" s="68">
        <f>SUM(BX82*15/100*BV82)</f>
        <v>0</v>
      </c>
      <c r="CL82" s="173"/>
      <c r="CM82" s="142"/>
      <c r="CN82" s="173"/>
      <c r="CO82" s="68">
        <f>CN82*4*BT82</f>
        <v>0</v>
      </c>
      <c r="CP82" s="173"/>
      <c r="CQ82" s="142">
        <f t="shared" ref="CQ82" si="711">SUM(CP82*BT82*(30+4))</f>
        <v>0</v>
      </c>
      <c r="CR82" s="173"/>
      <c r="CS82" s="142">
        <f t="shared" ref="CS82" si="712">SUM(CR82*BT82*3)</f>
        <v>0</v>
      </c>
      <c r="CT82" s="142"/>
      <c r="CU82" s="68">
        <f t="shared" si="685"/>
        <v>0</v>
      </c>
      <c r="CV82" s="141"/>
      <c r="CW82" s="68">
        <f t="shared" ref="CW82" si="713">SUM(CV82*BT82*2/3)</f>
        <v>0</v>
      </c>
      <c r="CX82" s="173"/>
      <c r="CY82" s="142">
        <f t="shared" ref="CY82" si="714">SUM(CX82*BT82)</f>
        <v>0</v>
      </c>
      <c r="CZ82" s="173"/>
      <c r="DA82" s="142">
        <f t="shared" ref="DA82" si="715">SUM(CZ82*BV82)</f>
        <v>0</v>
      </c>
      <c r="DB82" s="173"/>
      <c r="DC82" s="142">
        <f t="shared" si="703"/>
        <v>0</v>
      </c>
      <c r="DD82" s="173"/>
      <c r="DE82" s="142">
        <f>DD82*BV82*6</f>
        <v>0</v>
      </c>
      <c r="DF82" s="141"/>
      <c r="DG82" s="68">
        <f t="shared" si="690"/>
        <v>0</v>
      </c>
      <c r="DH82" s="142"/>
      <c r="DI82" s="142">
        <f t="shared" ref="DI82" si="716">SUM(BV82*DH82*6)</f>
        <v>0</v>
      </c>
      <c r="DJ82" s="141"/>
      <c r="DK82" s="142">
        <f t="shared" ref="DK82" si="717">SUM(BV82*DJ82*8)</f>
        <v>0</v>
      </c>
      <c r="DL82" s="142">
        <v>1</v>
      </c>
      <c r="DM82" s="68">
        <f t="shared" ref="DM82:DM83" si="718">DL82*BT82*2/3*1</f>
        <v>4.666666666666667</v>
      </c>
      <c r="DN82" s="173"/>
      <c r="DO82" s="68">
        <f>SUM(DN82*BV82*8)</f>
        <v>0</v>
      </c>
      <c r="DP82" s="173"/>
      <c r="DQ82" s="112">
        <f t="shared" si="706"/>
        <v>0</v>
      </c>
      <c r="DR82" s="70"/>
      <c r="DS82" s="70">
        <f t="shared" si="627"/>
        <v>4.666666666666667</v>
      </c>
      <c r="DT82" s="70">
        <f t="shared" si="628"/>
        <v>4.666666666666667</v>
      </c>
      <c r="DU82" s="116"/>
      <c r="DV82" s="116"/>
      <c r="DW82" s="116"/>
      <c r="DX82" s="117"/>
      <c r="DY82" s="108"/>
      <c r="DZ82" s="62" t="s">
        <v>102</v>
      </c>
      <c r="EA82" s="63" t="s">
        <v>94</v>
      </c>
      <c r="EB82" s="63" t="s">
        <v>190</v>
      </c>
      <c r="EC82" s="63"/>
      <c r="ED82" s="63"/>
      <c r="EE82" s="63"/>
      <c r="EF82" s="63"/>
      <c r="EG82" s="63"/>
      <c r="EH82" s="63"/>
      <c r="EI82" s="63"/>
      <c r="EJ82" s="62">
        <f t="shared" si="629"/>
        <v>0</v>
      </c>
      <c r="EK82" s="147">
        <f t="shared" si="630"/>
        <v>0</v>
      </c>
      <c r="EL82" s="65">
        <f t="shared" si="631"/>
        <v>0</v>
      </c>
      <c r="EM82" s="70">
        <f t="shared" si="632"/>
        <v>0</v>
      </c>
      <c r="EN82" s="65">
        <f t="shared" si="633"/>
        <v>0</v>
      </c>
      <c r="EO82" s="70">
        <f t="shared" si="634"/>
        <v>0</v>
      </c>
      <c r="EP82" s="65">
        <f t="shared" si="635"/>
        <v>0</v>
      </c>
      <c r="EQ82" s="70">
        <f t="shared" si="636"/>
        <v>0</v>
      </c>
      <c r="ER82" s="65">
        <f t="shared" si="637"/>
        <v>0</v>
      </c>
      <c r="ES82" s="70">
        <f t="shared" si="638"/>
        <v>0</v>
      </c>
      <c r="ET82" s="113">
        <f t="shared" si="639"/>
        <v>0</v>
      </c>
      <c r="EU82" s="70">
        <f t="shared" si="640"/>
        <v>0</v>
      </c>
      <c r="EV82" s="70">
        <f t="shared" si="641"/>
        <v>0</v>
      </c>
      <c r="EW82" s="70">
        <f t="shared" si="642"/>
        <v>0</v>
      </c>
      <c r="EX82" s="113">
        <f t="shared" si="643"/>
        <v>0</v>
      </c>
      <c r="EY82" s="70">
        <f t="shared" si="644"/>
        <v>0</v>
      </c>
      <c r="EZ82" s="113">
        <f t="shared" si="645"/>
        <v>0</v>
      </c>
      <c r="FA82" s="70">
        <f t="shared" si="646"/>
        <v>0</v>
      </c>
      <c r="FB82" s="113">
        <f t="shared" si="647"/>
        <v>0</v>
      </c>
      <c r="FC82" s="114">
        <f t="shared" si="648"/>
        <v>0</v>
      </c>
      <c r="FD82" s="113">
        <f t="shared" si="649"/>
        <v>0</v>
      </c>
      <c r="FE82" s="70">
        <f t="shared" si="650"/>
        <v>0</v>
      </c>
      <c r="FF82" s="113">
        <f t="shared" si="651"/>
        <v>0</v>
      </c>
      <c r="FG82" s="70">
        <f t="shared" si="652"/>
        <v>0</v>
      </c>
      <c r="FH82" s="113">
        <f t="shared" si="653"/>
        <v>0</v>
      </c>
      <c r="FI82" s="70">
        <f t="shared" si="654"/>
        <v>0</v>
      </c>
      <c r="FJ82" s="113">
        <f t="shared" si="655"/>
        <v>0</v>
      </c>
      <c r="FK82" s="70">
        <f t="shared" si="656"/>
        <v>0</v>
      </c>
      <c r="FL82" s="113">
        <f t="shared" si="657"/>
        <v>0</v>
      </c>
      <c r="FM82" s="70">
        <f t="shared" si="658"/>
        <v>0</v>
      </c>
      <c r="FN82" s="113">
        <f t="shared" si="659"/>
        <v>0</v>
      </c>
      <c r="FO82" s="70">
        <f t="shared" si="660"/>
        <v>0</v>
      </c>
      <c r="FP82" s="113">
        <f t="shared" si="661"/>
        <v>0</v>
      </c>
      <c r="FQ82" s="70">
        <f t="shared" si="662"/>
        <v>0</v>
      </c>
      <c r="FR82" s="113"/>
      <c r="FS82" s="66">
        <f t="shared" si="662"/>
        <v>0</v>
      </c>
      <c r="FT82" s="113">
        <f t="shared" si="663"/>
        <v>0</v>
      </c>
      <c r="FU82" s="70">
        <f t="shared" si="664"/>
        <v>0</v>
      </c>
      <c r="FV82" s="113">
        <f t="shared" si="665"/>
        <v>0</v>
      </c>
      <c r="FW82" s="70">
        <f t="shared" si="666"/>
        <v>0</v>
      </c>
      <c r="FX82" s="113">
        <f t="shared" si="667"/>
        <v>1</v>
      </c>
      <c r="FY82" s="70">
        <f t="shared" si="668"/>
        <v>4.666666666666667</v>
      </c>
      <c r="FZ82" s="113">
        <f t="shared" si="669"/>
        <v>0</v>
      </c>
      <c r="GA82" s="70">
        <f t="shared" si="670"/>
        <v>0</v>
      </c>
      <c r="GB82" s="113">
        <f t="shared" si="671"/>
        <v>0</v>
      </c>
      <c r="GC82" s="70">
        <f t="shared" si="672"/>
        <v>0</v>
      </c>
      <c r="GD82" s="70">
        <f t="shared" si="673"/>
        <v>0</v>
      </c>
      <c r="GE82" s="70">
        <f t="shared" si="674"/>
        <v>4.666666666666667</v>
      </c>
      <c r="GF82" s="70">
        <f t="shared" si="675"/>
        <v>4.666666666666667</v>
      </c>
      <c r="GG82" s="116"/>
      <c r="GH82" s="116"/>
      <c r="GI82" s="116"/>
      <c r="GJ82" s="117"/>
      <c r="GL82" s="10"/>
      <c r="GM82" s="10"/>
      <c r="GN82" s="1"/>
      <c r="GO82" s="13"/>
      <c r="GP82" s="26"/>
      <c r="GQ82" s="5"/>
      <c r="GR82" s="33"/>
    </row>
    <row r="83" spans="1:200" ht="24.95" hidden="1" customHeight="1" outlineLevel="1" x14ac:dyDescent="0.3">
      <c r="A83" s="108"/>
      <c r="B83" s="137" t="s">
        <v>233</v>
      </c>
      <c r="C83" s="119" t="s">
        <v>94</v>
      </c>
      <c r="D83" s="119" t="s">
        <v>95</v>
      </c>
      <c r="E83" s="119" t="s">
        <v>96</v>
      </c>
      <c r="F83" s="119" t="s">
        <v>377</v>
      </c>
      <c r="G83" s="119">
        <v>9</v>
      </c>
      <c r="H83" s="119">
        <v>4</v>
      </c>
      <c r="I83" s="119">
        <v>1</v>
      </c>
      <c r="J83" s="119">
        <v>1</v>
      </c>
      <c r="K83" s="119">
        <v>1</v>
      </c>
      <c r="L83" s="138"/>
      <c r="M83" s="139">
        <f t="shared" ref="M83:M84" si="719">SUM(N83+P83+R83+T83+V83)</f>
        <v>0</v>
      </c>
      <c r="N83" s="138"/>
      <c r="O83" s="138">
        <f t="shared" ref="O83:O84" si="720">SUM(N83)*I83</f>
        <v>0</v>
      </c>
      <c r="P83" s="138"/>
      <c r="Q83" s="140">
        <f t="shared" ref="Q83" si="721">J83*P83</f>
        <v>0</v>
      </c>
      <c r="R83" s="138"/>
      <c r="S83" s="140">
        <f t="shared" ref="S83" si="722">SUM(R83)*J83</f>
        <v>0</v>
      </c>
      <c r="T83" s="141"/>
      <c r="U83" s="142">
        <f t="shared" ref="U83" si="723">SUM(T83)*K83</f>
        <v>0</v>
      </c>
      <c r="V83" s="141"/>
      <c r="W83" s="142">
        <f t="shared" ref="W83" si="724">SUM(V83)*J83*5</f>
        <v>0</v>
      </c>
      <c r="X83" s="68"/>
      <c r="Y83" s="68">
        <f t="shared" ref="Y83" si="725">SUM(L83*5/100*J83)</f>
        <v>0</v>
      </c>
      <c r="Z83" s="141"/>
      <c r="AA83" s="142"/>
      <c r="AB83" s="141"/>
      <c r="AC83" s="68">
        <f t="shared" ref="AC83" si="726">SUM(AB83)*3*H83/5</f>
        <v>0</v>
      </c>
      <c r="AD83" s="141">
        <v>1</v>
      </c>
      <c r="AE83" s="148">
        <f>SUM(AD83*H83*(15))</f>
        <v>60</v>
      </c>
      <c r="AF83" s="141"/>
      <c r="AG83" s="142">
        <f t="shared" ref="AG83" si="727">SUM(AF83*H83*3)</f>
        <v>0</v>
      </c>
      <c r="AH83" s="141"/>
      <c r="AI83" s="68">
        <f t="shared" ref="AI83" si="728">SUM(AH83*H83/3)</f>
        <v>0</v>
      </c>
      <c r="AJ83" s="141"/>
      <c r="AK83" s="68">
        <f t="shared" ref="AK83" si="729">SUM(AJ83*H83*2/3)</f>
        <v>0</v>
      </c>
      <c r="AL83" s="141"/>
      <c r="AM83" s="142">
        <f>SUM(AL83*H83)*2</f>
        <v>0</v>
      </c>
      <c r="AN83" s="141"/>
      <c r="AO83" s="142">
        <f>SUM(AN83*J83*2)</f>
        <v>0</v>
      </c>
      <c r="AP83" s="141"/>
      <c r="AQ83" s="68">
        <f t="shared" ref="AQ83" si="730">SUM(AP83*H83*2)</f>
        <v>0</v>
      </c>
      <c r="AR83" s="141"/>
      <c r="AS83" s="68">
        <f t="shared" ref="AS83" si="731">SUM(J83*AR83*6)</f>
        <v>0</v>
      </c>
      <c r="AT83" s="141"/>
      <c r="AU83" s="68">
        <f t="shared" ref="AU83" si="732">AT83*H83/3</f>
        <v>0</v>
      </c>
      <c r="AV83" s="141"/>
      <c r="AW83" s="142">
        <f>SUM(J83*AV83*6)</f>
        <v>0</v>
      </c>
      <c r="AX83" s="141"/>
      <c r="AY83" s="68">
        <f>SUM(J83*AX83*8)</f>
        <v>0</v>
      </c>
      <c r="AZ83" s="141"/>
      <c r="BA83" s="68">
        <f>SUM(AZ83*K83*5*6)</f>
        <v>0</v>
      </c>
      <c r="BB83" s="141"/>
      <c r="BC83" s="68">
        <f t="shared" ref="BC83" si="733">SUM(BB83*K83*4*6)</f>
        <v>0</v>
      </c>
      <c r="BD83" s="141"/>
      <c r="BE83" s="112">
        <f t="shared" ref="BE83" si="734">SUM(BD83*50)</f>
        <v>0</v>
      </c>
      <c r="BF83" s="70"/>
      <c r="BG83" s="70">
        <f t="shared" si="707"/>
        <v>60</v>
      </c>
      <c r="BH83" s="70">
        <f t="shared" si="626"/>
        <v>0</v>
      </c>
      <c r="BI83" s="116"/>
      <c r="BJ83" s="116"/>
      <c r="BK83" s="116"/>
      <c r="BL83" s="117"/>
      <c r="BM83" s="108"/>
      <c r="BN83" s="112" t="s">
        <v>389</v>
      </c>
      <c r="BO83" s="233" t="s">
        <v>391</v>
      </c>
      <c r="BP83" s="234" t="s">
        <v>392</v>
      </c>
      <c r="BQ83" s="119" t="s">
        <v>223</v>
      </c>
      <c r="BR83" s="234" t="s">
        <v>231</v>
      </c>
      <c r="BS83" s="119">
        <v>6</v>
      </c>
      <c r="BT83" s="119">
        <v>5</v>
      </c>
      <c r="BU83" s="119">
        <v>1</v>
      </c>
      <c r="BV83" s="119">
        <v>1</v>
      </c>
      <c r="BW83" s="119">
        <v>1</v>
      </c>
      <c r="BX83" s="119"/>
      <c r="BY83" s="172">
        <f>SUM(BZ83+CB83+CD83+CF83+CH83)</f>
        <v>0</v>
      </c>
      <c r="BZ83" s="141"/>
      <c r="CA83" s="142">
        <f>SUM(BZ83)*BU83</f>
        <v>0</v>
      </c>
      <c r="CB83" s="141"/>
      <c r="CC83" s="142">
        <f>CB83*BV83</f>
        <v>0</v>
      </c>
      <c r="CD83" s="141"/>
      <c r="CE83" s="142">
        <f>SUM(CD83)*BV83</f>
        <v>0</v>
      </c>
      <c r="CF83" s="141"/>
      <c r="CG83" s="142">
        <f>SUM(CF83)*BW83</f>
        <v>0</v>
      </c>
      <c r="CH83" s="141"/>
      <c r="CI83" s="142">
        <f>SUM(CH83)*BV83*5</f>
        <v>0</v>
      </c>
      <c r="CJ83" s="68">
        <v>0</v>
      </c>
      <c r="CK83" s="68">
        <f>SUM(BX83*5/100*BV83)</f>
        <v>0</v>
      </c>
      <c r="CL83" s="141"/>
      <c r="CM83" s="142"/>
      <c r="CN83" s="141"/>
      <c r="CO83" s="68">
        <f>CN83*BW83*8</f>
        <v>0</v>
      </c>
      <c r="CP83" s="141"/>
      <c r="CQ83" s="148">
        <f>SUM(CP83*BT83*(30+4))</f>
        <v>0</v>
      </c>
      <c r="CR83" s="141"/>
      <c r="CS83" s="142">
        <f>SUM(CR83*BT83*3)</f>
        <v>0</v>
      </c>
      <c r="CT83" s="142"/>
      <c r="CU83" s="68">
        <f>SUM(CT83*BT83/3)</f>
        <v>0</v>
      </c>
      <c r="CV83" s="141"/>
      <c r="CW83" s="68">
        <f>SUM(CV83*BT83*2/3)</f>
        <v>0</v>
      </c>
      <c r="CX83" s="141"/>
      <c r="CY83" s="142">
        <f>SUM(CX83*BT83)</f>
        <v>0</v>
      </c>
      <c r="CZ83" s="141"/>
      <c r="DA83" s="142">
        <f>SUM(CZ83*BV83)</f>
        <v>0</v>
      </c>
      <c r="DB83" s="141"/>
      <c r="DC83" s="142">
        <f>DB83*BT83/3</f>
        <v>0</v>
      </c>
      <c r="DD83" s="141"/>
      <c r="DE83" s="142">
        <f>SUM(BV83*DD83*6)</f>
        <v>0</v>
      </c>
      <c r="DF83" s="141"/>
      <c r="DG83" s="68">
        <f t="shared" si="690"/>
        <v>0</v>
      </c>
      <c r="DH83" s="142"/>
      <c r="DI83" s="142">
        <f>SUM(DH83*BT83/3)</f>
        <v>0</v>
      </c>
      <c r="DJ83" s="141"/>
      <c r="DK83" s="142">
        <f>SUM(DJ83*BT83/3)</f>
        <v>0</v>
      </c>
      <c r="DL83" s="142">
        <v>1</v>
      </c>
      <c r="DM83" s="68">
        <f t="shared" si="718"/>
        <v>3.3333333333333335</v>
      </c>
      <c r="DN83" s="141"/>
      <c r="DO83" s="68">
        <f>SUM(DN83*BW83*4*6)</f>
        <v>0</v>
      </c>
      <c r="DP83" s="141"/>
      <c r="DQ83" s="112">
        <f>SUM(DP83*25)/2</f>
        <v>0</v>
      </c>
      <c r="DR83" s="70"/>
      <c r="DS83" s="70">
        <f t="shared" si="627"/>
        <v>3.3333333333333335</v>
      </c>
      <c r="DT83" s="70">
        <f t="shared" si="628"/>
        <v>3.3333333333333335</v>
      </c>
      <c r="DU83" s="116"/>
      <c r="DV83" s="116"/>
      <c r="DW83" s="116"/>
      <c r="DX83" s="117"/>
      <c r="DY83" s="108"/>
      <c r="DZ83" s="62" t="s">
        <v>102</v>
      </c>
      <c r="EA83" s="63" t="s">
        <v>110</v>
      </c>
      <c r="EB83" s="63" t="s">
        <v>190</v>
      </c>
      <c r="EC83" s="63"/>
      <c r="ED83" s="63"/>
      <c r="EE83" s="63"/>
      <c r="EF83" s="63"/>
      <c r="EG83" s="63"/>
      <c r="EH83" s="63"/>
      <c r="EI83" s="63"/>
      <c r="EJ83" s="62">
        <f t="shared" si="629"/>
        <v>0</v>
      </c>
      <c r="EK83" s="147">
        <f t="shared" si="630"/>
        <v>0</v>
      </c>
      <c r="EL83" s="65">
        <f t="shared" si="631"/>
        <v>0</v>
      </c>
      <c r="EM83" s="70">
        <f t="shared" si="632"/>
        <v>0</v>
      </c>
      <c r="EN83" s="65">
        <f t="shared" si="633"/>
        <v>0</v>
      </c>
      <c r="EO83" s="70">
        <f t="shared" si="634"/>
        <v>0</v>
      </c>
      <c r="EP83" s="65">
        <f t="shared" si="635"/>
        <v>0</v>
      </c>
      <c r="EQ83" s="70">
        <f t="shared" si="636"/>
        <v>0</v>
      </c>
      <c r="ER83" s="65">
        <f t="shared" si="637"/>
        <v>0</v>
      </c>
      <c r="ES83" s="70">
        <f t="shared" si="638"/>
        <v>0</v>
      </c>
      <c r="ET83" s="113">
        <f t="shared" si="639"/>
        <v>0</v>
      </c>
      <c r="EU83" s="70">
        <f t="shared" si="640"/>
        <v>0</v>
      </c>
      <c r="EV83" s="70">
        <f t="shared" si="641"/>
        <v>0</v>
      </c>
      <c r="EW83" s="70">
        <f t="shared" si="642"/>
        <v>0</v>
      </c>
      <c r="EX83" s="113">
        <f t="shared" si="643"/>
        <v>0</v>
      </c>
      <c r="EY83" s="70">
        <f t="shared" si="644"/>
        <v>0</v>
      </c>
      <c r="EZ83" s="113">
        <f t="shared" si="645"/>
        <v>0</v>
      </c>
      <c r="FA83" s="70">
        <f t="shared" si="646"/>
        <v>0</v>
      </c>
      <c r="FB83" s="113">
        <f t="shared" si="647"/>
        <v>1</v>
      </c>
      <c r="FC83" s="114">
        <f t="shared" si="648"/>
        <v>60</v>
      </c>
      <c r="FD83" s="113">
        <f t="shared" si="649"/>
        <v>0</v>
      </c>
      <c r="FE83" s="70">
        <f t="shared" si="650"/>
        <v>0</v>
      </c>
      <c r="FF83" s="113">
        <f t="shared" si="651"/>
        <v>0</v>
      </c>
      <c r="FG83" s="70">
        <f t="shared" si="652"/>
        <v>0</v>
      </c>
      <c r="FH83" s="113">
        <f t="shared" si="653"/>
        <v>0</v>
      </c>
      <c r="FI83" s="70">
        <f t="shared" si="654"/>
        <v>0</v>
      </c>
      <c r="FJ83" s="113">
        <f t="shared" si="655"/>
        <v>0</v>
      </c>
      <c r="FK83" s="70">
        <f t="shared" si="656"/>
        <v>0</v>
      </c>
      <c r="FL83" s="113">
        <f t="shared" si="657"/>
        <v>0</v>
      </c>
      <c r="FM83" s="70">
        <f t="shared" si="658"/>
        <v>0</v>
      </c>
      <c r="FN83" s="113">
        <f t="shared" si="659"/>
        <v>0</v>
      </c>
      <c r="FO83" s="70">
        <f t="shared" si="660"/>
        <v>0</v>
      </c>
      <c r="FP83" s="113">
        <f t="shared" si="661"/>
        <v>0</v>
      </c>
      <c r="FQ83" s="70">
        <f t="shared" si="662"/>
        <v>0</v>
      </c>
      <c r="FR83" s="113"/>
      <c r="FS83" s="66">
        <f t="shared" si="662"/>
        <v>0</v>
      </c>
      <c r="FT83" s="113">
        <f t="shared" si="663"/>
        <v>0</v>
      </c>
      <c r="FU83" s="70">
        <f t="shared" si="664"/>
        <v>0</v>
      </c>
      <c r="FV83" s="113">
        <f t="shared" si="665"/>
        <v>0</v>
      </c>
      <c r="FW83" s="70">
        <f t="shared" si="666"/>
        <v>0</v>
      </c>
      <c r="FX83" s="113">
        <f t="shared" si="667"/>
        <v>1</v>
      </c>
      <c r="FY83" s="70">
        <f t="shared" si="668"/>
        <v>3.3333333333333335</v>
      </c>
      <c r="FZ83" s="113">
        <f t="shared" si="669"/>
        <v>0</v>
      </c>
      <c r="GA83" s="70">
        <f t="shared" si="670"/>
        <v>0</v>
      </c>
      <c r="GB83" s="113">
        <f t="shared" si="671"/>
        <v>0</v>
      </c>
      <c r="GC83" s="70">
        <f t="shared" si="672"/>
        <v>0</v>
      </c>
      <c r="GD83" s="70">
        <f t="shared" si="673"/>
        <v>0</v>
      </c>
      <c r="GE83" s="70">
        <f t="shared" si="674"/>
        <v>63.333333333333336</v>
      </c>
      <c r="GF83" s="70">
        <f t="shared" si="675"/>
        <v>3.3333333333333335</v>
      </c>
      <c r="GG83" s="116"/>
      <c r="GH83" s="116"/>
      <c r="GI83" s="116"/>
      <c r="GJ83" s="117"/>
      <c r="GL83" s="10"/>
      <c r="GM83" s="10"/>
      <c r="GN83" s="1"/>
      <c r="GO83" s="13"/>
      <c r="GP83" s="26"/>
      <c r="GQ83" s="5"/>
      <c r="GR83" s="33"/>
    </row>
    <row r="84" spans="1:200" ht="24.95" hidden="1" customHeight="1" outlineLevel="1" x14ac:dyDescent="0.3">
      <c r="A84" s="108"/>
      <c r="B84" s="137" t="s">
        <v>102</v>
      </c>
      <c r="C84" s="63" t="s">
        <v>94</v>
      </c>
      <c r="D84" s="119" t="s">
        <v>95</v>
      </c>
      <c r="E84" s="119" t="s">
        <v>96</v>
      </c>
      <c r="F84" s="63" t="s">
        <v>104</v>
      </c>
      <c r="G84" s="119">
        <v>5</v>
      </c>
      <c r="H84" s="63">
        <v>25</v>
      </c>
      <c r="I84" s="63">
        <v>1</v>
      </c>
      <c r="J84" s="63">
        <v>1</v>
      </c>
      <c r="K84" s="63">
        <f t="shared" ref="K84" si="735">SUM(J84)*2</f>
        <v>2</v>
      </c>
      <c r="L84" s="138">
        <v>62</v>
      </c>
      <c r="M84" s="166">
        <f t="shared" si="719"/>
        <v>38</v>
      </c>
      <c r="N84" s="141"/>
      <c r="O84" s="142">
        <f t="shared" si="720"/>
        <v>0</v>
      </c>
      <c r="P84" s="141">
        <v>14</v>
      </c>
      <c r="Q84" s="142"/>
      <c r="R84" s="141">
        <v>24</v>
      </c>
      <c r="S84" s="142"/>
      <c r="T84" s="141"/>
      <c r="U84" s="142">
        <f t="shared" ref="U84" si="736">SUM(T84)*K84</f>
        <v>0</v>
      </c>
      <c r="V84" s="141"/>
      <c r="W84" s="142">
        <f>SUM(V84)*J84*5</f>
        <v>0</v>
      </c>
      <c r="X84" s="67">
        <f>SUM(J84*AX84*2+K84*AZ84*2)</f>
        <v>0</v>
      </c>
      <c r="Y84" s="68"/>
      <c r="Z84" s="141"/>
      <c r="AA84" s="142"/>
      <c r="AB84" s="141"/>
      <c r="AC84" s="67">
        <f>SUM(AB84)*3*H84/5</f>
        <v>0</v>
      </c>
      <c r="AD84" s="141"/>
      <c r="AE84" s="148">
        <f>SUM(AD84*H84*(30+4))</f>
        <v>0</v>
      </c>
      <c r="AF84" s="141"/>
      <c r="AG84" s="66">
        <f>SUM(AF84*H84*3)</f>
        <v>0</v>
      </c>
      <c r="AH84" s="66"/>
      <c r="AI84" s="167">
        <f>SUM(AH84*H84/3)</f>
        <v>0</v>
      </c>
      <c r="AJ84" s="141"/>
      <c r="AK84" s="67">
        <f>SUM(AJ84*H84*2/3)</f>
        <v>0</v>
      </c>
      <c r="AL84" s="141">
        <v>1</v>
      </c>
      <c r="AM84" s="142">
        <f>SUM(AL84*H84)*2</f>
        <v>50</v>
      </c>
      <c r="AN84" s="113"/>
      <c r="AO84" s="70"/>
      <c r="AP84" s="113"/>
      <c r="AQ84" s="70"/>
      <c r="AR84" s="113"/>
      <c r="AS84" s="70"/>
      <c r="AT84" s="113"/>
      <c r="AU84" s="70"/>
      <c r="AV84" s="113"/>
      <c r="AW84" s="70"/>
      <c r="AX84" s="113"/>
      <c r="AY84" s="70"/>
      <c r="AZ84" s="113"/>
      <c r="BA84" s="70"/>
      <c r="BB84" s="113"/>
      <c r="BC84" s="70"/>
      <c r="BD84" s="113"/>
      <c r="BE84" s="70"/>
      <c r="BF84" s="70"/>
      <c r="BG84" s="70">
        <f t="shared" si="707"/>
        <v>50</v>
      </c>
      <c r="BH84" s="70">
        <f t="shared" si="626"/>
        <v>0</v>
      </c>
      <c r="BI84" s="116"/>
      <c r="BJ84" s="116"/>
      <c r="BK84" s="116"/>
      <c r="BL84" s="117"/>
      <c r="BM84" s="108"/>
      <c r="BN84" s="112" t="s">
        <v>389</v>
      </c>
      <c r="BO84" s="233" t="s">
        <v>391</v>
      </c>
      <c r="BP84" s="119" t="s">
        <v>345</v>
      </c>
      <c r="BQ84" s="119" t="s">
        <v>223</v>
      </c>
      <c r="BR84" s="234" t="s">
        <v>393</v>
      </c>
      <c r="BS84" s="119">
        <v>8</v>
      </c>
      <c r="BT84" s="119">
        <v>16</v>
      </c>
      <c r="BU84" s="119">
        <v>1</v>
      </c>
      <c r="BV84" s="119">
        <v>1</v>
      </c>
      <c r="BW84" s="119">
        <v>1</v>
      </c>
      <c r="BX84" s="140"/>
      <c r="BY84" s="172">
        <f>SUM(BZ84+CB84+CD84+CF84+CH84)</f>
        <v>0</v>
      </c>
      <c r="BZ84" s="173"/>
      <c r="CA84" s="142">
        <f t="shared" ref="CA84:CA85" si="737">SUM(BZ84)*BU84</f>
        <v>0</v>
      </c>
      <c r="CB84" s="173"/>
      <c r="CC84" s="142">
        <f>CB84*BV84</f>
        <v>0</v>
      </c>
      <c r="CD84" s="173"/>
      <c r="CE84" s="142">
        <f t="shared" ref="CE84" si="738">SUM(CD84)*BV84</f>
        <v>0</v>
      </c>
      <c r="CF84" s="173"/>
      <c r="CG84" s="142">
        <f>SUM(CF84)*BW84</f>
        <v>0</v>
      </c>
      <c r="CH84" s="173"/>
      <c r="CI84" s="142">
        <f>SUM(CH84)*BV84*5</f>
        <v>0</v>
      </c>
      <c r="CJ84" s="68">
        <v>0</v>
      </c>
      <c r="CK84" s="68">
        <f t="shared" ref="CK84" si="739">SUM(BX84*5/100*BV84)</f>
        <v>0</v>
      </c>
      <c r="CL84" s="173"/>
      <c r="CM84" s="142"/>
      <c r="CN84" s="173"/>
      <c r="CO84" s="68">
        <f>CN84*BW84*8</f>
        <v>0</v>
      </c>
      <c r="CP84" s="173"/>
      <c r="CQ84" s="142">
        <f t="shared" ref="CQ84" si="740">SUM(CP84*BT84*(30+4))</f>
        <v>0</v>
      </c>
      <c r="CR84" s="173"/>
      <c r="CS84" s="142">
        <f t="shared" ref="CS84:CS85" si="741">SUM(CR84*BT84*3)</f>
        <v>0</v>
      </c>
      <c r="CT84" s="142"/>
      <c r="CU84" s="68">
        <f t="shared" ref="CU84:CU85" si="742">SUM(CT84*BT84/3)</f>
        <v>0</v>
      </c>
      <c r="CV84" s="141"/>
      <c r="CW84" s="68">
        <f t="shared" ref="CW84" si="743">SUM(CV84*BT84*2/3)</f>
        <v>0</v>
      </c>
      <c r="CX84" s="173"/>
      <c r="CY84" s="142">
        <f>SUM(CX84*BT84)</f>
        <v>0</v>
      </c>
      <c r="CZ84" s="173"/>
      <c r="DA84" s="142">
        <f t="shared" ref="DA84:DA85" si="744">SUM(CZ84*BV84)</f>
        <v>0</v>
      </c>
      <c r="DB84" s="173"/>
      <c r="DC84" s="142">
        <f t="shared" ref="DC84" si="745">DB84*BT84/3</f>
        <v>0</v>
      </c>
      <c r="DD84" s="173"/>
      <c r="DE84" s="142">
        <f>SUM(BV84*DD84*6)</f>
        <v>0</v>
      </c>
      <c r="DF84" s="141"/>
      <c r="DG84" s="68">
        <f t="shared" si="690"/>
        <v>0</v>
      </c>
      <c r="DH84" s="142"/>
      <c r="DI84" s="142">
        <f t="shared" ref="DI84" si="746">SUM(BV84*DH84*6)</f>
        <v>0</v>
      </c>
      <c r="DJ84" s="141"/>
      <c r="DK84" s="142">
        <f t="shared" ref="DK84" si="747">SUM(BV84*DJ84*8)</f>
        <v>0</v>
      </c>
      <c r="DL84" s="142">
        <v>1</v>
      </c>
      <c r="DM84" s="68">
        <f>DL84*BV84*8*1</f>
        <v>8</v>
      </c>
      <c r="DN84" s="173"/>
      <c r="DO84" s="68">
        <f>SUM(DN84*BW84*4*6)</f>
        <v>0</v>
      </c>
      <c r="DP84" s="173"/>
      <c r="DQ84" s="112">
        <f t="shared" ref="DQ84" si="748">SUM(DP84*50)</f>
        <v>0</v>
      </c>
      <c r="DR84" s="70"/>
      <c r="DS84" s="70">
        <f t="shared" si="627"/>
        <v>8</v>
      </c>
      <c r="DT84" s="70">
        <f t="shared" si="628"/>
        <v>8</v>
      </c>
      <c r="DU84" s="116"/>
      <c r="DV84" s="116"/>
      <c r="DW84" s="116"/>
      <c r="DX84" s="117"/>
      <c r="DY84" s="108"/>
      <c r="DZ84" s="62" t="s">
        <v>338</v>
      </c>
      <c r="EA84" s="63" t="s">
        <v>336</v>
      </c>
      <c r="EB84" s="63" t="s">
        <v>190</v>
      </c>
      <c r="EC84" s="63"/>
      <c r="ED84" s="63"/>
      <c r="EE84" s="63"/>
      <c r="EF84" s="63"/>
      <c r="EG84" s="63"/>
      <c r="EH84" s="63"/>
      <c r="EI84" s="63"/>
      <c r="EJ84" s="62">
        <f t="shared" si="629"/>
        <v>62</v>
      </c>
      <c r="EK84" s="147">
        <f t="shared" si="630"/>
        <v>38</v>
      </c>
      <c r="EL84" s="65">
        <f t="shared" si="631"/>
        <v>0</v>
      </c>
      <c r="EM84" s="70">
        <f t="shared" si="632"/>
        <v>0</v>
      </c>
      <c r="EN84" s="65">
        <f t="shared" si="633"/>
        <v>14</v>
      </c>
      <c r="EO84" s="70">
        <f t="shared" si="634"/>
        <v>0</v>
      </c>
      <c r="EP84" s="65">
        <f t="shared" si="635"/>
        <v>24</v>
      </c>
      <c r="EQ84" s="70">
        <f t="shared" si="636"/>
        <v>0</v>
      </c>
      <c r="ER84" s="65">
        <f t="shared" si="637"/>
        <v>0</v>
      </c>
      <c r="ES84" s="70">
        <f t="shared" si="638"/>
        <v>0</v>
      </c>
      <c r="ET84" s="113">
        <f t="shared" si="639"/>
        <v>0</v>
      </c>
      <c r="EU84" s="70">
        <f t="shared" si="640"/>
        <v>0</v>
      </c>
      <c r="EV84" s="70">
        <f t="shared" si="641"/>
        <v>0</v>
      </c>
      <c r="EW84" s="70">
        <f t="shared" si="642"/>
        <v>0</v>
      </c>
      <c r="EX84" s="113">
        <f t="shared" si="643"/>
        <v>0</v>
      </c>
      <c r="EY84" s="70">
        <f t="shared" si="644"/>
        <v>0</v>
      </c>
      <c r="EZ84" s="113">
        <f t="shared" si="645"/>
        <v>0</v>
      </c>
      <c r="FA84" s="70">
        <f t="shared" si="646"/>
        <v>0</v>
      </c>
      <c r="FB84" s="113">
        <f t="shared" si="647"/>
        <v>0</v>
      </c>
      <c r="FC84" s="114">
        <f t="shared" si="648"/>
        <v>0</v>
      </c>
      <c r="FD84" s="113">
        <f t="shared" si="649"/>
        <v>0</v>
      </c>
      <c r="FE84" s="70">
        <f t="shared" si="650"/>
        <v>0</v>
      </c>
      <c r="FF84" s="113">
        <f t="shared" si="651"/>
        <v>0</v>
      </c>
      <c r="FG84" s="70">
        <f t="shared" si="652"/>
        <v>0</v>
      </c>
      <c r="FH84" s="113">
        <f t="shared" si="653"/>
        <v>0</v>
      </c>
      <c r="FI84" s="70">
        <f t="shared" si="654"/>
        <v>0</v>
      </c>
      <c r="FJ84" s="113">
        <f t="shared" si="655"/>
        <v>1</v>
      </c>
      <c r="FK84" s="70">
        <f t="shared" si="656"/>
        <v>50</v>
      </c>
      <c r="FL84" s="113">
        <f t="shared" si="657"/>
        <v>0</v>
      </c>
      <c r="FM84" s="70">
        <f t="shared" si="658"/>
        <v>0</v>
      </c>
      <c r="FN84" s="113">
        <f t="shared" si="659"/>
        <v>0</v>
      </c>
      <c r="FO84" s="70">
        <f t="shared" si="660"/>
        <v>0</v>
      </c>
      <c r="FP84" s="113">
        <f t="shared" si="661"/>
        <v>0</v>
      </c>
      <c r="FQ84" s="70">
        <f t="shared" si="662"/>
        <v>0</v>
      </c>
      <c r="FR84" s="113"/>
      <c r="FS84" s="66">
        <f t="shared" si="662"/>
        <v>0</v>
      </c>
      <c r="FT84" s="113">
        <f t="shared" si="663"/>
        <v>0</v>
      </c>
      <c r="FU84" s="70">
        <f t="shared" si="664"/>
        <v>0</v>
      </c>
      <c r="FV84" s="113">
        <f t="shared" si="665"/>
        <v>0</v>
      </c>
      <c r="FW84" s="70">
        <f t="shared" si="666"/>
        <v>0</v>
      </c>
      <c r="FX84" s="113">
        <f t="shared" si="667"/>
        <v>1</v>
      </c>
      <c r="FY84" s="70">
        <f t="shared" si="668"/>
        <v>8</v>
      </c>
      <c r="FZ84" s="113">
        <f t="shared" si="669"/>
        <v>0</v>
      </c>
      <c r="GA84" s="70">
        <f t="shared" si="670"/>
        <v>0</v>
      </c>
      <c r="GB84" s="113">
        <f t="shared" si="671"/>
        <v>0</v>
      </c>
      <c r="GC84" s="70">
        <f t="shared" si="672"/>
        <v>0</v>
      </c>
      <c r="GD84" s="70">
        <f t="shared" si="673"/>
        <v>0</v>
      </c>
      <c r="GE84" s="70">
        <f t="shared" si="674"/>
        <v>58</v>
      </c>
      <c r="GF84" s="70">
        <f t="shared" si="675"/>
        <v>8</v>
      </c>
      <c r="GG84" s="116"/>
      <c r="GH84" s="116"/>
      <c r="GI84" s="116"/>
      <c r="GJ84" s="117"/>
      <c r="GL84" s="10"/>
      <c r="GM84" s="10"/>
      <c r="GN84" s="1"/>
      <c r="GO84" s="13"/>
      <c r="GP84" s="26"/>
      <c r="GQ84" s="5"/>
      <c r="GR84" s="33"/>
    </row>
    <row r="85" spans="1:200" ht="24.95" hidden="1" customHeight="1" outlineLevel="1" x14ac:dyDescent="0.3">
      <c r="A85" s="108"/>
      <c r="B85" s="62" t="s">
        <v>102</v>
      </c>
      <c r="C85" s="63" t="s">
        <v>110</v>
      </c>
      <c r="D85" s="63" t="s">
        <v>95</v>
      </c>
      <c r="E85" s="63" t="s">
        <v>130</v>
      </c>
      <c r="F85" s="63" t="s">
        <v>137</v>
      </c>
      <c r="G85" s="63">
        <v>5</v>
      </c>
      <c r="H85" s="63">
        <v>21</v>
      </c>
      <c r="I85" s="63">
        <v>1</v>
      </c>
      <c r="J85" s="63">
        <v>1</v>
      </c>
      <c r="K85" s="63">
        <f>SUM(J85)*2</f>
        <v>2</v>
      </c>
      <c r="L85" s="62">
        <v>82</v>
      </c>
      <c r="M85" s="64">
        <f>SUM(N85+P85+R85+T85+V85)</f>
        <v>58</v>
      </c>
      <c r="N85" s="65"/>
      <c r="O85" s="66">
        <f>SUM(N85)*I85</f>
        <v>0</v>
      </c>
      <c r="P85" s="65">
        <v>16</v>
      </c>
      <c r="Q85" s="66"/>
      <c r="R85" s="65">
        <v>28</v>
      </c>
      <c r="S85" s="66"/>
      <c r="T85" s="65"/>
      <c r="U85" s="66">
        <f>SUM(T85)*K85</f>
        <v>0</v>
      </c>
      <c r="V85" s="65">
        <v>14</v>
      </c>
      <c r="W85" s="66"/>
      <c r="X85" s="67">
        <f>SUM(J85*AX85*2+K85*AZ85*2)</f>
        <v>0</v>
      </c>
      <c r="Y85" s="67"/>
      <c r="Z85" s="65"/>
      <c r="AA85" s="66"/>
      <c r="AB85" s="65"/>
      <c r="AC85" s="67">
        <f>SUM(AB85)*3*H85/5</f>
        <v>0</v>
      </c>
      <c r="AD85" s="65"/>
      <c r="AE85" s="69">
        <f>SUM(AD85*H85*(30+4))</f>
        <v>0</v>
      </c>
      <c r="AF85" s="65"/>
      <c r="AG85" s="66">
        <f>SUM(AF85*H85*3)</f>
        <v>0</v>
      </c>
      <c r="AH85" s="66"/>
      <c r="AI85" s="67">
        <f>SUM(AH85*H85/3)</f>
        <v>0</v>
      </c>
      <c r="AJ85" s="65"/>
      <c r="AK85" s="67">
        <f>SUM(AJ85*H85*2/3)</f>
        <v>0</v>
      </c>
      <c r="AL85" s="65">
        <v>1</v>
      </c>
      <c r="AM85" s="66">
        <f>SUM(AL85*H85)*2</f>
        <v>42</v>
      </c>
      <c r="AN85" s="113"/>
      <c r="AO85" s="70"/>
      <c r="AP85" s="113"/>
      <c r="AQ85" s="70"/>
      <c r="AR85" s="113"/>
      <c r="AS85" s="70"/>
      <c r="AT85" s="113"/>
      <c r="AU85" s="70"/>
      <c r="AV85" s="113"/>
      <c r="AW85" s="70"/>
      <c r="AX85" s="113"/>
      <c r="AY85" s="70"/>
      <c r="AZ85" s="113"/>
      <c r="BA85" s="70"/>
      <c r="BB85" s="113"/>
      <c r="BC85" s="70"/>
      <c r="BD85" s="113"/>
      <c r="BE85" s="70"/>
      <c r="BF85" s="70"/>
      <c r="BG85" s="70">
        <f t="shared" si="707"/>
        <v>42</v>
      </c>
      <c r="BH85" s="70">
        <f t="shared" si="626"/>
        <v>0</v>
      </c>
      <c r="BI85" s="116"/>
      <c r="BJ85" s="116"/>
      <c r="BK85" s="116"/>
      <c r="BL85" s="117"/>
      <c r="BM85" s="108"/>
      <c r="BN85" s="112" t="s">
        <v>403</v>
      </c>
      <c r="BO85" s="233" t="s">
        <v>222</v>
      </c>
      <c r="BP85" s="234" t="s">
        <v>95</v>
      </c>
      <c r="BQ85" s="119" t="s">
        <v>223</v>
      </c>
      <c r="BR85" s="234" t="s">
        <v>224</v>
      </c>
      <c r="BS85" s="235">
        <v>4</v>
      </c>
      <c r="BT85" s="119">
        <v>1</v>
      </c>
      <c r="BU85" s="119">
        <v>1</v>
      </c>
      <c r="BV85" s="119">
        <v>1</v>
      </c>
      <c r="BW85" s="119">
        <v>1</v>
      </c>
      <c r="BX85" s="140"/>
      <c r="BY85" s="172">
        <f>SUM(BZ85+CB85+CD85+CF85+CH85)</f>
        <v>0</v>
      </c>
      <c r="BZ85" s="173"/>
      <c r="CA85" s="142">
        <f t="shared" si="737"/>
        <v>0</v>
      </c>
      <c r="CB85" s="173"/>
      <c r="CC85" s="142">
        <f>CB85*BV85</f>
        <v>0</v>
      </c>
      <c r="CD85" s="173"/>
      <c r="CE85" s="142">
        <f>SUM(CD85)*BV85</f>
        <v>0</v>
      </c>
      <c r="CF85" s="173"/>
      <c r="CG85" s="142">
        <f>SUM(CF85)*BW85</f>
        <v>0</v>
      </c>
      <c r="CH85" s="173"/>
      <c r="CI85" s="142">
        <f>SUM(CH85)*BV85*5</f>
        <v>0</v>
      </c>
      <c r="CJ85" s="68">
        <f>SUM(BV85*DJ85*2+BW85*DL85*2+BV85*DN85*2)</f>
        <v>0</v>
      </c>
      <c r="CK85" s="68">
        <f>SUM(BX85*5/100*BV85)</f>
        <v>0</v>
      </c>
      <c r="CL85" s="173"/>
      <c r="CM85" s="142"/>
      <c r="CN85" s="173">
        <v>6</v>
      </c>
      <c r="CO85" s="68">
        <f>CN85*BT85*4</f>
        <v>24</v>
      </c>
      <c r="CP85" s="173"/>
      <c r="CQ85" s="142">
        <f>SUM(CP85*BT85*(30+4))</f>
        <v>0</v>
      </c>
      <c r="CR85" s="173"/>
      <c r="CS85" s="142">
        <f t="shared" si="741"/>
        <v>0</v>
      </c>
      <c r="CT85" s="142"/>
      <c r="CU85" s="68">
        <f t="shared" si="742"/>
        <v>0</v>
      </c>
      <c r="CV85" s="141"/>
      <c r="CW85" s="68">
        <f>SUM(CV85*BT85*2/3)</f>
        <v>0</v>
      </c>
      <c r="CX85" s="173"/>
      <c r="CY85" s="142">
        <f t="shared" ref="CY85" si="749">SUM(CX85*BT85)</f>
        <v>0</v>
      </c>
      <c r="CZ85" s="173"/>
      <c r="DA85" s="142">
        <f t="shared" si="744"/>
        <v>0</v>
      </c>
      <c r="DB85" s="173">
        <v>0</v>
      </c>
      <c r="DC85" s="142">
        <f>DB85*BT85/3</f>
        <v>0</v>
      </c>
      <c r="DD85" s="173"/>
      <c r="DE85" s="142">
        <f>SUM(BV85*DD85*6)</f>
        <v>0</v>
      </c>
      <c r="DF85" s="141"/>
      <c r="DG85" s="68">
        <f t="shared" si="690"/>
        <v>0</v>
      </c>
      <c r="DH85" s="142"/>
      <c r="DI85" s="142">
        <f>SUM(BV85*DH85*6)</f>
        <v>0</v>
      </c>
      <c r="DJ85" s="141"/>
      <c r="DK85" s="142">
        <f>SUM(BV85*DJ85*8)</f>
        <v>0</v>
      </c>
      <c r="DL85" s="142"/>
      <c r="DM85" s="68">
        <f>SUM(DL85*BW85*5*6)</f>
        <v>0</v>
      </c>
      <c r="DN85" s="173"/>
      <c r="DO85" s="68">
        <f t="shared" ref="DO85" si="750">SUM(DN85*BW85*4*6)</f>
        <v>0</v>
      </c>
      <c r="DP85" s="173"/>
      <c r="DQ85" s="112">
        <f>SUM(DP85*50)</f>
        <v>0</v>
      </c>
      <c r="DR85" s="70"/>
      <c r="DS85" s="70">
        <f t="shared" si="627"/>
        <v>24</v>
      </c>
      <c r="DT85" s="70">
        <f t="shared" si="628"/>
        <v>0</v>
      </c>
      <c r="DU85" s="116"/>
      <c r="DV85" s="116"/>
      <c r="DW85" s="116"/>
      <c r="DX85" s="117"/>
      <c r="DY85" s="108"/>
      <c r="DZ85" s="62" t="s">
        <v>158</v>
      </c>
      <c r="EA85" s="119" t="s">
        <v>210</v>
      </c>
      <c r="EB85" s="119" t="s">
        <v>211</v>
      </c>
      <c r="EC85" s="63"/>
      <c r="ED85" s="63"/>
      <c r="EE85" s="63"/>
      <c r="EF85" s="63"/>
      <c r="EG85" s="63"/>
      <c r="EH85" s="63"/>
      <c r="EI85" s="63"/>
      <c r="EJ85" s="62">
        <f t="shared" si="629"/>
        <v>82</v>
      </c>
      <c r="EK85" s="147">
        <f t="shared" si="630"/>
        <v>58</v>
      </c>
      <c r="EL85" s="65">
        <f t="shared" si="631"/>
        <v>0</v>
      </c>
      <c r="EM85" s="70">
        <f t="shared" si="632"/>
        <v>0</v>
      </c>
      <c r="EN85" s="65">
        <f t="shared" si="633"/>
        <v>16</v>
      </c>
      <c r="EO85" s="70">
        <f t="shared" si="634"/>
        <v>0</v>
      </c>
      <c r="EP85" s="65">
        <f t="shared" si="635"/>
        <v>28</v>
      </c>
      <c r="EQ85" s="70">
        <f t="shared" si="636"/>
        <v>0</v>
      </c>
      <c r="ER85" s="65">
        <f t="shared" si="637"/>
        <v>0</v>
      </c>
      <c r="ES85" s="70">
        <f t="shared" si="638"/>
        <v>0</v>
      </c>
      <c r="ET85" s="113">
        <f t="shared" si="639"/>
        <v>14</v>
      </c>
      <c r="EU85" s="70">
        <f t="shared" si="640"/>
        <v>0</v>
      </c>
      <c r="EV85" s="70">
        <f t="shared" si="641"/>
        <v>0</v>
      </c>
      <c r="EW85" s="70">
        <f t="shared" si="642"/>
        <v>0</v>
      </c>
      <c r="EX85" s="113">
        <f t="shared" si="643"/>
        <v>0</v>
      </c>
      <c r="EY85" s="70">
        <f t="shared" si="644"/>
        <v>0</v>
      </c>
      <c r="EZ85" s="113">
        <f t="shared" si="645"/>
        <v>6</v>
      </c>
      <c r="FA85" s="70">
        <f t="shared" si="646"/>
        <v>24</v>
      </c>
      <c r="FB85" s="113">
        <f t="shared" si="647"/>
        <v>0</v>
      </c>
      <c r="FC85" s="114">
        <f t="shared" si="648"/>
        <v>0</v>
      </c>
      <c r="FD85" s="113">
        <f t="shared" si="649"/>
        <v>0</v>
      </c>
      <c r="FE85" s="70">
        <f t="shared" si="650"/>
        <v>0</v>
      </c>
      <c r="FF85" s="113">
        <f t="shared" si="651"/>
        <v>0</v>
      </c>
      <c r="FG85" s="70">
        <f t="shared" si="652"/>
        <v>0</v>
      </c>
      <c r="FH85" s="113">
        <f t="shared" si="653"/>
        <v>0</v>
      </c>
      <c r="FI85" s="70">
        <f t="shared" si="654"/>
        <v>0</v>
      </c>
      <c r="FJ85" s="113">
        <f t="shared" si="655"/>
        <v>1</v>
      </c>
      <c r="FK85" s="70">
        <f t="shared" si="656"/>
        <v>42</v>
      </c>
      <c r="FL85" s="113">
        <f t="shared" si="657"/>
        <v>0</v>
      </c>
      <c r="FM85" s="70">
        <f t="shared" si="658"/>
        <v>0</v>
      </c>
      <c r="FN85" s="113">
        <f t="shared" si="659"/>
        <v>0</v>
      </c>
      <c r="FO85" s="70">
        <f t="shared" si="660"/>
        <v>0</v>
      </c>
      <c r="FP85" s="113">
        <f t="shared" si="661"/>
        <v>0</v>
      </c>
      <c r="FQ85" s="70">
        <f t="shared" si="662"/>
        <v>0</v>
      </c>
      <c r="FR85" s="113"/>
      <c r="FS85" s="66">
        <f t="shared" si="662"/>
        <v>0</v>
      </c>
      <c r="FT85" s="113">
        <f t="shared" si="663"/>
        <v>0</v>
      </c>
      <c r="FU85" s="70">
        <f t="shared" si="664"/>
        <v>0</v>
      </c>
      <c r="FV85" s="113">
        <f t="shared" si="665"/>
        <v>0</v>
      </c>
      <c r="FW85" s="70">
        <f t="shared" si="666"/>
        <v>0</v>
      </c>
      <c r="FX85" s="113">
        <f t="shared" si="667"/>
        <v>0</v>
      </c>
      <c r="FY85" s="70">
        <f t="shared" si="668"/>
        <v>0</v>
      </c>
      <c r="FZ85" s="113">
        <f t="shared" si="669"/>
        <v>0</v>
      </c>
      <c r="GA85" s="70">
        <f t="shared" si="670"/>
        <v>0</v>
      </c>
      <c r="GB85" s="113">
        <f t="shared" si="671"/>
        <v>0</v>
      </c>
      <c r="GC85" s="70">
        <f t="shared" si="672"/>
        <v>0</v>
      </c>
      <c r="GD85" s="70">
        <f t="shared" si="673"/>
        <v>0</v>
      </c>
      <c r="GE85" s="70">
        <f t="shared" si="674"/>
        <v>66</v>
      </c>
      <c r="GF85" s="70">
        <f t="shared" si="675"/>
        <v>0</v>
      </c>
      <c r="GG85" s="116"/>
      <c r="GH85" s="116"/>
      <c r="GI85" s="116"/>
      <c r="GJ85" s="117"/>
      <c r="GL85" s="10"/>
      <c r="GM85" s="10"/>
      <c r="GN85" s="1"/>
      <c r="GO85" s="13"/>
      <c r="GP85" s="26"/>
      <c r="GQ85" s="5"/>
      <c r="GR85" s="33"/>
    </row>
    <row r="86" spans="1:200" ht="24.95" hidden="1" customHeight="1" outlineLevel="1" x14ac:dyDescent="0.3">
      <c r="A86" s="108"/>
      <c r="B86" s="62" t="s">
        <v>102</v>
      </c>
      <c r="C86" s="63" t="s">
        <v>110</v>
      </c>
      <c r="D86" s="63" t="s">
        <v>95</v>
      </c>
      <c r="E86" s="63" t="s">
        <v>130</v>
      </c>
      <c r="F86" s="63" t="s">
        <v>138</v>
      </c>
      <c r="G86" s="63">
        <v>5</v>
      </c>
      <c r="H86" s="63">
        <v>24</v>
      </c>
      <c r="I86" s="63">
        <v>1</v>
      </c>
      <c r="J86" s="63">
        <v>1</v>
      </c>
      <c r="K86" s="63">
        <f>SUM(J86)*2</f>
        <v>2</v>
      </c>
      <c r="L86" s="62">
        <v>82</v>
      </c>
      <c r="M86" s="64">
        <f t="shared" ref="M86:M87" si="751">SUM(N86+P86+R86+T86+V86)</f>
        <v>58</v>
      </c>
      <c r="N86" s="65"/>
      <c r="O86" s="66">
        <f t="shared" ref="O86:O87" si="752">SUM(N86)*I86</f>
        <v>0</v>
      </c>
      <c r="P86" s="65">
        <v>16</v>
      </c>
      <c r="Q86" s="66"/>
      <c r="R86" s="65">
        <v>28</v>
      </c>
      <c r="S86" s="66"/>
      <c r="T86" s="65"/>
      <c r="U86" s="66">
        <f>SUM(T86)*K86</f>
        <v>0</v>
      </c>
      <c r="V86" s="65">
        <v>14</v>
      </c>
      <c r="W86" s="66"/>
      <c r="X86" s="67">
        <f>SUM(J86*AX86*2+K86*AZ86*2)</f>
        <v>0</v>
      </c>
      <c r="Y86" s="67"/>
      <c r="Z86" s="65"/>
      <c r="AA86" s="66"/>
      <c r="AB86" s="65"/>
      <c r="AC86" s="67">
        <f>SUM(AB86)*3*H86/5</f>
        <v>0</v>
      </c>
      <c r="AD86" s="65"/>
      <c r="AE86" s="69">
        <f>SUM(AD86*H86*(30+4))</f>
        <v>0</v>
      </c>
      <c r="AF86" s="65"/>
      <c r="AG86" s="66">
        <f>SUM(AF86*H86*3)</f>
        <v>0</v>
      </c>
      <c r="AH86" s="66"/>
      <c r="AI86" s="67">
        <f>SUM(AH86*H86/3)</f>
        <v>0</v>
      </c>
      <c r="AJ86" s="65"/>
      <c r="AK86" s="67">
        <f>SUM(AJ86*H86*2/3)</f>
        <v>0</v>
      </c>
      <c r="AL86" s="65">
        <v>1</v>
      </c>
      <c r="AM86" s="66">
        <f>SUM(AL86*H86)*2</f>
        <v>48</v>
      </c>
      <c r="AN86" s="113"/>
      <c r="AO86" s="70"/>
      <c r="AP86" s="113"/>
      <c r="AQ86" s="70"/>
      <c r="AR86" s="113"/>
      <c r="AS86" s="70"/>
      <c r="AT86" s="113"/>
      <c r="AU86" s="70"/>
      <c r="AV86" s="113"/>
      <c r="AW86" s="70"/>
      <c r="AX86" s="113"/>
      <c r="AY86" s="70"/>
      <c r="AZ86" s="113"/>
      <c r="BA86" s="70"/>
      <c r="BB86" s="113"/>
      <c r="BC86" s="70"/>
      <c r="BD86" s="113"/>
      <c r="BE86" s="70"/>
      <c r="BF86" s="70"/>
      <c r="BG86" s="70">
        <f t="shared" si="707"/>
        <v>48</v>
      </c>
      <c r="BH86" s="70">
        <f t="shared" si="626"/>
        <v>0</v>
      </c>
      <c r="BI86" s="116"/>
      <c r="BJ86" s="116"/>
      <c r="BK86" s="116"/>
      <c r="BL86" s="117"/>
      <c r="BM86" s="108"/>
      <c r="BN86" s="62" t="s">
        <v>102</v>
      </c>
      <c r="BO86" s="63" t="s">
        <v>94</v>
      </c>
      <c r="BP86" s="63" t="s">
        <v>95</v>
      </c>
      <c r="BQ86" s="63" t="s">
        <v>96</v>
      </c>
      <c r="BR86" s="63" t="s">
        <v>106</v>
      </c>
      <c r="BS86" s="63">
        <v>6</v>
      </c>
      <c r="BT86" s="63">
        <v>12</v>
      </c>
      <c r="BU86" s="63">
        <v>1</v>
      </c>
      <c r="BV86" s="63">
        <v>1</v>
      </c>
      <c r="BW86" s="63">
        <f>SUM(BV86)*2</f>
        <v>2</v>
      </c>
      <c r="BX86" s="109">
        <v>74</v>
      </c>
      <c r="BY86" s="64">
        <f>SUM(BZ86+CB86+CD86+CF86+CH86)</f>
        <v>0</v>
      </c>
      <c r="BZ86" s="65"/>
      <c r="CA86" s="66">
        <f>SUM(BZ86)*BU86</f>
        <v>0</v>
      </c>
      <c r="CB86" s="65"/>
      <c r="CC86" s="66">
        <f>BV86*CB86</f>
        <v>0</v>
      </c>
      <c r="CD86" s="65"/>
      <c r="CE86" s="66">
        <f>SUM(CD86)*BV86</f>
        <v>0</v>
      </c>
      <c r="CF86" s="65"/>
      <c r="CG86" s="66">
        <f>SUM(CF86)*BW86</f>
        <v>0</v>
      </c>
      <c r="CH86" s="65"/>
      <c r="CI86" s="66">
        <f>SUM(CH86)*BV86*5</f>
        <v>0</v>
      </c>
      <c r="CJ86" s="67">
        <f>SUM(BV86*DJ86*2+BW86*DL86*2)</f>
        <v>0</v>
      </c>
      <c r="CK86" s="68"/>
      <c r="CL86" s="65"/>
      <c r="CM86" s="66"/>
      <c r="CN86" s="65"/>
      <c r="CO86" s="67">
        <f>SUM(CN86)*3*BT86/5</f>
        <v>0</v>
      </c>
      <c r="CP86" s="65"/>
      <c r="CQ86" s="69">
        <f>SUM(CP86*BT86*(30+4))</f>
        <v>0</v>
      </c>
      <c r="CR86" s="65">
        <v>1</v>
      </c>
      <c r="CS86" s="66">
        <f>SUM(CR86*BT86*3)</f>
        <v>36</v>
      </c>
      <c r="CT86" s="141"/>
      <c r="CU86" s="68"/>
      <c r="CV86" s="141"/>
      <c r="CW86" s="68"/>
      <c r="CX86" s="141"/>
      <c r="CY86" s="142"/>
      <c r="CZ86" s="141"/>
      <c r="DA86" s="142"/>
      <c r="DB86" s="141"/>
      <c r="DC86" s="142"/>
      <c r="DD86" s="141"/>
      <c r="DE86" s="142"/>
      <c r="DF86" s="141"/>
      <c r="DG86" s="68"/>
      <c r="DH86" s="141"/>
      <c r="DI86" s="142"/>
      <c r="DJ86" s="141"/>
      <c r="DK86" s="142"/>
      <c r="DL86" s="141"/>
      <c r="DM86" s="68"/>
      <c r="DN86" s="141"/>
      <c r="DO86" s="68"/>
      <c r="DP86" s="141"/>
      <c r="DQ86" s="112"/>
      <c r="DR86" s="70"/>
      <c r="DS86" s="70">
        <f t="shared" si="627"/>
        <v>36</v>
      </c>
      <c r="DT86" s="70">
        <f t="shared" si="628"/>
        <v>0</v>
      </c>
      <c r="DU86" s="116"/>
      <c r="DV86" s="116"/>
      <c r="DW86" s="116"/>
      <c r="DX86" s="117"/>
      <c r="DY86" s="108"/>
      <c r="DZ86" s="62" t="s">
        <v>236</v>
      </c>
      <c r="EA86" s="63" t="s">
        <v>237</v>
      </c>
      <c r="EB86" s="63"/>
      <c r="EC86" s="63"/>
      <c r="ED86" s="63"/>
      <c r="EE86" s="63"/>
      <c r="EF86" s="63"/>
      <c r="EG86" s="63"/>
      <c r="EH86" s="63"/>
      <c r="EI86" s="63"/>
      <c r="EJ86" s="62">
        <f t="shared" si="629"/>
        <v>156</v>
      </c>
      <c r="EK86" s="147">
        <f t="shared" si="630"/>
        <v>58</v>
      </c>
      <c r="EL86" s="65">
        <f t="shared" si="631"/>
        <v>0</v>
      </c>
      <c r="EM86" s="70">
        <f t="shared" si="632"/>
        <v>0</v>
      </c>
      <c r="EN86" s="65">
        <f t="shared" si="633"/>
        <v>16</v>
      </c>
      <c r="EO86" s="70">
        <f t="shared" si="634"/>
        <v>0</v>
      </c>
      <c r="EP86" s="65">
        <f t="shared" si="635"/>
        <v>28</v>
      </c>
      <c r="EQ86" s="70">
        <f t="shared" si="636"/>
        <v>0</v>
      </c>
      <c r="ER86" s="65">
        <f t="shared" si="637"/>
        <v>0</v>
      </c>
      <c r="ES86" s="70">
        <f t="shared" si="638"/>
        <v>0</v>
      </c>
      <c r="ET86" s="113">
        <f t="shared" si="639"/>
        <v>14</v>
      </c>
      <c r="EU86" s="70">
        <f t="shared" si="640"/>
        <v>0</v>
      </c>
      <c r="EV86" s="70">
        <f t="shared" si="641"/>
        <v>0</v>
      </c>
      <c r="EW86" s="70">
        <f t="shared" si="642"/>
        <v>0</v>
      </c>
      <c r="EX86" s="113">
        <f t="shared" si="643"/>
        <v>0</v>
      </c>
      <c r="EY86" s="70">
        <f t="shared" si="644"/>
        <v>0</v>
      </c>
      <c r="EZ86" s="113">
        <f t="shared" si="645"/>
        <v>0</v>
      </c>
      <c r="FA86" s="70">
        <f t="shared" si="646"/>
        <v>0</v>
      </c>
      <c r="FB86" s="113">
        <f t="shared" si="647"/>
        <v>0</v>
      </c>
      <c r="FC86" s="114">
        <f t="shared" si="648"/>
        <v>0</v>
      </c>
      <c r="FD86" s="113">
        <f t="shared" si="649"/>
        <v>1</v>
      </c>
      <c r="FE86" s="70">
        <f t="shared" si="650"/>
        <v>36</v>
      </c>
      <c r="FF86" s="113">
        <f t="shared" si="651"/>
        <v>0</v>
      </c>
      <c r="FG86" s="70">
        <f t="shared" si="652"/>
        <v>0</v>
      </c>
      <c r="FH86" s="113">
        <f t="shared" si="653"/>
        <v>0</v>
      </c>
      <c r="FI86" s="70">
        <f t="shared" si="654"/>
        <v>0</v>
      </c>
      <c r="FJ86" s="113">
        <f t="shared" si="655"/>
        <v>1</v>
      </c>
      <c r="FK86" s="70">
        <f t="shared" si="656"/>
        <v>48</v>
      </c>
      <c r="FL86" s="113">
        <f t="shared" si="657"/>
        <v>0</v>
      </c>
      <c r="FM86" s="70">
        <f t="shared" si="658"/>
        <v>0</v>
      </c>
      <c r="FN86" s="113">
        <f t="shared" si="659"/>
        <v>0</v>
      </c>
      <c r="FO86" s="70">
        <f t="shared" si="660"/>
        <v>0</v>
      </c>
      <c r="FP86" s="113">
        <f t="shared" si="661"/>
        <v>0</v>
      </c>
      <c r="FQ86" s="70">
        <f t="shared" si="662"/>
        <v>0</v>
      </c>
      <c r="FR86" s="113"/>
      <c r="FS86" s="66">
        <f t="shared" si="662"/>
        <v>0</v>
      </c>
      <c r="FT86" s="113">
        <f t="shared" si="663"/>
        <v>0</v>
      </c>
      <c r="FU86" s="70">
        <f t="shared" si="664"/>
        <v>0</v>
      </c>
      <c r="FV86" s="113">
        <f t="shared" si="665"/>
        <v>0</v>
      </c>
      <c r="FW86" s="70">
        <f t="shared" si="666"/>
        <v>0</v>
      </c>
      <c r="FX86" s="113">
        <f t="shared" si="667"/>
        <v>0</v>
      </c>
      <c r="FY86" s="70">
        <f t="shared" si="668"/>
        <v>0</v>
      </c>
      <c r="FZ86" s="113">
        <f t="shared" si="669"/>
        <v>0</v>
      </c>
      <c r="GA86" s="70">
        <f t="shared" si="670"/>
        <v>0</v>
      </c>
      <c r="GB86" s="113">
        <f t="shared" si="671"/>
        <v>0</v>
      </c>
      <c r="GC86" s="70">
        <f t="shared" si="672"/>
        <v>0</v>
      </c>
      <c r="GD86" s="70">
        <f t="shared" si="673"/>
        <v>0</v>
      </c>
      <c r="GE86" s="70">
        <f t="shared" si="674"/>
        <v>84</v>
      </c>
      <c r="GF86" s="70">
        <f t="shared" si="675"/>
        <v>0</v>
      </c>
      <c r="GG86" s="116"/>
      <c r="GH86" s="116"/>
      <c r="GI86" s="116"/>
      <c r="GJ86" s="117"/>
      <c r="GL86" s="10"/>
      <c r="GM86" s="10"/>
      <c r="GN86" s="1"/>
      <c r="GO86" s="13"/>
      <c r="GP86" s="26"/>
      <c r="GQ86" s="5"/>
      <c r="GR86" s="33"/>
    </row>
    <row r="87" spans="1:200" ht="24.95" hidden="1" customHeight="1" outlineLevel="1" x14ac:dyDescent="0.3">
      <c r="A87" s="108"/>
      <c r="B87" s="137" t="s">
        <v>249</v>
      </c>
      <c r="C87" s="119" t="s">
        <v>110</v>
      </c>
      <c r="D87" s="119" t="s">
        <v>95</v>
      </c>
      <c r="E87" s="119" t="s">
        <v>130</v>
      </c>
      <c r="F87" s="119" t="s">
        <v>246</v>
      </c>
      <c r="G87" s="119">
        <v>9</v>
      </c>
      <c r="H87" s="119">
        <v>3</v>
      </c>
      <c r="I87" s="119">
        <v>2</v>
      </c>
      <c r="J87" s="119">
        <v>3</v>
      </c>
      <c r="K87" s="119">
        <f t="shared" ref="K87" si="753">SUM(J87)*2</f>
        <v>6</v>
      </c>
      <c r="L87" s="137"/>
      <c r="M87" s="172">
        <f t="shared" si="751"/>
        <v>0</v>
      </c>
      <c r="N87" s="173"/>
      <c r="O87" s="142">
        <f t="shared" si="752"/>
        <v>0</v>
      </c>
      <c r="P87" s="173"/>
      <c r="Q87" s="142">
        <f t="shared" ref="Q87" si="754">J87*P87</f>
        <v>0</v>
      </c>
      <c r="R87" s="173"/>
      <c r="S87" s="142">
        <f t="shared" ref="S87" si="755">SUM(R87)*J87</f>
        <v>0</v>
      </c>
      <c r="T87" s="173"/>
      <c r="U87" s="142">
        <f t="shared" ref="U87" si="756">SUM(T87)*K87</f>
        <v>0</v>
      </c>
      <c r="V87" s="173"/>
      <c r="W87" s="142">
        <f t="shared" ref="W87" si="757">SUM(V87)*J87*5</f>
        <v>0</v>
      </c>
      <c r="X87" s="68">
        <f t="shared" ref="X87" si="758">SUM(J87*AX87*2+K87*AZ87*2)</f>
        <v>0</v>
      </c>
      <c r="Y87" s="68">
        <f t="shared" ref="Y87" si="759">L87*J87*0.05</f>
        <v>0</v>
      </c>
      <c r="Z87" s="173"/>
      <c r="AA87" s="142"/>
      <c r="AB87" s="173">
        <v>17</v>
      </c>
      <c r="AC87" s="68">
        <f>AB87*H87*0.5</f>
        <v>25.5</v>
      </c>
      <c r="AD87" s="113"/>
      <c r="AE87" s="114"/>
      <c r="AF87" s="113"/>
      <c r="AG87" s="70"/>
      <c r="AH87" s="113"/>
      <c r="AI87" s="70"/>
      <c r="AJ87" s="113"/>
      <c r="AK87" s="70"/>
      <c r="AL87" s="113"/>
      <c r="AM87" s="70"/>
      <c r="AN87" s="113"/>
      <c r="AO87" s="70"/>
      <c r="AP87" s="113"/>
      <c r="AQ87" s="70"/>
      <c r="AR87" s="113"/>
      <c r="AS87" s="70"/>
      <c r="AT87" s="113"/>
      <c r="AU87" s="70"/>
      <c r="AV87" s="113"/>
      <c r="AW87" s="70"/>
      <c r="AX87" s="113"/>
      <c r="AY87" s="70"/>
      <c r="AZ87" s="113"/>
      <c r="BA87" s="70"/>
      <c r="BB87" s="113"/>
      <c r="BC87" s="70"/>
      <c r="BD87" s="113"/>
      <c r="BE87" s="70"/>
      <c r="BF87" s="70"/>
      <c r="BG87" s="70">
        <f t="shared" si="707"/>
        <v>25.5</v>
      </c>
      <c r="BH87" s="70">
        <f t="shared" si="626"/>
        <v>0</v>
      </c>
      <c r="BI87" s="116"/>
      <c r="BJ87" s="116"/>
      <c r="BK87" s="116"/>
      <c r="BL87" s="117"/>
      <c r="BM87" s="108"/>
      <c r="BN87" s="62" t="s">
        <v>221</v>
      </c>
      <c r="BO87" s="145" t="s">
        <v>222</v>
      </c>
      <c r="BP87" s="63" t="s">
        <v>95</v>
      </c>
      <c r="BQ87" s="63" t="s">
        <v>223</v>
      </c>
      <c r="BR87" s="63" t="s">
        <v>430</v>
      </c>
      <c r="BS87" s="63">
        <v>4</v>
      </c>
      <c r="BT87" s="63">
        <v>1</v>
      </c>
      <c r="BU87" s="63">
        <v>1</v>
      </c>
      <c r="BV87" s="63">
        <v>1</v>
      </c>
      <c r="BW87" s="63">
        <v>1</v>
      </c>
      <c r="BX87" s="109">
        <v>66</v>
      </c>
      <c r="BY87" s="135">
        <f t="shared" ref="BY87:BY88" si="760">SUM(BZ87+CB87+CD87+CF87+CH87)</f>
        <v>8</v>
      </c>
      <c r="BZ87" s="65">
        <v>4</v>
      </c>
      <c r="CA87" s="66">
        <f t="shared" ref="CA87:CA88" si="761">SUM(BZ87)*BU87</f>
        <v>4</v>
      </c>
      <c r="CB87" s="65">
        <v>4</v>
      </c>
      <c r="CC87" s="66">
        <f t="shared" ref="CC87:CC88" si="762">BV87*CB87</f>
        <v>4</v>
      </c>
      <c r="CD87" s="65"/>
      <c r="CE87" s="66">
        <f t="shared" ref="CE87" si="763">SUM(CD87)*BV87</f>
        <v>0</v>
      </c>
      <c r="CF87" s="65"/>
      <c r="CG87" s="66">
        <f t="shared" ref="CG87" si="764">SUM(CF87)*BW87</f>
        <v>0</v>
      </c>
      <c r="CH87" s="65"/>
      <c r="CI87" s="66">
        <f t="shared" ref="CI87" si="765">SUM(CH87)*BV87*5</f>
        <v>0</v>
      </c>
      <c r="CJ87" s="67"/>
      <c r="CK87" s="67"/>
      <c r="CL87" s="65"/>
      <c r="CM87" s="66"/>
      <c r="CN87" s="65"/>
      <c r="CO87" s="67">
        <f t="shared" ref="CO87" si="766">SUM(CN87)*3*BT87/5</f>
        <v>0</v>
      </c>
      <c r="CP87" s="65"/>
      <c r="CQ87" s="69">
        <f t="shared" ref="CQ87" si="767">SUM(CP87*BT87*(30+4))</f>
        <v>0</v>
      </c>
      <c r="CR87" s="65"/>
      <c r="CS87" s="66">
        <f t="shared" ref="CS87:CS88" si="768">SUM(CR87*BT87*3)</f>
        <v>0</v>
      </c>
      <c r="CT87" s="65"/>
      <c r="CU87" s="67">
        <f t="shared" ref="CU87:CU88" si="769">SUM(CT87*BT87/3)</f>
        <v>0</v>
      </c>
      <c r="CV87" s="65"/>
      <c r="CW87" s="67">
        <f t="shared" ref="CW87" si="770">SUM(CV87*BT87*2/3)</f>
        <v>0</v>
      </c>
      <c r="CX87" s="65">
        <v>1</v>
      </c>
      <c r="CY87" s="66"/>
      <c r="CZ87" s="65"/>
      <c r="DA87" s="66">
        <f t="shared" ref="DA87:DA88" si="771">SUM(CZ87*BV87)</f>
        <v>0</v>
      </c>
      <c r="DB87" s="65"/>
      <c r="DC87" s="66">
        <f t="shared" ref="DC87:DC88" si="772">SUM(DB87*BT87*2)</f>
        <v>0</v>
      </c>
      <c r="DD87" s="65"/>
      <c r="DE87" s="66">
        <f t="shared" ref="DE87" si="773">SUM(DD87*BV87*2)</f>
        <v>0</v>
      </c>
      <c r="DF87" s="65"/>
      <c r="DG87" s="67">
        <f t="shared" ref="DG87:DG88" si="774">DF87*BT87/3</f>
        <v>0</v>
      </c>
      <c r="DH87" s="65"/>
      <c r="DI87" s="66">
        <f t="shared" ref="DI87:DI88" si="775">SUM(DH87*BT87/3)</f>
        <v>0</v>
      </c>
      <c r="DJ87" s="65"/>
      <c r="DK87" s="66">
        <f t="shared" ref="DK87:DK88" si="776">SUM(DJ87*BT87/3)</f>
        <v>0</v>
      </c>
      <c r="DL87" s="65"/>
      <c r="DM87" s="67">
        <f t="shared" ref="DM87" si="777">SUM(DL87*BW87*5*6)</f>
        <v>0</v>
      </c>
      <c r="DN87" s="65"/>
      <c r="DO87" s="67">
        <f t="shared" ref="DO87:DO88" si="778">SUM(DN87*BW87*4*6)</f>
        <v>0</v>
      </c>
      <c r="DP87" s="65"/>
      <c r="DQ87" s="70">
        <f t="shared" ref="DQ87:DQ88" si="779">SUM(DP87*50)/2</f>
        <v>0</v>
      </c>
      <c r="DR87" s="70"/>
      <c r="DS87" s="70">
        <f t="shared" si="627"/>
        <v>8</v>
      </c>
      <c r="DT87" s="70">
        <f t="shared" si="628"/>
        <v>8</v>
      </c>
      <c r="DU87" s="116"/>
      <c r="DV87" s="116"/>
      <c r="DW87" s="116"/>
      <c r="DX87" s="117"/>
      <c r="DY87" s="108"/>
      <c r="DZ87" s="116"/>
      <c r="EA87" s="63"/>
      <c r="EB87" s="63"/>
      <c r="EC87" s="63"/>
      <c r="ED87" s="63"/>
      <c r="EE87" s="63"/>
      <c r="EF87" s="63"/>
      <c r="EG87" s="63"/>
      <c r="EH87" s="63"/>
      <c r="EI87" s="63"/>
      <c r="EJ87" s="62">
        <f t="shared" si="629"/>
        <v>66</v>
      </c>
      <c r="EK87" s="147">
        <f t="shared" si="630"/>
        <v>8</v>
      </c>
      <c r="EL87" s="65">
        <f t="shared" si="631"/>
        <v>4</v>
      </c>
      <c r="EM87" s="70">
        <f t="shared" si="632"/>
        <v>4</v>
      </c>
      <c r="EN87" s="65">
        <f t="shared" si="633"/>
        <v>4</v>
      </c>
      <c r="EO87" s="70">
        <f t="shared" si="634"/>
        <v>4</v>
      </c>
      <c r="EP87" s="65">
        <f t="shared" si="635"/>
        <v>0</v>
      </c>
      <c r="EQ87" s="70">
        <f t="shared" si="636"/>
        <v>0</v>
      </c>
      <c r="ER87" s="65">
        <f t="shared" si="637"/>
        <v>0</v>
      </c>
      <c r="ES87" s="70">
        <f t="shared" si="638"/>
        <v>0</v>
      </c>
      <c r="ET87" s="113">
        <f t="shared" si="639"/>
        <v>0</v>
      </c>
      <c r="EU87" s="70">
        <f t="shared" si="640"/>
        <v>0</v>
      </c>
      <c r="EV87" s="70">
        <f t="shared" si="641"/>
        <v>0</v>
      </c>
      <c r="EW87" s="70">
        <f t="shared" si="642"/>
        <v>0</v>
      </c>
      <c r="EX87" s="113">
        <f t="shared" si="643"/>
        <v>0</v>
      </c>
      <c r="EY87" s="70">
        <f t="shared" si="644"/>
        <v>0</v>
      </c>
      <c r="EZ87" s="113">
        <f t="shared" si="645"/>
        <v>17</v>
      </c>
      <c r="FA87" s="70">
        <f t="shared" si="646"/>
        <v>25.5</v>
      </c>
      <c r="FB87" s="113">
        <f t="shared" si="647"/>
        <v>0</v>
      </c>
      <c r="FC87" s="114">
        <f t="shared" si="648"/>
        <v>0</v>
      </c>
      <c r="FD87" s="113">
        <f t="shared" si="649"/>
        <v>0</v>
      </c>
      <c r="FE87" s="70">
        <f t="shared" si="650"/>
        <v>0</v>
      </c>
      <c r="FF87" s="113">
        <f t="shared" si="651"/>
        <v>0</v>
      </c>
      <c r="FG87" s="70">
        <f t="shared" si="652"/>
        <v>0</v>
      </c>
      <c r="FH87" s="113">
        <f t="shared" si="653"/>
        <v>0</v>
      </c>
      <c r="FI87" s="70">
        <f t="shared" si="654"/>
        <v>0</v>
      </c>
      <c r="FJ87" s="113">
        <f t="shared" si="655"/>
        <v>1</v>
      </c>
      <c r="FK87" s="70">
        <f t="shared" si="656"/>
        <v>0</v>
      </c>
      <c r="FL87" s="113">
        <f t="shared" si="657"/>
        <v>0</v>
      </c>
      <c r="FM87" s="70">
        <f t="shared" si="658"/>
        <v>0</v>
      </c>
      <c r="FN87" s="113">
        <f t="shared" si="659"/>
        <v>0</v>
      </c>
      <c r="FO87" s="70">
        <f t="shared" si="660"/>
        <v>0</v>
      </c>
      <c r="FP87" s="113">
        <f t="shared" si="661"/>
        <v>0</v>
      </c>
      <c r="FQ87" s="70">
        <f t="shared" si="662"/>
        <v>0</v>
      </c>
      <c r="FR87" s="113"/>
      <c r="FS87" s="66">
        <f t="shared" si="662"/>
        <v>0</v>
      </c>
      <c r="FT87" s="113">
        <f t="shared" si="663"/>
        <v>0</v>
      </c>
      <c r="FU87" s="70">
        <f t="shared" si="664"/>
        <v>0</v>
      </c>
      <c r="FV87" s="113">
        <f t="shared" si="665"/>
        <v>0</v>
      </c>
      <c r="FW87" s="70">
        <f t="shared" si="666"/>
        <v>0</v>
      </c>
      <c r="FX87" s="113">
        <f t="shared" si="667"/>
        <v>0</v>
      </c>
      <c r="FY87" s="70">
        <f t="shared" si="668"/>
        <v>0</v>
      </c>
      <c r="FZ87" s="113">
        <f t="shared" si="669"/>
        <v>0</v>
      </c>
      <c r="GA87" s="70">
        <f t="shared" si="670"/>
        <v>0</v>
      </c>
      <c r="GB87" s="113">
        <f t="shared" si="671"/>
        <v>0</v>
      </c>
      <c r="GC87" s="70">
        <f t="shared" si="672"/>
        <v>0</v>
      </c>
      <c r="GD87" s="70">
        <f t="shared" si="673"/>
        <v>0</v>
      </c>
      <c r="GE87" s="70">
        <f t="shared" si="674"/>
        <v>33.5</v>
      </c>
      <c r="GF87" s="70">
        <f t="shared" si="675"/>
        <v>8</v>
      </c>
      <c r="GG87" s="116"/>
      <c r="GH87" s="116"/>
      <c r="GI87" s="116"/>
      <c r="GJ87" s="117"/>
      <c r="GL87" s="10"/>
      <c r="GM87" s="10"/>
      <c r="GN87" s="1"/>
      <c r="GO87" s="13"/>
      <c r="GP87" s="26"/>
      <c r="GQ87" s="5"/>
      <c r="GR87" s="33"/>
    </row>
    <row r="88" spans="1:200" ht="24.95" hidden="1" customHeight="1" outlineLevel="1" x14ac:dyDescent="0.3">
      <c r="A88" s="108"/>
      <c r="B88" s="116"/>
      <c r="C88" s="63"/>
      <c r="D88" s="63"/>
      <c r="E88" s="63"/>
      <c r="F88" s="63"/>
      <c r="G88" s="63"/>
      <c r="H88" s="63"/>
      <c r="I88" s="63"/>
      <c r="J88" s="63"/>
      <c r="K88" s="63"/>
      <c r="L88" s="62"/>
      <c r="M88" s="147">
        <f t="shared" ref="M88:M93" si="780">SUM(N88+P88+T88+V88+AR88*2)</f>
        <v>0</v>
      </c>
      <c r="N88" s="65"/>
      <c r="O88" s="70"/>
      <c r="P88" s="65"/>
      <c r="Q88" s="70"/>
      <c r="R88" s="65"/>
      <c r="S88" s="70"/>
      <c r="T88" s="65"/>
      <c r="U88" s="70"/>
      <c r="V88" s="113"/>
      <c r="W88" s="70"/>
      <c r="X88" s="70"/>
      <c r="Y88" s="70"/>
      <c r="Z88" s="113"/>
      <c r="AA88" s="70"/>
      <c r="AB88" s="113"/>
      <c r="AC88" s="70"/>
      <c r="AD88" s="113"/>
      <c r="AE88" s="114"/>
      <c r="AF88" s="113"/>
      <c r="AG88" s="70"/>
      <c r="AH88" s="113"/>
      <c r="AI88" s="70"/>
      <c r="AJ88" s="113"/>
      <c r="AK88" s="70"/>
      <c r="AL88" s="113"/>
      <c r="AM88" s="70"/>
      <c r="AN88" s="113"/>
      <c r="AO88" s="70"/>
      <c r="AP88" s="113"/>
      <c r="AQ88" s="70"/>
      <c r="AR88" s="113"/>
      <c r="AS88" s="70"/>
      <c r="AT88" s="113"/>
      <c r="AU88" s="70"/>
      <c r="AV88" s="113"/>
      <c r="AW88" s="70"/>
      <c r="AX88" s="113"/>
      <c r="AY88" s="70"/>
      <c r="AZ88" s="113"/>
      <c r="BA88" s="70"/>
      <c r="BB88" s="113"/>
      <c r="BC88" s="70"/>
      <c r="BD88" s="113"/>
      <c r="BE88" s="70"/>
      <c r="BF88" s="70"/>
      <c r="BG88" s="70">
        <f t="shared" si="707"/>
        <v>0</v>
      </c>
      <c r="BH88" s="70">
        <f t="shared" si="626"/>
        <v>0</v>
      </c>
      <c r="BI88" s="116"/>
      <c r="BJ88" s="116"/>
      <c r="BK88" s="116"/>
      <c r="BL88" s="117"/>
      <c r="BM88" s="108"/>
      <c r="BN88" s="62" t="s">
        <v>221</v>
      </c>
      <c r="BO88" s="145" t="s">
        <v>222</v>
      </c>
      <c r="BP88" s="63" t="s">
        <v>345</v>
      </c>
      <c r="BQ88" s="63" t="s">
        <v>223</v>
      </c>
      <c r="BR88" s="146" t="s">
        <v>359</v>
      </c>
      <c r="BS88" s="63">
        <v>6</v>
      </c>
      <c r="BT88" s="63">
        <v>1</v>
      </c>
      <c r="BU88" s="63">
        <v>1</v>
      </c>
      <c r="BV88" s="63">
        <v>1</v>
      </c>
      <c r="BW88" s="63">
        <v>1</v>
      </c>
      <c r="BX88" s="109">
        <v>30</v>
      </c>
      <c r="BY88" s="135">
        <f t="shared" si="760"/>
        <v>10</v>
      </c>
      <c r="BZ88" s="65">
        <v>10</v>
      </c>
      <c r="CA88" s="66">
        <f t="shared" si="761"/>
        <v>10</v>
      </c>
      <c r="CB88" s="65"/>
      <c r="CC88" s="66">
        <f t="shared" si="762"/>
        <v>0</v>
      </c>
      <c r="CD88" s="65"/>
      <c r="CE88" s="66">
        <f>SUM(CD88)*BV88</f>
        <v>0</v>
      </c>
      <c r="CF88" s="65"/>
      <c r="CG88" s="66">
        <f>SUM(CF88)*BW88</f>
        <v>0</v>
      </c>
      <c r="CH88" s="65"/>
      <c r="CI88" s="66">
        <f>SUM(CH88)*BV88*5</f>
        <v>0</v>
      </c>
      <c r="CJ88" s="67"/>
      <c r="CK88" s="67"/>
      <c r="CL88" s="65"/>
      <c r="CM88" s="66"/>
      <c r="CN88" s="65"/>
      <c r="CO88" s="67">
        <f>SUM(CN88)*3*BT88/5</f>
        <v>0</v>
      </c>
      <c r="CP88" s="65"/>
      <c r="CQ88" s="69">
        <f>SUM(CP88*BT88*(30+4))</f>
        <v>0</v>
      </c>
      <c r="CR88" s="65"/>
      <c r="CS88" s="66">
        <f t="shared" si="768"/>
        <v>0</v>
      </c>
      <c r="CT88" s="65"/>
      <c r="CU88" s="67">
        <f t="shared" si="769"/>
        <v>0</v>
      </c>
      <c r="CV88" s="65"/>
      <c r="CW88" s="67">
        <f>SUM(CV88*BT88*2/3)</f>
        <v>0</v>
      </c>
      <c r="CX88" s="65">
        <v>1</v>
      </c>
      <c r="CY88" s="66"/>
      <c r="CZ88" s="65"/>
      <c r="DA88" s="66">
        <f t="shared" si="771"/>
        <v>0</v>
      </c>
      <c r="DB88" s="65"/>
      <c r="DC88" s="66">
        <f t="shared" si="772"/>
        <v>0</v>
      </c>
      <c r="DD88" s="65"/>
      <c r="DE88" s="66">
        <f>DD88*BT88/3</f>
        <v>0</v>
      </c>
      <c r="DF88" s="65"/>
      <c r="DG88" s="67">
        <f t="shared" si="774"/>
        <v>0</v>
      </c>
      <c r="DH88" s="65"/>
      <c r="DI88" s="66">
        <f t="shared" si="775"/>
        <v>0</v>
      </c>
      <c r="DJ88" s="65"/>
      <c r="DK88" s="66">
        <f t="shared" si="776"/>
        <v>0</v>
      </c>
      <c r="DL88" s="65"/>
      <c r="DM88" s="67">
        <f>SUM(DL88*BW88*5*6)</f>
        <v>0</v>
      </c>
      <c r="DN88" s="65"/>
      <c r="DO88" s="67">
        <f t="shared" si="778"/>
        <v>0</v>
      </c>
      <c r="DP88" s="65"/>
      <c r="DQ88" s="70">
        <f t="shared" si="779"/>
        <v>0</v>
      </c>
      <c r="DR88" s="70"/>
      <c r="DS88" s="70">
        <f t="shared" si="627"/>
        <v>10</v>
      </c>
      <c r="DT88" s="70">
        <f t="shared" si="628"/>
        <v>10</v>
      </c>
      <c r="DU88" s="116"/>
      <c r="DV88" s="116"/>
      <c r="DW88" s="116"/>
      <c r="DX88" s="117"/>
      <c r="DY88" s="108"/>
      <c r="DZ88" s="116"/>
      <c r="EA88" s="63"/>
      <c r="EB88" s="63"/>
      <c r="EC88" s="63"/>
      <c r="ED88" s="63"/>
      <c r="EE88" s="63"/>
      <c r="EF88" s="63"/>
      <c r="EG88" s="63"/>
      <c r="EH88" s="63"/>
      <c r="EI88" s="63"/>
      <c r="EJ88" s="62">
        <f t="shared" si="629"/>
        <v>30</v>
      </c>
      <c r="EK88" s="147">
        <f t="shared" si="630"/>
        <v>10</v>
      </c>
      <c r="EL88" s="65">
        <f t="shared" si="631"/>
        <v>10</v>
      </c>
      <c r="EM88" s="70">
        <f t="shared" si="632"/>
        <v>10</v>
      </c>
      <c r="EN88" s="65">
        <f t="shared" si="633"/>
        <v>0</v>
      </c>
      <c r="EO88" s="70">
        <f t="shared" si="634"/>
        <v>0</v>
      </c>
      <c r="EP88" s="65">
        <f t="shared" si="635"/>
        <v>0</v>
      </c>
      <c r="EQ88" s="70">
        <f t="shared" si="636"/>
        <v>0</v>
      </c>
      <c r="ER88" s="65">
        <f t="shared" si="637"/>
        <v>0</v>
      </c>
      <c r="ES88" s="70">
        <f t="shared" si="638"/>
        <v>0</v>
      </c>
      <c r="ET88" s="113">
        <f t="shared" si="639"/>
        <v>0</v>
      </c>
      <c r="EU88" s="70">
        <f t="shared" si="640"/>
        <v>0</v>
      </c>
      <c r="EV88" s="70">
        <f t="shared" si="641"/>
        <v>0</v>
      </c>
      <c r="EW88" s="70">
        <f t="shared" si="642"/>
        <v>0</v>
      </c>
      <c r="EX88" s="113">
        <f t="shared" si="643"/>
        <v>0</v>
      </c>
      <c r="EY88" s="70">
        <f t="shared" si="644"/>
        <v>0</v>
      </c>
      <c r="EZ88" s="113">
        <f t="shared" si="645"/>
        <v>0</v>
      </c>
      <c r="FA88" s="70">
        <f t="shared" si="646"/>
        <v>0</v>
      </c>
      <c r="FB88" s="113">
        <f t="shared" si="647"/>
        <v>0</v>
      </c>
      <c r="FC88" s="114">
        <f t="shared" si="648"/>
        <v>0</v>
      </c>
      <c r="FD88" s="113">
        <f t="shared" si="649"/>
        <v>0</v>
      </c>
      <c r="FE88" s="70">
        <f t="shared" si="650"/>
        <v>0</v>
      </c>
      <c r="FF88" s="113">
        <f t="shared" si="651"/>
        <v>0</v>
      </c>
      <c r="FG88" s="70">
        <f t="shared" si="652"/>
        <v>0</v>
      </c>
      <c r="FH88" s="113">
        <f t="shared" si="653"/>
        <v>0</v>
      </c>
      <c r="FI88" s="70">
        <f t="shared" si="654"/>
        <v>0</v>
      </c>
      <c r="FJ88" s="113">
        <f t="shared" si="655"/>
        <v>1</v>
      </c>
      <c r="FK88" s="70">
        <f t="shared" si="656"/>
        <v>0</v>
      </c>
      <c r="FL88" s="113">
        <f t="shared" si="657"/>
        <v>0</v>
      </c>
      <c r="FM88" s="70">
        <f t="shared" si="658"/>
        <v>0</v>
      </c>
      <c r="FN88" s="113">
        <f t="shared" si="659"/>
        <v>0</v>
      </c>
      <c r="FO88" s="70">
        <f t="shared" si="660"/>
        <v>0</v>
      </c>
      <c r="FP88" s="113">
        <f t="shared" si="661"/>
        <v>0</v>
      </c>
      <c r="FQ88" s="70">
        <f t="shared" si="662"/>
        <v>0</v>
      </c>
      <c r="FR88" s="113"/>
      <c r="FS88" s="66">
        <f t="shared" si="662"/>
        <v>0</v>
      </c>
      <c r="FT88" s="113">
        <f t="shared" si="663"/>
        <v>0</v>
      </c>
      <c r="FU88" s="70">
        <f t="shared" si="664"/>
        <v>0</v>
      </c>
      <c r="FV88" s="113">
        <f t="shared" si="665"/>
        <v>0</v>
      </c>
      <c r="FW88" s="70">
        <f t="shared" si="666"/>
        <v>0</v>
      </c>
      <c r="FX88" s="113">
        <f t="shared" si="667"/>
        <v>0</v>
      </c>
      <c r="FY88" s="70">
        <f t="shared" si="668"/>
        <v>0</v>
      </c>
      <c r="FZ88" s="113">
        <f t="shared" si="669"/>
        <v>0</v>
      </c>
      <c r="GA88" s="70">
        <f t="shared" si="670"/>
        <v>0</v>
      </c>
      <c r="GB88" s="113">
        <f t="shared" si="671"/>
        <v>0</v>
      </c>
      <c r="GC88" s="70">
        <f t="shared" si="672"/>
        <v>0</v>
      </c>
      <c r="GD88" s="70">
        <f t="shared" si="673"/>
        <v>0</v>
      </c>
      <c r="GE88" s="70">
        <f t="shared" si="674"/>
        <v>10</v>
      </c>
      <c r="GF88" s="70">
        <f t="shared" si="675"/>
        <v>10</v>
      </c>
      <c r="GG88" s="116"/>
      <c r="GH88" s="116"/>
      <c r="GI88" s="116"/>
      <c r="GJ88" s="117"/>
      <c r="GL88" s="10"/>
      <c r="GM88" s="10"/>
      <c r="GN88" s="5"/>
      <c r="GO88" s="5"/>
      <c r="GP88" s="27"/>
      <c r="GQ88" s="5"/>
      <c r="GR88" s="33"/>
    </row>
    <row r="89" spans="1:200" ht="24.95" hidden="1" customHeight="1" outlineLevel="1" x14ac:dyDescent="0.3">
      <c r="A89" s="108"/>
      <c r="B89" s="116"/>
      <c r="C89" s="63"/>
      <c r="D89" s="63"/>
      <c r="E89" s="63"/>
      <c r="F89" s="63"/>
      <c r="G89" s="63"/>
      <c r="H89" s="63"/>
      <c r="I89" s="63"/>
      <c r="J89" s="63"/>
      <c r="K89" s="63"/>
      <c r="L89" s="62"/>
      <c r="M89" s="147"/>
      <c r="N89" s="65"/>
      <c r="O89" s="70"/>
      <c r="P89" s="65"/>
      <c r="Q89" s="70"/>
      <c r="R89" s="65"/>
      <c r="S89" s="70"/>
      <c r="T89" s="65"/>
      <c r="U89" s="70"/>
      <c r="V89" s="113"/>
      <c r="W89" s="70"/>
      <c r="X89" s="70"/>
      <c r="Y89" s="70"/>
      <c r="Z89" s="113"/>
      <c r="AA89" s="70"/>
      <c r="AB89" s="113"/>
      <c r="AC89" s="70"/>
      <c r="AD89" s="113"/>
      <c r="AE89" s="114"/>
      <c r="AF89" s="113"/>
      <c r="AG89" s="70"/>
      <c r="AH89" s="113"/>
      <c r="AI89" s="70"/>
      <c r="AJ89" s="113"/>
      <c r="AK89" s="70"/>
      <c r="AL89" s="113"/>
      <c r="AM89" s="70"/>
      <c r="AN89" s="113"/>
      <c r="AO89" s="70"/>
      <c r="AP89" s="113"/>
      <c r="AQ89" s="70"/>
      <c r="AR89" s="113"/>
      <c r="AS89" s="70"/>
      <c r="AT89" s="113"/>
      <c r="AU89" s="70"/>
      <c r="AV89" s="113"/>
      <c r="AW89" s="70"/>
      <c r="AX89" s="113"/>
      <c r="AY89" s="70"/>
      <c r="AZ89" s="113"/>
      <c r="BA89" s="70"/>
      <c r="BB89" s="113"/>
      <c r="BC89" s="70"/>
      <c r="BD89" s="113"/>
      <c r="BE89" s="70"/>
      <c r="BF89" s="70"/>
      <c r="BG89" s="70">
        <f t="shared" si="707"/>
        <v>0</v>
      </c>
      <c r="BH89" s="70">
        <f t="shared" si="626"/>
        <v>0</v>
      </c>
      <c r="BI89" s="116"/>
      <c r="BJ89" s="116"/>
      <c r="BK89" s="116"/>
      <c r="BL89" s="117"/>
      <c r="BM89" s="108"/>
      <c r="BN89" s="137"/>
      <c r="BO89" s="119"/>
      <c r="BP89" s="119"/>
      <c r="BQ89" s="119"/>
      <c r="BR89" s="119"/>
      <c r="BS89" s="119"/>
      <c r="BT89" s="119"/>
      <c r="BU89" s="119"/>
      <c r="BV89" s="119"/>
      <c r="BW89" s="119"/>
      <c r="BX89" s="137"/>
      <c r="BY89" s="172"/>
      <c r="BZ89" s="141"/>
      <c r="CA89" s="142"/>
      <c r="CB89" s="141"/>
      <c r="CC89" s="142"/>
      <c r="CD89" s="141"/>
      <c r="CE89" s="142"/>
      <c r="CF89" s="141"/>
      <c r="CG89" s="142"/>
      <c r="CH89" s="141"/>
      <c r="CI89" s="142"/>
      <c r="CJ89" s="68"/>
      <c r="CK89" s="68"/>
      <c r="CL89" s="141"/>
      <c r="CM89" s="142"/>
      <c r="CN89" s="141"/>
      <c r="CO89" s="68"/>
      <c r="CP89" s="141"/>
      <c r="CQ89" s="148"/>
      <c r="CR89" s="141"/>
      <c r="CS89" s="142"/>
      <c r="CT89" s="141"/>
      <c r="CU89" s="68"/>
      <c r="CV89" s="141"/>
      <c r="CW89" s="68"/>
      <c r="CX89" s="141"/>
      <c r="CY89" s="142"/>
      <c r="CZ89" s="141"/>
      <c r="DA89" s="142"/>
      <c r="DB89" s="141"/>
      <c r="DC89" s="142"/>
      <c r="DD89" s="141"/>
      <c r="DE89" s="142"/>
      <c r="DF89" s="141"/>
      <c r="DG89" s="68"/>
      <c r="DH89" s="141"/>
      <c r="DI89" s="142"/>
      <c r="DJ89" s="141"/>
      <c r="DK89" s="142"/>
      <c r="DL89" s="141"/>
      <c r="DM89" s="68"/>
      <c r="DN89" s="141"/>
      <c r="DO89" s="68"/>
      <c r="DP89" s="141"/>
      <c r="DQ89" s="112"/>
      <c r="DR89" s="70"/>
      <c r="DS89" s="70">
        <f t="shared" si="627"/>
        <v>0</v>
      </c>
      <c r="DT89" s="70">
        <f t="shared" si="628"/>
        <v>0</v>
      </c>
      <c r="DU89" s="116"/>
      <c r="DV89" s="116"/>
      <c r="DW89" s="116"/>
      <c r="DX89" s="117"/>
      <c r="DY89" s="108"/>
      <c r="DZ89" s="116"/>
      <c r="EA89" s="63"/>
      <c r="EB89" s="63"/>
      <c r="EC89" s="63"/>
      <c r="ED89" s="63"/>
      <c r="EE89" s="63"/>
      <c r="EF89" s="63"/>
      <c r="EG89" s="63"/>
      <c r="EH89" s="63"/>
      <c r="EI89" s="63"/>
      <c r="EJ89" s="62"/>
      <c r="EK89" s="147"/>
      <c r="EL89" s="65"/>
      <c r="EM89" s="70">
        <f t="shared" si="632"/>
        <v>0</v>
      </c>
      <c r="EN89" s="70">
        <f t="shared" si="633"/>
        <v>0</v>
      </c>
      <c r="EO89" s="70">
        <f t="shared" si="634"/>
        <v>0</v>
      </c>
      <c r="EP89" s="70">
        <f t="shared" si="635"/>
        <v>0</v>
      </c>
      <c r="EQ89" s="70">
        <f t="shared" si="636"/>
        <v>0</v>
      </c>
      <c r="ER89" s="70">
        <f t="shared" si="637"/>
        <v>0</v>
      </c>
      <c r="ES89" s="70">
        <f t="shared" si="638"/>
        <v>0</v>
      </c>
      <c r="ET89" s="70">
        <f t="shared" si="639"/>
        <v>0</v>
      </c>
      <c r="EU89" s="70">
        <f t="shared" si="640"/>
        <v>0</v>
      </c>
      <c r="EV89" s="70">
        <f t="shared" si="641"/>
        <v>0</v>
      </c>
      <c r="EW89" s="70">
        <f t="shared" si="642"/>
        <v>0</v>
      </c>
      <c r="EX89" s="70">
        <f t="shared" si="643"/>
        <v>0</v>
      </c>
      <c r="EY89" s="70">
        <f t="shared" si="644"/>
        <v>0</v>
      </c>
      <c r="EZ89" s="70">
        <f t="shared" si="645"/>
        <v>0</v>
      </c>
      <c r="FA89" s="70">
        <f t="shared" si="646"/>
        <v>0</v>
      </c>
      <c r="FB89" s="70">
        <f t="shared" si="647"/>
        <v>0</v>
      </c>
      <c r="FC89" s="70">
        <f t="shared" si="648"/>
        <v>0</v>
      </c>
      <c r="FD89" s="70">
        <f t="shared" si="649"/>
        <v>0</v>
      </c>
      <c r="FE89" s="70">
        <f t="shared" si="650"/>
        <v>0</v>
      </c>
      <c r="FF89" s="70">
        <f t="shared" si="651"/>
        <v>0</v>
      </c>
      <c r="FG89" s="70">
        <f t="shared" si="652"/>
        <v>0</v>
      </c>
      <c r="FH89" s="70">
        <f t="shared" si="653"/>
        <v>0</v>
      </c>
      <c r="FI89" s="70">
        <f t="shared" si="654"/>
        <v>0</v>
      </c>
      <c r="FJ89" s="70">
        <f t="shared" si="655"/>
        <v>0</v>
      </c>
      <c r="FK89" s="70">
        <f t="shared" si="656"/>
        <v>0</v>
      </c>
      <c r="FL89" s="70">
        <f t="shared" si="657"/>
        <v>0</v>
      </c>
      <c r="FM89" s="70">
        <f t="shared" si="658"/>
        <v>0</v>
      </c>
      <c r="FN89" s="70">
        <f t="shared" si="659"/>
        <v>0</v>
      </c>
      <c r="FO89" s="70">
        <f t="shared" si="660"/>
        <v>0</v>
      </c>
      <c r="FP89" s="70">
        <f t="shared" si="661"/>
        <v>0</v>
      </c>
      <c r="FQ89" s="70">
        <f t="shared" si="662"/>
        <v>0</v>
      </c>
      <c r="FR89" s="70">
        <f t="shared" ref="FR89:FR92" si="781">SUM(AT89+DF89)</f>
        <v>0</v>
      </c>
      <c r="FS89" s="66">
        <f t="shared" si="662"/>
        <v>0</v>
      </c>
      <c r="FT89" s="70">
        <f t="shared" si="663"/>
        <v>0</v>
      </c>
      <c r="FU89" s="70">
        <f t="shared" si="664"/>
        <v>0</v>
      </c>
      <c r="FV89" s="70">
        <f t="shared" si="665"/>
        <v>0</v>
      </c>
      <c r="FW89" s="70">
        <f t="shared" si="666"/>
        <v>0</v>
      </c>
      <c r="FX89" s="70">
        <f t="shared" si="667"/>
        <v>0</v>
      </c>
      <c r="FY89" s="70">
        <f t="shared" si="668"/>
        <v>0</v>
      </c>
      <c r="FZ89" s="70">
        <f t="shared" si="669"/>
        <v>0</v>
      </c>
      <c r="GA89" s="70">
        <f t="shared" si="670"/>
        <v>0</v>
      </c>
      <c r="GB89" s="70">
        <f t="shared" si="671"/>
        <v>0</v>
      </c>
      <c r="GC89" s="70">
        <f t="shared" si="672"/>
        <v>0</v>
      </c>
      <c r="GD89" s="70">
        <f t="shared" si="673"/>
        <v>0</v>
      </c>
      <c r="GE89" s="70">
        <f t="shared" si="674"/>
        <v>0</v>
      </c>
      <c r="GF89" s="70">
        <f t="shared" si="675"/>
        <v>0</v>
      </c>
      <c r="GG89" s="116"/>
      <c r="GH89" s="116"/>
      <c r="GI89" s="116"/>
      <c r="GJ89" s="117"/>
      <c r="GL89" s="10"/>
      <c r="GM89" s="10"/>
      <c r="GN89" s="5"/>
      <c r="GO89" s="5"/>
      <c r="GP89" s="27"/>
      <c r="GQ89" s="5"/>
      <c r="GR89" s="33"/>
    </row>
    <row r="90" spans="1:200" ht="24.95" hidden="1" customHeight="1" outlineLevel="1" x14ac:dyDescent="0.3">
      <c r="A90" s="108"/>
      <c r="B90" s="116"/>
      <c r="C90" s="63"/>
      <c r="D90" s="63"/>
      <c r="E90" s="63"/>
      <c r="F90" s="63"/>
      <c r="G90" s="63"/>
      <c r="H90" s="63"/>
      <c r="I90" s="63"/>
      <c r="J90" s="63"/>
      <c r="K90" s="63"/>
      <c r="L90" s="62"/>
      <c r="M90" s="147"/>
      <c r="N90" s="65"/>
      <c r="O90" s="70"/>
      <c r="P90" s="65"/>
      <c r="Q90" s="70"/>
      <c r="R90" s="65"/>
      <c r="S90" s="70"/>
      <c r="T90" s="65"/>
      <c r="U90" s="70"/>
      <c r="V90" s="113"/>
      <c r="W90" s="70"/>
      <c r="X90" s="70"/>
      <c r="Y90" s="70"/>
      <c r="Z90" s="113"/>
      <c r="AA90" s="70"/>
      <c r="AB90" s="113"/>
      <c r="AC90" s="70"/>
      <c r="AD90" s="113"/>
      <c r="AE90" s="114"/>
      <c r="AF90" s="113"/>
      <c r="AG90" s="70"/>
      <c r="AH90" s="113"/>
      <c r="AI90" s="70"/>
      <c r="AJ90" s="113"/>
      <c r="AK90" s="70"/>
      <c r="AL90" s="113"/>
      <c r="AM90" s="70"/>
      <c r="AN90" s="113"/>
      <c r="AO90" s="70"/>
      <c r="AP90" s="113"/>
      <c r="AQ90" s="70"/>
      <c r="AR90" s="113"/>
      <c r="AS90" s="70"/>
      <c r="AT90" s="113"/>
      <c r="AU90" s="70"/>
      <c r="AV90" s="113"/>
      <c r="AW90" s="70"/>
      <c r="AX90" s="113"/>
      <c r="AY90" s="70"/>
      <c r="AZ90" s="113"/>
      <c r="BA90" s="70"/>
      <c r="BB90" s="113"/>
      <c r="BC90" s="70"/>
      <c r="BD90" s="113"/>
      <c r="BE90" s="70"/>
      <c r="BF90" s="70"/>
      <c r="BG90" s="70">
        <f t="shared" si="707"/>
        <v>0</v>
      </c>
      <c r="BH90" s="70">
        <f t="shared" si="626"/>
        <v>0</v>
      </c>
      <c r="BI90" s="116"/>
      <c r="BJ90" s="116"/>
      <c r="BK90" s="116"/>
      <c r="BL90" s="117"/>
      <c r="BM90" s="108"/>
      <c r="BN90" s="137"/>
      <c r="BO90" s="119"/>
      <c r="BP90" s="119"/>
      <c r="BQ90" s="119"/>
      <c r="BR90" s="119"/>
      <c r="BS90" s="119"/>
      <c r="BT90" s="119"/>
      <c r="BU90" s="119"/>
      <c r="BV90" s="119"/>
      <c r="BW90" s="119"/>
      <c r="BX90" s="137"/>
      <c r="BY90" s="172"/>
      <c r="BZ90" s="141"/>
      <c r="CA90" s="142"/>
      <c r="CB90" s="141"/>
      <c r="CC90" s="142"/>
      <c r="CD90" s="141"/>
      <c r="CE90" s="142"/>
      <c r="CF90" s="141"/>
      <c r="CG90" s="142"/>
      <c r="CH90" s="141"/>
      <c r="CI90" s="142"/>
      <c r="CJ90" s="68"/>
      <c r="CK90" s="68"/>
      <c r="CL90" s="141"/>
      <c r="CM90" s="142"/>
      <c r="CN90" s="141"/>
      <c r="CO90" s="68"/>
      <c r="CP90" s="141"/>
      <c r="CQ90" s="148"/>
      <c r="CR90" s="141"/>
      <c r="CS90" s="142"/>
      <c r="CT90" s="141"/>
      <c r="CU90" s="68"/>
      <c r="CV90" s="141"/>
      <c r="CW90" s="68"/>
      <c r="CX90" s="141"/>
      <c r="CY90" s="142"/>
      <c r="CZ90" s="141"/>
      <c r="DA90" s="142"/>
      <c r="DB90" s="141"/>
      <c r="DC90" s="142"/>
      <c r="DD90" s="141"/>
      <c r="DE90" s="142"/>
      <c r="DF90" s="141"/>
      <c r="DG90" s="68"/>
      <c r="DH90" s="141"/>
      <c r="DI90" s="142"/>
      <c r="DJ90" s="141"/>
      <c r="DK90" s="142"/>
      <c r="DL90" s="141"/>
      <c r="DM90" s="68"/>
      <c r="DN90" s="141"/>
      <c r="DO90" s="68"/>
      <c r="DP90" s="141"/>
      <c r="DQ90" s="112"/>
      <c r="DR90" s="70"/>
      <c r="DS90" s="70">
        <f t="shared" si="627"/>
        <v>0</v>
      </c>
      <c r="DT90" s="70">
        <f t="shared" si="628"/>
        <v>0</v>
      </c>
      <c r="DU90" s="116"/>
      <c r="DV90" s="116"/>
      <c r="DW90" s="116"/>
      <c r="DX90" s="117"/>
      <c r="DY90" s="108"/>
      <c r="DZ90" s="116"/>
      <c r="EA90" s="63"/>
      <c r="EB90" s="63"/>
      <c r="EC90" s="63"/>
      <c r="ED90" s="63"/>
      <c r="EE90" s="63"/>
      <c r="EF90" s="63"/>
      <c r="EG90" s="63"/>
      <c r="EH90" s="63"/>
      <c r="EI90" s="63"/>
      <c r="EJ90" s="62"/>
      <c r="EK90" s="147"/>
      <c r="EL90" s="65"/>
      <c r="EM90" s="70">
        <f t="shared" si="632"/>
        <v>0</v>
      </c>
      <c r="EN90" s="70">
        <f t="shared" si="633"/>
        <v>0</v>
      </c>
      <c r="EO90" s="70">
        <f t="shared" si="634"/>
        <v>0</v>
      </c>
      <c r="EP90" s="70">
        <f t="shared" si="635"/>
        <v>0</v>
      </c>
      <c r="EQ90" s="70">
        <f t="shared" si="636"/>
        <v>0</v>
      </c>
      <c r="ER90" s="70">
        <f t="shared" si="637"/>
        <v>0</v>
      </c>
      <c r="ES90" s="70">
        <f t="shared" si="638"/>
        <v>0</v>
      </c>
      <c r="ET90" s="70">
        <f t="shared" si="639"/>
        <v>0</v>
      </c>
      <c r="EU90" s="70">
        <f t="shared" si="640"/>
        <v>0</v>
      </c>
      <c r="EV90" s="70">
        <f t="shared" si="641"/>
        <v>0</v>
      </c>
      <c r="EW90" s="70">
        <f t="shared" si="642"/>
        <v>0</v>
      </c>
      <c r="EX90" s="70">
        <f t="shared" si="643"/>
        <v>0</v>
      </c>
      <c r="EY90" s="70">
        <f t="shared" si="644"/>
        <v>0</v>
      </c>
      <c r="EZ90" s="70">
        <f t="shared" si="645"/>
        <v>0</v>
      </c>
      <c r="FA90" s="70">
        <f t="shared" si="646"/>
        <v>0</v>
      </c>
      <c r="FB90" s="70">
        <f t="shared" si="647"/>
        <v>0</v>
      </c>
      <c r="FC90" s="70">
        <f t="shared" si="648"/>
        <v>0</v>
      </c>
      <c r="FD90" s="70">
        <f t="shared" si="649"/>
        <v>0</v>
      </c>
      <c r="FE90" s="70">
        <f t="shared" si="650"/>
        <v>0</v>
      </c>
      <c r="FF90" s="70">
        <f t="shared" si="651"/>
        <v>0</v>
      </c>
      <c r="FG90" s="70">
        <f t="shared" si="652"/>
        <v>0</v>
      </c>
      <c r="FH90" s="70">
        <f t="shared" si="653"/>
        <v>0</v>
      </c>
      <c r="FI90" s="70">
        <f t="shared" si="654"/>
        <v>0</v>
      </c>
      <c r="FJ90" s="70">
        <f t="shared" si="655"/>
        <v>0</v>
      </c>
      <c r="FK90" s="70">
        <f t="shared" si="656"/>
        <v>0</v>
      </c>
      <c r="FL90" s="70">
        <f t="shared" si="657"/>
        <v>0</v>
      </c>
      <c r="FM90" s="70">
        <f t="shared" si="658"/>
        <v>0</v>
      </c>
      <c r="FN90" s="70">
        <f t="shared" si="659"/>
        <v>0</v>
      </c>
      <c r="FO90" s="70">
        <f t="shared" si="660"/>
        <v>0</v>
      </c>
      <c r="FP90" s="70">
        <f t="shared" si="661"/>
        <v>0</v>
      </c>
      <c r="FQ90" s="70">
        <f t="shared" si="662"/>
        <v>0</v>
      </c>
      <c r="FR90" s="70">
        <f t="shared" si="781"/>
        <v>0</v>
      </c>
      <c r="FS90" s="66">
        <f t="shared" si="662"/>
        <v>0</v>
      </c>
      <c r="FT90" s="70">
        <f t="shared" si="663"/>
        <v>0</v>
      </c>
      <c r="FU90" s="70">
        <f t="shared" si="664"/>
        <v>0</v>
      </c>
      <c r="FV90" s="70">
        <f t="shared" si="665"/>
        <v>0</v>
      </c>
      <c r="FW90" s="70">
        <f t="shared" si="666"/>
        <v>0</v>
      </c>
      <c r="FX90" s="70">
        <f t="shared" si="667"/>
        <v>0</v>
      </c>
      <c r="FY90" s="70">
        <f t="shared" si="668"/>
        <v>0</v>
      </c>
      <c r="FZ90" s="70">
        <f t="shared" si="669"/>
        <v>0</v>
      </c>
      <c r="GA90" s="70">
        <f t="shared" si="670"/>
        <v>0</v>
      </c>
      <c r="GB90" s="70">
        <f t="shared" si="671"/>
        <v>0</v>
      </c>
      <c r="GC90" s="70">
        <f t="shared" si="672"/>
        <v>0</v>
      </c>
      <c r="GD90" s="70">
        <f t="shared" si="673"/>
        <v>0</v>
      </c>
      <c r="GE90" s="70">
        <f t="shared" si="674"/>
        <v>0</v>
      </c>
      <c r="GF90" s="70">
        <f t="shared" si="675"/>
        <v>0</v>
      </c>
      <c r="GG90" s="116"/>
      <c r="GH90" s="116"/>
      <c r="GI90" s="116"/>
      <c r="GJ90" s="117"/>
      <c r="GL90" s="10"/>
      <c r="GM90" s="10"/>
      <c r="GN90" s="5"/>
      <c r="GO90" s="5"/>
      <c r="GP90" s="27"/>
      <c r="GQ90" s="5"/>
      <c r="GR90" s="33"/>
    </row>
    <row r="91" spans="1:200" ht="24.95" hidden="1" customHeight="1" outlineLevel="1" x14ac:dyDescent="0.3">
      <c r="A91" s="108"/>
      <c r="B91" s="116"/>
      <c r="C91" s="63"/>
      <c r="D91" s="63"/>
      <c r="E91" s="63"/>
      <c r="F91" s="63"/>
      <c r="G91" s="63"/>
      <c r="H91" s="63"/>
      <c r="I91" s="63"/>
      <c r="J91" s="63"/>
      <c r="K91" s="63"/>
      <c r="L91" s="62"/>
      <c r="M91" s="147"/>
      <c r="N91" s="65"/>
      <c r="O91" s="70"/>
      <c r="P91" s="65"/>
      <c r="Q91" s="70"/>
      <c r="R91" s="65"/>
      <c r="S91" s="70"/>
      <c r="T91" s="65"/>
      <c r="U91" s="70"/>
      <c r="V91" s="113"/>
      <c r="W91" s="70"/>
      <c r="X91" s="70"/>
      <c r="Y91" s="70"/>
      <c r="Z91" s="113"/>
      <c r="AA91" s="70"/>
      <c r="AB91" s="113"/>
      <c r="AC91" s="70"/>
      <c r="AD91" s="113"/>
      <c r="AE91" s="114"/>
      <c r="AF91" s="113"/>
      <c r="AG91" s="70"/>
      <c r="AH91" s="113"/>
      <c r="AI91" s="70"/>
      <c r="AJ91" s="113"/>
      <c r="AK91" s="70"/>
      <c r="AL91" s="113"/>
      <c r="AM91" s="70"/>
      <c r="AN91" s="113"/>
      <c r="AO91" s="70"/>
      <c r="AP91" s="113"/>
      <c r="AQ91" s="70"/>
      <c r="AR91" s="113"/>
      <c r="AS91" s="70"/>
      <c r="AT91" s="113"/>
      <c r="AU91" s="70"/>
      <c r="AV91" s="113"/>
      <c r="AW91" s="70"/>
      <c r="AX91" s="113"/>
      <c r="AY91" s="70"/>
      <c r="AZ91" s="113"/>
      <c r="BA91" s="70"/>
      <c r="BB91" s="113"/>
      <c r="BC91" s="70"/>
      <c r="BD91" s="113"/>
      <c r="BE91" s="70"/>
      <c r="BF91" s="70"/>
      <c r="BG91" s="70">
        <f t="shared" si="707"/>
        <v>0</v>
      </c>
      <c r="BH91" s="70">
        <f t="shared" si="626"/>
        <v>0</v>
      </c>
      <c r="BI91" s="116"/>
      <c r="BJ91" s="116"/>
      <c r="BK91" s="116"/>
      <c r="BL91" s="117"/>
      <c r="BM91" s="108"/>
      <c r="BN91" s="137"/>
      <c r="BO91" s="119"/>
      <c r="BP91" s="119"/>
      <c r="BQ91" s="119"/>
      <c r="BR91" s="119"/>
      <c r="BS91" s="119"/>
      <c r="BT91" s="119"/>
      <c r="BU91" s="119"/>
      <c r="BV91" s="119"/>
      <c r="BW91" s="119"/>
      <c r="BX91" s="239"/>
      <c r="BY91" s="172"/>
      <c r="BZ91" s="141"/>
      <c r="CA91" s="142"/>
      <c r="CB91" s="141"/>
      <c r="CC91" s="142"/>
      <c r="CD91" s="141"/>
      <c r="CE91" s="142"/>
      <c r="CF91" s="141"/>
      <c r="CG91" s="142"/>
      <c r="CH91" s="141"/>
      <c r="CI91" s="142"/>
      <c r="CJ91" s="68"/>
      <c r="CK91" s="68"/>
      <c r="CL91" s="141"/>
      <c r="CM91" s="142"/>
      <c r="CN91" s="141"/>
      <c r="CO91" s="68"/>
      <c r="CP91" s="141"/>
      <c r="CQ91" s="148"/>
      <c r="CR91" s="141"/>
      <c r="CS91" s="142"/>
      <c r="CT91" s="141"/>
      <c r="CU91" s="68"/>
      <c r="CV91" s="141"/>
      <c r="CW91" s="68"/>
      <c r="CX91" s="141"/>
      <c r="CY91" s="142"/>
      <c r="CZ91" s="141"/>
      <c r="DA91" s="142"/>
      <c r="DB91" s="141"/>
      <c r="DC91" s="142"/>
      <c r="DD91" s="141"/>
      <c r="DE91" s="142"/>
      <c r="DF91" s="141"/>
      <c r="DG91" s="68"/>
      <c r="DH91" s="141"/>
      <c r="DI91" s="142"/>
      <c r="DJ91" s="141"/>
      <c r="DK91" s="142"/>
      <c r="DL91" s="141"/>
      <c r="DM91" s="68"/>
      <c r="DN91" s="141"/>
      <c r="DO91" s="68"/>
      <c r="DP91" s="141"/>
      <c r="DQ91" s="112"/>
      <c r="DR91" s="70"/>
      <c r="DS91" s="70">
        <f t="shared" si="627"/>
        <v>0</v>
      </c>
      <c r="DT91" s="70">
        <f t="shared" si="628"/>
        <v>0</v>
      </c>
      <c r="DU91" s="116"/>
      <c r="DV91" s="116"/>
      <c r="DW91" s="116"/>
      <c r="DX91" s="117"/>
      <c r="DY91" s="108"/>
      <c r="DZ91" s="116"/>
      <c r="EA91" s="63"/>
      <c r="EB91" s="63"/>
      <c r="EC91" s="63"/>
      <c r="ED91" s="63"/>
      <c r="EE91" s="63"/>
      <c r="EF91" s="63"/>
      <c r="EG91" s="63"/>
      <c r="EH91" s="63"/>
      <c r="EI91" s="63"/>
      <c r="EJ91" s="62"/>
      <c r="EK91" s="147"/>
      <c r="EL91" s="65"/>
      <c r="EM91" s="70">
        <f t="shared" si="632"/>
        <v>0</v>
      </c>
      <c r="EN91" s="70">
        <f t="shared" si="633"/>
        <v>0</v>
      </c>
      <c r="EO91" s="70">
        <f t="shared" si="634"/>
        <v>0</v>
      </c>
      <c r="EP91" s="70">
        <f t="shared" si="635"/>
        <v>0</v>
      </c>
      <c r="EQ91" s="70">
        <f t="shared" si="636"/>
        <v>0</v>
      </c>
      <c r="ER91" s="70">
        <f t="shared" si="637"/>
        <v>0</v>
      </c>
      <c r="ES91" s="70">
        <f t="shared" si="638"/>
        <v>0</v>
      </c>
      <c r="ET91" s="70">
        <f t="shared" si="639"/>
        <v>0</v>
      </c>
      <c r="EU91" s="70">
        <f t="shared" si="640"/>
        <v>0</v>
      </c>
      <c r="EV91" s="70">
        <f t="shared" si="641"/>
        <v>0</v>
      </c>
      <c r="EW91" s="70">
        <f t="shared" si="642"/>
        <v>0</v>
      </c>
      <c r="EX91" s="70">
        <f t="shared" si="643"/>
        <v>0</v>
      </c>
      <c r="EY91" s="70">
        <f t="shared" si="644"/>
        <v>0</v>
      </c>
      <c r="EZ91" s="70">
        <f t="shared" si="645"/>
        <v>0</v>
      </c>
      <c r="FA91" s="70">
        <f t="shared" si="646"/>
        <v>0</v>
      </c>
      <c r="FB91" s="70">
        <f t="shared" si="647"/>
        <v>0</v>
      </c>
      <c r="FC91" s="70">
        <f t="shared" si="648"/>
        <v>0</v>
      </c>
      <c r="FD91" s="70">
        <f t="shared" si="649"/>
        <v>0</v>
      </c>
      <c r="FE91" s="70">
        <f t="shared" si="650"/>
        <v>0</v>
      </c>
      <c r="FF91" s="70">
        <f t="shared" si="651"/>
        <v>0</v>
      </c>
      <c r="FG91" s="70">
        <f t="shared" si="652"/>
        <v>0</v>
      </c>
      <c r="FH91" s="70">
        <f t="shared" si="653"/>
        <v>0</v>
      </c>
      <c r="FI91" s="70">
        <f t="shared" si="654"/>
        <v>0</v>
      </c>
      <c r="FJ91" s="70">
        <f t="shared" si="655"/>
        <v>0</v>
      </c>
      <c r="FK91" s="70">
        <f t="shared" si="656"/>
        <v>0</v>
      </c>
      <c r="FL91" s="70">
        <f t="shared" si="657"/>
        <v>0</v>
      </c>
      <c r="FM91" s="70">
        <f t="shared" si="658"/>
        <v>0</v>
      </c>
      <c r="FN91" s="70">
        <f t="shared" si="659"/>
        <v>0</v>
      </c>
      <c r="FO91" s="70">
        <f t="shared" si="660"/>
        <v>0</v>
      </c>
      <c r="FP91" s="70">
        <f t="shared" si="661"/>
        <v>0</v>
      </c>
      <c r="FQ91" s="70">
        <f t="shared" si="662"/>
        <v>0</v>
      </c>
      <c r="FR91" s="70">
        <f t="shared" si="781"/>
        <v>0</v>
      </c>
      <c r="FS91" s="66">
        <f t="shared" si="662"/>
        <v>0</v>
      </c>
      <c r="FT91" s="70">
        <f t="shared" si="663"/>
        <v>0</v>
      </c>
      <c r="FU91" s="70">
        <f t="shared" si="664"/>
        <v>0</v>
      </c>
      <c r="FV91" s="70">
        <f t="shared" si="665"/>
        <v>0</v>
      </c>
      <c r="FW91" s="70">
        <f t="shared" si="666"/>
        <v>0</v>
      </c>
      <c r="FX91" s="70">
        <f t="shared" si="667"/>
        <v>0</v>
      </c>
      <c r="FY91" s="70">
        <f t="shared" si="668"/>
        <v>0</v>
      </c>
      <c r="FZ91" s="70">
        <f t="shared" si="669"/>
        <v>0</v>
      </c>
      <c r="GA91" s="70">
        <f t="shared" si="670"/>
        <v>0</v>
      </c>
      <c r="GB91" s="70">
        <f t="shared" si="671"/>
        <v>0</v>
      </c>
      <c r="GC91" s="70">
        <f t="shared" si="672"/>
        <v>0</v>
      </c>
      <c r="GD91" s="70">
        <f t="shared" si="673"/>
        <v>0</v>
      </c>
      <c r="GE91" s="70">
        <f t="shared" si="674"/>
        <v>0</v>
      </c>
      <c r="GF91" s="70">
        <f t="shared" si="675"/>
        <v>0</v>
      </c>
      <c r="GG91" s="116"/>
      <c r="GH91" s="116"/>
      <c r="GI91" s="116"/>
      <c r="GJ91" s="117"/>
      <c r="GL91" s="10"/>
      <c r="GM91" s="10"/>
      <c r="GN91" s="5"/>
      <c r="GO91" s="5"/>
      <c r="GP91" s="27"/>
      <c r="GQ91" s="5"/>
      <c r="GR91" s="33"/>
    </row>
    <row r="92" spans="1:200" ht="24.95" hidden="1" customHeight="1" outlineLevel="1" x14ac:dyDescent="0.3">
      <c r="A92" s="108"/>
      <c r="B92" s="116"/>
      <c r="C92" s="63"/>
      <c r="D92" s="63"/>
      <c r="E92" s="63"/>
      <c r="F92" s="63"/>
      <c r="G92" s="63"/>
      <c r="H92" s="63"/>
      <c r="I92" s="63"/>
      <c r="J92" s="63"/>
      <c r="K92" s="63"/>
      <c r="L92" s="62"/>
      <c r="M92" s="147"/>
      <c r="N92" s="65"/>
      <c r="O92" s="70"/>
      <c r="P92" s="65"/>
      <c r="Q92" s="70"/>
      <c r="R92" s="65"/>
      <c r="S92" s="70"/>
      <c r="T92" s="65"/>
      <c r="U92" s="70"/>
      <c r="V92" s="113"/>
      <c r="W92" s="70"/>
      <c r="X92" s="70"/>
      <c r="Y92" s="70"/>
      <c r="Z92" s="113"/>
      <c r="AA92" s="70"/>
      <c r="AB92" s="113"/>
      <c r="AC92" s="70"/>
      <c r="AD92" s="113"/>
      <c r="AE92" s="114"/>
      <c r="AF92" s="113"/>
      <c r="AG92" s="70"/>
      <c r="AH92" s="113"/>
      <c r="AI92" s="70"/>
      <c r="AJ92" s="113"/>
      <c r="AK92" s="70"/>
      <c r="AL92" s="113"/>
      <c r="AM92" s="70"/>
      <c r="AN92" s="113"/>
      <c r="AO92" s="70"/>
      <c r="AP92" s="113"/>
      <c r="AQ92" s="70"/>
      <c r="AR92" s="113"/>
      <c r="AS92" s="70"/>
      <c r="AT92" s="113"/>
      <c r="AU92" s="70"/>
      <c r="AV92" s="113"/>
      <c r="AW92" s="70"/>
      <c r="AX92" s="113"/>
      <c r="AY92" s="70"/>
      <c r="AZ92" s="113"/>
      <c r="BA92" s="70"/>
      <c r="BB92" s="113"/>
      <c r="BC92" s="70"/>
      <c r="BD92" s="113"/>
      <c r="BE92" s="70"/>
      <c r="BF92" s="70"/>
      <c r="BG92" s="70">
        <f t="shared" si="707"/>
        <v>0</v>
      </c>
      <c r="BH92" s="70">
        <f t="shared" si="626"/>
        <v>0</v>
      </c>
      <c r="BI92" s="116"/>
      <c r="BJ92" s="116"/>
      <c r="BK92" s="116"/>
      <c r="BL92" s="117"/>
      <c r="BM92" s="108"/>
      <c r="BN92" s="137"/>
      <c r="BO92" s="119"/>
      <c r="BP92" s="119"/>
      <c r="BQ92" s="119"/>
      <c r="BR92" s="119"/>
      <c r="BS92" s="119"/>
      <c r="BT92" s="119"/>
      <c r="BU92" s="119"/>
      <c r="BV92" s="119"/>
      <c r="BW92" s="119"/>
      <c r="BX92" s="138"/>
      <c r="BY92" s="139"/>
      <c r="BZ92" s="138"/>
      <c r="CA92" s="138"/>
      <c r="CB92" s="138"/>
      <c r="CC92" s="140"/>
      <c r="CD92" s="138"/>
      <c r="CE92" s="140"/>
      <c r="CF92" s="141"/>
      <c r="CG92" s="142"/>
      <c r="CH92" s="141"/>
      <c r="CI92" s="142"/>
      <c r="CJ92" s="68"/>
      <c r="CK92" s="68"/>
      <c r="CL92" s="141"/>
      <c r="CM92" s="142"/>
      <c r="CN92" s="141"/>
      <c r="CO92" s="68"/>
      <c r="CP92" s="141"/>
      <c r="CQ92" s="148"/>
      <c r="CR92" s="141"/>
      <c r="CS92" s="142"/>
      <c r="CT92" s="141"/>
      <c r="CU92" s="68"/>
      <c r="CV92" s="141"/>
      <c r="CW92" s="68"/>
      <c r="CX92" s="141"/>
      <c r="CY92" s="142"/>
      <c r="CZ92" s="141"/>
      <c r="DA92" s="142"/>
      <c r="DB92" s="141"/>
      <c r="DC92" s="142"/>
      <c r="DD92" s="141"/>
      <c r="DE92" s="142"/>
      <c r="DF92" s="141"/>
      <c r="DG92" s="68"/>
      <c r="DH92" s="141"/>
      <c r="DI92" s="142"/>
      <c r="DJ92" s="141"/>
      <c r="DK92" s="142"/>
      <c r="DL92" s="141"/>
      <c r="DM92" s="68"/>
      <c r="DN92" s="141"/>
      <c r="DO92" s="68"/>
      <c r="DP92" s="141"/>
      <c r="DQ92" s="112"/>
      <c r="DR92" s="70"/>
      <c r="DS92" s="70">
        <f t="shared" si="627"/>
        <v>0</v>
      </c>
      <c r="DT92" s="70">
        <f t="shared" si="628"/>
        <v>0</v>
      </c>
      <c r="DU92" s="116"/>
      <c r="DV92" s="116"/>
      <c r="DW92" s="116"/>
      <c r="DX92" s="117"/>
      <c r="DY92" s="108"/>
      <c r="DZ92" s="116"/>
      <c r="EA92" s="63"/>
      <c r="EB92" s="63"/>
      <c r="EC92" s="63"/>
      <c r="ED92" s="63"/>
      <c r="EE92" s="63"/>
      <c r="EF92" s="63"/>
      <c r="EG92" s="63"/>
      <c r="EH92" s="63"/>
      <c r="EI92" s="63"/>
      <c r="EJ92" s="62"/>
      <c r="EK92" s="147"/>
      <c r="EL92" s="65"/>
      <c r="EM92" s="70">
        <f t="shared" si="632"/>
        <v>0</v>
      </c>
      <c r="EN92" s="70">
        <f t="shared" si="633"/>
        <v>0</v>
      </c>
      <c r="EO92" s="70">
        <f t="shared" si="634"/>
        <v>0</v>
      </c>
      <c r="EP92" s="70">
        <f t="shared" si="635"/>
        <v>0</v>
      </c>
      <c r="EQ92" s="70">
        <f t="shared" si="636"/>
        <v>0</v>
      </c>
      <c r="ER92" s="70">
        <f t="shared" si="637"/>
        <v>0</v>
      </c>
      <c r="ES92" s="70">
        <f t="shared" si="638"/>
        <v>0</v>
      </c>
      <c r="ET92" s="70">
        <f t="shared" si="639"/>
        <v>0</v>
      </c>
      <c r="EU92" s="70">
        <f t="shared" si="640"/>
        <v>0</v>
      </c>
      <c r="EV92" s="70">
        <f t="shared" si="641"/>
        <v>0</v>
      </c>
      <c r="EW92" s="70">
        <f t="shared" si="642"/>
        <v>0</v>
      </c>
      <c r="EX92" s="70">
        <f t="shared" si="643"/>
        <v>0</v>
      </c>
      <c r="EY92" s="70">
        <f t="shared" si="644"/>
        <v>0</v>
      </c>
      <c r="EZ92" s="70">
        <f t="shared" si="645"/>
        <v>0</v>
      </c>
      <c r="FA92" s="70">
        <f t="shared" si="646"/>
        <v>0</v>
      </c>
      <c r="FB92" s="70">
        <f t="shared" si="647"/>
        <v>0</v>
      </c>
      <c r="FC92" s="70">
        <f t="shared" si="648"/>
        <v>0</v>
      </c>
      <c r="FD92" s="70">
        <f t="shared" si="649"/>
        <v>0</v>
      </c>
      <c r="FE92" s="70">
        <f t="shared" si="650"/>
        <v>0</v>
      </c>
      <c r="FF92" s="70">
        <f t="shared" si="651"/>
        <v>0</v>
      </c>
      <c r="FG92" s="70">
        <f t="shared" si="652"/>
        <v>0</v>
      </c>
      <c r="FH92" s="70">
        <f t="shared" si="653"/>
        <v>0</v>
      </c>
      <c r="FI92" s="70">
        <f t="shared" si="654"/>
        <v>0</v>
      </c>
      <c r="FJ92" s="70">
        <f t="shared" si="655"/>
        <v>0</v>
      </c>
      <c r="FK92" s="70">
        <f t="shared" si="656"/>
        <v>0</v>
      </c>
      <c r="FL92" s="70">
        <f t="shared" si="657"/>
        <v>0</v>
      </c>
      <c r="FM92" s="70">
        <f t="shared" si="658"/>
        <v>0</v>
      </c>
      <c r="FN92" s="70">
        <f t="shared" si="659"/>
        <v>0</v>
      </c>
      <c r="FO92" s="70">
        <f t="shared" si="660"/>
        <v>0</v>
      </c>
      <c r="FP92" s="70">
        <f t="shared" si="661"/>
        <v>0</v>
      </c>
      <c r="FQ92" s="70">
        <f t="shared" si="662"/>
        <v>0</v>
      </c>
      <c r="FR92" s="70">
        <f t="shared" si="781"/>
        <v>0</v>
      </c>
      <c r="FS92" s="66">
        <f t="shared" si="662"/>
        <v>0</v>
      </c>
      <c r="FT92" s="70">
        <f t="shared" si="663"/>
        <v>0</v>
      </c>
      <c r="FU92" s="70">
        <f t="shared" si="664"/>
        <v>0</v>
      </c>
      <c r="FV92" s="70">
        <f t="shared" si="665"/>
        <v>0</v>
      </c>
      <c r="FW92" s="70">
        <f t="shared" si="666"/>
        <v>0</v>
      </c>
      <c r="FX92" s="70">
        <f t="shared" si="667"/>
        <v>0</v>
      </c>
      <c r="FY92" s="70">
        <f t="shared" si="668"/>
        <v>0</v>
      </c>
      <c r="FZ92" s="70">
        <f t="shared" si="669"/>
        <v>0</v>
      </c>
      <c r="GA92" s="70">
        <f t="shared" si="670"/>
        <v>0</v>
      </c>
      <c r="GB92" s="70">
        <f t="shared" si="671"/>
        <v>0</v>
      </c>
      <c r="GC92" s="70">
        <f t="shared" si="672"/>
        <v>0</v>
      </c>
      <c r="GD92" s="70">
        <f t="shared" si="673"/>
        <v>0</v>
      </c>
      <c r="GE92" s="70">
        <f t="shared" si="674"/>
        <v>0</v>
      </c>
      <c r="GF92" s="70">
        <f t="shared" si="675"/>
        <v>0</v>
      </c>
      <c r="GG92" s="116"/>
      <c r="GH92" s="116"/>
      <c r="GI92" s="116"/>
      <c r="GJ92" s="117"/>
      <c r="GL92" s="10"/>
      <c r="GM92" s="10"/>
      <c r="GN92" s="5"/>
      <c r="GO92" s="5"/>
      <c r="GP92" s="27"/>
      <c r="GQ92" s="5"/>
      <c r="GR92" s="33"/>
    </row>
    <row r="93" spans="1:200" ht="24.95" hidden="1" customHeight="1" outlineLevel="1" x14ac:dyDescent="0.3">
      <c r="A93" s="108"/>
      <c r="B93" s="116"/>
      <c r="C93" s="63"/>
      <c r="D93" s="63"/>
      <c r="E93" s="63"/>
      <c r="F93" s="63"/>
      <c r="G93" s="63"/>
      <c r="H93" s="63"/>
      <c r="I93" s="63"/>
      <c r="J93" s="63"/>
      <c r="K93" s="63"/>
      <c r="L93" s="62"/>
      <c r="M93" s="147">
        <f t="shared" si="780"/>
        <v>0</v>
      </c>
      <c r="N93" s="65"/>
      <c r="O93" s="70"/>
      <c r="P93" s="65"/>
      <c r="Q93" s="70"/>
      <c r="R93" s="65"/>
      <c r="S93" s="70"/>
      <c r="T93" s="65"/>
      <c r="U93" s="70"/>
      <c r="V93" s="113"/>
      <c r="W93" s="70"/>
      <c r="X93" s="70"/>
      <c r="Y93" s="70"/>
      <c r="Z93" s="113"/>
      <c r="AA93" s="70"/>
      <c r="AB93" s="113"/>
      <c r="AC93" s="70"/>
      <c r="AD93" s="113"/>
      <c r="AE93" s="114"/>
      <c r="AF93" s="113"/>
      <c r="AG93" s="70"/>
      <c r="AH93" s="113"/>
      <c r="AI93" s="70"/>
      <c r="AJ93" s="113"/>
      <c r="AK93" s="70"/>
      <c r="AL93" s="113"/>
      <c r="AM93" s="70"/>
      <c r="AN93" s="113"/>
      <c r="AO93" s="70"/>
      <c r="AP93" s="113"/>
      <c r="AQ93" s="70"/>
      <c r="AR93" s="113"/>
      <c r="AS93" s="70"/>
      <c r="AT93" s="113"/>
      <c r="AU93" s="70"/>
      <c r="AV93" s="113"/>
      <c r="AW93" s="70"/>
      <c r="AX93" s="113"/>
      <c r="AY93" s="70"/>
      <c r="AZ93" s="113"/>
      <c r="BA93" s="70"/>
      <c r="BB93" s="113"/>
      <c r="BC93" s="70"/>
      <c r="BD93" s="113"/>
      <c r="BE93" s="70"/>
      <c r="BF93" s="70"/>
      <c r="BG93" s="70">
        <f t="shared" si="707"/>
        <v>0</v>
      </c>
      <c r="BH93" s="70">
        <f t="shared" si="626"/>
        <v>0</v>
      </c>
      <c r="BI93" s="116"/>
      <c r="BJ93" s="116"/>
      <c r="BK93" s="116"/>
      <c r="BL93" s="117"/>
      <c r="BM93" s="108"/>
      <c r="BN93" s="116"/>
      <c r="BO93" s="63"/>
      <c r="BP93" s="63"/>
      <c r="BQ93" s="63"/>
      <c r="BR93" s="63"/>
      <c r="BS93" s="63"/>
      <c r="BT93" s="63"/>
      <c r="BU93" s="63"/>
      <c r="BV93" s="63"/>
      <c r="BW93" s="63"/>
      <c r="BX93" s="62"/>
      <c r="BY93" s="147">
        <f t="shared" ref="BY93" si="782">SUM(BZ93+CB93+CF93+CH93+DD93*2)</f>
        <v>0</v>
      </c>
      <c r="BZ93" s="65"/>
      <c r="CA93" s="70"/>
      <c r="CB93" s="65"/>
      <c r="CC93" s="70"/>
      <c r="CD93" s="65"/>
      <c r="CE93" s="70"/>
      <c r="CF93" s="65"/>
      <c r="CG93" s="70"/>
      <c r="CH93" s="113"/>
      <c r="CI93" s="70"/>
      <c r="CJ93" s="70"/>
      <c r="CK93" s="70"/>
      <c r="CL93" s="113"/>
      <c r="CM93" s="70"/>
      <c r="CN93" s="113"/>
      <c r="CO93" s="70"/>
      <c r="CP93" s="113"/>
      <c r="CQ93" s="114"/>
      <c r="CR93" s="113"/>
      <c r="CS93" s="70"/>
      <c r="CT93" s="113"/>
      <c r="CU93" s="70"/>
      <c r="CV93" s="113"/>
      <c r="CW93" s="70"/>
      <c r="CX93" s="113"/>
      <c r="CY93" s="70"/>
      <c r="CZ93" s="113"/>
      <c r="DA93" s="70"/>
      <c r="DB93" s="113"/>
      <c r="DC93" s="66"/>
      <c r="DD93" s="113"/>
      <c r="DE93" s="66"/>
      <c r="DF93" s="113"/>
      <c r="DG93" s="70"/>
      <c r="DH93" s="113"/>
      <c r="DI93" s="70"/>
      <c r="DJ93" s="113"/>
      <c r="DK93" s="66"/>
      <c r="DL93" s="113"/>
      <c r="DM93" s="70"/>
      <c r="DN93" s="113"/>
      <c r="DO93" s="70"/>
      <c r="DP93" s="113"/>
      <c r="DQ93" s="70"/>
      <c r="DR93" s="70"/>
      <c r="DS93" s="70">
        <f t="shared" si="627"/>
        <v>0</v>
      </c>
      <c r="DT93" s="70">
        <f t="shared" si="628"/>
        <v>0</v>
      </c>
      <c r="DU93" s="116"/>
      <c r="DV93" s="116"/>
      <c r="DW93" s="116"/>
      <c r="DX93" s="117"/>
      <c r="DY93" s="108"/>
      <c r="DZ93" s="116"/>
      <c r="EA93" s="63"/>
      <c r="EB93" s="63"/>
      <c r="EC93" s="63"/>
      <c r="ED93" s="63"/>
      <c r="EE93" s="63"/>
      <c r="EF93" s="63"/>
      <c r="EG93" s="63"/>
      <c r="EH93" s="63"/>
      <c r="EI93" s="63"/>
      <c r="EJ93" s="62">
        <f t="shared" si="629"/>
        <v>0</v>
      </c>
      <c r="EK93" s="147">
        <f t="shared" si="630"/>
        <v>0</v>
      </c>
      <c r="EL93" s="65">
        <f t="shared" si="631"/>
        <v>0</v>
      </c>
      <c r="EM93" s="70">
        <f t="shared" si="632"/>
        <v>0</v>
      </c>
      <c r="EN93" s="65">
        <f t="shared" si="633"/>
        <v>0</v>
      </c>
      <c r="EO93" s="70">
        <f t="shared" si="634"/>
        <v>0</v>
      </c>
      <c r="EP93" s="65">
        <f t="shared" si="635"/>
        <v>0</v>
      </c>
      <c r="EQ93" s="70">
        <f t="shared" si="636"/>
        <v>0</v>
      </c>
      <c r="ER93" s="65">
        <f t="shared" si="637"/>
        <v>0</v>
      </c>
      <c r="ES93" s="70">
        <f t="shared" si="638"/>
        <v>0</v>
      </c>
      <c r="ET93" s="113">
        <f t="shared" si="639"/>
        <v>0</v>
      </c>
      <c r="EU93" s="70">
        <f t="shared" si="640"/>
        <v>0</v>
      </c>
      <c r="EV93" s="70">
        <f t="shared" si="641"/>
        <v>0</v>
      </c>
      <c r="EW93" s="70">
        <f t="shared" si="642"/>
        <v>0</v>
      </c>
      <c r="EX93" s="113">
        <f t="shared" si="643"/>
        <v>0</v>
      </c>
      <c r="EY93" s="70">
        <f t="shared" si="644"/>
        <v>0</v>
      </c>
      <c r="EZ93" s="113">
        <f t="shared" si="645"/>
        <v>0</v>
      </c>
      <c r="FA93" s="70">
        <f t="shared" si="646"/>
        <v>0</v>
      </c>
      <c r="FB93" s="113">
        <f t="shared" si="647"/>
        <v>0</v>
      </c>
      <c r="FC93" s="114">
        <f t="shared" si="648"/>
        <v>0</v>
      </c>
      <c r="FD93" s="113">
        <f t="shared" si="649"/>
        <v>0</v>
      </c>
      <c r="FE93" s="70">
        <f t="shared" si="650"/>
        <v>0</v>
      </c>
      <c r="FF93" s="113">
        <f t="shared" si="651"/>
        <v>0</v>
      </c>
      <c r="FG93" s="70">
        <f t="shared" si="652"/>
        <v>0</v>
      </c>
      <c r="FH93" s="113">
        <f t="shared" si="653"/>
        <v>0</v>
      </c>
      <c r="FI93" s="70">
        <f t="shared" si="654"/>
        <v>0</v>
      </c>
      <c r="FJ93" s="113">
        <f t="shared" si="655"/>
        <v>0</v>
      </c>
      <c r="FK93" s="70">
        <f t="shared" si="656"/>
        <v>0</v>
      </c>
      <c r="FL93" s="113">
        <f t="shared" si="657"/>
        <v>0</v>
      </c>
      <c r="FM93" s="70">
        <f t="shared" si="658"/>
        <v>0</v>
      </c>
      <c r="FN93" s="113">
        <f t="shared" si="659"/>
        <v>0</v>
      </c>
      <c r="FO93" s="70">
        <f t="shared" si="660"/>
        <v>0</v>
      </c>
      <c r="FP93" s="113">
        <f t="shared" si="661"/>
        <v>0</v>
      </c>
      <c r="FQ93" s="70">
        <f t="shared" si="662"/>
        <v>0</v>
      </c>
      <c r="FR93" s="113"/>
      <c r="FS93" s="66">
        <f t="shared" si="662"/>
        <v>0</v>
      </c>
      <c r="FT93" s="113">
        <f t="shared" si="663"/>
        <v>0</v>
      </c>
      <c r="FU93" s="70">
        <f t="shared" si="664"/>
        <v>0</v>
      </c>
      <c r="FV93" s="113">
        <f t="shared" si="665"/>
        <v>0</v>
      </c>
      <c r="FW93" s="70">
        <f t="shared" si="666"/>
        <v>0</v>
      </c>
      <c r="FX93" s="113">
        <f t="shared" si="667"/>
        <v>0</v>
      </c>
      <c r="FY93" s="70">
        <f t="shared" si="668"/>
        <v>0</v>
      </c>
      <c r="FZ93" s="113">
        <f t="shared" si="669"/>
        <v>0</v>
      </c>
      <c r="GA93" s="70">
        <f t="shared" si="670"/>
        <v>0</v>
      </c>
      <c r="GB93" s="113">
        <f t="shared" si="671"/>
        <v>0</v>
      </c>
      <c r="GC93" s="70">
        <f t="shared" si="672"/>
        <v>0</v>
      </c>
      <c r="GD93" s="70">
        <f t="shared" si="673"/>
        <v>0</v>
      </c>
      <c r="GE93" s="70">
        <f t="shared" si="674"/>
        <v>0</v>
      </c>
      <c r="GF93" s="70">
        <f t="shared" si="675"/>
        <v>0</v>
      </c>
      <c r="GG93" s="116"/>
      <c r="GH93" s="116"/>
      <c r="GI93" s="116"/>
      <c r="GJ93" s="117"/>
      <c r="GL93" s="10"/>
      <c r="GM93" s="10"/>
      <c r="GN93" s="1"/>
      <c r="GO93" s="13"/>
      <c r="GP93" s="26"/>
      <c r="GQ93" s="5"/>
      <c r="GR93" s="33"/>
    </row>
    <row r="94" spans="1:200" ht="24.95" customHeight="1" collapsed="1" x14ac:dyDescent="0.3">
      <c r="A94" s="151">
        <v>6</v>
      </c>
      <c r="B94" s="99" t="s">
        <v>64</v>
      </c>
      <c r="C94" s="100" t="s">
        <v>63</v>
      </c>
      <c r="D94" s="101">
        <v>1</v>
      </c>
      <c r="E94" s="152"/>
      <c r="F94" s="152"/>
      <c r="G94" s="152"/>
      <c r="H94" s="152"/>
      <c r="I94" s="152"/>
      <c r="J94" s="152"/>
      <c r="K94" s="152"/>
      <c r="L94" s="152">
        <f t="shared" ref="L94:Q94" si="783">SUM(L95:L114)</f>
        <v>82</v>
      </c>
      <c r="M94" s="152">
        <f t="shared" si="783"/>
        <v>68</v>
      </c>
      <c r="N94" s="152">
        <f t="shared" si="783"/>
        <v>12</v>
      </c>
      <c r="O94" s="152">
        <f t="shared" si="783"/>
        <v>12</v>
      </c>
      <c r="P94" s="152">
        <f t="shared" si="783"/>
        <v>42</v>
      </c>
      <c r="Q94" s="152">
        <f t="shared" si="783"/>
        <v>42</v>
      </c>
      <c r="R94" s="152">
        <f>SUM(R95:R114)</f>
        <v>14</v>
      </c>
      <c r="S94" s="152">
        <f>SUM(S95:S114)</f>
        <v>14</v>
      </c>
      <c r="T94" s="152">
        <f t="shared" ref="T94:AS94" si="784">SUM(T95:T114)</f>
        <v>0</v>
      </c>
      <c r="U94" s="152">
        <f t="shared" si="784"/>
        <v>0</v>
      </c>
      <c r="V94" s="152">
        <f t="shared" si="784"/>
        <v>0</v>
      </c>
      <c r="W94" s="152">
        <f t="shared" si="784"/>
        <v>0</v>
      </c>
      <c r="X94" s="152">
        <f t="shared" si="784"/>
        <v>0</v>
      </c>
      <c r="Y94" s="152">
        <f t="shared" si="784"/>
        <v>12</v>
      </c>
      <c r="Z94" s="152">
        <f t="shared" si="784"/>
        <v>0</v>
      </c>
      <c r="AA94" s="152">
        <f t="shared" si="784"/>
        <v>0</v>
      </c>
      <c r="AB94" s="152">
        <f t="shared" si="784"/>
        <v>0</v>
      </c>
      <c r="AC94" s="152">
        <f t="shared" si="784"/>
        <v>0</v>
      </c>
      <c r="AD94" s="152">
        <f t="shared" si="784"/>
        <v>2</v>
      </c>
      <c r="AE94" s="152">
        <f t="shared" si="784"/>
        <v>45</v>
      </c>
      <c r="AF94" s="152">
        <f t="shared" si="784"/>
        <v>3</v>
      </c>
      <c r="AG94" s="152">
        <f t="shared" si="784"/>
        <v>204</v>
      </c>
      <c r="AH94" s="152">
        <f t="shared" si="784"/>
        <v>0</v>
      </c>
      <c r="AI94" s="71">
        <f t="shared" si="784"/>
        <v>0</v>
      </c>
      <c r="AJ94" s="152">
        <f t="shared" si="784"/>
        <v>0</v>
      </c>
      <c r="AK94" s="152">
        <f t="shared" si="784"/>
        <v>0</v>
      </c>
      <c r="AL94" s="152">
        <f t="shared" si="784"/>
        <v>0</v>
      </c>
      <c r="AM94" s="152">
        <f t="shared" si="784"/>
        <v>0</v>
      </c>
      <c r="AN94" s="152">
        <f t="shared" si="784"/>
        <v>0</v>
      </c>
      <c r="AO94" s="152">
        <f t="shared" si="784"/>
        <v>0</v>
      </c>
      <c r="AP94" s="152">
        <f t="shared" si="784"/>
        <v>0</v>
      </c>
      <c r="AQ94" s="152">
        <f t="shared" si="784"/>
        <v>0</v>
      </c>
      <c r="AR94" s="152">
        <f t="shared" si="784"/>
        <v>0</v>
      </c>
      <c r="AS94" s="152">
        <f t="shared" si="784"/>
        <v>0</v>
      </c>
      <c r="AT94" s="152">
        <f>SUM(AT95:AT114)</f>
        <v>0</v>
      </c>
      <c r="AU94" s="152">
        <f>SUM(AU95:AU114)</f>
        <v>0</v>
      </c>
      <c r="AV94" s="152">
        <f t="shared" ref="AV94:BH94" si="785">SUM(AV95:AV114)</f>
        <v>0</v>
      </c>
      <c r="AW94" s="152">
        <f t="shared" si="785"/>
        <v>0</v>
      </c>
      <c r="AX94" s="152">
        <f t="shared" si="785"/>
        <v>5</v>
      </c>
      <c r="AY94" s="152">
        <f t="shared" si="785"/>
        <v>40</v>
      </c>
      <c r="AZ94" s="152">
        <f t="shared" si="785"/>
        <v>0</v>
      </c>
      <c r="BA94" s="152">
        <f t="shared" si="785"/>
        <v>0</v>
      </c>
      <c r="BB94" s="152">
        <f t="shared" si="785"/>
        <v>0</v>
      </c>
      <c r="BC94" s="152">
        <f t="shared" si="785"/>
        <v>0</v>
      </c>
      <c r="BD94" s="152">
        <f t="shared" si="785"/>
        <v>1</v>
      </c>
      <c r="BE94" s="152">
        <f t="shared" si="785"/>
        <v>25</v>
      </c>
      <c r="BF94" s="152">
        <f t="shared" si="785"/>
        <v>0</v>
      </c>
      <c r="BG94" s="71">
        <f t="shared" si="785"/>
        <v>394</v>
      </c>
      <c r="BH94" s="71">
        <f t="shared" si="785"/>
        <v>108</v>
      </c>
      <c r="BI94" s="152"/>
      <c r="BJ94" s="152"/>
      <c r="BK94" s="152"/>
      <c r="BL94" s="154"/>
      <c r="BM94" s="151">
        <v>6</v>
      </c>
      <c r="BN94" s="99" t="s">
        <v>64</v>
      </c>
      <c r="BO94" s="100" t="s">
        <v>63</v>
      </c>
      <c r="BP94" s="101">
        <v>1</v>
      </c>
      <c r="BQ94" s="152"/>
      <c r="BR94" s="152"/>
      <c r="BS94" s="152"/>
      <c r="BT94" s="152"/>
      <c r="BU94" s="152"/>
      <c r="BV94" s="152"/>
      <c r="BW94" s="152"/>
      <c r="BX94" s="152">
        <f>SUM(BX95:BX114)</f>
        <v>130</v>
      </c>
      <c r="BY94" s="152">
        <f>SUM(BY95:BY114)</f>
        <v>104</v>
      </c>
      <c r="BZ94" s="152">
        <f>SUM(BZ95:BZ114)</f>
        <v>52</v>
      </c>
      <c r="CA94" s="152">
        <f t="shared" ref="CA94:CY94" si="786">SUM(CA95:CA114)</f>
        <v>52</v>
      </c>
      <c r="CB94" s="152">
        <f t="shared" si="786"/>
        <v>38</v>
      </c>
      <c r="CC94" s="152">
        <f t="shared" si="786"/>
        <v>56</v>
      </c>
      <c r="CD94" s="152">
        <f t="shared" si="786"/>
        <v>14</v>
      </c>
      <c r="CE94" s="152">
        <f t="shared" si="786"/>
        <v>22</v>
      </c>
      <c r="CF94" s="152">
        <f t="shared" si="786"/>
        <v>0</v>
      </c>
      <c r="CG94" s="152">
        <f t="shared" si="786"/>
        <v>0</v>
      </c>
      <c r="CH94" s="152">
        <f t="shared" si="786"/>
        <v>0</v>
      </c>
      <c r="CI94" s="152">
        <f t="shared" si="786"/>
        <v>0</v>
      </c>
      <c r="CJ94" s="71">
        <f t="shared" si="786"/>
        <v>1.6666666666666667</v>
      </c>
      <c r="CK94" s="152">
        <f t="shared" si="786"/>
        <v>52.500000000000007</v>
      </c>
      <c r="CL94" s="152">
        <f t="shared" si="786"/>
        <v>0</v>
      </c>
      <c r="CM94" s="152">
        <f t="shared" si="786"/>
        <v>0</v>
      </c>
      <c r="CN94" s="152">
        <f t="shared" si="786"/>
        <v>0</v>
      </c>
      <c r="CO94" s="152">
        <f t="shared" si="786"/>
        <v>0</v>
      </c>
      <c r="CP94" s="152">
        <f t="shared" si="786"/>
        <v>2</v>
      </c>
      <c r="CQ94" s="152">
        <f t="shared" si="786"/>
        <v>45</v>
      </c>
      <c r="CR94" s="152">
        <f t="shared" si="786"/>
        <v>1</v>
      </c>
      <c r="CS94" s="152">
        <f t="shared" si="786"/>
        <v>54</v>
      </c>
      <c r="CT94" s="152">
        <f t="shared" si="786"/>
        <v>1</v>
      </c>
      <c r="CU94" s="71">
        <f t="shared" si="786"/>
        <v>0</v>
      </c>
      <c r="CV94" s="152">
        <f t="shared" si="786"/>
        <v>1</v>
      </c>
      <c r="CW94" s="152">
        <f t="shared" si="786"/>
        <v>24</v>
      </c>
      <c r="CX94" s="152">
        <f t="shared" si="786"/>
        <v>1</v>
      </c>
      <c r="CY94" s="152">
        <f t="shared" si="786"/>
        <v>44</v>
      </c>
      <c r="CZ94" s="152">
        <f>SUM(CZ95:CZ114)</f>
        <v>0</v>
      </c>
      <c r="DA94" s="152">
        <f t="shared" ref="DA94:DS94" si="787">SUM(DA95:DA114)</f>
        <v>0</v>
      </c>
      <c r="DB94" s="152">
        <f t="shared" si="787"/>
        <v>1</v>
      </c>
      <c r="DC94" s="169">
        <f t="shared" si="787"/>
        <v>14</v>
      </c>
      <c r="DD94" s="152">
        <f t="shared" si="787"/>
        <v>2</v>
      </c>
      <c r="DE94" s="169">
        <f t="shared" si="787"/>
        <v>12</v>
      </c>
      <c r="DF94" s="152">
        <f t="shared" si="787"/>
        <v>0</v>
      </c>
      <c r="DG94" s="152">
        <f t="shared" si="787"/>
        <v>0</v>
      </c>
      <c r="DH94" s="152">
        <f t="shared" si="787"/>
        <v>0</v>
      </c>
      <c r="DI94" s="152">
        <f t="shared" si="787"/>
        <v>0</v>
      </c>
      <c r="DJ94" s="152">
        <f t="shared" si="787"/>
        <v>2</v>
      </c>
      <c r="DK94" s="169">
        <f t="shared" si="787"/>
        <v>18</v>
      </c>
      <c r="DL94" s="152">
        <f t="shared" si="787"/>
        <v>2</v>
      </c>
      <c r="DM94" s="152">
        <f t="shared" si="787"/>
        <v>44</v>
      </c>
      <c r="DN94" s="152">
        <f t="shared" si="787"/>
        <v>0</v>
      </c>
      <c r="DO94" s="152">
        <f t="shared" si="787"/>
        <v>0</v>
      </c>
      <c r="DP94" s="152">
        <f t="shared" si="787"/>
        <v>1</v>
      </c>
      <c r="DQ94" s="152">
        <f t="shared" si="787"/>
        <v>25</v>
      </c>
      <c r="DR94" s="152">
        <f t="shared" si="787"/>
        <v>0</v>
      </c>
      <c r="DS94" s="71">
        <f t="shared" si="787"/>
        <v>464.16666666666669</v>
      </c>
      <c r="DT94" s="71">
        <f>SUM(DT95:DT114)</f>
        <v>219.66666666666666</v>
      </c>
      <c r="DU94" s="152"/>
      <c r="DV94" s="152"/>
      <c r="DW94" s="152"/>
      <c r="DX94" s="154"/>
      <c r="DY94" s="151">
        <v>6</v>
      </c>
      <c r="DZ94" s="99" t="s">
        <v>64</v>
      </c>
      <c r="EA94" s="100" t="s">
        <v>63</v>
      </c>
      <c r="EB94" s="101">
        <v>1</v>
      </c>
      <c r="EC94" s="152"/>
      <c r="ED94" s="152"/>
      <c r="EE94" s="152"/>
      <c r="EF94" s="152"/>
      <c r="EG94" s="152"/>
      <c r="EH94" s="152"/>
      <c r="EI94" s="152"/>
      <c r="EJ94" s="152">
        <f t="shared" ref="EJ94:FQ94" si="788">SUM(EJ95:EJ114)</f>
        <v>108</v>
      </c>
      <c r="EK94" s="152">
        <f t="shared" si="788"/>
        <v>94</v>
      </c>
      <c r="EL94" s="152">
        <f t="shared" si="788"/>
        <v>52</v>
      </c>
      <c r="EM94" s="152">
        <f t="shared" si="788"/>
        <v>64</v>
      </c>
      <c r="EN94" s="152">
        <f t="shared" si="788"/>
        <v>80</v>
      </c>
      <c r="EO94" s="152">
        <f t="shared" si="788"/>
        <v>98</v>
      </c>
      <c r="EP94" s="152">
        <f t="shared" si="788"/>
        <v>28</v>
      </c>
      <c r="EQ94" s="152">
        <f t="shared" si="788"/>
        <v>36</v>
      </c>
      <c r="ER94" s="152">
        <f t="shared" si="788"/>
        <v>0</v>
      </c>
      <c r="ES94" s="152">
        <f t="shared" si="788"/>
        <v>0</v>
      </c>
      <c r="ET94" s="152">
        <f t="shared" si="788"/>
        <v>0</v>
      </c>
      <c r="EU94" s="152">
        <f t="shared" si="788"/>
        <v>0</v>
      </c>
      <c r="EV94" s="71">
        <f t="shared" si="788"/>
        <v>1.6666666666666667</v>
      </c>
      <c r="EW94" s="152">
        <f t="shared" si="788"/>
        <v>64.5</v>
      </c>
      <c r="EX94" s="152">
        <f t="shared" si="788"/>
        <v>0</v>
      </c>
      <c r="EY94" s="152">
        <f t="shared" si="788"/>
        <v>0</v>
      </c>
      <c r="EZ94" s="152">
        <f t="shared" si="788"/>
        <v>0</v>
      </c>
      <c r="FA94" s="152">
        <f t="shared" si="788"/>
        <v>0</v>
      </c>
      <c r="FB94" s="152">
        <f t="shared" si="788"/>
        <v>4</v>
      </c>
      <c r="FC94" s="152">
        <f t="shared" si="788"/>
        <v>90</v>
      </c>
      <c r="FD94" s="152">
        <f t="shared" si="788"/>
        <v>4</v>
      </c>
      <c r="FE94" s="152">
        <f t="shared" si="788"/>
        <v>258</v>
      </c>
      <c r="FF94" s="152">
        <f t="shared" si="788"/>
        <v>1</v>
      </c>
      <c r="FG94" s="71">
        <f t="shared" si="788"/>
        <v>0</v>
      </c>
      <c r="FH94" s="152">
        <f t="shared" si="788"/>
        <v>1</v>
      </c>
      <c r="FI94" s="152">
        <f t="shared" si="788"/>
        <v>24</v>
      </c>
      <c r="FJ94" s="152">
        <f t="shared" si="788"/>
        <v>1</v>
      </c>
      <c r="FK94" s="152">
        <f t="shared" si="788"/>
        <v>44</v>
      </c>
      <c r="FL94" s="152">
        <f t="shared" si="788"/>
        <v>0</v>
      </c>
      <c r="FM94" s="152">
        <f t="shared" si="788"/>
        <v>0</v>
      </c>
      <c r="FN94" s="152">
        <f t="shared" si="788"/>
        <v>1</v>
      </c>
      <c r="FO94" s="152">
        <f t="shared" si="788"/>
        <v>14</v>
      </c>
      <c r="FP94" s="152">
        <f t="shared" si="788"/>
        <v>2</v>
      </c>
      <c r="FQ94" s="152">
        <f t="shared" si="788"/>
        <v>12</v>
      </c>
      <c r="FR94" s="152"/>
      <c r="FS94" s="169">
        <f t="shared" ref="FS94:GF94" si="789">SUM(FS95:FS114)</f>
        <v>0</v>
      </c>
      <c r="FT94" s="152">
        <f t="shared" si="789"/>
        <v>0</v>
      </c>
      <c r="FU94" s="152">
        <f t="shared" si="789"/>
        <v>0</v>
      </c>
      <c r="FV94" s="152">
        <f t="shared" si="789"/>
        <v>7</v>
      </c>
      <c r="FW94" s="152">
        <f t="shared" si="789"/>
        <v>58</v>
      </c>
      <c r="FX94" s="152">
        <f t="shared" si="789"/>
        <v>2</v>
      </c>
      <c r="FY94" s="152">
        <f t="shared" si="789"/>
        <v>44</v>
      </c>
      <c r="FZ94" s="152">
        <f t="shared" si="789"/>
        <v>0</v>
      </c>
      <c r="GA94" s="152">
        <f t="shared" si="789"/>
        <v>0</v>
      </c>
      <c r="GB94" s="152">
        <f t="shared" si="789"/>
        <v>2</v>
      </c>
      <c r="GC94" s="152">
        <f t="shared" si="789"/>
        <v>50</v>
      </c>
      <c r="GD94" s="152">
        <f t="shared" si="789"/>
        <v>0</v>
      </c>
      <c r="GE94" s="71">
        <f t="shared" si="789"/>
        <v>858.16666666666663</v>
      </c>
      <c r="GF94" s="71">
        <f t="shared" si="789"/>
        <v>327.66666666666669</v>
      </c>
      <c r="GG94" s="152"/>
      <c r="GH94" s="152"/>
      <c r="GI94" s="152"/>
      <c r="GJ94" s="154"/>
      <c r="GL94" s="10"/>
      <c r="GM94" s="10"/>
      <c r="GN94" s="9"/>
      <c r="GO94" s="9"/>
      <c r="GP94" s="27"/>
      <c r="GQ94" s="5"/>
      <c r="GR94" s="33"/>
    </row>
    <row r="95" spans="1:200" ht="25.5" hidden="1" customHeight="1" outlineLevel="1" x14ac:dyDescent="0.3">
      <c r="A95" s="108"/>
      <c r="B95" s="62" t="s">
        <v>115</v>
      </c>
      <c r="C95" s="63" t="s">
        <v>94</v>
      </c>
      <c r="D95" s="63" t="s">
        <v>190</v>
      </c>
      <c r="E95" s="63" t="s">
        <v>187</v>
      </c>
      <c r="F95" s="63" t="s">
        <v>193</v>
      </c>
      <c r="G95" s="119">
        <v>1</v>
      </c>
      <c r="H95" s="63">
        <v>100</v>
      </c>
      <c r="I95" s="63">
        <v>1</v>
      </c>
      <c r="J95" s="63">
        <v>1</v>
      </c>
      <c r="K95" s="63">
        <f>SUM(J95)*2</f>
        <v>2</v>
      </c>
      <c r="L95" s="109">
        <v>6</v>
      </c>
      <c r="M95" s="64">
        <f t="shared" ref="M95:M100" si="790">SUM(N95+P95+R95+T95+V95)</f>
        <v>4</v>
      </c>
      <c r="N95" s="65"/>
      <c r="O95" s="66">
        <f t="shared" ref="O95:O100" si="791">SUM(N95)*I95</f>
        <v>0</v>
      </c>
      <c r="P95" s="65">
        <v>4</v>
      </c>
      <c r="Q95" s="66">
        <f t="shared" ref="Q95:Q101" si="792">J95*P95</f>
        <v>4</v>
      </c>
      <c r="R95" s="65"/>
      <c r="S95" s="66">
        <f t="shared" ref="S95:S100" si="793">SUM(R95)*J95</f>
        <v>0</v>
      </c>
      <c r="T95" s="65"/>
      <c r="U95" s="66">
        <f t="shared" ref="U95:U100" si="794">SUM(T95)*K95</f>
        <v>0</v>
      </c>
      <c r="V95" s="65"/>
      <c r="W95" s="66">
        <f t="shared" ref="W95:W102" si="795">SUM(V95)*J95*5</f>
        <v>0</v>
      </c>
      <c r="X95" s="67">
        <v>0</v>
      </c>
      <c r="Y95" s="68">
        <f>SUM(L95*15/100*J95)</f>
        <v>0.9</v>
      </c>
      <c r="Z95" s="65"/>
      <c r="AA95" s="66"/>
      <c r="AB95" s="65"/>
      <c r="AC95" s="67">
        <f t="shared" ref="AC95:AC102" si="796">SUM(AB95)*3*H95/5</f>
        <v>0</v>
      </c>
      <c r="AD95" s="65"/>
      <c r="AE95" s="69">
        <f t="shared" ref="AE95:AE100" si="797">SUM(AD95*H95*(30+4))</f>
        <v>0</v>
      </c>
      <c r="AF95" s="65"/>
      <c r="AG95" s="66">
        <f t="shared" ref="AG95:AG100" si="798">SUM(AF95*H95*3)</f>
        <v>0</v>
      </c>
      <c r="AH95" s="65"/>
      <c r="AI95" s="67">
        <f t="shared" ref="AI95:AI100" si="799">SUM(AH95*H95/3)</f>
        <v>0</v>
      </c>
      <c r="AJ95" s="65"/>
      <c r="AK95" s="67">
        <f t="shared" ref="AK95:AK100" si="800">SUM(AJ95*H95*2/3)</f>
        <v>0</v>
      </c>
      <c r="AL95" s="65"/>
      <c r="AM95" s="66">
        <f>SUM(AL95*H95)</f>
        <v>0</v>
      </c>
      <c r="AN95" s="65"/>
      <c r="AO95" s="66">
        <f>SUM(AN95*J95)</f>
        <v>0</v>
      </c>
      <c r="AP95" s="65"/>
      <c r="AQ95" s="67">
        <f t="shared" ref="AQ95:AQ100" si="801">SUM(AP95*H95*2)</f>
        <v>0</v>
      </c>
      <c r="AR95" s="65"/>
      <c r="AS95" s="67">
        <f>SUM(J95*AR95*6)</f>
        <v>0</v>
      </c>
      <c r="AT95" s="65"/>
      <c r="AU95" s="67">
        <f t="shared" ref="AU95:AU102" si="802">AT95*H95/3</f>
        <v>0</v>
      </c>
      <c r="AV95" s="65"/>
      <c r="AW95" s="66">
        <f>SUM(AV95*J95*6)</f>
        <v>0</v>
      </c>
      <c r="AX95" s="65">
        <v>1</v>
      </c>
      <c r="AY95" s="68">
        <f>AX95*J95*8</f>
        <v>8</v>
      </c>
      <c r="AZ95" s="65"/>
      <c r="BA95" s="67">
        <f t="shared" ref="BA95:BA100" si="803">SUM(AZ95*K95*5*6)</f>
        <v>0</v>
      </c>
      <c r="BB95" s="65"/>
      <c r="BC95" s="67">
        <f t="shared" ref="BC95:BC100" si="804">SUM(BB95*K95*4*6)</f>
        <v>0</v>
      </c>
      <c r="BD95" s="65"/>
      <c r="BE95" s="70">
        <f>SUM(BD95*50)</f>
        <v>0</v>
      </c>
      <c r="BF95" s="70"/>
      <c r="BG95" s="70">
        <f t="shared" ref="BG95:BG114" si="805">SUM(AO95+BE95+BC95+BA95+AY95+AW95+AS95+AQ95+AK95+AM95+AI95+AG95+AE95+AC95+AA95+Y95+X95+W95+U95+Q95+O95+S95+AU95)</f>
        <v>12.9</v>
      </c>
      <c r="BH95" s="70">
        <f t="shared" ref="BH95:BH114" si="806">SUM(O95+Q95+U95+W95+X95+AS95+AW95+AY95+BA95+BC95+S95+AQ95)</f>
        <v>12</v>
      </c>
      <c r="BI95" s="70"/>
      <c r="BJ95" s="62"/>
      <c r="BK95" s="62"/>
      <c r="BL95" s="237"/>
      <c r="BM95" s="108"/>
      <c r="BN95" s="62" t="s">
        <v>102</v>
      </c>
      <c r="BO95" s="63" t="s">
        <v>94</v>
      </c>
      <c r="BP95" s="63" t="s">
        <v>190</v>
      </c>
      <c r="BQ95" s="63" t="s">
        <v>187</v>
      </c>
      <c r="BR95" s="63" t="s">
        <v>315</v>
      </c>
      <c r="BS95" s="119" t="s">
        <v>316</v>
      </c>
      <c r="BT95" s="63">
        <v>172</v>
      </c>
      <c r="BU95" s="63">
        <v>1</v>
      </c>
      <c r="BV95" s="63">
        <v>7</v>
      </c>
      <c r="BW95" s="63">
        <f>SUM(BV95)*2</f>
        <v>14</v>
      </c>
      <c r="BX95" s="62">
        <v>8</v>
      </c>
      <c r="BY95" s="135">
        <f>SUM(BZ95+CB95+CD95+CF95+CH95)</f>
        <v>8</v>
      </c>
      <c r="BZ95" s="65">
        <v>8</v>
      </c>
      <c r="CA95" s="66">
        <f>SUM(BZ95)*BU95</f>
        <v>8</v>
      </c>
      <c r="CB95" s="65"/>
      <c r="CC95" s="66">
        <f>BV95*CB95</f>
        <v>0</v>
      </c>
      <c r="CD95" s="65"/>
      <c r="CE95" s="66">
        <f>SUM(CD95)*BV95</f>
        <v>0</v>
      </c>
      <c r="CF95" s="65"/>
      <c r="CG95" s="66">
        <f>SUM(CF95)*BW95</f>
        <v>0</v>
      </c>
      <c r="CH95" s="65"/>
      <c r="CI95" s="66">
        <f>SUM(CH95)*BV95*5</f>
        <v>0</v>
      </c>
      <c r="CJ95" s="67">
        <f>SUM(BV95*DJ95*2+BW95*DL95*2)</f>
        <v>0</v>
      </c>
      <c r="CK95" s="68">
        <f>SUM(BX95*15/100*BV95)</f>
        <v>8.4</v>
      </c>
      <c r="CL95" s="65"/>
      <c r="CM95" s="66"/>
      <c r="CN95" s="65"/>
      <c r="CO95" s="67">
        <f>SUM(CN95)*3*BT95/5</f>
        <v>0</v>
      </c>
      <c r="CP95" s="65"/>
      <c r="CQ95" s="69">
        <f>SUM(CP95*BT95*(30+4))</f>
        <v>0</v>
      </c>
      <c r="CR95" s="65"/>
      <c r="CS95" s="66">
        <f>SUM(CR95*BT95*3)</f>
        <v>0</v>
      </c>
      <c r="CT95" s="65"/>
      <c r="CU95" s="67">
        <f>SUM(CT95*BT95/3)</f>
        <v>0</v>
      </c>
      <c r="CV95" s="65"/>
      <c r="CW95" s="67">
        <f>SUM(CV95*BT95*2/3)</f>
        <v>0</v>
      </c>
      <c r="CX95" s="65"/>
      <c r="CY95" s="66">
        <f>SUM(CX95*BT95)*2</f>
        <v>0</v>
      </c>
      <c r="CZ95" s="65"/>
      <c r="DA95" s="66">
        <f>SUM(CZ95*BV95*2)</f>
        <v>0</v>
      </c>
      <c r="DB95" s="65"/>
      <c r="DC95" s="66">
        <f>SUM(DB95*BT95*2)</f>
        <v>0</v>
      </c>
      <c r="DD95" s="65"/>
      <c r="DE95" s="66">
        <f>SUM(BV95*DD95*6)</f>
        <v>0</v>
      </c>
      <c r="DF95" s="65"/>
      <c r="DG95" s="67">
        <f t="shared" ref="DG95:DG109" si="807">DF95*BT95/3</f>
        <v>0</v>
      </c>
      <c r="DH95" s="65"/>
      <c r="DI95" s="66">
        <f>SUM(BV95*DH95*6)</f>
        <v>0</v>
      </c>
      <c r="DJ95" s="65"/>
      <c r="DK95" s="66">
        <f>SUM(BV95*DJ95*8)</f>
        <v>0</v>
      </c>
      <c r="DL95" s="65"/>
      <c r="DM95" s="67">
        <f>SUM(DL95*BW95*5*6)</f>
        <v>0</v>
      </c>
      <c r="DN95" s="65"/>
      <c r="DO95" s="67">
        <f>SUM(DN95*BW95*4*6)</f>
        <v>0</v>
      </c>
      <c r="DP95" s="65"/>
      <c r="DQ95" s="70">
        <f>SUM(DP95*50)</f>
        <v>0</v>
      </c>
      <c r="DR95" s="70"/>
      <c r="DS95" s="70">
        <f t="shared" ref="DS95:DS114" si="808">SUM(DA95+DQ95+DO95+DM95+DK95+DI95+DE95+DC95+CW95+CY95+CU95+CS95+CQ95+CO95+CM95+CK95+CJ95+CI95+CG95+CC95+CA95+CE95+DG95)</f>
        <v>16.399999999999999</v>
      </c>
      <c r="DT95" s="70">
        <f t="shared" ref="DT95:DT114" si="809">SUM(CA95+CC95+CG95+CI95+CJ95+DE95+DI95+DK95+DM95+DO95+CE95+DC95)</f>
        <v>8</v>
      </c>
      <c r="DU95" s="70"/>
      <c r="DV95" s="62"/>
      <c r="DW95" s="62"/>
      <c r="DX95" s="237"/>
      <c r="DY95" s="108"/>
      <c r="DZ95" s="62" t="s">
        <v>221</v>
      </c>
      <c r="EA95" s="145" t="s">
        <v>222</v>
      </c>
      <c r="EB95" s="63" t="s">
        <v>95</v>
      </c>
      <c r="EC95" s="146"/>
      <c r="ED95" s="177"/>
      <c r="EE95" s="177"/>
      <c r="EF95" s="177"/>
      <c r="EG95" s="177"/>
      <c r="EH95" s="177"/>
      <c r="EI95" s="177"/>
      <c r="EJ95" s="66">
        <f t="shared" ref="EJ95:EJ114" si="810">SUM(L95+BX95)</f>
        <v>14</v>
      </c>
      <c r="EK95" s="147">
        <f t="shared" ref="EK95:EK114" si="811">SUM(M95+BY95)</f>
        <v>12</v>
      </c>
      <c r="EL95" s="65">
        <f t="shared" ref="EL95:EL114" si="812">SUM(N95+BZ95)</f>
        <v>8</v>
      </c>
      <c r="EM95" s="70">
        <f t="shared" ref="EM95:EM114" si="813">SUM(O95+CA95)</f>
        <v>8</v>
      </c>
      <c r="EN95" s="65">
        <f t="shared" ref="EN95:EN114" si="814">SUM(P95+CB95)</f>
        <v>4</v>
      </c>
      <c r="EO95" s="70">
        <f t="shared" ref="EO95:EO114" si="815">SUM(Q95+CC95)</f>
        <v>4</v>
      </c>
      <c r="EP95" s="65">
        <f t="shared" ref="EP95:EP114" si="816">SUM(R95+CD95)</f>
        <v>0</v>
      </c>
      <c r="EQ95" s="70">
        <f t="shared" ref="EQ95:EQ114" si="817">SUM(S95+CE95)</f>
        <v>0</v>
      </c>
      <c r="ER95" s="65">
        <f t="shared" ref="ER95:ER114" si="818">SUM(T95+CF95)</f>
        <v>0</v>
      </c>
      <c r="ES95" s="70">
        <f t="shared" ref="ES95:ES114" si="819">SUM(U95+CG95)</f>
        <v>0</v>
      </c>
      <c r="ET95" s="113">
        <f t="shared" ref="ET95:ET114" si="820">SUM(V95+CH95)</f>
        <v>0</v>
      </c>
      <c r="EU95" s="70">
        <f t="shared" ref="EU95:EU114" si="821">SUM(W95+CI95)</f>
        <v>0</v>
      </c>
      <c r="EV95" s="70">
        <f t="shared" ref="EV95:EV114" si="822">SUM(X95+CJ95)</f>
        <v>0</v>
      </c>
      <c r="EW95" s="70">
        <f t="shared" ref="EW95:EW114" si="823">SUM(Y95+CK95)</f>
        <v>9.3000000000000007</v>
      </c>
      <c r="EX95" s="113">
        <f t="shared" ref="EX95:EX114" si="824">SUM(Z95+CL95)</f>
        <v>0</v>
      </c>
      <c r="EY95" s="70">
        <f t="shared" ref="EY95:EY114" si="825">SUM(AA95+CM95)</f>
        <v>0</v>
      </c>
      <c r="EZ95" s="113">
        <f t="shared" ref="EZ95:EZ114" si="826">SUM(AB95+CN95)</f>
        <v>0</v>
      </c>
      <c r="FA95" s="70">
        <f t="shared" ref="FA95:FA114" si="827">SUM(AC95+CO95)</f>
        <v>0</v>
      </c>
      <c r="FB95" s="113">
        <f t="shared" ref="FB95:FB114" si="828">SUM(AD95+CP95)</f>
        <v>0</v>
      </c>
      <c r="FC95" s="114">
        <f t="shared" ref="FC95:FC114" si="829">SUM(AE95+CQ95)</f>
        <v>0</v>
      </c>
      <c r="FD95" s="113">
        <f t="shared" ref="FD95:FD114" si="830">SUM(AF95+CR95)</f>
        <v>0</v>
      </c>
      <c r="FE95" s="70">
        <f t="shared" ref="FE95:FE114" si="831">SUM(AG95+CS95)</f>
        <v>0</v>
      </c>
      <c r="FF95" s="113">
        <f t="shared" ref="FF95:FF114" si="832">SUM(AH95+CT95)</f>
        <v>0</v>
      </c>
      <c r="FG95" s="70">
        <f t="shared" ref="FG95:FG114" si="833">SUM(AI95+CU95)</f>
        <v>0</v>
      </c>
      <c r="FH95" s="113">
        <f t="shared" ref="FH95:FH114" si="834">SUM(AJ95+CV95)</f>
        <v>0</v>
      </c>
      <c r="FI95" s="70">
        <f t="shared" ref="FI95:FI114" si="835">SUM(AK95+CW95)</f>
        <v>0</v>
      </c>
      <c r="FJ95" s="113">
        <f t="shared" ref="FJ95:FJ114" si="836">SUM(AL95+CX95)</f>
        <v>0</v>
      </c>
      <c r="FK95" s="70">
        <f t="shared" ref="FK95:FK114" si="837">SUM(AM95+CY95)</f>
        <v>0</v>
      </c>
      <c r="FL95" s="113">
        <f t="shared" ref="FL95:FL114" si="838">SUM(AN95+CZ95)</f>
        <v>0</v>
      </c>
      <c r="FM95" s="70">
        <f t="shared" ref="FM95:FM114" si="839">SUM(AO95+DA95)</f>
        <v>0</v>
      </c>
      <c r="FN95" s="113">
        <f t="shared" ref="FN95:FN114" si="840">SUM(AP95+DB95)</f>
        <v>0</v>
      </c>
      <c r="FO95" s="70">
        <f t="shared" ref="FO95:FO114" si="841">SUM(AQ95+DC95)</f>
        <v>0</v>
      </c>
      <c r="FP95" s="113">
        <f t="shared" ref="FP95:FP114" si="842">SUM(AR95+DD95)</f>
        <v>0</v>
      </c>
      <c r="FQ95" s="70">
        <f t="shared" ref="FQ95:FQ114" si="843">SUM(AS95+DE95)</f>
        <v>0</v>
      </c>
      <c r="FR95" s="113"/>
      <c r="FS95" s="66">
        <f t="shared" ref="FS95:FS114" si="844">SUM(AU95+DG95)</f>
        <v>0</v>
      </c>
      <c r="FT95" s="113">
        <f t="shared" ref="FT95:FT114" si="845">SUM(AV95+DH95)</f>
        <v>0</v>
      </c>
      <c r="FU95" s="70">
        <f t="shared" ref="FU95:FU114" si="846">SUM(AW95+DI95)</f>
        <v>0</v>
      </c>
      <c r="FV95" s="113">
        <f t="shared" ref="FV95:FV114" si="847">SUM(AX95+DJ95)</f>
        <v>1</v>
      </c>
      <c r="FW95" s="70">
        <f t="shared" ref="FW95:FW114" si="848">SUM(AY95+DK95)</f>
        <v>8</v>
      </c>
      <c r="FX95" s="113">
        <f t="shared" ref="FX95:FX114" si="849">SUM(AZ95+DL95)</f>
        <v>0</v>
      </c>
      <c r="FY95" s="70">
        <f t="shared" ref="FY95:FY114" si="850">SUM(BA95+DM95)</f>
        <v>0</v>
      </c>
      <c r="FZ95" s="113">
        <f t="shared" ref="FZ95:FZ114" si="851">SUM(BB95+DN95)</f>
        <v>0</v>
      </c>
      <c r="GA95" s="70">
        <f t="shared" ref="GA95:GA114" si="852">SUM(BC95+DO95)</f>
        <v>0</v>
      </c>
      <c r="GB95" s="113">
        <f t="shared" ref="GB95:GB114" si="853">SUM(BD95+DP95)</f>
        <v>0</v>
      </c>
      <c r="GC95" s="70">
        <f t="shared" ref="GC95:GC114" si="854">SUM(BE95+DQ95)</f>
        <v>0</v>
      </c>
      <c r="GD95" s="70">
        <f t="shared" ref="GD95:GD114" si="855">SUM(BF95+DR95)</f>
        <v>0</v>
      </c>
      <c r="GE95" s="70">
        <f t="shared" ref="GE95:GE114" si="856">SUM(BG95+DS95)</f>
        <v>29.299999999999997</v>
      </c>
      <c r="GF95" s="70">
        <f t="shared" ref="GF95:GF114" si="857">SUM(BH95+DT95)</f>
        <v>20</v>
      </c>
      <c r="GG95" s="70"/>
      <c r="GH95" s="62"/>
      <c r="GI95" s="62"/>
      <c r="GJ95" s="237"/>
      <c r="GL95" s="10"/>
      <c r="GM95" s="10"/>
      <c r="GN95" s="1"/>
      <c r="GO95" s="13"/>
      <c r="GP95" s="26"/>
      <c r="GQ95" s="5"/>
      <c r="GR95" s="33"/>
    </row>
    <row r="96" spans="1:200" ht="24.95" hidden="1" customHeight="1" outlineLevel="1" x14ac:dyDescent="0.3">
      <c r="A96" s="108"/>
      <c r="B96" s="62" t="s">
        <v>115</v>
      </c>
      <c r="C96" s="63" t="s">
        <v>94</v>
      </c>
      <c r="D96" s="63" t="s">
        <v>190</v>
      </c>
      <c r="E96" s="63" t="s">
        <v>187</v>
      </c>
      <c r="F96" s="63" t="s">
        <v>194</v>
      </c>
      <c r="G96" s="119">
        <v>1</v>
      </c>
      <c r="H96" s="63">
        <v>100</v>
      </c>
      <c r="I96" s="63">
        <v>1</v>
      </c>
      <c r="J96" s="63">
        <v>1</v>
      </c>
      <c r="K96" s="63">
        <f>SUM(J96)*2</f>
        <v>2</v>
      </c>
      <c r="L96" s="109">
        <v>6</v>
      </c>
      <c r="M96" s="64">
        <f t="shared" si="790"/>
        <v>4</v>
      </c>
      <c r="N96" s="65"/>
      <c r="O96" s="66">
        <f t="shared" si="791"/>
        <v>0</v>
      </c>
      <c r="P96" s="65">
        <v>4</v>
      </c>
      <c r="Q96" s="66">
        <f t="shared" si="792"/>
        <v>4</v>
      </c>
      <c r="R96" s="65"/>
      <c r="S96" s="66">
        <f t="shared" si="793"/>
        <v>0</v>
      </c>
      <c r="T96" s="65"/>
      <c r="U96" s="66">
        <f t="shared" si="794"/>
        <v>0</v>
      </c>
      <c r="V96" s="65"/>
      <c r="W96" s="66">
        <f t="shared" si="795"/>
        <v>0</v>
      </c>
      <c r="X96" s="67">
        <v>0</v>
      </c>
      <c r="Y96" s="68">
        <f>SUM(L96*15/100*J96)</f>
        <v>0.9</v>
      </c>
      <c r="Z96" s="65"/>
      <c r="AA96" s="66"/>
      <c r="AB96" s="65"/>
      <c r="AC96" s="67">
        <f t="shared" si="796"/>
        <v>0</v>
      </c>
      <c r="AD96" s="65"/>
      <c r="AE96" s="69">
        <f t="shared" si="797"/>
        <v>0</v>
      </c>
      <c r="AF96" s="65"/>
      <c r="AG96" s="66">
        <f t="shared" si="798"/>
        <v>0</v>
      </c>
      <c r="AH96" s="65"/>
      <c r="AI96" s="67">
        <f t="shared" si="799"/>
        <v>0</v>
      </c>
      <c r="AJ96" s="65"/>
      <c r="AK96" s="67">
        <f t="shared" si="800"/>
        <v>0</v>
      </c>
      <c r="AL96" s="65"/>
      <c r="AM96" s="66">
        <f>SUM(AL96*H96)</f>
        <v>0</v>
      </c>
      <c r="AN96" s="65"/>
      <c r="AO96" s="66">
        <f>SUM(AN96*J96)</f>
        <v>0</v>
      </c>
      <c r="AP96" s="65"/>
      <c r="AQ96" s="67">
        <f t="shared" si="801"/>
        <v>0</v>
      </c>
      <c r="AR96" s="65"/>
      <c r="AS96" s="67">
        <f>SUM(J96*AR96*6)</f>
        <v>0</v>
      </c>
      <c r="AT96" s="65"/>
      <c r="AU96" s="67">
        <f t="shared" si="802"/>
        <v>0</v>
      </c>
      <c r="AV96" s="65"/>
      <c r="AW96" s="66">
        <f>SUM(AV96*J96*6)</f>
        <v>0</v>
      </c>
      <c r="AX96" s="65">
        <v>1</v>
      </c>
      <c r="AY96" s="68">
        <f>AX96*J96*8</f>
        <v>8</v>
      </c>
      <c r="AZ96" s="65"/>
      <c r="BA96" s="67">
        <f t="shared" si="803"/>
        <v>0</v>
      </c>
      <c r="BB96" s="65"/>
      <c r="BC96" s="67">
        <f t="shared" si="804"/>
        <v>0</v>
      </c>
      <c r="BD96" s="65"/>
      <c r="BE96" s="70">
        <f>SUM(BD96*50)</f>
        <v>0</v>
      </c>
      <c r="BF96" s="70"/>
      <c r="BG96" s="70">
        <f t="shared" si="805"/>
        <v>12.9</v>
      </c>
      <c r="BH96" s="70">
        <f t="shared" si="806"/>
        <v>12</v>
      </c>
      <c r="BI96" s="116"/>
      <c r="BJ96" s="116"/>
      <c r="BK96" s="116"/>
      <c r="BL96" s="117"/>
      <c r="BM96" s="108"/>
      <c r="BN96" s="62" t="s">
        <v>102</v>
      </c>
      <c r="BO96" s="63" t="s">
        <v>94</v>
      </c>
      <c r="BP96" s="63" t="s">
        <v>190</v>
      </c>
      <c r="BQ96" s="63" t="s">
        <v>187</v>
      </c>
      <c r="BR96" s="63" t="s">
        <v>317</v>
      </c>
      <c r="BS96" s="63" t="s">
        <v>318</v>
      </c>
      <c r="BT96" s="63">
        <v>207</v>
      </c>
      <c r="BU96" s="63">
        <v>1</v>
      </c>
      <c r="BV96" s="63">
        <v>7</v>
      </c>
      <c r="BW96" s="63">
        <f>SUM(BV96)*2</f>
        <v>14</v>
      </c>
      <c r="BX96" s="109">
        <v>8</v>
      </c>
      <c r="BY96" s="124">
        <f>SUM(BZ96+CB96+CD96+CF96+CH96)</f>
        <v>8</v>
      </c>
      <c r="BZ96" s="109">
        <v>8</v>
      </c>
      <c r="CA96" s="109">
        <f>SUM(BZ96)*BU96</f>
        <v>8</v>
      </c>
      <c r="CB96" s="109"/>
      <c r="CC96" s="111">
        <f>BV96*CB96</f>
        <v>0</v>
      </c>
      <c r="CD96" s="109"/>
      <c r="CE96" s="111">
        <f>SUM(CD96)*BV96</f>
        <v>0</v>
      </c>
      <c r="CF96" s="65"/>
      <c r="CG96" s="66">
        <f>SUM(CF96)*BW96</f>
        <v>0</v>
      </c>
      <c r="CH96" s="65"/>
      <c r="CI96" s="66">
        <f>SUM(CH96)*BV96*5</f>
        <v>0</v>
      </c>
      <c r="CJ96" s="67">
        <v>0</v>
      </c>
      <c r="CK96" s="68">
        <f t="shared" ref="CK96:CK102" si="858">SUM(BX96*15/100*BV96)</f>
        <v>8.4</v>
      </c>
      <c r="CL96" s="65"/>
      <c r="CM96" s="66"/>
      <c r="CN96" s="65"/>
      <c r="CO96" s="67">
        <f>SUM(CN96)*3*BT96/5</f>
        <v>0</v>
      </c>
      <c r="CP96" s="65"/>
      <c r="CQ96" s="69">
        <f>SUM(CP96*BT96*(30+4))</f>
        <v>0</v>
      </c>
      <c r="CR96" s="65"/>
      <c r="CS96" s="66">
        <f>SUM(CR96*BT96*3)</f>
        <v>0</v>
      </c>
      <c r="CT96" s="65"/>
      <c r="CU96" s="67">
        <f>SUM(CT96*BT96/3)</f>
        <v>0</v>
      </c>
      <c r="CV96" s="65"/>
      <c r="CW96" s="67">
        <f>SUM(CV96*BT96*2/3)</f>
        <v>0</v>
      </c>
      <c r="CX96" s="65"/>
      <c r="CY96" s="66">
        <f>SUM(CX96*BT96)*2</f>
        <v>0</v>
      </c>
      <c r="CZ96" s="65"/>
      <c r="DA96" s="66">
        <f>SUM(CZ96*BV96*2)</f>
        <v>0</v>
      </c>
      <c r="DB96" s="65"/>
      <c r="DC96" s="66">
        <f>SUM(DB96*BT96*2)</f>
        <v>0</v>
      </c>
      <c r="DD96" s="65"/>
      <c r="DE96" s="66">
        <f>SUM(BV96*DD96*6)</f>
        <v>0</v>
      </c>
      <c r="DF96" s="65"/>
      <c r="DG96" s="67">
        <f t="shared" si="807"/>
        <v>0</v>
      </c>
      <c r="DH96" s="65"/>
      <c r="DI96" s="66">
        <f>SUM(BV96*DH96*6)</f>
        <v>0</v>
      </c>
      <c r="DJ96" s="65"/>
      <c r="DK96" s="66">
        <f>SUM(BV96*DJ96*8)</f>
        <v>0</v>
      </c>
      <c r="DL96" s="65"/>
      <c r="DM96" s="67">
        <f>SUM(DL96*BW96*5*6)</f>
        <v>0</v>
      </c>
      <c r="DN96" s="65"/>
      <c r="DO96" s="67">
        <f>SUM(DN96*BW96*4*6)</f>
        <v>0</v>
      </c>
      <c r="DP96" s="65"/>
      <c r="DQ96" s="70">
        <f>SUM(DP96*50)</f>
        <v>0</v>
      </c>
      <c r="DR96" s="70"/>
      <c r="DS96" s="70">
        <f t="shared" si="808"/>
        <v>16.399999999999999</v>
      </c>
      <c r="DT96" s="70">
        <f t="shared" si="809"/>
        <v>8</v>
      </c>
      <c r="DU96" s="116"/>
      <c r="DV96" s="116"/>
      <c r="DW96" s="116"/>
      <c r="DX96" s="117"/>
      <c r="DY96" s="108"/>
      <c r="DZ96" s="62" t="s">
        <v>221</v>
      </c>
      <c r="EA96" s="145" t="s">
        <v>222</v>
      </c>
      <c r="EB96" s="63" t="s">
        <v>345</v>
      </c>
      <c r="EC96" s="146"/>
      <c r="ED96" s="146"/>
      <c r="EE96" s="177"/>
      <c r="EF96" s="177"/>
      <c r="EG96" s="177"/>
      <c r="EH96" s="177"/>
      <c r="EI96" s="177"/>
      <c r="EJ96" s="66">
        <f t="shared" si="810"/>
        <v>14</v>
      </c>
      <c r="EK96" s="147">
        <f t="shared" si="811"/>
        <v>12</v>
      </c>
      <c r="EL96" s="65">
        <f t="shared" si="812"/>
        <v>8</v>
      </c>
      <c r="EM96" s="70">
        <f t="shared" si="813"/>
        <v>8</v>
      </c>
      <c r="EN96" s="65">
        <f t="shared" si="814"/>
        <v>4</v>
      </c>
      <c r="EO96" s="70">
        <f t="shared" si="815"/>
        <v>4</v>
      </c>
      <c r="EP96" s="65">
        <f t="shared" si="816"/>
        <v>0</v>
      </c>
      <c r="EQ96" s="70">
        <f t="shared" si="817"/>
        <v>0</v>
      </c>
      <c r="ER96" s="65">
        <f t="shared" si="818"/>
        <v>0</v>
      </c>
      <c r="ES96" s="70">
        <f t="shared" si="819"/>
        <v>0</v>
      </c>
      <c r="ET96" s="113">
        <f t="shared" si="820"/>
        <v>0</v>
      </c>
      <c r="EU96" s="70">
        <f t="shared" si="821"/>
        <v>0</v>
      </c>
      <c r="EV96" s="70">
        <f t="shared" si="822"/>
        <v>0</v>
      </c>
      <c r="EW96" s="70">
        <f t="shared" si="823"/>
        <v>9.3000000000000007</v>
      </c>
      <c r="EX96" s="113">
        <f t="shared" si="824"/>
        <v>0</v>
      </c>
      <c r="EY96" s="70">
        <f t="shared" si="825"/>
        <v>0</v>
      </c>
      <c r="EZ96" s="113">
        <f t="shared" si="826"/>
        <v>0</v>
      </c>
      <c r="FA96" s="70">
        <f t="shared" si="827"/>
        <v>0</v>
      </c>
      <c r="FB96" s="113">
        <f t="shared" si="828"/>
        <v>0</v>
      </c>
      <c r="FC96" s="114">
        <f t="shared" si="829"/>
        <v>0</v>
      </c>
      <c r="FD96" s="113">
        <f t="shared" si="830"/>
        <v>0</v>
      </c>
      <c r="FE96" s="70">
        <f t="shared" si="831"/>
        <v>0</v>
      </c>
      <c r="FF96" s="113">
        <f t="shared" si="832"/>
        <v>0</v>
      </c>
      <c r="FG96" s="70">
        <f t="shared" si="833"/>
        <v>0</v>
      </c>
      <c r="FH96" s="113">
        <f t="shared" si="834"/>
        <v>0</v>
      </c>
      <c r="FI96" s="70">
        <f t="shared" si="835"/>
        <v>0</v>
      </c>
      <c r="FJ96" s="113">
        <f t="shared" si="836"/>
        <v>0</v>
      </c>
      <c r="FK96" s="70">
        <f t="shared" si="837"/>
        <v>0</v>
      </c>
      <c r="FL96" s="113">
        <f t="shared" si="838"/>
        <v>0</v>
      </c>
      <c r="FM96" s="70">
        <f t="shared" si="839"/>
        <v>0</v>
      </c>
      <c r="FN96" s="113">
        <f t="shared" si="840"/>
        <v>0</v>
      </c>
      <c r="FO96" s="70">
        <f t="shared" si="841"/>
        <v>0</v>
      </c>
      <c r="FP96" s="113">
        <f t="shared" si="842"/>
        <v>0</v>
      </c>
      <c r="FQ96" s="70">
        <f t="shared" si="843"/>
        <v>0</v>
      </c>
      <c r="FR96" s="113"/>
      <c r="FS96" s="66">
        <f t="shared" si="844"/>
        <v>0</v>
      </c>
      <c r="FT96" s="113">
        <f t="shared" si="845"/>
        <v>0</v>
      </c>
      <c r="FU96" s="70">
        <f t="shared" si="846"/>
        <v>0</v>
      </c>
      <c r="FV96" s="113">
        <f t="shared" si="847"/>
        <v>1</v>
      </c>
      <c r="FW96" s="70">
        <f t="shared" si="848"/>
        <v>8</v>
      </c>
      <c r="FX96" s="113">
        <f t="shared" si="849"/>
        <v>0</v>
      </c>
      <c r="FY96" s="70">
        <f t="shared" si="850"/>
        <v>0</v>
      </c>
      <c r="FZ96" s="113">
        <f t="shared" si="851"/>
        <v>0</v>
      </c>
      <c r="GA96" s="70">
        <f t="shared" si="852"/>
        <v>0</v>
      </c>
      <c r="GB96" s="113">
        <f t="shared" si="853"/>
        <v>0</v>
      </c>
      <c r="GC96" s="70">
        <f t="shared" si="854"/>
        <v>0</v>
      </c>
      <c r="GD96" s="70">
        <f t="shared" si="855"/>
        <v>0</v>
      </c>
      <c r="GE96" s="70">
        <f t="shared" si="856"/>
        <v>29.299999999999997</v>
      </c>
      <c r="GF96" s="70">
        <f t="shared" si="857"/>
        <v>20</v>
      </c>
      <c r="GG96" s="116"/>
      <c r="GH96" s="116"/>
      <c r="GI96" s="116"/>
      <c r="GJ96" s="117"/>
      <c r="GL96" s="10"/>
      <c r="GM96" s="10"/>
      <c r="GN96" s="1"/>
      <c r="GO96" s="13"/>
      <c r="GP96" s="26"/>
      <c r="GQ96" s="5"/>
      <c r="GR96" s="33"/>
    </row>
    <row r="97" spans="1:200" ht="24.95" hidden="1" customHeight="1" outlineLevel="1" x14ac:dyDescent="0.3">
      <c r="A97" s="108"/>
      <c r="B97" s="62" t="s">
        <v>102</v>
      </c>
      <c r="C97" s="63" t="s">
        <v>94</v>
      </c>
      <c r="D97" s="63" t="s">
        <v>190</v>
      </c>
      <c r="E97" s="63" t="s">
        <v>187</v>
      </c>
      <c r="F97" s="119" t="s">
        <v>197</v>
      </c>
      <c r="G97" s="119">
        <v>7</v>
      </c>
      <c r="H97" s="63">
        <v>22</v>
      </c>
      <c r="I97" s="63">
        <v>1</v>
      </c>
      <c r="J97" s="63">
        <v>1</v>
      </c>
      <c r="K97" s="63">
        <f>SUM(J97)*2</f>
        <v>2</v>
      </c>
      <c r="L97" s="62">
        <v>38</v>
      </c>
      <c r="M97" s="64">
        <f t="shared" si="790"/>
        <v>36</v>
      </c>
      <c r="N97" s="65">
        <v>12</v>
      </c>
      <c r="O97" s="66">
        <f t="shared" si="791"/>
        <v>12</v>
      </c>
      <c r="P97" s="65">
        <v>18</v>
      </c>
      <c r="Q97" s="66">
        <f t="shared" si="792"/>
        <v>18</v>
      </c>
      <c r="R97" s="65">
        <v>6</v>
      </c>
      <c r="S97" s="66">
        <f t="shared" si="793"/>
        <v>6</v>
      </c>
      <c r="T97" s="65"/>
      <c r="U97" s="66">
        <f t="shared" si="794"/>
        <v>0</v>
      </c>
      <c r="V97" s="65"/>
      <c r="W97" s="66">
        <f t="shared" si="795"/>
        <v>0</v>
      </c>
      <c r="X97" s="67">
        <v>0</v>
      </c>
      <c r="Y97" s="68">
        <v>5.4</v>
      </c>
      <c r="Z97" s="65"/>
      <c r="AA97" s="66"/>
      <c r="AB97" s="65"/>
      <c r="AC97" s="67">
        <f t="shared" si="796"/>
        <v>0</v>
      </c>
      <c r="AD97" s="65"/>
      <c r="AE97" s="69">
        <f t="shared" si="797"/>
        <v>0</v>
      </c>
      <c r="AF97" s="65">
        <v>1</v>
      </c>
      <c r="AG97" s="66">
        <f t="shared" si="798"/>
        <v>66</v>
      </c>
      <c r="AH97" s="65"/>
      <c r="AI97" s="67">
        <f t="shared" si="799"/>
        <v>0</v>
      </c>
      <c r="AJ97" s="65"/>
      <c r="AK97" s="67">
        <f t="shared" si="800"/>
        <v>0</v>
      </c>
      <c r="AL97" s="65"/>
      <c r="AM97" s="66">
        <f>SUM(AL97*H97)*2</f>
        <v>0</v>
      </c>
      <c r="AN97" s="65"/>
      <c r="AO97" s="66">
        <f>SUM(AN97*J97*2)</f>
        <v>0</v>
      </c>
      <c r="AP97" s="65"/>
      <c r="AQ97" s="67">
        <f t="shared" si="801"/>
        <v>0</v>
      </c>
      <c r="AR97" s="65"/>
      <c r="AS97" s="67">
        <f>SUM(J97*AR97*6)</f>
        <v>0</v>
      </c>
      <c r="AT97" s="65"/>
      <c r="AU97" s="67">
        <f t="shared" si="802"/>
        <v>0</v>
      </c>
      <c r="AV97" s="65"/>
      <c r="AW97" s="66">
        <f>SUM(J97*AV97*6)</f>
        <v>0</v>
      </c>
      <c r="AX97" s="65">
        <v>1</v>
      </c>
      <c r="AY97" s="67">
        <f>AX97*J97*8</f>
        <v>8</v>
      </c>
      <c r="AZ97" s="65"/>
      <c r="BA97" s="67">
        <f t="shared" si="803"/>
        <v>0</v>
      </c>
      <c r="BB97" s="65"/>
      <c r="BC97" s="67">
        <f t="shared" si="804"/>
        <v>0</v>
      </c>
      <c r="BD97" s="65"/>
      <c r="BE97" s="70">
        <f>SUM(BD97*50)</f>
        <v>0</v>
      </c>
      <c r="BF97" s="70"/>
      <c r="BG97" s="70">
        <f t="shared" si="805"/>
        <v>115.4</v>
      </c>
      <c r="BH97" s="70">
        <f t="shared" si="806"/>
        <v>44</v>
      </c>
      <c r="BI97" s="116"/>
      <c r="BJ97" s="116"/>
      <c r="BK97" s="116"/>
      <c r="BL97" s="117"/>
      <c r="BM97" s="108"/>
      <c r="BN97" s="62" t="s">
        <v>102</v>
      </c>
      <c r="BO97" s="119" t="s">
        <v>94</v>
      </c>
      <c r="BP97" s="119" t="s">
        <v>190</v>
      </c>
      <c r="BQ97" s="119" t="s">
        <v>187</v>
      </c>
      <c r="BR97" s="63" t="s">
        <v>319</v>
      </c>
      <c r="BS97" s="119" t="s">
        <v>316</v>
      </c>
      <c r="BT97" s="63">
        <v>156</v>
      </c>
      <c r="BU97" s="63">
        <v>1</v>
      </c>
      <c r="BV97" s="63">
        <v>7</v>
      </c>
      <c r="BW97" s="63">
        <f>SUM(BV97)*2</f>
        <v>14</v>
      </c>
      <c r="BX97" s="109">
        <v>8</v>
      </c>
      <c r="BY97" s="124">
        <f>SUM(BZ97+CB97+CD97+CF97+CH97)</f>
        <v>8</v>
      </c>
      <c r="BZ97" s="109">
        <v>8</v>
      </c>
      <c r="CA97" s="109">
        <f>SUM(BZ97)*BU97</f>
        <v>8</v>
      </c>
      <c r="CB97" s="109"/>
      <c r="CC97" s="111">
        <f>BV97*CB97</f>
        <v>0</v>
      </c>
      <c r="CD97" s="109"/>
      <c r="CE97" s="111">
        <f>SUM(CD97)*BV97</f>
        <v>0</v>
      </c>
      <c r="CF97" s="65"/>
      <c r="CG97" s="66">
        <f>SUM(CF97)*BW97</f>
        <v>0</v>
      </c>
      <c r="CH97" s="65"/>
      <c r="CI97" s="66">
        <f>SUM(CH97)*BV97*5</f>
        <v>0</v>
      </c>
      <c r="CJ97" s="67">
        <v>0</v>
      </c>
      <c r="CK97" s="68">
        <f t="shared" si="858"/>
        <v>8.4</v>
      </c>
      <c r="CL97" s="65"/>
      <c r="CM97" s="66"/>
      <c r="CN97" s="65"/>
      <c r="CO97" s="67">
        <f>SUM(CN97)*3*BT97/5</f>
        <v>0</v>
      </c>
      <c r="CP97" s="65"/>
      <c r="CQ97" s="69">
        <f>SUM(CP97*BT97*(30+4))</f>
        <v>0</v>
      </c>
      <c r="CR97" s="65"/>
      <c r="CS97" s="66">
        <f>SUM(CR97*BT97*3)</f>
        <v>0</v>
      </c>
      <c r="CT97" s="65"/>
      <c r="CU97" s="67">
        <f>SUM(CT97*BT97/3)</f>
        <v>0</v>
      </c>
      <c r="CV97" s="65"/>
      <c r="CW97" s="67">
        <f>SUM(CV97*BT97*2/3)</f>
        <v>0</v>
      </c>
      <c r="CX97" s="65"/>
      <c r="CY97" s="66">
        <f>SUM(CX97*BT97)*2</f>
        <v>0</v>
      </c>
      <c r="CZ97" s="65"/>
      <c r="DA97" s="66">
        <f>SUM(CZ97*BV97*2)</f>
        <v>0</v>
      </c>
      <c r="DB97" s="65"/>
      <c r="DC97" s="66">
        <f>SUM(DB97*BT97*2)</f>
        <v>0</v>
      </c>
      <c r="DD97" s="65"/>
      <c r="DE97" s="66">
        <f>SUM(BV97*DD97*6)</f>
        <v>0</v>
      </c>
      <c r="DF97" s="65"/>
      <c r="DG97" s="67">
        <f t="shared" si="807"/>
        <v>0</v>
      </c>
      <c r="DH97" s="65"/>
      <c r="DI97" s="66">
        <f>SUM(BV97*DH97*6)</f>
        <v>0</v>
      </c>
      <c r="DJ97" s="65"/>
      <c r="DK97" s="66">
        <f>SUM(BV97*DJ97*8)</f>
        <v>0</v>
      </c>
      <c r="DL97" s="65"/>
      <c r="DM97" s="67">
        <f>SUM(DL97*BW97*5*6)</f>
        <v>0</v>
      </c>
      <c r="DN97" s="65"/>
      <c r="DO97" s="67">
        <f>SUM(DN97*BW97*4*6)</f>
        <v>0</v>
      </c>
      <c r="DP97" s="65"/>
      <c r="DQ97" s="70">
        <f>SUM(DP97*50)</f>
        <v>0</v>
      </c>
      <c r="DR97" s="70"/>
      <c r="DS97" s="70">
        <f t="shared" si="808"/>
        <v>16.399999999999999</v>
      </c>
      <c r="DT97" s="70">
        <f t="shared" si="809"/>
        <v>8</v>
      </c>
      <c r="DU97" s="116"/>
      <c r="DV97" s="116"/>
      <c r="DW97" s="116"/>
      <c r="DX97" s="117"/>
      <c r="DY97" s="108"/>
      <c r="DZ97" s="70"/>
      <c r="EA97" s="146"/>
      <c r="EB97" s="146"/>
      <c r="EC97" s="146"/>
      <c r="ED97" s="177"/>
      <c r="EE97" s="177"/>
      <c r="EF97" s="177"/>
      <c r="EG97" s="177"/>
      <c r="EH97" s="177"/>
      <c r="EI97" s="177"/>
      <c r="EJ97" s="66">
        <f t="shared" si="810"/>
        <v>46</v>
      </c>
      <c r="EK97" s="147">
        <f t="shared" si="811"/>
        <v>44</v>
      </c>
      <c r="EL97" s="65">
        <f t="shared" si="812"/>
        <v>20</v>
      </c>
      <c r="EM97" s="70">
        <f t="shared" si="813"/>
        <v>20</v>
      </c>
      <c r="EN97" s="65">
        <f t="shared" si="814"/>
        <v>18</v>
      </c>
      <c r="EO97" s="70">
        <f t="shared" si="815"/>
        <v>18</v>
      </c>
      <c r="EP97" s="65">
        <f t="shared" si="816"/>
        <v>6</v>
      </c>
      <c r="EQ97" s="70">
        <f t="shared" si="817"/>
        <v>6</v>
      </c>
      <c r="ER97" s="65">
        <f t="shared" si="818"/>
        <v>0</v>
      </c>
      <c r="ES97" s="70">
        <f t="shared" si="819"/>
        <v>0</v>
      </c>
      <c r="ET97" s="113">
        <f t="shared" si="820"/>
        <v>0</v>
      </c>
      <c r="EU97" s="70">
        <f t="shared" si="821"/>
        <v>0</v>
      </c>
      <c r="EV97" s="70">
        <f t="shared" si="822"/>
        <v>0</v>
      </c>
      <c r="EW97" s="70">
        <f t="shared" si="823"/>
        <v>13.8</v>
      </c>
      <c r="EX97" s="113">
        <f t="shared" si="824"/>
        <v>0</v>
      </c>
      <c r="EY97" s="70">
        <f t="shared" si="825"/>
        <v>0</v>
      </c>
      <c r="EZ97" s="113">
        <f t="shared" si="826"/>
        <v>0</v>
      </c>
      <c r="FA97" s="70">
        <f t="shared" si="827"/>
        <v>0</v>
      </c>
      <c r="FB97" s="113">
        <f t="shared" si="828"/>
        <v>0</v>
      </c>
      <c r="FC97" s="114">
        <f t="shared" si="829"/>
        <v>0</v>
      </c>
      <c r="FD97" s="113">
        <f t="shared" si="830"/>
        <v>1</v>
      </c>
      <c r="FE97" s="70">
        <f t="shared" si="831"/>
        <v>66</v>
      </c>
      <c r="FF97" s="113">
        <f t="shared" si="832"/>
        <v>0</v>
      </c>
      <c r="FG97" s="70">
        <f t="shared" si="833"/>
        <v>0</v>
      </c>
      <c r="FH97" s="113">
        <f t="shared" si="834"/>
        <v>0</v>
      </c>
      <c r="FI97" s="70">
        <f t="shared" si="835"/>
        <v>0</v>
      </c>
      <c r="FJ97" s="113">
        <f t="shared" si="836"/>
        <v>0</v>
      </c>
      <c r="FK97" s="70">
        <f t="shared" si="837"/>
        <v>0</v>
      </c>
      <c r="FL97" s="113">
        <f t="shared" si="838"/>
        <v>0</v>
      </c>
      <c r="FM97" s="70">
        <f t="shared" si="839"/>
        <v>0</v>
      </c>
      <c r="FN97" s="113">
        <f t="shared" si="840"/>
        <v>0</v>
      </c>
      <c r="FO97" s="70">
        <f t="shared" si="841"/>
        <v>0</v>
      </c>
      <c r="FP97" s="113">
        <f t="shared" si="842"/>
        <v>0</v>
      </c>
      <c r="FQ97" s="70">
        <f t="shared" si="843"/>
        <v>0</v>
      </c>
      <c r="FR97" s="113"/>
      <c r="FS97" s="66">
        <f t="shared" si="844"/>
        <v>0</v>
      </c>
      <c r="FT97" s="113">
        <f t="shared" si="845"/>
        <v>0</v>
      </c>
      <c r="FU97" s="70">
        <f t="shared" si="846"/>
        <v>0</v>
      </c>
      <c r="FV97" s="113">
        <f t="shared" si="847"/>
        <v>1</v>
      </c>
      <c r="FW97" s="70">
        <f t="shared" si="848"/>
        <v>8</v>
      </c>
      <c r="FX97" s="113">
        <f t="shared" si="849"/>
        <v>0</v>
      </c>
      <c r="FY97" s="70">
        <f t="shared" si="850"/>
        <v>0</v>
      </c>
      <c r="FZ97" s="113">
        <f t="shared" si="851"/>
        <v>0</v>
      </c>
      <c r="GA97" s="70">
        <f t="shared" si="852"/>
        <v>0</v>
      </c>
      <c r="GB97" s="113">
        <f t="shared" si="853"/>
        <v>0</v>
      </c>
      <c r="GC97" s="70">
        <f t="shared" si="854"/>
        <v>0</v>
      </c>
      <c r="GD97" s="70">
        <f t="shared" si="855"/>
        <v>0</v>
      </c>
      <c r="GE97" s="70">
        <f t="shared" si="856"/>
        <v>131.80000000000001</v>
      </c>
      <c r="GF97" s="70">
        <f t="shared" si="857"/>
        <v>52</v>
      </c>
      <c r="GG97" s="116"/>
      <c r="GH97" s="116"/>
      <c r="GI97" s="116"/>
      <c r="GJ97" s="117"/>
      <c r="GL97" s="10"/>
      <c r="GM97" s="10"/>
      <c r="GN97" s="1"/>
      <c r="GO97" s="13"/>
      <c r="GP97" s="26"/>
      <c r="GQ97" s="5"/>
      <c r="GR97" s="33"/>
    </row>
    <row r="98" spans="1:200" ht="24.95" hidden="1" customHeight="1" outlineLevel="1" x14ac:dyDescent="0.3">
      <c r="A98" s="108"/>
      <c r="B98" s="62" t="s">
        <v>102</v>
      </c>
      <c r="C98" s="119" t="s">
        <v>94</v>
      </c>
      <c r="D98" s="119" t="s">
        <v>186</v>
      </c>
      <c r="E98" s="119" t="s">
        <v>187</v>
      </c>
      <c r="F98" s="63" t="s">
        <v>207</v>
      </c>
      <c r="G98" s="119">
        <v>5</v>
      </c>
      <c r="H98" s="63">
        <v>23</v>
      </c>
      <c r="I98" s="63">
        <v>1</v>
      </c>
      <c r="J98" s="63">
        <v>1</v>
      </c>
      <c r="K98" s="63">
        <f>J98*2</f>
        <v>2</v>
      </c>
      <c r="L98" s="120">
        <v>16</v>
      </c>
      <c r="M98" s="121">
        <f t="shared" si="790"/>
        <v>12</v>
      </c>
      <c r="N98" s="122"/>
      <c r="O98" s="123">
        <f t="shared" si="791"/>
        <v>0</v>
      </c>
      <c r="P98" s="122">
        <v>8</v>
      </c>
      <c r="Q98" s="123">
        <f t="shared" si="792"/>
        <v>8</v>
      </c>
      <c r="R98" s="122">
        <v>4</v>
      </c>
      <c r="S98" s="123">
        <f t="shared" si="793"/>
        <v>4</v>
      </c>
      <c r="T98" s="65"/>
      <c r="U98" s="66">
        <f t="shared" si="794"/>
        <v>0</v>
      </c>
      <c r="V98" s="65"/>
      <c r="W98" s="66">
        <f t="shared" si="795"/>
        <v>0</v>
      </c>
      <c r="X98" s="67">
        <v>0</v>
      </c>
      <c r="Y98" s="68">
        <f>SUM(L98*15/100*J98)</f>
        <v>2.4</v>
      </c>
      <c r="Z98" s="65"/>
      <c r="AA98" s="66"/>
      <c r="AB98" s="65"/>
      <c r="AC98" s="67">
        <f t="shared" si="796"/>
        <v>0</v>
      </c>
      <c r="AD98" s="65"/>
      <c r="AE98" s="69">
        <f t="shared" si="797"/>
        <v>0</v>
      </c>
      <c r="AF98" s="65">
        <v>1</v>
      </c>
      <c r="AG98" s="66">
        <f t="shared" si="798"/>
        <v>69</v>
      </c>
      <c r="AH98" s="66"/>
      <c r="AI98" s="67">
        <f t="shared" si="799"/>
        <v>0</v>
      </c>
      <c r="AJ98" s="65"/>
      <c r="AK98" s="67">
        <f t="shared" si="800"/>
        <v>0</v>
      </c>
      <c r="AL98" s="65"/>
      <c r="AM98" s="66">
        <f>SUM(AL98*H98)*2</f>
        <v>0</v>
      </c>
      <c r="AN98" s="65"/>
      <c r="AO98" s="66">
        <f>SUM(AN98*J98*2)</f>
        <v>0</v>
      </c>
      <c r="AP98" s="65"/>
      <c r="AQ98" s="67">
        <f t="shared" si="801"/>
        <v>0</v>
      </c>
      <c r="AR98" s="65"/>
      <c r="AS98" s="67">
        <f>AR98*J98*6</f>
        <v>0</v>
      </c>
      <c r="AT98" s="65"/>
      <c r="AU98" s="67">
        <f t="shared" si="802"/>
        <v>0</v>
      </c>
      <c r="AV98" s="66"/>
      <c r="AW98" s="66">
        <f>SUM(J98*AV98*6)</f>
        <v>0</v>
      </c>
      <c r="AX98" s="65">
        <v>1</v>
      </c>
      <c r="AY98" s="67">
        <f>SUM(J98*AX98*8)</f>
        <v>8</v>
      </c>
      <c r="AZ98" s="66"/>
      <c r="BA98" s="67">
        <f t="shared" si="803"/>
        <v>0</v>
      </c>
      <c r="BB98" s="65"/>
      <c r="BC98" s="67">
        <f t="shared" si="804"/>
        <v>0</v>
      </c>
      <c r="BD98" s="65"/>
      <c r="BE98" s="70">
        <f>SUM(BD98*50)</f>
        <v>0</v>
      </c>
      <c r="BF98" s="70"/>
      <c r="BG98" s="70">
        <f>SUM(AO98+BE98+BC98+BA98+AY98+AW98+AS98+AQ98+AK98+AM98+AI98+AG98+AE98+AC98+AA98+Y98+X98+W98+U98+Q98+O98+S98+AU98)</f>
        <v>91.4</v>
      </c>
      <c r="BH98" s="70">
        <f>SUM(O98+Q98+U98+W98+X98+AS98+AW98+AY98+BA98+BC98+S98+AQ98)</f>
        <v>20</v>
      </c>
      <c r="BI98" s="116"/>
      <c r="BJ98" s="116"/>
      <c r="BK98" s="116"/>
      <c r="BL98" s="117"/>
      <c r="BM98" s="108"/>
      <c r="BN98" s="62" t="s">
        <v>102</v>
      </c>
      <c r="BO98" s="119" t="s">
        <v>94</v>
      </c>
      <c r="BP98" s="119" t="s">
        <v>190</v>
      </c>
      <c r="BQ98" s="119" t="s">
        <v>187</v>
      </c>
      <c r="BR98" s="63" t="s">
        <v>320</v>
      </c>
      <c r="BS98" s="119">
        <v>4</v>
      </c>
      <c r="BT98" s="63">
        <v>22</v>
      </c>
      <c r="BU98" s="63">
        <v>1</v>
      </c>
      <c r="BV98" s="63">
        <v>2</v>
      </c>
      <c r="BW98" s="63">
        <f>SUM(BV98)*2</f>
        <v>4</v>
      </c>
      <c r="BX98" s="109">
        <v>22</v>
      </c>
      <c r="BY98" s="124">
        <f>SUM(BZ98+CB98+CD98+CF98+CH98)</f>
        <v>16</v>
      </c>
      <c r="BZ98" s="109"/>
      <c r="CA98" s="109">
        <f>SUM(BZ98)*BU98</f>
        <v>0</v>
      </c>
      <c r="CB98" s="109">
        <v>8</v>
      </c>
      <c r="CC98" s="111">
        <f>BV98*CB98</f>
        <v>16</v>
      </c>
      <c r="CD98" s="109">
        <v>8</v>
      </c>
      <c r="CE98" s="111">
        <f>SUM(CD98)*BV98</f>
        <v>16</v>
      </c>
      <c r="CF98" s="65"/>
      <c r="CG98" s="66">
        <f>SUM(CF98)*BW98</f>
        <v>0</v>
      </c>
      <c r="CH98" s="65"/>
      <c r="CI98" s="66">
        <f>SUM(CH98)*BV98*5</f>
        <v>0</v>
      </c>
      <c r="CJ98" s="67">
        <v>0</v>
      </c>
      <c r="CK98" s="68">
        <f t="shared" si="858"/>
        <v>6.6</v>
      </c>
      <c r="CL98" s="65"/>
      <c r="CM98" s="66"/>
      <c r="CN98" s="65"/>
      <c r="CO98" s="67">
        <f>SUM(CN98)*3*BT98/5</f>
        <v>0</v>
      </c>
      <c r="CP98" s="65"/>
      <c r="CQ98" s="69">
        <f>SUM(CP98*BT98*(30+4))</f>
        <v>0</v>
      </c>
      <c r="CR98" s="65"/>
      <c r="CS98" s="66">
        <f>SUM(CR98*BT98*3)</f>
        <v>0</v>
      </c>
      <c r="CT98" s="65"/>
      <c r="CU98" s="67">
        <f>SUM(CT98*BT98/3)</f>
        <v>0</v>
      </c>
      <c r="CV98" s="65"/>
      <c r="CW98" s="67">
        <f>SUM(CV98*BT98*2/3)</f>
        <v>0</v>
      </c>
      <c r="CX98" s="65">
        <v>1</v>
      </c>
      <c r="CY98" s="66">
        <f>SUM(CX98*BT98)*2</f>
        <v>44</v>
      </c>
      <c r="CZ98" s="65"/>
      <c r="DA98" s="66">
        <f>SUM(CZ98*BV98*2)</f>
        <v>0</v>
      </c>
      <c r="DB98" s="65"/>
      <c r="DC98" s="66">
        <f>SUM(DB98*BT98*2)</f>
        <v>0</v>
      </c>
      <c r="DD98" s="65">
        <v>1</v>
      </c>
      <c r="DE98" s="66">
        <f>DD98*BV98*6</f>
        <v>12</v>
      </c>
      <c r="DF98" s="65"/>
      <c r="DG98" s="67">
        <f t="shared" si="807"/>
        <v>0</v>
      </c>
      <c r="DH98" s="65"/>
      <c r="DI98" s="66">
        <f>SUM(BV98*DH98*6)</f>
        <v>0</v>
      </c>
      <c r="DJ98" s="65"/>
      <c r="DK98" s="66">
        <f>SUM(BV98*DJ98*8)</f>
        <v>0</v>
      </c>
      <c r="DL98" s="65"/>
      <c r="DM98" s="67">
        <f>SUM(DL98*BW98*5*6)</f>
        <v>0</v>
      </c>
      <c r="DN98" s="65"/>
      <c r="DO98" s="67">
        <f>SUM(DN98*BW98*4*6)</f>
        <v>0</v>
      </c>
      <c r="DP98" s="65"/>
      <c r="DQ98" s="70">
        <f>SUM(DP98*50)</f>
        <v>0</v>
      </c>
      <c r="DR98" s="70"/>
      <c r="DS98" s="70">
        <f>SUM(DA98+DQ98+DO98+DM98+DK98+DI98+DE98+DC98+CW98+CY98+CU98+CS98+CQ98+CO98+CM98+CK98+CJ98+CI98+CG98+CC98+CA98+CE98+DG98)</f>
        <v>94.6</v>
      </c>
      <c r="DT98" s="70">
        <f t="shared" si="809"/>
        <v>44</v>
      </c>
      <c r="DU98" s="116"/>
      <c r="DV98" s="116"/>
      <c r="DW98" s="116"/>
      <c r="DX98" s="117"/>
      <c r="DY98" s="108"/>
      <c r="DZ98" s="70"/>
      <c r="EA98" s="146"/>
      <c r="EB98" s="146"/>
      <c r="EC98" s="146"/>
      <c r="ED98" s="177"/>
      <c r="EE98" s="177"/>
      <c r="EF98" s="177"/>
      <c r="EG98" s="177"/>
      <c r="EH98" s="177"/>
      <c r="EI98" s="177"/>
      <c r="EJ98" s="66"/>
      <c r="EK98" s="147"/>
      <c r="EL98" s="65"/>
      <c r="EM98" s="70">
        <f t="shared" ref="EM98:EV101" si="859">SUM(O98+CA98)</f>
        <v>0</v>
      </c>
      <c r="EN98" s="65">
        <f t="shared" si="859"/>
        <v>16</v>
      </c>
      <c r="EO98" s="70">
        <f t="shared" si="859"/>
        <v>24</v>
      </c>
      <c r="EP98" s="65">
        <f t="shared" si="859"/>
        <v>12</v>
      </c>
      <c r="EQ98" s="70">
        <f t="shared" si="859"/>
        <v>20</v>
      </c>
      <c r="ER98" s="65">
        <f t="shared" si="859"/>
        <v>0</v>
      </c>
      <c r="ES98" s="70">
        <f t="shared" si="859"/>
        <v>0</v>
      </c>
      <c r="ET98" s="113">
        <f t="shared" si="859"/>
        <v>0</v>
      </c>
      <c r="EU98" s="70">
        <f t="shared" si="859"/>
        <v>0</v>
      </c>
      <c r="EV98" s="70">
        <f t="shared" si="859"/>
        <v>0</v>
      </c>
      <c r="EW98" s="70">
        <f t="shared" si="823"/>
        <v>9</v>
      </c>
      <c r="EX98" s="113">
        <f t="shared" si="824"/>
        <v>0</v>
      </c>
      <c r="EY98" s="70">
        <f t="shared" si="825"/>
        <v>0</v>
      </c>
      <c r="EZ98" s="113">
        <f t="shared" si="826"/>
        <v>0</v>
      </c>
      <c r="FA98" s="70">
        <f t="shared" si="827"/>
        <v>0</v>
      </c>
      <c r="FB98" s="113">
        <f t="shared" si="828"/>
        <v>0</v>
      </c>
      <c r="FC98" s="114">
        <f t="shared" si="829"/>
        <v>0</v>
      </c>
      <c r="FD98" s="113">
        <f t="shared" si="830"/>
        <v>1</v>
      </c>
      <c r="FE98" s="70">
        <f t="shared" si="831"/>
        <v>69</v>
      </c>
      <c r="FF98" s="113">
        <f t="shared" si="832"/>
        <v>0</v>
      </c>
      <c r="FG98" s="70">
        <f t="shared" si="833"/>
        <v>0</v>
      </c>
      <c r="FH98" s="113">
        <f t="shared" si="834"/>
        <v>0</v>
      </c>
      <c r="FI98" s="70">
        <f t="shared" si="835"/>
        <v>0</v>
      </c>
      <c r="FJ98" s="113">
        <f t="shared" si="836"/>
        <v>1</v>
      </c>
      <c r="FK98" s="70">
        <f t="shared" si="837"/>
        <v>44</v>
      </c>
      <c r="FL98" s="113">
        <f t="shared" si="838"/>
        <v>0</v>
      </c>
      <c r="FM98" s="70">
        <f t="shared" si="839"/>
        <v>0</v>
      </c>
      <c r="FN98" s="113">
        <f t="shared" si="840"/>
        <v>0</v>
      </c>
      <c r="FO98" s="70">
        <f t="shared" si="841"/>
        <v>0</v>
      </c>
      <c r="FP98" s="113">
        <f t="shared" si="842"/>
        <v>1</v>
      </c>
      <c r="FQ98" s="70">
        <f t="shared" si="843"/>
        <v>12</v>
      </c>
      <c r="FR98" s="113"/>
      <c r="FS98" s="66">
        <f t="shared" si="844"/>
        <v>0</v>
      </c>
      <c r="FT98" s="113">
        <f t="shared" ref="FT98:GE101" si="860">SUM(AV98+DH98)</f>
        <v>0</v>
      </c>
      <c r="FU98" s="70">
        <f t="shared" si="860"/>
        <v>0</v>
      </c>
      <c r="FV98" s="113">
        <f t="shared" si="860"/>
        <v>1</v>
      </c>
      <c r="FW98" s="70">
        <f t="shared" si="860"/>
        <v>8</v>
      </c>
      <c r="FX98" s="113">
        <f t="shared" si="860"/>
        <v>0</v>
      </c>
      <c r="FY98" s="70">
        <f t="shared" si="860"/>
        <v>0</v>
      </c>
      <c r="FZ98" s="113">
        <f t="shared" si="860"/>
        <v>0</v>
      </c>
      <c r="GA98" s="70">
        <f t="shared" si="860"/>
        <v>0</v>
      </c>
      <c r="GB98" s="113">
        <f t="shared" si="860"/>
        <v>0</v>
      </c>
      <c r="GC98" s="70">
        <f t="shared" si="860"/>
        <v>0</v>
      </c>
      <c r="GD98" s="70">
        <f t="shared" si="860"/>
        <v>0</v>
      </c>
      <c r="GE98" s="70">
        <f t="shared" si="860"/>
        <v>186</v>
      </c>
      <c r="GF98" s="70">
        <f t="shared" si="857"/>
        <v>64</v>
      </c>
      <c r="GG98" s="116"/>
      <c r="GH98" s="116"/>
      <c r="GI98" s="116"/>
      <c r="GJ98" s="117"/>
      <c r="GL98" s="10"/>
      <c r="GM98" s="10"/>
      <c r="GN98" s="1"/>
      <c r="GO98" s="13"/>
      <c r="GP98" s="26"/>
      <c r="GQ98" s="5"/>
      <c r="GR98" s="33"/>
    </row>
    <row r="99" spans="1:200" ht="24.95" hidden="1" customHeight="1" outlineLevel="1" x14ac:dyDescent="0.3">
      <c r="A99" s="108"/>
      <c r="B99" s="62" t="s">
        <v>102</v>
      </c>
      <c r="C99" s="119" t="s">
        <v>94</v>
      </c>
      <c r="D99" s="119" t="s">
        <v>186</v>
      </c>
      <c r="E99" s="119" t="s">
        <v>187</v>
      </c>
      <c r="F99" s="63" t="s">
        <v>208</v>
      </c>
      <c r="G99" s="119">
        <v>5</v>
      </c>
      <c r="H99" s="63">
        <v>23</v>
      </c>
      <c r="I99" s="63">
        <v>1</v>
      </c>
      <c r="J99" s="63">
        <v>1</v>
      </c>
      <c r="K99" s="63">
        <f>J99*2</f>
        <v>2</v>
      </c>
      <c r="L99" s="120">
        <v>16</v>
      </c>
      <c r="M99" s="121">
        <f t="shared" si="790"/>
        <v>12</v>
      </c>
      <c r="N99" s="122"/>
      <c r="O99" s="123">
        <f t="shared" si="791"/>
        <v>0</v>
      </c>
      <c r="P99" s="122">
        <v>8</v>
      </c>
      <c r="Q99" s="123">
        <f t="shared" si="792"/>
        <v>8</v>
      </c>
      <c r="R99" s="122">
        <v>4</v>
      </c>
      <c r="S99" s="123">
        <f t="shared" si="793"/>
        <v>4</v>
      </c>
      <c r="T99" s="65"/>
      <c r="U99" s="66">
        <f t="shared" si="794"/>
        <v>0</v>
      </c>
      <c r="V99" s="65"/>
      <c r="W99" s="66">
        <f t="shared" si="795"/>
        <v>0</v>
      </c>
      <c r="X99" s="67">
        <v>0</v>
      </c>
      <c r="Y99" s="68">
        <f>SUM(L99*15/100*J99)</f>
        <v>2.4</v>
      </c>
      <c r="Z99" s="65"/>
      <c r="AA99" s="66"/>
      <c r="AB99" s="65"/>
      <c r="AC99" s="67">
        <f t="shared" si="796"/>
        <v>0</v>
      </c>
      <c r="AD99" s="65"/>
      <c r="AE99" s="69">
        <f t="shared" si="797"/>
        <v>0</v>
      </c>
      <c r="AF99" s="65">
        <v>1</v>
      </c>
      <c r="AG99" s="66">
        <f t="shared" si="798"/>
        <v>69</v>
      </c>
      <c r="AH99" s="66"/>
      <c r="AI99" s="67">
        <f t="shared" si="799"/>
        <v>0</v>
      </c>
      <c r="AJ99" s="65"/>
      <c r="AK99" s="67">
        <f t="shared" si="800"/>
        <v>0</v>
      </c>
      <c r="AL99" s="65"/>
      <c r="AM99" s="66">
        <f>SUM(AL99*H99)*2</f>
        <v>0</v>
      </c>
      <c r="AN99" s="65"/>
      <c r="AO99" s="66">
        <f>SUM(AN99*J99*2)</f>
        <v>0</v>
      </c>
      <c r="AP99" s="65"/>
      <c r="AQ99" s="67">
        <f t="shared" si="801"/>
        <v>0</v>
      </c>
      <c r="AR99" s="65"/>
      <c r="AS99" s="67">
        <f>AR99*J99*6</f>
        <v>0</v>
      </c>
      <c r="AT99" s="65"/>
      <c r="AU99" s="67">
        <f t="shared" si="802"/>
        <v>0</v>
      </c>
      <c r="AV99" s="66"/>
      <c r="AW99" s="66">
        <f>SUM(J99*AV99*6)</f>
        <v>0</v>
      </c>
      <c r="AX99" s="65">
        <v>1</v>
      </c>
      <c r="AY99" s="67">
        <f>SUM(J99*AX99*8)</f>
        <v>8</v>
      </c>
      <c r="AZ99" s="66"/>
      <c r="BA99" s="67">
        <f t="shared" si="803"/>
        <v>0</v>
      </c>
      <c r="BB99" s="65"/>
      <c r="BC99" s="67">
        <f t="shared" si="804"/>
        <v>0</v>
      </c>
      <c r="BD99" s="65"/>
      <c r="BE99" s="70">
        <f>SUM(BD99*50)</f>
        <v>0</v>
      </c>
      <c r="BF99" s="70"/>
      <c r="BG99" s="70">
        <f>SUM(AO99+BE99+BC99+BA99+AY99+AW99+AS99+AQ99+AK99+AM99+AI99+AG99+AE99+AC99+AA99+Y99+X99+W99+U99+Q99+O99+S99+AU99)</f>
        <v>91.4</v>
      </c>
      <c r="BH99" s="70">
        <f>SUM(O99+Q99+U99+W99+X99+AS99+AW99+AY99+BA99+BC99+S99+AQ99)</f>
        <v>20</v>
      </c>
      <c r="BI99" s="116"/>
      <c r="BJ99" s="116"/>
      <c r="BK99" s="116"/>
      <c r="BL99" s="117"/>
      <c r="BM99" s="108"/>
      <c r="BN99" s="62" t="s">
        <v>102</v>
      </c>
      <c r="BO99" s="63" t="s">
        <v>94</v>
      </c>
      <c r="BP99" s="63" t="s">
        <v>190</v>
      </c>
      <c r="BQ99" s="63" t="s">
        <v>187</v>
      </c>
      <c r="BR99" s="63" t="s">
        <v>322</v>
      </c>
      <c r="BS99" s="63" t="s">
        <v>323</v>
      </c>
      <c r="BT99" s="63">
        <v>124</v>
      </c>
      <c r="BU99" s="63">
        <v>1</v>
      </c>
      <c r="BV99" s="63">
        <v>5</v>
      </c>
      <c r="BW99" s="63">
        <f t="shared" ref="BW99" si="861">SUM(BV99)*2</f>
        <v>10</v>
      </c>
      <c r="BX99" s="109">
        <v>12</v>
      </c>
      <c r="BY99" s="124">
        <f t="shared" ref="BY99:BY101" si="862">SUM(BZ99+CB99+CD99+CF99+CH99)</f>
        <v>12</v>
      </c>
      <c r="BZ99" s="109">
        <v>12</v>
      </c>
      <c r="CA99" s="109">
        <f t="shared" ref="CA99:CA101" si="863">SUM(BZ99)*BU99</f>
        <v>12</v>
      </c>
      <c r="CB99" s="109"/>
      <c r="CC99" s="111">
        <f t="shared" ref="CC99:CC101" si="864">BV99*CB99</f>
        <v>0</v>
      </c>
      <c r="CD99" s="109"/>
      <c r="CE99" s="111">
        <f t="shared" ref="CE99:CE101" si="865">SUM(CD99)*BV99</f>
        <v>0</v>
      </c>
      <c r="CF99" s="65"/>
      <c r="CG99" s="66">
        <f t="shared" ref="CG99:CG101" si="866">SUM(CF99)*BW99</f>
        <v>0</v>
      </c>
      <c r="CH99" s="65"/>
      <c r="CI99" s="66">
        <f t="shared" ref="CI99:CI101" si="867">SUM(CH99)*BV99*5</f>
        <v>0</v>
      </c>
      <c r="CJ99" s="67">
        <f t="shared" ref="CJ99" si="868">SUM(BV99*DJ99*2+BW99*DL99*2)</f>
        <v>0</v>
      </c>
      <c r="CK99" s="68">
        <f t="shared" si="858"/>
        <v>9</v>
      </c>
      <c r="CL99" s="65"/>
      <c r="CM99" s="66"/>
      <c r="CN99" s="65"/>
      <c r="CO99" s="67">
        <f t="shared" ref="CO99:CO101" si="869">SUM(CN99)*3*BT99/5</f>
        <v>0</v>
      </c>
      <c r="CP99" s="65"/>
      <c r="CQ99" s="69">
        <f t="shared" ref="CQ99:CQ101" si="870">SUM(CP99*BT99*(30+4))</f>
        <v>0</v>
      </c>
      <c r="CR99" s="65"/>
      <c r="CS99" s="66">
        <f t="shared" ref="CS99:CS101" si="871">SUM(CR99*BT99*3)</f>
        <v>0</v>
      </c>
      <c r="CT99" s="65"/>
      <c r="CU99" s="67">
        <f t="shared" ref="CU99:CU101" si="872">SUM(CT99*BT99/3)</f>
        <v>0</v>
      </c>
      <c r="CV99" s="65"/>
      <c r="CW99" s="67">
        <f t="shared" ref="CW99:CW101" si="873">SUM(CV99*BT99*2/3)</f>
        <v>0</v>
      </c>
      <c r="CX99" s="65"/>
      <c r="CY99" s="66">
        <f t="shared" ref="CY99:CY101" si="874">SUM(CX99*BT99)*2</f>
        <v>0</v>
      </c>
      <c r="CZ99" s="65"/>
      <c r="DA99" s="66">
        <f t="shared" ref="DA99:DA101" si="875">SUM(CZ99*BV99*2)</f>
        <v>0</v>
      </c>
      <c r="DB99" s="65"/>
      <c r="DC99" s="66">
        <f t="shared" ref="DC99:DC101" si="876">SUM(DB99*BT99*2)</f>
        <v>0</v>
      </c>
      <c r="DD99" s="65"/>
      <c r="DE99" s="66">
        <f t="shared" ref="DE99" si="877">SUM(BV99*DD99*6)</f>
        <v>0</v>
      </c>
      <c r="DF99" s="65"/>
      <c r="DG99" s="67">
        <f t="shared" si="807"/>
        <v>0</v>
      </c>
      <c r="DH99" s="65"/>
      <c r="DI99" s="66">
        <f t="shared" ref="DI99:DI103" si="878">SUM(BV99*DH99*6)</f>
        <v>0</v>
      </c>
      <c r="DJ99" s="65"/>
      <c r="DK99" s="66">
        <f t="shared" ref="DK99" si="879">SUM(BV99*DJ99*8)</f>
        <v>0</v>
      </c>
      <c r="DL99" s="65"/>
      <c r="DM99" s="67">
        <f t="shared" ref="DM99:DM101" si="880">SUM(DL99*BW99*5*6)</f>
        <v>0</v>
      </c>
      <c r="DN99" s="65"/>
      <c r="DO99" s="67">
        <f t="shared" ref="DO99:DO101" si="881">SUM(DN99*BW99*4*6)</f>
        <v>0</v>
      </c>
      <c r="DP99" s="65"/>
      <c r="DQ99" s="70">
        <f t="shared" ref="DQ99:DQ101" si="882">SUM(DP99*50)</f>
        <v>0</v>
      </c>
      <c r="DR99" s="70"/>
      <c r="DS99" s="70">
        <f>SUM(DA99+DQ99+DO99+DM99+DK99+DI99+DE99+DC99+CW99+CY99+CU99+CS99+CQ99+CO99+CM99+CK99+CJ99+CI99+CG99+CC99+CA99+CE99+DG99)</f>
        <v>21</v>
      </c>
      <c r="DT99" s="70">
        <f t="shared" si="809"/>
        <v>12</v>
      </c>
      <c r="DU99" s="116"/>
      <c r="DV99" s="116"/>
      <c r="DW99" s="116"/>
      <c r="DX99" s="117"/>
      <c r="DY99" s="108"/>
      <c r="DZ99" s="70"/>
      <c r="EA99" s="146"/>
      <c r="EB99" s="146"/>
      <c r="EC99" s="146"/>
      <c r="ED99" s="177"/>
      <c r="EE99" s="177"/>
      <c r="EF99" s="177"/>
      <c r="EG99" s="177"/>
      <c r="EH99" s="177"/>
      <c r="EI99" s="177"/>
      <c r="EJ99" s="66"/>
      <c r="EK99" s="147"/>
      <c r="EL99" s="65"/>
      <c r="EM99" s="70">
        <f t="shared" si="859"/>
        <v>12</v>
      </c>
      <c r="EN99" s="65">
        <f t="shared" si="859"/>
        <v>8</v>
      </c>
      <c r="EO99" s="70">
        <f t="shared" si="859"/>
        <v>8</v>
      </c>
      <c r="EP99" s="65">
        <f t="shared" si="859"/>
        <v>4</v>
      </c>
      <c r="EQ99" s="70">
        <f t="shared" si="859"/>
        <v>4</v>
      </c>
      <c r="ER99" s="65">
        <f t="shared" si="859"/>
        <v>0</v>
      </c>
      <c r="ES99" s="70">
        <f t="shared" si="859"/>
        <v>0</v>
      </c>
      <c r="ET99" s="113">
        <f t="shared" si="859"/>
        <v>0</v>
      </c>
      <c r="EU99" s="70">
        <f t="shared" si="859"/>
        <v>0</v>
      </c>
      <c r="EV99" s="70">
        <f t="shared" si="859"/>
        <v>0</v>
      </c>
      <c r="EW99" s="70">
        <f t="shared" si="823"/>
        <v>11.4</v>
      </c>
      <c r="EX99" s="113">
        <f t="shared" si="824"/>
        <v>0</v>
      </c>
      <c r="EY99" s="70">
        <f t="shared" si="825"/>
        <v>0</v>
      </c>
      <c r="EZ99" s="113">
        <f t="shared" si="826"/>
        <v>0</v>
      </c>
      <c r="FA99" s="70">
        <f t="shared" si="827"/>
        <v>0</v>
      </c>
      <c r="FB99" s="113">
        <f t="shared" si="828"/>
        <v>0</v>
      </c>
      <c r="FC99" s="114">
        <f t="shared" si="829"/>
        <v>0</v>
      </c>
      <c r="FD99" s="113">
        <f t="shared" si="830"/>
        <v>1</v>
      </c>
      <c r="FE99" s="70">
        <f t="shared" si="831"/>
        <v>69</v>
      </c>
      <c r="FF99" s="113">
        <f t="shared" si="832"/>
        <v>0</v>
      </c>
      <c r="FG99" s="70">
        <f t="shared" si="833"/>
        <v>0</v>
      </c>
      <c r="FH99" s="113">
        <f t="shared" si="834"/>
        <v>0</v>
      </c>
      <c r="FI99" s="70">
        <f t="shared" si="835"/>
        <v>0</v>
      </c>
      <c r="FJ99" s="113">
        <f t="shared" si="836"/>
        <v>0</v>
      </c>
      <c r="FK99" s="70">
        <f t="shared" si="837"/>
        <v>0</v>
      </c>
      <c r="FL99" s="113">
        <f t="shared" si="838"/>
        <v>0</v>
      </c>
      <c r="FM99" s="70">
        <f t="shared" si="839"/>
        <v>0</v>
      </c>
      <c r="FN99" s="113">
        <f t="shared" si="840"/>
        <v>0</v>
      </c>
      <c r="FO99" s="70">
        <f t="shared" si="841"/>
        <v>0</v>
      </c>
      <c r="FP99" s="113">
        <f t="shared" si="842"/>
        <v>0</v>
      </c>
      <c r="FQ99" s="70">
        <f t="shared" si="843"/>
        <v>0</v>
      </c>
      <c r="FR99" s="113"/>
      <c r="FS99" s="66">
        <f t="shared" si="844"/>
        <v>0</v>
      </c>
      <c r="FT99" s="113">
        <f t="shared" si="860"/>
        <v>0</v>
      </c>
      <c r="FU99" s="70">
        <f t="shared" si="860"/>
        <v>0</v>
      </c>
      <c r="FV99" s="113">
        <f t="shared" si="860"/>
        <v>1</v>
      </c>
      <c r="FW99" s="70">
        <f t="shared" si="860"/>
        <v>8</v>
      </c>
      <c r="FX99" s="113">
        <f t="shared" si="860"/>
        <v>0</v>
      </c>
      <c r="FY99" s="70">
        <f t="shared" si="860"/>
        <v>0</v>
      </c>
      <c r="FZ99" s="113">
        <f t="shared" si="860"/>
        <v>0</v>
      </c>
      <c r="GA99" s="70">
        <f t="shared" si="860"/>
        <v>0</v>
      </c>
      <c r="GB99" s="113">
        <f t="shared" si="860"/>
        <v>0</v>
      </c>
      <c r="GC99" s="70">
        <f t="shared" si="860"/>
        <v>0</v>
      </c>
      <c r="GD99" s="70">
        <f t="shared" si="860"/>
        <v>0</v>
      </c>
      <c r="GE99" s="70">
        <f t="shared" si="860"/>
        <v>112.4</v>
      </c>
      <c r="GF99" s="70">
        <f t="shared" si="857"/>
        <v>32</v>
      </c>
      <c r="GG99" s="116"/>
      <c r="GH99" s="116"/>
      <c r="GI99" s="116"/>
      <c r="GJ99" s="117"/>
      <c r="GL99" s="10"/>
      <c r="GM99" s="10"/>
      <c r="GN99" s="1"/>
      <c r="GO99" s="13"/>
      <c r="GP99" s="26"/>
      <c r="GQ99" s="5"/>
      <c r="GR99" s="33"/>
    </row>
    <row r="100" spans="1:200" ht="24.95" hidden="1" customHeight="1" outlineLevel="1" x14ac:dyDescent="0.3">
      <c r="A100" s="108"/>
      <c r="B100" s="62" t="s">
        <v>236</v>
      </c>
      <c r="C100" s="63" t="s">
        <v>237</v>
      </c>
      <c r="D100" s="63"/>
      <c r="E100" s="63" t="s">
        <v>223</v>
      </c>
      <c r="F100" s="63"/>
      <c r="G100" s="63">
        <v>1</v>
      </c>
      <c r="H100" s="63"/>
      <c r="I100" s="63"/>
      <c r="J100" s="63"/>
      <c r="K100" s="63"/>
      <c r="L100" s="62"/>
      <c r="M100" s="64">
        <f t="shared" si="790"/>
        <v>0</v>
      </c>
      <c r="N100" s="65"/>
      <c r="O100" s="66">
        <f t="shared" si="791"/>
        <v>0</v>
      </c>
      <c r="P100" s="65"/>
      <c r="Q100" s="66">
        <f t="shared" si="792"/>
        <v>0</v>
      </c>
      <c r="R100" s="65"/>
      <c r="S100" s="66">
        <f t="shared" si="793"/>
        <v>0</v>
      </c>
      <c r="T100" s="65"/>
      <c r="U100" s="66">
        <f t="shared" si="794"/>
        <v>0</v>
      </c>
      <c r="V100" s="65"/>
      <c r="W100" s="66">
        <f t="shared" si="795"/>
        <v>0</v>
      </c>
      <c r="X100" s="67"/>
      <c r="Y100" s="67">
        <f>SUM(L100*5/100*J100)</f>
        <v>0</v>
      </c>
      <c r="Z100" s="65"/>
      <c r="AA100" s="66"/>
      <c r="AB100" s="65"/>
      <c r="AC100" s="67">
        <f t="shared" si="796"/>
        <v>0</v>
      </c>
      <c r="AD100" s="65"/>
      <c r="AE100" s="69">
        <f t="shared" si="797"/>
        <v>0</v>
      </c>
      <c r="AF100" s="65"/>
      <c r="AG100" s="66">
        <f t="shared" si="798"/>
        <v>0</v>
      </c>
      <c r="AH100" s="65"/>
      <c r="AI100" s="67">
        <f t="shared" si="799"/>
        <v>0</v>
      </c>
      <c r="AJ100" s="65"/>
      <c r="AK100" s="67">
        <f t="shared" si="800"/>
        <v>0</v>
      </c>
      <c r="AL100" s="65"/>
      <c r="AM100" s="66">
        <f>SUM(AL100*H100)</f>
        <v>0</v>
      </c>
      <c r="AN100" s="65"/>
      <c r="AO100" s="66">
        <f>SUM(AN100*J100)</f>
        <v>0</v>
      </c>
      <c r="AP100" s="65"/>
      <c r="AQ100" s="67">
        <f t="shared" si="801"/>
        <v>0</v>
      </c>
      <c r="AR100" s="65"/>
      <c r="AS100" s="67">
        <f>SUM(AR100*J100*2)</f>
        <v>0</v>
      </c>
      <c r="AT100" s="65"/>
      <c r="AU100" s="67">
        <f t="shared" si="802"/>
        <v>0</v>
      </c>
      <c r="AV100" s="65"/>
      <c r="AW100" s="66">
        <f>SUM(AV100*H100/3)</f>
        <v>0</v>
      </c>
      <c r="AX100" s="65"/>
      <c r="AY100" s="67">
        <f>SUM(AX100*H100/3)</f>
        <v>0</v>
      </c>
      <c r="AZ100" s="65"/>
      <c r="BA100" s="67">
        <f t="shared" si="803"/>
        <v>0</v>
      </c>
      <c r="BB100" s="65"/>
      <c r="BC100" s="67">
        <f t="shared" si="804"/>
        <v>0</v>
      </c>
      <c r="BD100" s="65">
        <v>1</v>
      </c>
      <c r="BE100" s="70">
        <f>SUM(BD100*50)/2</f>
        <v>25</v>
      </c>
      <c r="BF100" s="70"/>
      <c r="BG100" s="70">
        <f>SUM(AO100+BE100+BC100+BA100+AY100+AW100+AS100+AQ100+AK100+AM100+AI100+AG100+AE100+AC100+AA100+Y100+X100+W100+U100+Q100+O100+S100+AU100)</f>
        <v>25</v>
      </c>
      <c r="BH100" s="70">
        <f>SUM(O100+Q100+U100+W100+X100+AS100+AW100+AY100+BA100+BC100+S100+AQ100)</f>
        <v>0</v>
      </c>
      <c r="BI100" s="116"/>
      <c r="BJ100" s="116"/>
      <c r="BK100" s="116"/>
      <c r="BL100" s="117"/>
      <c r="BM100" s="108"/>
      <c r="BN100" s="62"/>
      <c r="BO100" s="63"/>
      <c r="BP100" s="63"/>
      <c r="BQ100" s="63"/>
      <c r="BR100" s="63"/>
      <c r="BS100" s="63"/>
      <c r="BT100" s="63"/>
      <c r="BU100" s="63"/>
      <c r="BV100" s="63"/>
      <c r="BW100" s="63"/>
      <c r="BX100" s="109"/>
      <c r="BY100" s="124"/>
      <c r="BZ100" s="109"/>
      <c r="CA100" s="109"/>
      <c r="CB100" s="109"/>
      <c r="CC100" s="111"/>
      <c r="CD100" s="109"/>
      <c r="CE100" s="111"/>
      <c r="CF100" s="65"/>
      <c r="CG100" s="66"/>
      <c r="CH100" s="65"/>
      <c r="CI100" s="66"/>
      <c r="CJ100" s="67"/>
      <c r="CK100" s="68"/>
      <c r="CL100" s="65"/>
      <c r="CM100" s="66"/>
      <c r="CN100" s="65"/>
      <c r="CO100" s="67"/>
      <c r="CP100" s="65"/>
      <c r="CQ100" s="69"/>
      <c r="CR100" s="65"/>
      <c r="CS100" s="66"/>
      <c r="CT100" s="65"/>
      <c r="CU100" s="67"/>
      <c r="CV100" s="65"/>
      <c r="CW100" s="67"/>
      <c r="CX100" s="65"/>
      <c r="CY100" s="66"/>
      <c r="CZ100" s="65"/>
      <c r="DA100" s="66"/>
      <c r="DB100" s="65"/>
      <c r="DC100" s="66"/>
      <c r="DD100" s="65"/>
      <c r="DE100" s="66"/>
      <c r="DF100" s="65"/>
      <c r="DG100" s="67"/>
      <c r="DH100" s="65"/>
      <c r="DI100" s="66"/>
      <c r="DJ100" s="65"/>
      <c r="DK100" s="66"/>
      <c r="DL100" s="65"/>
      <c r="DM100" s="67"/>
      <c r="DN100" s="65"/>
      <c r="DO100" s="67"/>
      <c r="DP100" s="65"/>
      <c r="DQ100" s="70"/>
      <c r="DR100" s="70"/>
      <c r="DS100" s="70">
        <f>SUM(DA100+DQ100+DO100+DM100+DK100+DI100+DE100+DC100+CW100+CY100+CU100+CS100+CQ100+CO100+CM100+CK100+CJ100+CI100+CG100+CC100+CA100+CE100+DG100)</f>
        <v>0</v>
      </c>
      <c r="DT100" s="70">
        <f t="shared" si="809"/>
        <v>0</v>
      </c>
      <c r="DU100" s="116"/>
      <c r="DV100" s="116"/>
      <c r="DW100" s="116"/>
      <c r="DX100" s="117"/>
      <c r="DY100" s="108"/>
      <c r="DZ100" s="70"/>
      <c r="EA100" s="146"/>
      <c r="EB100" s="146"/>
      <c r="EC100" s="146"/>
      <c r="ED100" s="177"/>
      <c r="EE100" s="177"/>
      <c r="EF100" s="177"/>
      <c r="EG100" s="177"/>
      <c r="EH100" s="177"/>
      <c r="EI100" s="177"/>
      <c r="EJ100" s="66"/>
      <c r="EK100" s="147"/>
      <c r="EL100" s="65"/>
      <c r="EM100" s="70">
        <f t="shared" si="859"/>
        <v>0</v>
      </c>
      <c r="EN100" s="65">
        <f t="shared" si="859"/>
        <v>0</v>
      </c>
      <c r="EO100" s="70">
        <f t="shared" si="859"/>
        <v>0</v>
      </c>
      <c r="EP100" s="65">
        <f t="shared" si="859"/>
        <v>0</v>
      </c>
      <c r="EQ100" s="70">
        <f t="shared" si="859"/>
        <v>0</v>
      </c>
      <c r="ER100" s="65">
        <f t="shared" si="859"/>
        <v>0</v>
      </c>
      <c r="ES100" s="70">
        <f t="shared" si="859"/>
        <v>0</v>
      </c>
      <c r="ET100" s="113">
        <f t="shared" si="859"/>
        <v>0</v>
      </c>
      <c r="EU100" s="70">
        <f t="shared" si="859"/>
        <v>0</v>
      </c>
      <c r="EV100" s="70">
        <f t="shared" si="859"/>
        <v>0</v>
      </c>
      <c r="EW100" s="70">
        <f t="shared" si="823"/>
        <v>0</v>
      </c>
      <c r="EX100" s="113">
        <f t="shared" si="824"/>
        <v>0</v>
      </c>
      <c r="EY100" s="70">
        <f t="shared" si="825"/>
        <v>0</v>
      </c>
      <c r="EZ100" s="113">
        <f t="shared" si="826"/>
        <v>0</v>
      </c>
      <c r="FA100" s="70">
        <f t="shared" si="827"/>
        <v>0</v>
      </c>
      <c r="FB100" s="113">
        <f t="shared" si="828"/>
        <v>0</v>
      </c>
      <c r="FC100" s="114">
        <f t="shared" si="829"/>
        <v>0</v>
      </c>
      <c r="FD100" s="113">
        <f t="shared" si="830"/>
        <v>0</v>
      </c>
      <c r="FE100" s="70">
        <f t="shared" si="831"/>
        <v>0</v>
      </c>
      <c r="FF100" s="113">
        <f t="shared" si="832"/>
        <v>0</v>
      </c>
      <c r="FG100" s="70">
        <f t="shared" si="833"/>
        <v>0</v>
      </c>
      <c r="FH100" s="113">
        <f t="shared" si="834"/>
        <v>0</v>
      </c>
      <c r="FI100" s="70">
        <f t="shared" si="835"/>
        <v>0</v>
      </c>
      <c r="FJ100" s="113">
        <f t="shared" si="836"/>
        <v>0</v>
      </c>
      <c r="FK100" s="70">
        <f t="shared" si="837"/>
        <v>0</v>
      </c>
      <c r="FL100" s="113">
        <f t="shared" si="838"/>
        <v>0</v>
      </c>
      <c r="FM100" s="70">
        <f t="shared" si="839"/>
        <v>0</v>
      </c>
      <c r="FN100" s="113">
        <f t="shared" si="840"/>
        <v>0</v>
      </c>
      <c r="FO100" s="70">
        <f t="shared" si="841"/>
        <v>0</v>
      </c>
      <c r="FP100" s="113">
        <f t="shared" si="842"/>
        <v>0</v>
      </c>
      <c r="FQ100" s="70">
        <f t="shared" si="843"/>
        <v>0</v>
      </c>
      <c r="FR100" s="113"/>
      <c r="FS100" s="66">
        <f t="shared" si="844"/>
        <v>0</v>
      </c>
      <c r="FT100" s="113">
        <f t="shared" si="860"/>
        <v>0</v>
      </c>
      <c r="FU100" s="70">
        <f t="shared" si="860"/>
        <v>0</v>
      </c>
      <c r="FV100" s="113">
        <f t="shared" si="860"/>
        <v>0</v>
      </c>
      <c r="FW100" s="70">
        <f t="shared" si="860"/>
        <v>0</v>
      </c>
      <c r="FX100" s="113">
        <f t="shared" si="860"/>
        <v>0</v>
      </c>
      <c r="FY100" s="70">
        <f t="shared" si="860"/>
        <v>0</v>
      </c>
      <c r="FZ100" s="113">
        <f t="shared" si="860"/>
        <v>0</v>
      </c>
      <c r="GA100" s="70">
        <f t="shared" si="860"/>
        <v>0</v>
      </c>
      <c r="GB100" s="113">
        <f t="shared" si="860"/>
        <v>1</v>
      </c>
      <c r="GC100" s="70">
        <f t="shared" si="860"/>
        <v>25</v>
      </c>
      <c r="GD100" s="70">
        <f t="shared" si="860"/>
        <v>0</v>
      </c>
      <c r="GE100" s="70">
        <f t="shared" si="860"/>
        <v>25</v>
      </c>
      <c r="GF100" s="70">
        <f t="shared" si="857"/>
        <v>0</v>
      </c>
      <c r="GG100" s="116"/>
      <c r="GH100" s="116"/>
      <c r="GI100" s="116"/>
      <c r="GJ100" s="117"/>
      <c r="GL100" s="10"/>
      <c r="GM100" s="10"/>
      <c r="GN100" s="1"/>
      <c r="GO100" s="13"/>
      <c r="GP100" s="26"/>
      <c r="GQ100" s="5"/>
      <c r="GR100" s="33"/>
    </row>
    <row r="101" spans="1:200" ht="24.95" hidden="1" customHeight="1" outlineLevel="1" x14ac:dyDescent="0.3">
      <c r="A101" s="108"/>
      <c r="B101" s="137" t="s">
        <v>233</v>
      </c>
      <c r="C101" s="119" t="s">
        <v>94</v>
      </c>
      <c r="D101" s="119" t="s">
        <v>190</v>
      </c>
      <c r="E101" s="119" t="s">
        <v>187</v>
      </c>
      <c r="F101" s="119" t="s">
        <v>379</v>
      </c>
      <c r="G101" s="119">
        <v>11</v>
      </c>
      <c r="H101" s="119">
        <v>1</v>
      </c>
      <c r="I101" s="119">
        <v>1</v>
      </c>
      <c r="J101" s="119">
        <v>1</v>
      </c>
      <c r="K101" s="119">
        <v>1</v>
      </c>
      <c r="L101" s="138"/>
      <c r="M101" s="139">
        <f t="shared" ref="M101" si="883">SUM(N101+P101+R101+T101+V101)</f>
        <v>0</v>
      </c>
      <c r="N101" s="138"/>
      <c r="O101" s="138">
        <f>SUM(N101)*I101</f>
        <v>0</v>
      </c>
      <c r="P101" s="138"/>
      <c r="Q101" s="140">
        <f t="shared" si="792"/>
        <v>0</v>
      </c>
      <c r="R101" s="138"/>
      <c r="S101" s="140">
        <f t="shared" ref="S101:S102" si="884">SUM(R101)*J101</f>
        <v>0</v>
      </c>
      <c r="T101" s="141"/>
      <c r="U101" s="142">
        <f t="shared" ref="U101:U102" si="885">SUM(T101)*K101</f>
        <v>0</v>
      </c>
      <c r="V101" s="141"/>
      <c r="W101" s="142">
        <f t="shared" si="795"/>
        <v>0</v>
      </c>
      <c r="X101" s="68"/>
      <c r="Y101" s="68">
        <f t="shared" ref="Y101:Y102" si="886">SUM(L101*15/100*J101)</f>
        <v>0</v>
      </c>
      <c r="Z101" s="141"/>
      <c r="AA101" s="142"/>
      <c r="AB101" s="141"/>
      <c r="AC101" s="68">
        <f t="shared" si="796"/>
        <v>0</v>
      </c>
      <c r="AD101" s="141">
        <v>1</v>
      </c>
      <c r="AE101" s="148">
        <f>H101*15*AD101</f>
        <v>15</v>
      </c>
      <c r="AF101" s="141"/>
      <c r="AG101" s="142">
        <f t="shared" ref="AG101:AG102" si="887">SUM(AF101*H101*3)</f>
        <v>0</v>
      </c>
      <c r="AH101" s="141"/>
      <c r="AI101" s="68">
        <f>SUM(AH101*H101/3)</f>
        <v>0</v>
      </c>
      <c r="AJ101" s="141"/>
      <c r="AK101" s="68">
        <f>SUM(AJ101*H101*2/3)</f>
        <v>0</v>
      </c>
      <c r="AL101" s="141"/>
      <c r="AM101" s="142">
        <f>SUM(AL101*H101)*2</f>
        <v>0</v>
      </c>
      <c r="AN101" s="141"/>
      <c r="AO101" s="142">
        <f t="shared" ref="AO101:AO102" si="888">SUM(AN101*J101)</f>
        <v>0</v>
      </c>
      <c r="AP101" s="141"/>
      <c r="AQ101" s="68">
        <f>SUM(AP101*H101*2)</f>
        <v>0</v>
      </c>
      <c r="AR101" s="141"/>
      <c r="AS101" s="68">
        <f t="shared" ref="AS101:AS102" si="889">SUM(J101*AR101*6)</f>
        <v>0</v>
      </c>
      <c r="AT101" s="141"/>
      <c r="AU101" s="68">
        <f t="shared" si="802"/>
        <v>0</v>
      </c>
      <c r="AV101" s="141"/>
      <c r="AW101" s="142">
        <f t="shared" ref="AW101:AW102" si="890">SUM(AV101*H101/3)</f>
        <v>0</v>
      </c>
      <c r="AX101" s="141"/>
      <c r="AY101" s="68">
        <f>SUM(J101*AX101*8)</f>
        <v>0</v>
      </c>
      <c r="AZ101" s="141"/>
      <c r="BA101" s="68">
        <f>SUM(AZ101*H101*5*2/3)</f>
        <v>0</v>
      </c>
      <c r="BB101" s="141"/>
      <c r="BC101" s="68">
        <f t="shared" ref="BC101:BC102" si="891">SUM(BB101*K101*4*6)</f>
        <v>0</v>
      </c>
      <c r="BD101" s="141"/>
      <c r="BE101" s="112">
        <f t="shared" ref="BE101:BE102" si="892">SUM(BD101*50)</f>
        <v>0</v>
      </c>
      <c r="BF101" s="70"/>
      <c r="BG101" s="70">
        <f>SUM(AO101+BE101+BC101+BA101+AY101+AW101+AS101+AQ101+AK101+AM101+AI101+AG101+AE101+AC101+AA101+Y101+X101+W101+U101+Q101+O101+S101+AU101)</f>
        <v>15</v>
      </c>
      <c r="BH101" s="70">
        <f>SUM(O101+Q101+U101+W101+X101+AS101+AW101+AY101+BA101+BC101+S101+AQ101)</f>
        <v>0</v>
      </c>
      <c r="BI101" s="116"/>
      <c r="BJ101" s="116"/>
      <c r="BK101" s="116"/>
      <c r="BL101" s="117"/>
      <c r="BM101" s="108"/>
      <c r="BN101" s="62" t="s">
        <v>102</v>
      </c>
      <c r="BO101" s="63" t="s">
        <v>110</v>
      </c>
      <c r="BP101" s="63" t="s">
        <v>190</v>
      </c>
      <c r="BQ101" s="63" t="s">
        <v>187</v>
      </c>
      <c r="BR101" s="63" t="s">
        <v>349</v>
      </c>
      <c r="BS101" s="63">
        <v>8</v>
      </c>
      <c r="BT101" s="63">
        <v>18</v>
      </c>
      <c r="BU101" s="63">
        <v>1</v>
      </c>
      <c r="BV101" s="63">
        <v>1</v>
      </c>
      <c r="BW101" s="63">
        <f>SUM(BV101)*2</f>
        <v>2</v>
      </c>
      <c r="BX101" s="109">
        <v>38</v>
      </c>
      <c r="BY101" s="124">
        <f t="shared" si="862"/>
        <v>26</v>
      </c>
      <c r="BZ101" s="109"/>
      <c r="CA101" s="109">
        <f t="shared" si="863"/>
        <v>0</v>
      </c>
      <c r="CB101" s="109">
        <v>20</v>
      </c>
      <c r="CC101" s="111">
        <f t="shared" si="864"/>
        <v>20</v>
      </c>
      <c r="CD101" s="109">
        <v>6</v>
      </c>
      <c r="CE101" s="111">
        <f t="shared" si="865"/>
        <v>6</v>
      </c>
      <c r="CF101" s="65"/>
      <c r="CG101" s="66">
        <f t="shared" si="866"/>
        <v>0</v>
      </c>
      <c r="CH101" s="65"/>
      <c r="CI101" s="66">
        <f t="shared" si="867"/>
        <v>0</v>
      </c>
      <c r="CJ101" s="67">
        <v>0</v>
      </c>
      <c r="CK101" s="68">
        <f t="shared" si="858"/>
        <v>5.7</v>
      </c>
      <c r="CL101" s="65"/>
      <c r="CM101" s="66"/>
      <c r="CN101" s="65"/>
      <c r="CO101" s="67">
        <f t="shared" si="869"/>
        <v>0</v>
      </c>
      <c r="CP101" s="65"/>
      <c r="CQ101" s="69">
        <f t="shared" si="870"/>
        <v>0</v>
      </c>
      <c r="CR101" s="65">
        <v>1</v>
      </c>
      <c r="CS101" s="66">
        <f t="shared" si="871"/>
        <v>54</v>
      </c>
      <c r="CT101" s="65"/>
      <c r="CU101" s="67">
        <f t="shared" si="872"/>
        <v>0</v>
      </c>
      <c r="CV101" s="65"/>
      <c r="CW101" s="67">
        <f t="shared" si="873"/>
        <v>0</v>
      </c>
      <c r="CX101" s="65"/>
      <c r="CY101" s="66">
        <f t="shared" si="874"/>
        <v>0</v>
      </c>
      <c r="CZ101" s="65"/>
      <c r="DA101" s="66">
        <f t="shared" si="875"/>
        <v>0</v>
      </c>
      <c r="DB101" s="65"/>
      <c r="DC101" s="66">
        <f t="shared" si="876"/>
        <v>0</v>
      </c>
      <c r="DD101" s="65"/>
      <c r="DE101" s="66">
        <f t="shared" ref="DE101" si="893">SUM(BV101*DD101*6)</f>
        <v>0</v>
      </c>
      <c r="DF101" s="65"/>
      <c r="DG101" s="67">
        <f t="shared" si="807"/>
        <v>0</v>
      </c>
      <c r="DH101" s="65"/>
      <c r="DI101" s="66">
        <f t="shared" si="878"/>
        <v>0</v>
      </c>
      <c r="DJ101" s="65">
        <v>1</v>
      </c>
      <c r="DK101" s="66">
        <f>DJ101*BT101/3</f>
        <v>6</v>
      </c>
      <c r="DL101" s="65"/>
      <c r="DM101" s="67">
        <f t="shared" si="880"/>
        <v>0</v>
      </c>
      <c r="DN101" s="65"/>
      <c r="DO101" s="67">
        <f t="shared" si="881"/>
        <v>0</v>
      </c>
      <c r="DP101" s="65"/>
      <c r="DQ101" s="70">
        <f t="shared" si="882"/>
        <v>0</v>
      </c>
      <c r="DR101" s="70"/>
      <c r="DS101" s="70">
        <f>SUM(DA101+DQ101+DO101+DM101+DK101+DI101+DE101+DC101+CW101+CY101+CU101+CS101+CQ101+CO101+CM101+CK101+CJ101+CI101+CG101+CC101+CA101+CE101+DG101)</f>
        <v>91.7</v>
      </c>
      <c r="DT101" s="70">
        <f t="shared" si="809"/>
        <v>32</v>
      </c>
      <c r="DU101" s="116"/>
      <c r="DV101" s="116"/>
      <c r="DW101" s="116"/>
      <c r="DX101" s="117"/>
      <c r="DY101" s="108"/>
      <c r="DZ101" s="70"/>
      <c r="EA101" s="146"/>
      <c r="EB101" s="146"/>
      <c r="EC101" s="146"/>
      <c r="ED101" s="177"/>
      <c r="EE101" s="177"/>
      <c r="EF101" s="177"/>
      <c r="EG101" s="177"/>
      <c r="EH101" s="177"/>
      <c r="EI101" s="177"/>
      <c r="EJ101" s="66"/>
      <c r="EK101" s="147"/>
      <c r="EL101" s="65"/>
      <c r="EM101" s="70">
        <f t="shared" si="859"/>
        <v>0</v>
      </c>
      <c r="EN101" s="65">
        <f t="shared" si="859"/>
        <v>20</v>
      </c>
      <c r="EO101" s="70">
        <f t="shared" si="859"/>
        <v>20</v>
      </c>
      <c r="EP101" s="65">
        <f t="shared" si="859"/>
        <v>6</v>
      </c>
      <c r="EQ101" s="70">
        <f t="shared" si="859"/>
        <v>6</v>
      </c>
      <c r="ER101" s="65">
        <f t="shared" si="859"/>
        <v>0</v>
      </c>
      <c r="ES101" s="70">
        <f t="shared" si="859"/>
        <v>0</v>
      </c>
      <c r="ET101" s="113">
        <f t="shared" si="859"/>
        <v>0</v>
      </c>
      <c r="EU101" s="70">
        <f t="shared" si="859"/>
        <v>0</v>
      </c>
      <c r="EV101" s="70">
        <f t="shared" si="859"/>
        <v>0</v>
      </c>
      <c r="EW101" s="70">
        <f t="shared" si="823"/>
        <v>5.7</v>
      </c>
      <c r="EX101" s="113">
        <f t="shared" si="824"/>
        <v>0</v>
      </c>
      <c r="EY101" s="70">
        <f t="shared" si="825"/>
        <v>0</v>
      </c>
      <c r="EZ101" s="113">
        <f t="shared" si="826"/>
        <v>0</v>
      </c>
      <c r="FA101" s="70">
        <f t="shared" si="827"/>
        <v>0</v>
      </c>
      <c r="FB101" s="113">
        <f t="shared" si="828"/>
        <v>1</v>
      </c>
      <c r="FC101" s="114">
        <f t="shared" si="829"/>
        <v>15</v>
      </c>
      <c r="FD101" s="113">
        <f t="shared" si="830"/>
        <v>1</v>
      </c>
      <c r="FE101" s="70">
        <f t="shared" si="831"/>
        <v>54</v>
      </c>
      <c r="FF101" s="113">
        <f t="shared" si="832"/>
        <v>0</v>
      </c>
      <c r="FG101" s="70">
        <f t="shared" si="833"/>
        <v>0</v>
      </c>
      <c r="FH101" s="113">
        <f t="shared" si="834"/>
        <v>0</v>
      </c>
      <c r="FI101" s="70">
        <f t="shared" si="835"/>
        <v>0</v>
      </c>
      <c r="FJ101" s="113">
        <f t="shared" si="836"/>
        <v>0</v>
      </c>
      <c r="FK101" s="70">
        <f t="shared" si="837"/>
        <v>0</v>
      </c>
      <c r="FL101" s="113">
        <f t="shared" si="838"/>
        <v>0</v>
      </c>
      <c r="FM101" s="70">
        <f t="shared" si="839"/>
        <v>0</v>
      </c>
      <c r="FN101" s="113">
        <f t="shared" si="840"/>
        <v>0</v>
      </c>
      <c r="FO101" s="70">
        <f t="shared" si="841"/>
        <v>0</v>
      </c>
      <c r="FP101" s="113">
        <f t="shared" si="842"/>
        <v>0</v>
      </c>
      <c r="FQ101" s="70">
        <f t="shared" si="843"/>
        <v>0</v>
      </c>
      <c r="FR101" s="113"/>
      <c r="FS101" s="66">
        <f t="shared" si="844"/>
        <v>0</v>
      </c>
      <c r="FT101" s="113">
        <f t="shared" si="860"/>
        <v>0</v>
      </c>
      <c r="FU101" s="70">
        <f t="shared" si="860"/>
        <v>0</v>
      </c>
      <c r="FV101" s="113">
        <f t="shared" si="860"/>
        <v>1</v>
      </c>
      <c r="FW101" s="70">
        <f t="shared" si="860"/>
        <v>6</v>
      </c>
      <c r="FX101" s="113">
        <f t="shared" si="860"/>
        <v>0</v>
      </c>
      <c r="FY101" s="70">
        <f t="shared" si="860"/>
        <v>0</v>
      </c>
      <c r="FZ101" s="113">
        <f t="shared" si="860"/>
        <v>0</v>
      </c>
      <c r="GA101" s="70">
        <f t="shared" si="860"/>
        <v>0</v>
      </c>
      <c r="GB101" s="113">
        <f t="shared" si="860"/>
        <v>0</v>
      </c>
      <c r="GC101" s="70">
        <f t="shared" si="860"/>
        <v>0</v>
      </c>
      <c r="GD101" s="70">
        <f t="shared" si="860"/>
        <v>0</v>
      </c>
      <c r="GE101" s="70">
        <f t="shared" si="860"/>
        <v>106.7</v>
      </c>
      <c r="GF101" s="70">
        <f t="shared" si="857"/>
        <v>32</v>
      </c>
      <c r="GG101" s="116"/>
      <c r="GH101" s="116"/>
      <c r="GI101" s="116"/>
      <c r="GJ101" s="117"/>
      <c r="GL101" s="10"/>
      <c r="GM101" s="10"/>
      <c r="GN101" s="1"/>
      <c r="GO101" s="13"/>
      <c r="GP101" s="26"/>
      <c r="GQ101" s="5"/>
      <c r="GR101" s="33"/>
    </row>
    <row r="102" spans="1:200" ht="24.95" hidden="1" customHeight="1" outlineLevel="1" x14ac:dyDescent="0.3">
      <c r="A102" s="108"/>
      <c r="B102" s="137" t="s">
        <v>233</v>
      </c>
      <c r="C102" s="119" t="s">
        <v>110</v>
      </c>
      <c r="D102" s="119" t="s">
        <v>190</v>
      </c>
      <c r="E102" s="119" t="s">
        <v>187</v>
      </c>
      <c r="F102" s="119" t="s">
        <v>380</v>
      </c>
      <c r="G102" s="119">
        <v>11</v>
      </c>
      <c r="H102" s="119">
        <v>2</v>
      </c>
      <c r="I102" s="119">
        <v>1</v>
      </c>
      <c r="J102" s="119">
        <v>1</v>
      </c>
      <c r="K102" s="119">
        <v>1</v>
      </c>
      <c r="L102" s="138"/>
      <c r="M102" s="139">
        <f>SUM(N102+P102+R102+T102+V102)</f>
        <v>0</v>
      </c>
      <c r="N102" s="138"/>
      <c r="O102" s="138">
        <f>SUM(N102)*I102</f>
        <v>0</v>
      </c>
      <c r="P102" s="138"/>
      <c r="Q102" s="140">
        <f>J102*P102</f>
        <v>0</v>
      </c>
      <c r="R102" s="138"/>
      <c r="S102" s="140">
        <f t="shared" si="884"/>
        <v>0</v>
      </c>
      <c r="T102" s="141"/>
      <c r="U102" s="142">
        <f t="shared" si="885"/>
        <v>0</v>
      </c>
      <c r="V102" s="141"/>
      <c r="W102" s="142">
        <f t="shared" si="795"/>
        <v>0</v>
      </c>
      <c r="X102" s="68"/>
      <c r="Y102" s="68">
        <f t="shared" si="886"/>
        <v>0</v>
      </c>
      <c r="Z102" s="141"/>
      <c r="AA102" s="142"/>
      <c r="AB102" s="141"/>
      <c r="AC102" s="68">
        <f t="shared" si="796"/>
        <v>0</v>
      </c>
      <c r="AD102" s="141">
        <v>1</v>
      </c>
      <c r="AE102" s="148">
        <f>H102*15*AD102</f>
        <v>30</v>
      </c>
      <c r="AF102" s="141"/>
      <c r="AG102" s="142">
        <f t="shared" si="887"/>
        <v>0</v>
      </c>
      <c r="AH102" s="141"/>
      <c r="AI102" s="68">
        <f>SUM(AH102*H102/3)</f>
        <v>0</v>
      </c>
      <c r="AJ102" s="141"/>
      <c r="AK102" s="68">
        <f>SUM(AJ102*H102*2/3)</f>
        <v>0</v>
      </c>
      <c r="AL102" s="141"/>
      <c r="AM102" s="142">
        <f>SUM(AL102*H102)*2</f>
        <v>0</v>
      </c>
      <c r="AN102" s="141"/>
      <c r="AO102" s="142">
        <f t="shared" si="888"/>
        <v>0</v>
      </c>
      <c r="AP102" s="141"/>
      <c r="AQ102" s="68">
        <f>SUM(AP102*H102*2)</f>
        <v>0</v>
      </c>
      <c r="AR102" s="141"/>
      <c r="AS102" s="68">
        <f t="shared" si="889"/>
        <v>0</v>
      </c>
      <c r="AT102" s="141"/>
      <c r="AU102" s="68">
        <f t="shared" si="802"/>
        <v>0</v>
      </c>
      <c r="AV102" s="141"/>
      <c r="AW102" s="142">
        <f t="shared" si="890"/>
        <v>0</v>
      </c>
      <c r="AX102" s="141"/>
      <c r="AY102" s="68">
        <f>SUM(J102*AX102*8)</f>
        <v>0</v>
      </c>
      <c r="AZ102" s="141"/>
      <c r="BA102" s="68">
        <f>SUM(AZ102*H102*5*2/3)</f>
        <v>0</v>
      </c>
      <c r="BB102" s="141"/>
      <c r="BC102" s="68">
        <f t="shared" si="891"/>
        <v>0</v>
      </c>
      <c r="BD102" s="141"/>
      <c r="BE102" s="112">
        <f t="shared" si="892"/>
        <v>0</v>
      </c>
      <c r="BF102" s="70"/>
      <c r="BG102" s="70">
        <f t="shared" si="805"/>
        <v>30</v>
      </c>
      <c r="BH102" s="70">
        <f t="shared" si="806"/>
        <v>0</v>
      </c>
      <c r="BI102" s="116"/>
      <c r="BJ102" s="116"/>
      <c r="BK102" s="116"/>
      <c r="BL102" s="117"/>
      <c r="BM102" s="108"/>
      <c r="BN102" s="62" t="s">
        <v>338</v>
      </c>
      <c r="BO102" s="63" t="s">
        <v>336</v>
      </c>
      <c r="BP102" s="63" t="s">
        <v>190</v>
      </c>
      <c r="BQ102" s="63" t="s">
        <v>187</v>
      </c>
      <c r="BR102" s="63" t="s">
        <v>339</v>
      </c>
      <c r="BS102" s="63">
        <v>6</v>
      </c>
      <c r="BT102" s="119">
        <f>19+17</f>
        <v>36</v>
      </c>
      <c r="BU102" s="63">
        <v>1</v>
      </c>
      <c r="BV102" s="63">
        <v>2</v>
      </c>
      <c r="BW102" s="63">
        <f t="shared" ref="BW102:BW103" si="894">SUM(BV102)*2</f>
        <v>4</v>
      </c>
      <c r="BX102" s="109">
        <v>20</v>
      </c>
      <c r="BY102" s="135">
        <f>SUM(BZ102+CB102+CD102+CF102+CH102)</f>
        <v>20</v>
      </c>
      <c r="BZ102" s="65">
        <v>10</v>
      </c>
      <c r="CA102" s="66">
        <f>SUM(BZ102)*BU102</f>
        <v>10</v>
      </c>
      <c r="CB102" s="65">
        <v>10</v>
      </c>
      <c r="CC102" s="66">
        <f>BV102*CB102</f>
        <v>20</v>
      </c>
      <c r="CD102" s="65"/>
      <c r="CE102" s="66">
        <f>SUM(CD102)*BV102</f>
        <v>0</v>
      </c>
      <c r="CF102" s="65"/>
      <c r="CG102" s="66">
        <f>SUM(CF102)*BW102</f>
        <v>0</v>
      </c>
      <c r="CH102" s="65"/>
      <c r="CI102" s="66">
        <f>SUM(CH102)*BV102*5</f>
        <v>0</v>
      </c>
      <c r="CJ102" s="67">
        <v>0</v>
      </c>
      <c r="CK102" s="67">
        <f t="shared" si="858"/>
        <v>6</v>
      </c>
      <c r="CL102" s="65"/>
      <c r="CM102" s="66"/>
      <c r="CN102" s="65"/>
      <c r="CO102" s="67">
        <f>SUM(CN102)*3*BT102/5</f>
        <v>0</v>
      </c>
      <c r="CP102" s="65"/>
      <c r="CQ102" s="69">
        <f>SUM(CP102*BT102*(30+4))</f>
        <v>0</v>
      </c>
      <c r="CR102" s="65"/>
      <c r="CS102" s="66">
        <f>SUM(CR102*BT102*3)</f>
        <v>0</v>
      </c>
      <c r="CT102" s="65"/>
      <c r="CU102" s="67">
        <f>SUM(CT102*BT102/3)</f>
        <v>0</v>
      </c>
      <c r="CV102" s="65">
        <v>1</v>
      </c>
      <c r="CW102" s="67">
        <f>SUM(CV102*BT102*2/3)</f>
        <v>24</v>
      </c>
      <c r="CX102" s="65"/>
      <c r="CY102" s="66">
        <f>SUM(CX102*BT102)*2</f>
        <v>0</v>
      </c>
      <c r="CZ102" s="65"/>
      <c r="DA102" s="66">
        <f>SUM(CZ102*BV102*2)</f>
        <v>0</v>
      </c>
      <c r="DB102" s="65"/>
      <c r="DC102" s="66">
        <f>SUM(DB102*BT102*2)</f>
        <v>0</v>
      </c>
      <c r="DD102" s="65"/>
      <c r="DE102" s="66">
        <f>SUM(BV102*DD102*6)</f>
        <v>0</v>
      </c>
      <c r="DF102" s="65"/>
      <c r="DG102" s="67">
        <f t="shared" si="807"/>
        <v>0</v>
      </c>
      <c r="DH102" s="65"/>
      <c r="DI102" s="66">
        <f t="shared" si="878"/>
        <v>0</v>
      </c>
      <c r="DJ102" s="65">
        <v>1</v>
      </c>
      <c r="DK102" s="66">
        <f>DJ102*BT102/3</f>
        <v>12</v>
      </c>
      <c r="DL102" s="65"/>
      <c r="DM102" s="67">
        <f>SUM(DL102*BW102*5*6)</f>
        <v>0</v>
      </c>
      <c r="DN102" s="65"/>
      <c r="DO102" s="67">
        <f>SUM(DN102*BW102*4*6)</f>
        <v>0</v>
      </c>
      <c r="DP102" s="65"/>
      <c r="DQ102" s="70">
        <f>SUM(DP102*50)</f>
        <v>0</v>
      </c>
      <c r="DR102" s="70"/>
      <c r="DS102" s="70">
        <f>SUM(DA102+DQ102+DO102+DM102+DK102+DI102+DE102+DC102+CW102+CY102+CU102+CS102+CQ102+CO102+CM102+CK102+CJ102+CI102+CG102+CC102+CA102+CE102+DG102)</f>
        <v>72</v>
      </c>
      <c r="DT102" s="70">
        <f t="shared" si="809"/>
        <v>42</v>
      </c>
      <c r="DU102" s="116"/>
      <c r="DV102" s="116"/>
      <c r="DW102" s="116"/>
      <c r="DX102" s="117"/>
      <c r="DY102" s="108"/>
      <c r="DZ102" s="62"/>
      <c r="EA102" s="63"/>
      <c r="EB102" s="63"/>
      <c r="EC102" s="63"/>
      <c r="ED102" s="63"/>
      <c r="EE102" s="63"/>
      <c r="EF102" s="63"/>
      <c r="EG102" s="63"/>
      <c r="EH102" s="63"/>
      <c r="EI102" s="63"/>
      <c r="EJ102" s="62">
        <f t="shared" si="810"/>
        <v>20</v>
      </c>
      <c r="EK102" s="147">
        <f t="shared" si="811"/>
        <v>20</v>
      </c>
      <c r="EL102" s="65">
        <f t="shared" si="812"/>
        <v>10</v>
      </c>
      <c r="EM102" s="70">
        <f t="shared" si="813"/>
        <v>10</v>
      </c>
      <c r="EN102" s="65">
        <f t="shared" si="814"/>
        <v>10</v>
      </c>
      <c r="EO102" s="70">
        <f t="shared" si="815"/>
        <v>20</v>
      </c>
      <c r="EP102" s="65">
        <f t="shared" si="816"/>
        <v>0</v>
      </c>
      <c r="EQ102" s="70">
        <f t="shared" si="817"/>
        <v>0</v>
      </c>
      <c r="ER102" s="65">
        <f t="shared" si="818"/>
        <v>0</v>
      </c>
      <c r="ES102" s="70">
        <f t="shared" si="819"/>
        <v>0</v>
      </c>
      <c r="ET102" s="113">
        <f t="shared" si="820"/>
        <v>0</v>
      </c>
      <c r="EU102" s="70">
        <f t="shared" si="821"/>
        <v>0</v>
      </c>
      <c r="EV102" s="70">
        <f t="shared" si="822"/>
        <v>0</v>
      </c>
      <c r="EW102" s="70">
        <f t="shared" si="823"/>
        <v>6</v>
      </c>
      <c r="EX102" s="113">
        <f t="shared" si="824"/>
        <v>0</v>
      </c>
      <c r="EY102" s="70">
        <f t="shared" si="825"/>
        <v>0</v>
      </c>
      <c r="EZ102" s="113">
        <f t="shared" si="826"/>
        <v>0</v>
      </c>
      <c r="FA102" s="70">
        <f t="shared" si="827"/>
        <v>0</v>
      </c>
      <c r="FB102" s="113">
        <f t="shared" si="828"/>
        <v>1</v>
      </c>
      <c r="FC102" s="114">
        <f t="shared" si="829"/>
        <v>30</v>
      </c>
      <c r="FD102" s="113">
        <f t="shared" si="830"/>
        <v>0</v>
      </c>
      <c r="FE102" s="70">
        <f t="shared" si="831"/>
        <v>0</v>
      </c>
      <c r="FF102" s="113">
        <f t="shared" si="832"/>
        <v>0</v>
      </c>
      <c r="FG102" s="70">
        <f t="shared" si="833"/>
        <v>0</v>
      </c>
      <c r="FH102" s="113">
        <f t="shared" si="834"/>
        <v>1</v>
      </c>
      <c r="FI102" s="70">
        <f t="shared" si="835"/>
        <v>24</v>
      </c>
      <c r="FJ102" s="113">
        <f t="shared" si="836"/>
        <v>0</v>
      </c>
      <c r="FK102" s="70">
        <f t="shared" si="837"/>
        <v>0</v>
      </c>
      <c r="FL102" s="113">
        <f t="shared" si="838"/>
        <v>0</v>
      </c>
      <c r="FM102" s="70">
        <f t="shared" si="839"/>
        <v>0</v>
      </c>
      <c r="FN102" s="113">
        <f t="shared" si="840"/>
        <v>0</v>
      </c>
      <c r="FO102" s="70">
        <f t="shared" si="841"/>
        <v>0</v>
      </c>
      <c r="FP102" s="113">
        <f t="shared" si="842"/>
        <v>0</v>
      </c>
      <c r="FQ102" s="70">
        <f t="shared" si="843"/>
        <v>0</v>
      </c>
      <c r="FR102" s="113"/>
      <c r="FS102" s="66">
        <f t="shared" si="844"/>
        <v>0</v>
      </c>
      <c r="FT102" s="113">
        <f t="shared" si="845"/>
        <v>0</v>
      </c>
      <c r="FU102" s="70">
        <f t="shared" si="846"/>
        <v>0</v>
      </c>
      <c r="FV102" s="113">
        <f t="shared" si="847"/>
        <v>1</v>
      </c>
      <c r="FW102" s="70">
        <f t="shared" si="848"/>
        <v>12</v>
      </c>
      <c r="FX102" s="113">
        <f t="shared" si="849"/>
        <v>0</v>
      </c>
      <c r="FY102" s="70">
        <f t="shared" si="850"/>
        <v>0</v>
      </c>
      <c r="FZ102" s="113">
        <f t="shared" si="851"/>
        <v>0</v>
      </c>
      <c r="GA102" s="70">
        <f t="shared" si="852"/>
        <v>0</v>
      </c>
      <c r="GB102" s="113">
        <f t="shared" si="853"/>
        <v>0</v>
      </c>
      <c r="GC102" s="70">
        <f t="shared" si="854"/>
        <v>0</v>
      </c>
      <c r="GD102" s="70">
        <f t="shared" si="855"/>
        <v>0</v>
      </c>
      <c r="GE102" s="70">
        <f t="shared" si="856"/>
        <v>102</v>
      </c>
      <c r="GF102" s="70">
        <f t="shared" si="857"/>
        <v>42</v>
      </c>
      <c r="GG102" s="116"/>
      <c r="GH102" s="116"/>
      <c r="GI102" s="116"/>
      <c r="GJ102" s="117"/>
      <c r="GL102" s="10"/>
      <c r="GM102" s="10"/>
      <c r="GN102" s="1"/>
      <c r="GO102" s="13"/>
      <c r="GP102" s="26"/>
      <c r="GQ102" s="5"/>
      <c r="GR102" s="33"/>
    </row>
    <row r="103" spans="1:200" ht="24.95" hidden="1" customHeight="1" outlineLevel="1" x14ac:dyDescent="0.3">
      <c r="A103" s="108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2"/>
      <c r="M103" s="147">
        <f t="shared" ref="M103:M114" si="895">SUM(N103+P103+T103+V103+AR103*2)</f>
        <v>0</v>
      </c>
      <c r="N103" s="65"/>
      <c r="O103" s="70"/>
      <c r="P103" s="65"/>
      <c r="Q103" s="70"/>
      <c r="R103" s="65"/>
      <c r="S103" s="70"/>
      <c r="T103" s="65"/>
      <c r="U103" s="70"/>
      <c r="V103" s="113"/>
      <c r="W103" s="70"/>
      <c r="X103" s="70"/>
      <c r="Y103" s="70"/>
      <c r="Z103" s="113"/>
      <c r="AA103" s="70"/>
      <c r="AB103" s="113"/>
      <c r="AC103" s="70"/>
      <c r="AD103" s="113"/>
      <c r="AE103" s="114"/>
      <c r="AF103" s="113"/>
      <c r="AG103" s="70"/>
      <c r="AH103" s="113"/>
      <c r="AI103" s="70"/>
      <c r="AJ103" s="113"/>
      <c r="AK103" s="70"/>
      <c r="AL103" s="113"/>
      <c r="AM103" s="70"/>
      <c r="AN103" s="113"/>
      <c r="AO103" s="70"/>
      <c r="AP103" s="113"/>
      <c r="AQ103" s="70"/>
      <c r="AR103" s="113"/>
      <c r="AS103" s="70"/>
      <c r="AT103" s="113"/>
      <c r="AU103" s="70"/>
      <c r="AV103" s="113"/>
      <c r="AW103" s="70"/>
      <c r="AX103" s="113"/>
      <c r="AY103" s="70"/>
      <c r="AZ103" s="113"/>
      <c r="BA103" s="70"/>
      <c r="BB103" s="113"/>
      <c r="BC103" s="70"/>
      <c r="BD103" s="113"/>
      <c r="BE103" s="70"/>
      <c r="BF103" s="70"/>
      <c r="BG103" s="70">
        <f t="shared" si="805"/>
        <v>0</v>
      </c>
      <c r="BH103" s="70">
        <f t="shared" si="806"/>
        <v>0</v>
      </c>
      <c r="BI103" s="116"/>
      <c r="BJ103" s="116"/>
      <c r="BK103" s="116"/>
      <c r="BL103" s="117"/>
      <c r="BM103" s="108"/>
      <c r="BN103" s="62" t="s">
        <v>158</v>
      </c>
      <c r="BO103" s="119" t="s">
        <v>210</v>
      </c>
      <c r="BP103" s="119" t="s">
        <v>211</v>
      </c>
      <c r="BQ103" s="119" t="s">
        <v>187</v>
      </c>
      <c r="BR103" s="119" t="s">
        <v>340</v>
      </c>
      <c r="BS103" s="63">
        <v>4</v>
      </c>
      <c r="BT103" s="63">
        <v>18</v>
      </c>
      <c r="BU103" s="63">
        <v>1</v>
      </c>
      <c r="BV103" s="63">
        <v>1</v>
      </c>
      <c r="BW103" s="63">
        <f t="shared" si="894"/>
        <v>2</v>
      </c>
      <c r="BX103" s="109">
        <v>14</v>
      </c>
      <c r="BY103" s="135">
        <f>SUM(BZ103+CB103+CD103+CF103+CH103)</f>
        <v>6</v>
      </c>
      <c r="BZ103" s="65">
        <v>6</v>
      </c>
      <c r="CA103" s="66">
        <f>SUM(BZ103)*BU103</f>
        <v>6</v>
      </c>
      <c r="CB103" s="65"/>
      <c r="CC103" s="66">
        <f>BV103*CB103</f>
        <v>0</v>
      </c>
      <c r="CD103" s="65"/>
      <c r="CE103" s="66">
        <f>SUM(CD103)*BV103</f>
        <v>0</v>
      </c>
      <c r="CF103" s="65"/>
      <c r="CG103" s="66">
        <f>SUM(CF103)*BW103</f>
        <v>0</v>
      </c>
      <c r="CH103" s="65"/>
      <c r="CI103" s="66">
        <f>SUM(CH103)*BV103*5</f>
        <v>0</v>
      </c>
      <c r="CJ103" s="67">
        <v>0</v>
      </c>
      <c r="CK103" s="68"/>
      <c r="CL103" s="65"/>
      <c r="CM103" s="66"/>
      <c r="CN103" s="65"/>
      <c r="CO103" s="67">
        <f>SUM(CN103)*3*BT103/5</f>
        <v>0</v>
      </c>
      <c r="CP103" s="65"/>
      <c r="CQ103" s="69">
        <f>SUM(CP103*BT103*(30+4))</f>
        <v>0</v>
      </c>
      <c r="CR103" s="65"/>
      <c r="CS103" s="66">
        <f>SUM(CR103*BT103*3)</f>
        <v>0</v>
      </c>
      <c r="CT103" s="66">
        <v>1</v>
      </c>
      <c r="CU103" s="67"/>
      <c r="CV103" s="65"/>
      <c r="CW103" s="67">
        <f>SUM(CV103*BT103*2/3)</f>
        <v>0</v>
      </c>
      <c r="CX103" s="65"/>
      <c r="CY103" s="66">
        <f>SUM(CX103*BT103)*2</f>
        <v>0</v>
      </c>
      <c r="CZ103" s="65"/>
      <c r="DA103" s="66">
        <f>SUM(CZ103*BV103*2)</f>
        <v>0</v>
      </c>
      <c r="DB103" s="65"/>
      <c r="DC103" s="66">
        <f>SUM(DB103*BT103*2)</f>
        <v>0</v>
      </c>
      <c r="DD103" s="65">
        <v>1</v>
      </c>
      <c r="DE103" s="66"/>
      <c r="DF103" s="65"/>
      <c r="DG103" s="67">
        <f t="shared" si="807"/>
        <v>0</v>
      </c>
      <c r="DH103" s="65"/>
      <c r="DI103" s="66">
        <f t="shared" si="878"/>
        <v>0</v>
      </c>
      <c r="DJ103" s="65"/>
      <c r="DK103" s="66">
        <f t="shared" ref="DK103" si="896">SUM(BV103*DJ103*8)</f>
        <v>0</v>
      </c>
      <c r="DL103" s="66"/>
      <c r="DM103" s="67">
        <f>SUM(DL103*BW103*5*6)</f>
        <v>0</v>
      </c>
      <c r="DN103" s="65"/>
      <c r="DO103" s="67">
        <f>SUM(DN103*BW103*4*6)</f>
        <v>0</v>
      </c>
      <c r="DP103" s="65"/>
      <c r="DQ103" s="70">
        <f>SUM(DP103*50)</f>
        <v>0</v>
      </c>
      <c r="DR103" s="70"/>
      <c r="DS103" s="70">
        <f t="shared" si="808"/>
        <v>6</v>
      </c>
      <c r="DT103" s="70">
        <f t="shared" si="809"/>
        <v>6</v>
      </c>
      <c r="DU103" s="116"/>
      <c r="DV103" s="116"/>
      <c r="DW103" s="116"/>
      <c r="DX103" s="117"/>
      <c r="DY103" s="108"/>
      <c r="DZ103" s="62"/>
      <c r="EA103" s="63"/>
      <c r="EB103" s="63"/>
      <c r="EC103" s="63"/>
      <c r="ED103" s="63"/>
      <c r="EE103" s="63"/>
      <c r="EF103" s="63"/>
      <c r="EG103" s="63"/>
      <c r="EH103" s="63"/>
      <c r="EI103" s="63"/>
      <c r="EJ103" s="62">
        <f t="shared" si="810"/>
        <v>14</v>
      </c>
      <c r="EK103" s="147">
        <f t="shared" si="811"/>
        <v>6</v>
      </c>
      <c r="EL103" s="65">
        <f t="shared" si="812"/>
        <v>6</v>
      </c>
      <c r="EM103" s="70">
        <f t="shared" si="813"/>
        <v>6</v>
      </c>
      <c r="EN103" s="65">
        <f t="shared" si="814"/>
        <v>0</v>
      </c>
      <c r="EO103" s="70">
        <f t="shared" si="815"/>
        <v>0</v>
      </c>
      <c r="EP103" s="65">
        <f t="shared" si="816"/>
        <v>0</v>
      </c>
      <c r="EQ103" s="70">
        <f t="shared" si="817"/>
        <v>0</v>
      </c>
      <c r="ER103" s="65">
        <f t="shared" si="818"/>
        <v>0</v>
      </c>
      <c r="ES103" s="70">
        <f t="shared" si="819"/>
        <v>0</v>
      </c>
      <c r="ET103" s="113">
        <f t="shared" si="820"/>
        <v>0</v>
      </c>
      <c r="EU103" s="70">
        <f t="shared" si="821"/>
        <v>0</v>
      </c>
      <c r="EV103" s="70">
        <f t="shared" si="822"/>
        <v>0</v>
      </c>
      <c r="EW103" s="70">
        <f t="shared" si="823"/>
        <v>0</v>
      </c>
      <c r="EX103" s="113">
        <f t="shared" si="824"/>
        <v>0</v>
      </c>
      <c r="EY103" s="70">
        <f t="shared" si="825"/>
        <v>0</v>
      </c>
      <c r="EZ103" s="113">
        <f t="shared" si="826"/>
        <v>0</v>
      </c>
      <c r="FA103" s="70">
        <f t="shared" si="827"/>
        <v>0</v>
      </c>
      <c r="FB103" s="113">
        <f t="shared" si="828"/>
        <v>0</v>
      </c>
      <c r="FC103" s="114">
        <f t="shared" si="829"/>
        <v>0</v>
      </c>
      <c r="FD103" s="113">
        <f t="shared" si="830"/>
        <v>0</v>
      </c>
      <c r="FE103" s="70">
        <f t="shared" si="831"/>
        <v>0</v>
      </c>
      <c r="FF103" s="113">
        <f t="shared" si="832"/>
        <v>1</v>
      </c>
      <c r="FG103" s="70">
        <f t="shared" si="833"/>
        <v>0</v>
      </c>
      <c r="FH103" s="113">
        <f t="shared" si="834"/>
        <v>0</v>
      </c>
      <c r="FI103" s="70">
        <f t="shared" si="835"/>
        <v>0</v>
      </c>
      <c r="FJ103" s="113">
        <f t="shared" si="836"/>
        <v>0</v>
      </c>
      <c r="FK103" s="70">
        <f t="shared" si="837"/>
        <v>0</v>
      </c>
      <c r="FL103" s="113">
        <f t="shared" si="838"/>
        <v>0</v>
      </c>
      <c r="FM103" s="70">
        <f t="shared" si="839"/>
        <v>0</v>
      </c>
      <c r="FN103" s="113">
        <f t="shared" si="840"/>
        <v>0</v>
      </c>
      <c r="FO103" s="70">
        <f t="shared" si="841"/>
        <v>0</v>
      </c>
      <c r="FP103" s="113">
        <f t="shared" si="842"/>
        <v>1</v>
      </c>
      <c r="FQ103" s="70">
        <f t="shared" si="843"/>
        <v>0</v>
      </c>
      <c r="FR103" s="113"/>
      <c r="FS103" s="66">
        <f t="shared" si="844"/>
        <v>0</v>
      </c>
      <c r="FT103" s="113">
        <f t="shared" si="845"/>
        <v>0</v>
      </c>
      <c r="FU103" s="70">
        <f t="shared" si="846"/>
        <v>0</v>
      </c>
      <c r="FV103" s="113">
        <f t="shared" si="847"/>
        <v>0</v>
      </c>
      <c r="FW103" s="70">
        <f t="shared" si="848"/>
        <v>0</v>
      </c>
      <c r="FX103" s="113">
        <f t="shared" si="849"/>
        <v>0</v>
      </c>
      <c r="FY103" s="70">
        <f t="shared" si="850"/>
        <v>0</v>
      </c>
      <c r="FZ103" s="113">
        <f t="shared" si="851"/>
        <v>0</v>
      </c>
      <c r="GA103" s="70">
        <f t="shared" si="852"/>
        <v>0</v>
      </c>
      <c r="GB103" s="113">
        <f t="shared" si="853"/>
        <v>0</v>
      </c>
      <c r="GC103" s="70">
        <f t="shared" si="854"/>
        <v>0</v>
      </c>
      <c r="GD103" s="70">
        <f t="shared" si="855"/>
        <v>0</v>
      </c>
      <c r="GE103" s="70">
        <f t="shared" si="856"/>
        <v>6</v>
      </c>
      <c r="GF103" s="70">
        <f t="shared" si="857"/>
        <v>6</v>
      </c>
      <c r="GG103" s="116"/>
      <c r="GH103" s="116"/>
      <c r="GI103" s="116"/>
      <c r="GJ103" s="117"/>
      <c r="GL103" s="10"/>
      <c r="GM103" s="10"/>
      <c r="GN103" s="1"/>
      <c r="GO103" s="13"/>
      <c r="GP103" s="26"/>
      <c r="GQ103" s="5"/>
      <c r="GR103" s="33"/>
    </row>
    <row r="104" spans="1:200" ht="24.95" hidden="1" customHeight="1" outlineLevel="1" x14ac:dyDescent="0.3">
      <c r="A104" s="108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2"/>
      <c r="M104" s="147">
        <f t="shared" si="895"/>
        <v>0</v>
      </c>
      <c r="N104" s="65"/>
      <c r="O104" s="70"/>
      <c r="P104" s="65"/>
      <c r="Q104" s="70"/>
      <c r="R104" s="65"/>
      <c r="S104" s="70"/>
      <c r="T104" s="65"/>
      <c r="U104" s="70"/>
      <c r="V104" s="113"/>
      <c r="W104" s="70"/>
      <c r="X104" s="70"/>
      <c r="Y104" s="70"/>
      <c r="Z104" s="113"/>
      <c r="AA104" s="70"/>
      <c r="AB104" s="113"/>
      <c r="AC104" s="70"/>
      <c r="AD104" s="113"/>
      <c r="AE104" s="114"/>
      <c r="AF104" s="113"/>
      <c r="AG104" s="70"/>
      <c r="AH104" s="113"/>
      <c r="AI104" s="70"/>
      <c r="AJ104" s="113"/>
      <c r="AK104" s="70"/>
      <c r="AL104" s="113"/>
      <c r="AM104" s="70"/>
      <c r="AN104" s="113"/>
      <c r="AO104" s="70"/>
      <c r="AP104" s="113"/>
      <c r="AQ104" s="70"/>
      <c r="AR104" s="113"/>
      <c r="AS104" s="70"/>
      <c r="AT104" s="113"/>
      <c r="AU104" s="70"/>
      <c r="AV104" s="113"/>
      <c r="AW104" s="70"/>
      <c r="AX104" s="113"/>
      <c r="AY104" s="70"/>
      <c r="AZ104" s="113"/>
      <c r="BA104" s="70"/>
      <c r="BB104" s="113"/>
      <c r="BC104" s="70"/>
      <c r="BD104" s="113"/>
      <c r="BE104" s="70"/>
      <c r="BF104" s="70"/>
      <c r="BG104" s="70">
        <f t="shared" si="805"/>
        <v>0</v>
      </c>
      <c r="BH104" s="70">
        <f t="shared" si="806"/>
        <v>0</v>
      </c>
      <c r="BI104" s="116"/>
      <c r="BJ104" s="116"/>
      <c r="BK104" s="116"/>
      <c r="BL104" s="117"/>
      <c r="BM104" s="108"/>
      <c r="BN104" s="62" t="s">
        <v>236</v>
      </c>
      <c r="BO104" s="63" t="s">
        <v>237</v>
      </c>
      <c r="BP104" s="63"/>
      <c r="BQ104" s="63" t="s">
        <v>223</v>
      </c>
      <c r="BR104" s="63"/>
      <c r="BS104" s="63">
        <v>1</v>
      </c>
      <c r="BT104" s="63"/>
      <c r="BU104" s="63"/>
      <c r="BV104" s="63"/>
      <c r="BW104" s="63"/>
      <c r="BX104" s="62"/>
      <c r="BY104" s="64">
        <f t="shared" ref="BY104:BY105" si="897">SUM(BZ104+CB104+CD104+CF104+CH104)</f>
        <v>0</v>
      </c>
      <c r="BZ104" s="65"/>
      <c r="CA104" s="66">
        <f t="shared" ref="CA104" si="898">SUM(BZ104)*BU104</f>
        <v>0</v>
      </c>
      <c r="CB104" s="65"/>
      <c r="CC104" s="66">
        <f t="shared" ref="CC104:CC105" si="899">BV104*CB104</f>
        <v>0</v>
      </c>
      <c r="CD104" s="65"/>
      <c r="CE104" s="66">
        <f t="shared" ref="CE104" si="900">SUM(CD104)*BV104</f>
        <v>0</v>
      </c>
      <c r="CF104" s="65"/>
      <c r="CG104" s="66">
        <f t="shared" ref="CG104" si="901">SUM(CF104)*BW104</f>
        <v>0</v>
      </c>
      <c r="CH104" s="65"/>
      <c r="CI104" s="66">
        <f t="shared" ref="CI104:CI107" si="902">SUM(CH104)*BV104*5</f>
        <v>0</v>
      </c>
      <c r="CJ104" s="67"/>
      <c r="CK104" s="67">
        <f>SUM(BX104*5/100*BV104)</f>
        <v>0</v>
      </c>
      <c r="CL104" s="65"/>
      <c r="CM104" s="66"/>
      <c r="CN104" s="65"/>
      <c r="CO104" s="67">
        <f>SUM(CN104)*3*BT104/5</f>
        <v>0</v>
      </c>
      <c r="CP104" s="65"/>
      <c r="CQ104" s="69">
        <f>SUM(CP104*BT104*(30+4))</f>
        <v>0</v>
      </c>
      <c r="CR104" s="65"/>
      <c r="CS104" s="66">
        <f t="shared" ref="CS104" si="903">SUM(CR104*BT104*3)</f>
        <v>0</v>
      </c>
      <c r="CT104" s="65"/>
      <c r="CU104" s="67">
        <f t="shared" ref="CU104" si="904">SUM(CT104*BT104/3)</f>
        <v>0</v>
      </c>
      <c r="CV104" s="65"/>
      <c r="CW104" s="67">
        <f t="shared" ref="CW104" si="905">SUM(CV104*BT104*2/3)</f>
        <v>0</v>
      </c>
      <c r="CX104" s="65"/>
      <c r="CY104" s="66">
        <f>SUM(CX104*BT104)</f>
        <v>0</v>
      </c>
      <c r="CZ104" s="65"/>
      <c r="DA104" s="66">
        <f>SUM(CZ104*BV104)</f>
        <v>0</v>
      </c>
      <c r="DB104" s="65"/>
      <c r="DC104" s="66">
        <f>SUM(DB104*BT104*2)</f>
        <v>0</v>
      </c>
      <c r="DD104" s="65"/>
      <c r="DE104" s="66">
        <f>SUM(DD104*BV104*2)</f>
        <v>0</v>
      </c>
      <c r="DF104" s="65"/>
      <c r="DG104" s="67">
        <f t="shared" si="807"/>
        <v>0</v>
      </c>
      <c r="DH104" s="65"/>
      <c r="DI104" s="66">
        <f>SUM(DH104*BT104/3)</f>
        <v>0</v>
      </c>
      <c r="DJ104" s="65"/>
      <c r="DK104" s="66">
        <f>SUM(DJ104*BT104/3)</f>
        <v>0</v>
      </c>
      <c r="DL104" s="65"/>
      <c r="DM104" s="67">
        <f>SUM(DL104*BW104*5*6)</f>
        <v>0</v>
      </c>
      <c r="DN104" s="65"/>
      <c r="DO104" s="67">
        <f>SUM(DN104*BW104*4*6)</f>
        <v>0</v>
      </c>
      <c r="DP104" s="65">
        <v>1</v>
      </c>
      <c r="DQ104" s="70">
        <f>SUM(DP104*50)/2</f>
        <v>25</v>
      </c>
      <c r="DR104" s="70"/>
      <c r="DS104" s="70">
        <f t="shared" si="808"/>
        <v>25</v>
      </c>
      <c r="DT104" s="70">
        <f t="shared" si="809"/>
        <v>0</v>
      </c>
      <c r="DU104" s="116"/>
      <c r="DV104" s="116"/>
      <c r="DW104" s="116"/>
      <c r="DX104" s="117"/>
      <c r="DY104" s="108"/>
      <c r="DZ104" s="62"/>
      <c r="EA104" s="63"/>
      <c r="EB104" s="63"/>
      <c r="EC104" s="63"/>
      <c r="ED104" s="63"/>
      <c r="EE104" s="63"/>
      <c r="EF104" s="63"/>
      <c r="EG104" s="63"/>
      <c r="EH104" s="63"/>
      <c r="EI104" s="63"/>
      <c r="EJ104" s="62">
        <f t="shared" si="810"/>
        <v>0</v>
      </c>
      <c r="EK104" s="147">
        <f t="shared" si="811"/>
        <v>0</v>
      </c>
      <c r="EL104" s="65">
        <f t="shared" si="812"/>
        <v>0</v>
      </c>
      <c r="EM104" s="70">
        <f t="shared" si="813"/>
        <v>0</v>
      </c>
      <c r="EN104" s="65">
        <f t="shared" si="814"/>
        <v>0</v>
      </c>
      <c r="EO104" s="70">
        <f t="shared" si="815"/>
        <v>0</v>
      </c>
      <c r="EP104" s="65">
        <f t="shared" si="816"/>
        <v>0</v>
      </c>
      <c r="EQ104" s="70">
        <f t="shared" si="817"/>
        <v>0</v>
      </c>
      <c r="ER104" s="65">
        <f t="shared" si="818"/>
        <v>0</v>
      </c>
      <c r="ES104" s="70">
        <f t="shared" si="819"/>
        <v>0</v>
      </c>
      <c r="ET104" s="113">
        <f t="shared" si="820"/>
        <v>0</v>
      </c>
      <c r="EU104" s="70">
        <f t="shared" si="821"/>
        <v>0</v>
      </c>
      <c r="EV104" s="70">
        <f t="shared" si="822"/>
        <v>0</v>
      </c>
      <c r="EW104" s="70">
        <f t="shared" si="823"/>
        <v>0</v>
      </c>
      <c r="EX104" s="113">
        <f t="shared" si="824"/>
        <v>0</v>
      </c>
      <c r="EY104" s="70">
        <f t="shared" si="825"/>
        <v>0</v>
      </c>
      <c r="EZ104" s="113">
        <f t="shared" si="826"/>
        <v>0</v>
      </c>
      <c r="FA104" s="70">
        <f t="shared" si="827"/>
        <v>0</v>
      </c>
      <c r="FB104" s="113">
        <f t="shared" si="828"/>
        <v>0</v>
      </c>
      <c r="FC104" s="114">
        <f t="shared" si="829"/>
        <v>0</v>
      </c>
      <c r="FD104" s="113">
        <f t="shared" si="830"/>
        <v>0</v>
      </c>
      <c r="FE104" s="70">
        <f t="shared" si="831"/>
        <v>0</v>
      </c>
      <c r="FF104" s="113">
        <f t="shared" si="832"/>
        <v>0</v>
      </c>
      <c r="FG104" s="70">
        <f t="shared" si="833"/>
        <v>0</v>
      </c>
      <c r="FH104" s="113">
        <f t="shared" si="834"/>
        <v>0</v>
      </c>
      <c r="FI104" s="70">
        <f t="shared" si="835"/>
        <v>0</v>
      </c>
      <c r="FJ104" s="113">
        <f t="shared" si="836"/>
        <v>0</v>
      </c>
      <c r="FK104" s="70">
        <f t="shared" si="837"/>
        <v>0</v>
      </c>
      <c r="FL104" s="113">
        <f t="shared" si="838"/>
        <v>0</v>
      </c>
      <c r="FM104" s="70">
        <f t="shared" si="839"/>
        <v>0</v>
      </c>
      <c r="FN104" s="113">
        <f t="shared" si="840"/>
        <v>0</v>
      </c>
      <c r="FO104" s="70">
        <f t="shared" si="841"/>
        <v>0</v>
      </c>
      <c r="FP104" s="113">
        <f t="shared" si="842"/>
        <v>0</v>
      </c>
      <c r="FQ104" s="70">
        <f t="shared" si="843"/>
        <v>0</v>
      </c>
      <c r="FR104" s="113"/>
      <c r="FS104" s="66">
        <f t="shared" si="844"/>
        <v>0</v>
      </c>
      <c r="FT104" s="113">
        <f t="shared" si="845"/>
        <v>0</v>
      </c>
      <c r="FU104" s="70">
        <f t="shared" si="846"/>
        <v>0</v>
      </c>
      <c r="FV104" s="113">
        <f t="shared" si="847"/>
        <v>0</v>
      </c>
      <c r="FW104" s="70">
        <f t="shared" si="848"/>
        <v>0</v>
      </c>
      <c r="FX104" s="113">
        <f t="shared" si="849"/>
        <v>0</v>
      </c>
      <c r="FY104" s="70">
        <f t="shared" si="850"/>
        <v>0</v>
      </c>
      <c r="FZ104" s="113">
        <f t="shared" si="851"/>
        <v>0</v>
      </c>
      <c r="GA104" s="70">
        <f t="shared" si="852"/>
        <v>0</v>
      </c>
      <c r="GB104" s="113">
        <f t="shared" si="853"/>
        <v>1</v>
      </c>
      <c r="GC104" s="70">
        <f t="shared" si="854"/>
        <v>25</v>
      </c>
      <c r="GD104" s="70">
        <f t="shared" si="855"/>
        <v>0</v>
      </c>
      <c r="GE104" s="70">
        <f t="shared" si="856"/>
        <v>25</v>
      </c>
      <c r="GF104" s="70">
        <f t="shared" si="857"/>
        <v>0</v>
      </c>
      <c r="GG104" s="116"/>
      <c r="GH104" s="116"/>
      <c r="GI104" s="116"/>
      <c r="GJ104" s="117"/>
      <c r="GL104" s="10"/>
      <c r="GM104" s="10"/>
      <c r="GN104" s="1"/>
      <c r="GO104" s="13"/>
      <c r="GP104" s="26"/>
      <c r="GQ104" s="5"/>
      <c r="GR104" s="33"/>
    </row>
    <row r="105" spans="1:200" ht="24.95" hidden="1" customHeight="1" outlineLevel="1" x14ac:dyDescent="0.3">
      <c r="A105" s="108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2"/>
      <c r="M105" s="147"/>
      <c r="N105" s="65"/>
      <c r="O105" s="70"/>
      <c r="P105" s="65"/>
      <c r="Q105" s="70"/>
      <c r="R105" s="65"/>
      <c r="S105" s="70"/>
      <c r="T105" s="65"/>
      <c r="U105" s="70"/>
      <c r="V105" s="113"/>
      <c r="W105" s="70"/>
      <c r="X105" s="70"/>
      <c r="Y105" s="70"/>
      <c r="Z105" s="113"/>
      <c r="AA105" s="70"/>
      <c r="AB105" s="113"/>
      <c r="AC105" s="70"/>
      <c r="AD105" s="113"/>
      <c r="AE105" s="114"/>
      <c r="AF105" s="113"/>
      <c r="AG105" s="70"/>
      <c r="AH105" s="113"/>
      <c r="AI105" s="70"/>
      <c r="AJ105" s="113"/>
      <c r="AK105" s="70"/>
      <c r="AL105" s="113"/>
      <c r="AM105" s="70"/>
      <c r="AN105" s="113"/>
      <c r="AO105" s="70"/>
      <c r="AP105" s="113"/>
      <c r="AQ105" s="70"/>
      <c r="AR105" s="113"/>
      <c r="AS105" s="70"/>
      <c r="AT105" s="113"/>
      <c r="AU105" s="70"/>
      <c r="AV105" s="113"/>
      <c r="AW105" s="70"/>
      <c r="AX105" s="113"/>
      <c r="AY105" s="70"/>
      <c r="AZ105" s="113"/>
      <c r="BA105" s="70"/>
      <c r="BB105" s="113"/>
      <c r="BC105" s="70"/>
      <c r="BD105" s="113"/>
      <c r="BE105" s="70"/>
      <c r="BF105" s="70"/>
      <c r="BG105" s="70">
        <f t="shared" si="805"/>
        <v>0</v>
      </c>
      <c r="BH105" s="70">
        <f t="shared" si="806"/>
        <v>0</v>
      </c>
      <c r="BI105" s="116"/>
      <c r="BJ105" s="116"/>
      <c r="BK105" s="116"/>
      <c r="BL105" s="117"/>
      <c r="BM105" s="108"/>
      <c r="BN105" s="137" t="s">
        <v>233</v>
      </c>
      <c r="BO105" s="119" t="s">
        <v>94</v>
      </c>
      <c r="BP105" s="119" t="s">
        <v>190</v>
      </c>
      <c r="BQ105" s="119" t="s">
        <v>187</v>
      </c>
      <c r="BR105" s="119" t="s">
        <v>379</v>
      </c>
      <c r="BS105" s="119">
        <v>11</v>
      </c>
      <c r="BT105" s="119">
        <v>1</v>
      </c>
      <c r="BU105" s="119">
        <v>1</v>
      </c>
      <c r="BV105" s="119">
        <v>1</v>
      </c>
      <c r="BW105" s="119">
        <v>1</v>
      </c>
      <c r="BX105" s="138"/>
      <c r="BY105" s="139">
        <f t="shared" si="897"/>
        <v>0</v>
      </c>
      <c r="BZ105" s="138"/>
      <c r="CA105" s="138">
        <f>SUM(BZ105)*BU105</f>
        <v>0</v>
      </c>
      <c r="CB105" s="138"/>
      <c r="CC105" s="140">
        <f t="shared" si="899"/>
        <v>0</v>
      </c>
      <c r="CD105" s="138"/>
      <c r="CE105" s="140">
        <f t="shared" ref="CE105:CE106" si="906">SUM(CD105)*BV105</f>
        <v>0</v>
      </c>
      <c r="CF105" s="141"/>
      <c r="CG105" s="142">
        <f t="shared" ref="CG105:CG106" si="907">SUM(CF105)*BW105</f>
        <v>0</v>
      </c>
      <c r="CH105" s="141"/>
      <c r="CI105" s="142">
        <f t="shared" si="902"/>
        <v>0</v>
      </c>
      <c r="CJ105" s="68"/>
      <c r="CK105" s="68">
        <f t="shared" ref="CK105:CK106" si="908">SUM(BX105*15/100*BV105)</f>
        <v>0</v>
      </c>
      <c r="CL105" s="141"/>
      <c r="CM105" s="142"/>
      <c r="CN105" s="141"/>
      <c r="CO105" s="68">
        <f t="shared" ref="CO105:CO107" si="909">SUM(CN105)*3*BT105/5</f>
        <v>0</v>
      </c>
      <c r="CP105" s="141">
        <v>1</v>
      </c>
      <c r="CQ105" s="148">
        <f>BT105*15*CP105</f>
        <v>15</v>
      </c>
      <c r="CR105" s="141"/>
      <c r="CS105" s="142">
        <f t="shared" ref="CS105:CS106" si="910">SUM(CR105*BT105*3)</f>
        <v>0</v>
      </c>
      <c r="CT105" s="141"/>
      <c r="CU105" s="68">
        <f>SUM(CT105*BT105/3)</f>
        <v>0</v>
      </c>
      <c r="CV105" s="141"/>
      <c r="CW105" s="68">
        <f>SUM(CV105*BT105*2/3)</f>
        <v>0</v>
      </c>
      <c r="CX105" s="141"/>
      <c r="CY105" s="142">
        <f>SUM(CX105*BT105)*2</f>
        <v>0</v>
      </c>
      <c r="CZ105" s="141"/>
      <c r="DA105" s="142">
        <f t="shared" ref="DA105:DA107" si="911">SUM(CZ105*BV105)</f>
        <v>0</v>
      </c>
      <c r="DB105" s="141"/>
      <c r="DC105" s="142">
        <f>SUM(DB105*BT105*2)</f>
        <v>0</v>
      </c>
      <c r="DD105" s="141"/>
      <c r="DE105" s="142">
        <f t="shared" ref="DE105:DE106" si="912">SUM(BV105*DD105*6)</f>
        <v>0</v>
      </c>
      <c r="DF105" s="141"/>
      <c r="DG105" s="68">
        <f t="shared" si="807"/>
        <v>0</v>
      </c>
      <c r="DH105" s="141"/>
      <c r="DI105" s="142">
        <f t="shared" ref="DI105:DI106" si="913">SUM(DH105*BT105/3)</f>
        <v>0</v>
      </c>
      <c r="DJ105" s="141"/>
      <c r="DK105" s="142">
        <f>SUM(BV105*DJ105*8)</f>
        <v>0</v>
      </c>
      <c r="DL105" s="141"/>
      <c r="DM105" s="68">
        <f>SUM(DL105*BT105*5*2/3)</f>
        <v>0</v>
      </c>
      <c r="DN105" s="141"/>
      <c r="DO105" s="68">
        <f t="shared" ref="DO105:DO106" si="914">SUM(DN105*BW105*4*6)</f>
        <v>0</v>
      </c>
      <c r="DP105" s="141"/>
      <c r="DQ105" s="112">
        <f t="shared" ref="DQ105:DQ107" si="915">SUM(DP105*50)</f>
        <v>0</v>
      </c>
      <c r="DR105" s="70"/>
      <c r="DS105" s="70">
        <f t="shared" si="808"/>
        <v>15</v>
      </c>
      <c r="DT105" s="70">
        <f t="shared" si="809"/>
        <v>0</v>
      </c>
      <c r="DU105" s="116"/>
      <c r="DV105" s="116"/>
      <c r="DW105" s="116"/>
      <c r="DX105" s="117"/>
      <c r="DY105" s="108"/>
      <c r="DZ105" s="62"/>
      <c r="EA105" s="63"/>
      <c r="EB105" s="63"/>
      <c r="EC105" s="63"/>
      <c r="ED105" s="63"/>
      <c r="EE105" s="63"/>
      <c r="EF105" s="63"/>
      <c r="EG105" s="63"/>
      <c r="EH105" s="63"/>
      <c r="EI105" s="63"/>
      <c r="EJ105" s="62"/>
      <c r="EK105" s="147"/>
      <c r="EL105" s="65"/>
      <c r="EM105" s="70">
        <f t="shared" si="813"/>
        <v>0</v>
      </c>
      <c r="EN105" s="70">
        <f t="shared" si="814"/>
        <v>0</v>
      </c>
      <c r="EO105" s="70">
        <f t="shared" si="815"/>
        <v>0</v>
      </c>
      <c r="EP105" s="70">
        <f t="shared" si="816"/>
        <v>0</v>
      </c>
      <c r="EQ105" s="70">
        <f t="shared" si="817"/>
        <v>0</v>
      </c>
      <c r="ER105" s="70">
        <f t="shared" si="818"/>
        <v>0</v>
      </c>
      <c r="ES105" s="70">
        <f t="shared" si="819"/>
        <v>0</v>
      </c>
      <c r="ET105" s="70">
        <f t="shared" si="820"/>
        <v>0</v>
      </c>
      <c r="EU105" s="70">
        <f t="shared" si="821"/>
        <v>0</v>
      </c>
      <c r="EV105" s="70">
        <f t="shared" si="822"/>
        <v>0</v>
      </c>
      <c r="EW105" s="70">
        <f t="shared" si="823"/>
        <v>0</v>
      </c>
      <c r="EX105" s="70">
        <f t="shared" si="824"/>
        <v>0</v>
      </c>
      <c r="EY105" s="70">
        <f t="shared" si="825"/>
        <v>0</v>
      </c>
      <c r="EZ105" s="70">
        <f t="shared" si="826"/>
        <v>0</v>
      </c>
      <c r="FA105" s="70">
        <f t="shared" si="827"/>
        <v>0</v>
      </c>
      <c r="FB105" s="70">
        <f t="shared" si="828"/>
        <v>1</v>
      </c>
      <c r="FC105" s="70">
        <f t="shared" si="829"/>
        <v>15</v>
      </c>
      <c r="FD105" s="70">
        <f t="shared" si="830"/>
        <v>0</v>
      </c>
      <c r="FE105" s="70">
        <f t="shared" si="831"/>
        <v>0</v>
      </c>
      <c r="FF105" s="70">
        <f t="shared" si="832"/>
        <v>0</v>
      </c>
      <c r="FG105" s="70">
        <f t="shared" si="833"/>
        <v>0</v>
      </c>
      <c r="FH105" s="70">
        <f t="shared" si="834"/>
        <v>0</v>
      </c>
      <c r="FI105" s="70">
        <f t="shared" si="835"/>
        <v>0</v>
      </c>
      <c r="FJ105" s="70">
        <f t="shared" si="836"/>
        <v>0</v>
      </c>
      <c r="FK105" s="70">
        <f t="shared" si="837"/>
        <v>0</v>
      </c>
      <c r="FL105" s="70">
        <f t="shared" si="838"/>
        <v>0</v>
      </c>
      <c r="FM105" s="70">
        <f t="shared" si="839"/>
        <v>0</v>
      </c>
      <c r="FN105" s="70">
        <f t="shared" si="840"/>
        <v>0</v>
      </c>
      <c r="FO105" s="70">
        <f t="shared" si="841"/>
        <v>0</v>
      </c>
      <c r="FP105" s="70">
        <f t="shared" si="842"/>
        <v>0</v>
      </c>
      <c r="FQ105" s="70">
        <f t="shared" si="843"/>
        <v>0</v>
      </c>
      <c r="FR105" s="70">
        <f t="shared" ref="FR105:FR111" si="916">SUM(AT105+DF105)</f>
        <v>0</v>
      </c>
      <c r="FS105" s="70">
        <f t="shared" si="844"/>
        <v>0</v>
      </c>
      <c r="FT105" s="70">
        <f t="shared" si="845"/>
        <v>0</v>
      </c>
      <c r="FU105" s="70">
        <f t="shared" si="846"/>
        <v>0</v>
      </c>
      <c r="FV105" s="70">
        <f t="shared" si="847"/>
        <v>0</v>
      </c>
      <c r="FW105" s="70">
        <f t="shared" si="848"/>
        <v>0</v>
      </c>
      <c r="FX105" s="70">
        <f t="shared" si="849"/>
        <v>0</v>
      </c>
      <c r="FY105" s="70">
        <f t="shared" si="850"/>
        <v>0</v>
      </c>
      <c r="FZ105" s="70">
        <f t="shared" si="851"/>
        <v>0</v>
      </c>
      <c r="GA105" s="70">
        <f t="shared" si="852"/>
        <v>0</v>
      </c>
      <c r="GB105" s="70">
        <f t="shared" si="853"/>
        <v>0</v>
      </c>
      <c r="GC105" s="70">
        <f t="shared" si="854"/>
        <v>0</v>
      </c>
      <c r="GD105" s="70">
        <f t="shared" si="855"/>
        <v>0</v>
      </c>
      <c r="GE105" s="70">
        <f t="shared" si="856"/>
        <v>15</v>
      </c>
      <c r="GF105" s="70">
        <f t="shared" si="857"/>
        <v>0</v>
      </c>
      <c r="GG105" s="116"/>
      <c r="GH105" s="116"/>
      <c r="GI105" s="116"/>
      <c r="GJ105" s="117"/>
      <c r="GL105" s="10"/>
      <c r="GM105" s="10"/>
      <c r="GN105" s="43"/>
      <c r="GO105" s="44"/>
      <c r="GP105" s="26"/>
      <c r="GQ105" s="5"/>
      <c r="GR105" s="33"/>
    </row>
    <row r="106" spans="1:200" ht="24.95" hidden="1" customHeight="1" outlineLevel="1" x14ac:dyDescent="0.3">
      <c r="A106" s="108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2"/>
      <c r="M106" s="147"/>
      <c r="N106" s="65"/>
      <c r="O106" s="70"/>
      <c r="P106" s="65"/>
      <c r="Q106" s="70"/>
      <c r="R106" s="65"/>
      <c r="S106" s="70"/>
      <c r="T106" s="65"/>
      <c r="U106" s="70"/>
      <c r="V106" s="113"/>
      <c r="W106" s="70"/>
      <c r="X106" s="70"/>
      <c r="Y106" s="70"/>
      <c r="Z106" s="113"/>
      <c r="AA106" s="70"/>
      <c r="AB106" s="113"/>
      <c r="AC106" s="70"/>
      <c r="AD106" s="113"/>
      <c r="AE106" s="114"/>
      <c r="AF106" s="113"/>
      <c r="AG106" s="70"/>
      <c r="AH106" s="113"/>
      <c r="AI106" s="70"/>
      <c r="AJ106" s="113"/>
      <c r="AK106" s="70"/>
      <c r="AL106" s="113"/>
      <c r="AM106" s="70"/>
      <c r="AN106" s="113"/>
      <c r="AO106" s="70"/>
      <c r="AP106" s="113"/>
      <c r="AQ106" s="70"/>
      <c r="AR106" s="113"/>
      <c r="AS106" s="70"/>
      <c r="AT106" s="113"/>
      <c r="AU106" s="70"/>
      <c r="AV106" s="113"/>
      <c r="AW106" s="70"/>
      <c r="AX106" s="113"/>
      <c r="AY106" s="70"/>
      <c r="AZ106" s="113"/>
      <c r="BA106" s="70"/>
      <c r="BB106" s="113"/>
      <c r="BC106" s="70"/>
      <c r="BD106" s="113"/>
      <c r="BE106" s="70"/>
      <c r="BF106" s="70"/>
      <c r="BG106" s="70">
        <f t="shared" si="805"/>
        <v>0</v>
      </c>
      <c r="BH106" s="70">
        <f t="shared" si="806"/>
        <v>0</v>
      </c>
      <c r="BI106" s="116"/>
      <c r="BJ106" s="116"/>
      <c r="BK106" s="116"/>
      <c r="BL106" s="117"/>
      <c r="BM106" s="108"/>
      <c r="BN106" s="137" t="s">
        <v>233</v>
      </c>
      <c r="BO106" s="119" t="s">
        <v>110</v>
      </c>
      <c r="BP106" s="119" t="s">
        <v>190</v>
      </c>
      <c r="BQ106" s="119" t="s">
        <v>187</v>
      </c>
      <c r="BR106" s="119" t="s">
        <v>380</v>
      </c>
      <c r="BS106" s="119">
        <v>11</v>
      </c>
      <c r="BT106" s="119">
        <v>2</v>
      </c>
      <c r="BU106" s="119">
        <v>1</v>
      </c>
      <c r="BV106" s="119">
        <v>1</v>
      </c>
      <c r="BW106" s="119">
        <v>1</v>
      </c>
      <c r="BX106" s="138"/>
      <c r="BY106" s="139">
        <f>SUM(BZ106+CB106+CD106+CF106+CH106)</f>
        <v>0</v>
      </c>
      <c r="BZ106" s="138"/>
      <c r="CA106" s="138">
        <f>SUM(BZ106)*BU106</f>
        <v>0</v>
      </c>
      <c r="CB106" s="138"/>
      <c r="CC106" s="140">
        <f>BV106*CB106</f>
        <v>0</v>
      </c>
      <c r="CD106" s="138"/>
      <c r="CE106" s="140">
        <f t="shared" si="906"/>
        <v>0</v>
      </c>
      <c r="CF106" s="141"/>
      <c r="CG106" s="142">
        <f t="shared" si="907"/>
        <v>0</v>
      </c>
      <c r="CH106" s="141"/>
      <c r="CI106" s="142">
        <f t="shared" si="902"/>
        <v>0</v>
      </c>
      <c r="CJ106" s="68"/>
      <c r="CK106" s="68">
        <f t="shared" si="908"/>
        <v>0</v>
      </c>
      <c r="CL106" s="141"/>
      <c r="CM106" s="142"/>
      <c r="CN106" s="141"/>
      <c r="CO106" s="68">
        <f t="shared" si="909"/>
        <v>0</v>
      </c>
      <c r="CP106" s="141">
        <v>1</v>
      </c>
      <c r="CQ106" s="148">
        <f>BT106*15*CP106</f>
        <v>30</v>
      </c>
      <c r="CR106" s="141"/>
      <c r="CS106" s="142">
        <f t="shared" si="910"/>
        <v>0</v>
      </c>
      <c r="CT106" s="141"/>
      <c r="CU106" s="68">
        <f>SUM(CT106*BT106/3)</f>
        <v>0</v>
      </c>
      <c r="CV106" s="141"/>
      <c r="CW106" s="68">
        <f>SUM(CV106*BT106*2/3)</f>
        <v>0</v>
      </c>
      <c r="CX106" s="141"/>
      <c r="CY106" s="142">
        <f>SUM(CX106*BT106)*2</f>
        <v>0</v>
      </c>
      <c r="CZ106" s="141"/>
      <c r="DA106" s="142">
        <f t="shared" si="911"/>
        <v>0</v>
      </c>
      <c r="DB106" s="141"/>
      <c r="DC106" s="142">
        <f>SUM(DB106*BT106*2)</f>
        <v>0</v>
      </c>
      <c r="DD106" s="141"/>
      <c r="DE106" s="142">
        <f t="shared" si="912"/>
        <v>0</v>
      </c>
      <c r="DF106" s="141"/>
      <c r="DG106" s="68">
        <f t="shared" si="807"/>
        <v>0</v>
      </c>
      <c r="DH106" s="141"/>
      <c r="DI106" s="142">
        <f t="shared" si="913"/>
        <v>0</v>
      </c>
      <c r="DJ106" s="141"/>
      <c r="DK106" s="142">
        <f>SUM(BV106*DJ106*8)</f>
        <v>0</v>
      </c>
      <c r="DL106" s="141"/>
      <c r="DM106" s="68">
        <f>SUM(DL106*BT106*5*2/3)</f>
        <v>0</v>
      </c>
      <c r="DN106" s="141"/>
      <c r="DO106" s="68">
        <f t="shared" si="914"/>
        <v>0</v>
      </c>
      <c r="DP106" s="141"/>
      <c r="DQ106" s="112">
        <f t="shared" si="915"/>
        <v>0</v>
      </c>
      <c r="DR106" s="70"/>
      <c r="DS106" s="70">
        <f t="shared" si="808"/>
        <v>30</v>
      </c>
      <c r="DT106" s="70">
        <f t="shared" si="809"/>
        <v>0</v>
      </c>
      <c r="DU106" s="116"/>
      <c r="DV106" s="116"/>
      <c r="DW106" s="116"/>
      <c r="DX106" s="117"/>
      <c r="DY106" s="108"/>
      <c r="DZ106" s="62"/>
      <c r="EA106" s="63"/>
      <c r="EB106" s="63"/>
      <c r="EC106" s="63"/>
      <c r="ED106" s="63"/>
      <c r="EE106" s="63"/>
      <c r="EF106" s="63"/>
      <c r="EG106" s="63"/>
      <c r="EH106" s="63"/>
      <c r="EI106" s="63"/>
      <c r="EJ106" s="62"/>
      <c r="EK106" s="147"/>
      <c r="EL106" s="65"/>
      <c r="EM106" s="70">
        <f t="shared" si="813"/>
        <v>0</v>
      </c>
      <c r="EN106" s="70">
        <f t="shared" si="814"/>
        <v>0</v>
      </c>
      <c r="EO106" s="70">
        <f t="shared" si="815"/>
        <v>0</v>
      </c>
      <c r="EP106" s="70">
        <f t="shared" si="816"/>
        <v>0</v>
      </c>
      <c r="EQ106" s="70">
        <f t="shared" si="817"/>
        <v>0</v>
      </c>
      <c r="ER106" s="70">
        <f t="shared" si="818"/>
        <v>0</v>
      </c>
      <c r="ES106" s="70">
        <f t="shared" si="819"/>
        <v>0</v>
      </c>
      <c r="ET106" s="70">
        <f t="shared" si="820"/>
        <v>0</v>
      </c>
      <c r="EU106" s="70">
        <f t="shared" si="821"/>
        <v>0</v>
      </c>
      <c r="EV106" s="70">
        <f t="shared" si="822"/>
        <v>0</v>
      </c>
      <c r="EW106" s="70">
        <f t="shared" si="823"/>
        <v>0</v>
      </c>
      <c r="EX106" s="70">
        <f t="shared" si="824"/>
        <v>0</v>
      </c>
      <c r="EY106" s="70">
        <f t="shared" si="825"/>
        <v>0</v>
      </c>
      <c r="EZ106" s="70">
        <f t="shared" si="826"/>
        <v>0</v>
      </c>
      <c r="FA106" s="70">
        <f t="shared" si="827"/>
        <v>0</v>
      </c>
      <c r="FB106" s="70">
        <f t="shared" si="828"/>
        <v>1</v>
      </c>
      <c r="FC106" s="70">
        <f t="shared" si="829"/>
        <v>30</v>
      </c>
      <c r="FD106" s="70">
        <f t="shared" si="830"/>
        <v>0</v>
      </c>
      <c r="FE106" s="70">
        <f t="shared" si="831"/>
        <v>0</v>
      </c>
      <c r="FF106" s="70">
        <f t="shared" si="832"/>
        <v>0</v>
      </c>
      <c r="FG106" s="70">
        <f t="shared" si="833"/>
        <v>0</v>
      </c>
      <c r="FH106" s="70">
        <f t="shared" si="834"/>
        <v>0</v>
      </c>
      <c r="FI106" s="70">
        <f t="shared" si="835"/>
        <v>0</v>
      </c>
      <c r="FJ106" s="70">
        <f t="shared" si="836"/>
        <v>0</v>
      </c>
      <c r="FK106" s="70">
        <f t="shared" si="837"/>
        <v>0</v>
      </c>
      <c r="FL106" s="70">
        <f t="shared" si="838"/>
        <v>0</v>
      </c>
      <c r="FM106" s="70">
        <f t="shared" si="839"/>
        <v>0</v>
      </c>
      <c r="FN106" s="70">
        <f t="shared" si="840"/>
        <v>0</v>
      </c>
      <c r="FO106" s="70">
        <f t="shared" si="841"/>
        <v>0</v>
      </c>
      <c r="FP106" s="70">
        <f t="shared" si="842"/>
        <v>0</v>
      </c>
      <c r="FQ106" s="70">
        <f t="shared" si="843"/>
        <v>0</v>
      </c>
      <c r="FR106" s="70">
        <f t="shared" si="916"/>
        <v>0</v>
      </c>
      <c r="FS106" s="70">
        <f t="shared" si="844"/>
        <v>0</v>
      </c>
      <c r="FT106" s="70">
        <f t="shared" si="845"/>
        <v>0</v>
      </c>
      <c r="FU106" s="70">
        <f t="shared" si="846"/>
        <v>0</v>
      </c>
      <c r="FV106" s="70">
        <f t="shared" si="847"/>
        <v>0</v>
      </c>
      <c r="FW106" s="70">
        <f t="shared" si="848"/>
        <v>0</v>
      </c>
      <c r="FX106" s="70">
        <f t="shared" si="849"/>
        <v>0</v>
      </c>
      <c r="FY106" s="70">
        <f t="shared" si="850"/>
        <v>0</v>
      </c>
      <c r="FZ106" s="70">
        <f t="shared" si="851"/>
        <v>0</v>
      </c>
      <c r="GA106" s="70">
        <f t="shared" si="852"/>
        <v>0</v>
      </c>
      <c r="GB106" s="70">
        <f t="shared" si="853"/>
        <v>0</v>
      </c>
      <c r="GC106" s="70">
        <f t="shared" si="854"/>
        <v>0</v>
      </c>
      <c r="GD106" s="70">
        <f t="shared" si="855"/>
        <v>0</v>
      </c>
      <c r="GE106" s="70">
        <f t="shared" si="856"/>
        <v>30</v>
      </c>
      <c r="GF106" s="70">
        <f t="shared" si="857"/>
        <v>0</v>
      </c>
      <c r="GG106" s="116"/>
      <c r="GH106" s="116"/>
      <c r="GI106" s="116"/>
      <c r="GJ106" s="117"/>
      <c r="GL106" s="10"/>
      <c r="GM106" s="10"/>
      <c r="GN106" s="43"/>
      <c r="GO106" s="44"/>
      <c r="GP106" s="26"/>
      <c r="GQ106" s="5"/>
      <c r="GR106" s="33"/>
    </row>
    <row r="107" spans="1:200" ht="24.95" hidden="1" customHeight="1" outlineLevel="1" x14ac:dyDescent="0.3">
      <c r="A107" s="108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2"/>
      <c r="M107" s="147"/>
      <c r="N107" s="65"/>
      <c r="O107" s="70"/>
      <c r="P107" s="65"/>
      <c r="Q107" s="70"/>
      <c r="R107" s="65"/>
      <c r="S107" s="70"/>
      <c r="T107" s="65"/>
      <c r="U107" s="70"/>
      <c r="V107" s="113"/>
      <c r="W107" s="70"/>
      <c r="X107" s="70"/>
      <c r="Y107" s="70"/>
      <c r="Z107" s="113"/>
      <c r="AA107" s="70"/>
      <c r="AB107" s="113"/>
      <c r="AC107" s="70"/>
      <c r="AD107" s="113"/>
      <c r="AE107" s="114"/>
      <c r="AF107" s="113"/>
      <c r="AG107" s="70"/>
      <c r="AH107" s="113"/>
      <c r="AI107" s="70"/>
      <c r="AJ107" s="113"/>
      <c r="AK107" s="70"/>
      <c r="AL107" s="113"/>
      <c r="AM107" s="70"/>
      <c r="AN107" s="113"/>
      <c r="AO107" s="70"/>
      <c r="AP107" s="113"/>
      <c r="AQ107" s="70"/>
      <c r="AR107" s="113"/>
      <c r="AS107" s="70"/>
      <c r="AT107" s="113"/>
      <c r="AU107" s="70"/>
      <c r="AV107" s="113"/>
      <c r="AW107" s="70"/>
      <c r="AX107" s="113"/>
      <c r="AY107" s="70"/>
      <c r="AZ107" s="113"/>
      <c r="BA107" s="70"/>
      <c r="BB107" s="113"/>
      <c r="BC107" s="70"/>
      <c r="BD107" s="113"/>
      <c r="BE107" s="70"/>
      <c r="BF107" s="70"/>
      <c r="BG107" s="70">
        <f t="shared" si="805"/>
        <v>0</v>
      </c>
      <c r="BH107" s="70">
        <f t="shared" si="806"/>
        <v>0</v>
      </c>
      <c r="BI107" s="116"/>
      <c r="BJ107" s="116"/>
      <c r="BK107" s="116"/>
      <c r="BL107" s="117"/>
      <c r="BM107" s="108"/>
      <c r="BN107" s="137" t="s">
        <v>381</v>
      </c>
      <c r="BO107" s="119" t="s">
        <v>94</v>
      </c>
      <c r="BP107" s="119" t="s">
        <v>190</v>
      </c>
      <c r="BQ107" s="119" t="s">
        <v>187</v>
      </c>
      <c r="BR107" s="119" t="s">
        <v>379</v>
      </c>
      <c r="BS107" s="119">
        <v>12</v>
      </c>
      <c r="BT107" s="119">
        <v>10</v>
      </c>
      <c r="BU107" s="119">
        <v>1</v>
      </c>
      <c r="BV107" s="119">
        <v>1</v>
      </c>
      <c r="BW107" s="119">
        <v>1</v>
      </c>
      <c r="BX107" s="137"/>
      <c r="BY107" s="172">
        <f t="shared" ref="BY107:BY108" si="917">SUM(BZ107+CB107+CD107+CF107+CH107)</f>
        <v>0</v>
      </c>
      <c r="BZ107" s="141"/>
      <c r="CA107" s="142">
        <f t="shared" ref="CA107" si="918">SUM(BZ107)*BU107</f>
        <v>0</v>
      </c>
      <c r="CB107" s="141"/>
      <c r="CC107" s="142">
        <f t="shared" ref="CC107:CC108" si="919">BV107*CB107</f>
        <v>0</v>
      </c>
      <c r="CD107" s="141"/>
      <c r="CE107" s="142">
        <f t="shared" ref="CE107" si="920">SUM(CD107)*BV107</f>
        <v>0</v>
      </c>
      <c r="CF107" s="141"/>
      <c r="CG107" s="142">
        <f t="shared" ref="CG107" si="921">SUM(CF107)*BW107</f>
        <v>0</v>
      </c>
      <c r="CH107" s="141"/>
      <c r="CI107" s="142">
        <f t="shared" si="902"/>
        <v>0</v>
      </c>
      <c r="CJ107" s="68"/>
      <c r="CK107" s="68">
        <f>SUM(BX107*15/100*BV107)</f>
        <v>0</v>
      </c>
      <c r="CL107" s="141"/>
      <c r="CM107" s="142"/>
      <c r="CN107" s="141"/>
      <c r="CO107" s="68">
        <f t="shared" si="909"/>
        <v>0</v>
      </c>
      <c r="CP107" s="141"/>
      <c r="CQ107" s="148">
        <f t="shared" ref="CQ107" si="922">SUM(CP107*BT107*(15))</f>
        <v>0</v>
      </c>
      <c r="CR107" s="141"/>
      <c r="CS107" s="142">
        <f t="shared" ref="CS107" si="923">SUM(CR107*BT107*3)</f>
        <v>0</v>
      </c>
      <c r="CT107" s="141"/>
      <c r="CU107" s="68">
        <f t="shared" ref="CU107" si="924">SUM(CT107*BT107/3)</f>
        <v>0</v>
      </c>
      <c r="CV107" s="141"/>
      <c r="CW107" s="68">
        <f t="shared" ref="CW107" si="925">SUM(CV107*BT107*2/3)</f>
        <v>0</v>
      </c>
      <c r="CX107" s="141"/>
      <c r="CY107" s="142">
        <f>SUM(CX107*BT107*2)</f>
        <v>0</v>
      </c>
      <c r="CZ107" s="141"/>
      <c r="DA107" s="142">
        <f t="shared" si="911"/>
        <v>0</v>
      </c>
      <c r="DB107" s="141"/>
      <c r="DC107" s="142">
        <f t="shared" ref="DC107" si="926">SUM(DB107*BT107*2)</f>
        <v>0</v>
      </c>
      <c r="DD107" s="141"/>
      <c r="DE107" s="142">
        <f t="shared" ref="DE107" si="927">SUM(BV107*DD107*6)</f>
        <v>0</v>
      </c>
      <c r="DF107" s="141"/>
      <c r="DG107" s="68">
        <f t="shared" si="807"/>
        <v>0</v>
      </c>
      <c r="DH107" s="141"/>
      <c r="DI107" s="142">
        <f t="shared" ref="DI107" si="928">SUM(DH107*BT107/3)</f>
        <v>0</v>
      </c>
      <c r="DJ107" s="141"/>
      <c r="DK107" s="142">
        <f t="shared" ref="DK107" si="929">SUM(BV107*DJ107*8)</f>
        <v>0</v>
      </c>
      <c r="DL107" s="141">
        <v>1</v>
      </c>
      <c r="DM107" s="68">
        <f>DL107*BT107*2/3*3</f>
        <v>20</v>
      </c>
      <c r="DN107" s="141"/>
      <c r="DO107" s="68">
        <f t="shared" ref="DO107" si="930">SUM(DN107*BW107*4*6)</f>
        <v>0</v>
      </c>
      <c r="DP107" s="141"/>
      <c r="DQ107" s="112">
        <f t="shared" si="915"/>
        <v>0</v>
      </c>
      <c r="DR107" s="70"/>
      <c r="DS107" s="70">
        <f t="shared" si="808"/>
        <v>20</v>
      </c>
      <c r="DT107" s="70">
        <f t="shared" si="809"/>
        <v>20</v>
      </c>
      <c r="DU107" s="116"/>
      <c r="DV107" s="116"/>
      <c r="DW107" s="116"/>
      <c r="DX107" s="117"/>
      <c r="DY107" s="108"/>
      <c r="DZ107" s="62"/>
      <c r="EA107" s="63"/>
      <c r="EB107" s="63"/>
      <c r="EC107" s="63"/>
      <c r="ED107" s="63"/>
      <c r="EE107" s="63"/>
      <c r="EF107" s="63"/>
      <c r="EG107" s="63"/>
      <c r="EH107" s="63"/>
      <c r="EI107" s="63"/>
      <c r="EJ107" s="62"/>
      <c r="EK107" s="147"/>
      <c r="EL107" s="65"/>
      <c r="EM107" s="70">
        <f t="shared" si="813"/>
        <v>0</v>
      </c>
      <c r="EN107" s="70">
        <f t="shared" si="814"/>
        <v>0</v>
      </c>
      <c r="EO107" s="70">
        <f t="shared" si="815"/>
        <v>0</v>
      </c>
      <c r="EP107" s="70">
        <f t="shared" si="816"/>
        <v>0</v>
      </c>
      <c r="EQ107" s="70">
        <f t="shared" si="817"/>
        <v>0</v>
      </c>
      <c r="ER107" s="70">
        <f t="shared" si="818"/>
        <v>0</v>
      </c>
      <c r="ES107" s="70">
        <f t="shared" si="819"/>
        <v>0</v>
      </c>
      <c r="ET107" s="70">
        <f t="shared" si="820"/>
        <v>0</v>
      </c>
      <c r="EU107" s="70">
        <f t="shared" si="821"/>
        <v>0</v>
      </c>
      <c r="EV107" s="70">
        <f t="shared" si="822"/>
        <v>0</v>
      </c>
      <c r="EW107" s="70">
        <f t="shared" si="823"/>
        <v>0</v>
      </c>
      <c r="EX107" s="70">
        <f t="shared" si="824"/>
        <v>0</v>
      </c>
      <c r="EY107" s="70">
        <f t="shared" si="825"/>
        <v>0</v>
      </c>
      <c r="EZ107" s="70">
        <f t="shared" si="826"/>
        <v>0</v>
      </c>
      <c r="FA107" s="70">
        <f t="shared" si="827"/>
        <v>0</v>
      </c>
      <c r="FB107" s="70">
        <f t="shared" si="828"/>
        <v>0</v>
      </c>
      <c r="FC107" s="70">
        <f t="shared" si="829"/>
        <v>0</v>
      </c>
      <c r="FD107" s="70">
        <f t="shared" si="830"/>
        <v>0</v>
      </c>
      <c r="FE107" s="70">
        <f t="shared" si="831"/>
        <v>0</v>
      </c>
      <c r="FF107" s="70">
        <f t="shared" si="832"/>
        <v>0</v>
      </c>
      <c r="FG107" s="70">
        <f t="shared" si="833"/>
        <v>0</v>
      </c>
      <c r="FH107" s="70">
        <f t="shared" si="834"/>
        <v>0</v>
      </c>
      <c r="FI107" s="70">
        <f t="shared" si="835"/>
        <v>0</v>
      </c>
      <c r="FJ107" s="70">
        <f t="shared" si="836"/>
        <v>0</v>
      </c>
      <c r="FK107" s="70">
        <f t="shared" si="837"/>
        <v>0</v>
      </c>
      <c r="FL107" s="70">
        <f t="shared" si="838"/>
        <v>0</v>
      </c>
      <c r="FM107" s="70">
        <f t="shared" si="839"/>
        <v>0</v>
      </c>
      <c r="FN107" s="70">
        <f t="shared" si="840"/>
        <v>0</v>
      </c>
      <c r="FO107" s="70">
        <f t="shared" si="841"/>
        <v>0</v>
      </c>
      <c r="FP107" s="70">
        <f t="shared" si="842"/>
        <v>0</v>
      </c>
      <c r="FQ107" s="70">
        <f t="shared" si="843"/>
        <v>0</v>
      </c>
      <c r="FR107" s="70">
        <f t="shared" si="916"/>
        <v>0</v>
      </c>
      <c r="FS107" s="70">
        <f t="shared" si="844"/>
        <v>0</v>
      </c>
      <c r="FT107" s="70">
        <f t="shared" si="845"/>
        <v>0</v>
      </c>
      <c r="FU107" s="70">
        <f t="shared" si="846"/>
        <v>0</v>
      </c>
      <c r="FV107" s="70">
        <f t="shared" si="847"/>
        <v>0</v>
      </c>
      <c r="FW107" s="70">
        <f t="shared" si="848"/>
        <v>0</v>
      </c>
      <c r="FX107" s="70">
        <f t="shared" si="849"/>
        <v>1</v>
      </c>
      <c r="FY107" s="70">
        <f t="shared" si="850"/>
        <v>20</v>
      </c>
      <c r="FZ107" s="70">
        <f t="shared" si="851"/>
        <v>0</v>
      </c>
      <c r="GA107" s="70">
        <f t="shared" si="852"/>
        <v>0</v>
      </c>
      <c r="GB107" s="70">
        <f t="shared" si="853"/>
        <v>0</v>
      </c>
      <c r="GC107" s="70">
        <f t="shared" si="854"/>
        <v>0</v>
      </c>
      <c r="GD107" s="70">
        <f t="shared" si="855"/>
        <v>0</v>
      </c>
      <c r="GE107" s="70">
        <f t="shared" si="856"/>
        <v>20</v>
      </c>
      <c r="GF107" s="70">
        <f t="shared" si="857"/>
        <v>20</v>
      </c>
      <c r="GG107" s="116"/>
      <c r="GH107" s="116"/>
      <c r="GI107" s="116"/>
      <c r="GJ107" s="117"/>
      <c r="GL107" s="10"/>
      <c r="GM107" s="10"/>
      <c r="GN107" s="43"/>
      <c r="GO107" s="44"/>
      <c r="GP107" s="26"/>
      <c r="GQ107" s="5"/>
      <c r="GR107" s="33"/>
    </row>
    <row r="108" spans="1:200" ht="24.95" hidden="1" customHeight="1" outlineLevel="1" x14ac:dyDescent="0.3">
      <c r="A108" s="108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2"/>
      <c r="M108" s="147"/>
      <c r="N108" s="65"/>
      <c r="O108" s="70"/>
      <c r="P108" s="65"/>
      <c r="Q108" s="70"/>
      <c r="R108" s="65"/>
      <c r="S108" s="70"/>
      <c r="T108" s="65"/>
      <c r="U108" s="70"/>
      <c r="V108" s="113"/>
      <c r="W108" s="70"/>
      <c r="X108" s="70"/>
      <c r="Y108" s="70"/>
      <c r="Z108" s="113"/>
      <c r="AA108" s="70"/>
      <c r="AB108" s="113"/>
      <c r="AC108" s="70"/>
      <c r="AD108" s="113"/>
      <c r="AE108" s="114"/>
      <c r="AF108" s="113"/>
      <c r="AG108" s="70"/>
      <c r="AH108" s="113"/>
      <c r="AI108" s="70"/>
      <c r="AJ108" s="113"/>
      <c r="AK108" s="70"/>
      <c r="AL108" s="113"/>
      <c r="AM108" s="70"/>
      <c r="AN108" s="113"/>
      <c r="AO108" s="70"/>
      <c r="AP108" s="113"/>
      <c r="AQ108" s="70"/>
      <c r="AR108" s="113"/>
      <c r="AS108" s="70"/>
      <c r="AT108" s="113"/>
      <c r="AU108" s="70"/>
      <c r="AV108" s="113"/>
      <c r="AW108" s="70"/>
      <c r="AX108" s="113"/>
      <c r="AY108" s="70"/>
      <c r="AZ108" s="113"/>
      <c r="BA108" s="70"/>
      <c r="BB108" s="113"/>
      <c r="BC108" s="70"/>
      <c r="BD108" s="113"/>
      <c r="BE108" s="70"/>
      <c r="BF108" s="70"/>
      <c r="BG108" s="70">
        <f t="shared" si="805"/>
        <v>0</v>
      </c>
      <c r="BH108" s="70">
        <f t="shared" si="806"/>
        <v>0</v>
      </c>
      <c r="BI108" s="116"/>
      <c r="BJ108" s="116"/>
      <c r="BK108" s="116"/>
      <c r="BL108" s="117"/>
      <c r="BM108" s="108"/>
      <c r="BN108" s="137" t="s">
        <v>382</v>
      </c>
      <c r="BO108" s="119" t="s">
        <v>94</v>
      </c>
      <c r="BP108" s="119" t="s">
        <v>190</v>
      </c>
      <c r="BQ108" s="119" t="s">
        <v>187</v>
      </c>
      <c r="BR108" s="119" t="s">
        <v>383</v>
      </c>
      <c r="BS108" s="119">
        <v>12</v>
      </c>
      <c r="BT108" s="119">
        <v>108</v>
      </c>
      <c r="BU108" s="119">
        <v>1</v>
      </c>
      <c r="BV108" s="119">
        <v>5</v>
      </c>
      <c r="BW108" s="119">
        <v>3</v>
      </c>
      <c r="BX108" s="137"/>
      <c r="BY108" s="172">
        <f t="shared" si="917"/>
        <v>0</v>
      </c>
      <c r="BZ108" s="141"/>
      <c r="CA108" s="142">
        <f>SUM(BZ108)*BU108</f>
        <v>0</v>
      </c>
      <c r="CB108" s="141"/>
      <c r="CC108" s="142">
        <f t="shared" si="919"/>
        <v>0</v>
      </c>
      <c r="CD108" s="141"/>
      <c r="CE108" s="142">
        <f>SUM(CD108)*BV108</f>
        <v>0</v>
      </c>
      <c r="CF108" s="141"/>
      <c r="CG108" s="142">
        <f>SUM(CF108)*BW108</f>
        <v>0</v>
      </c>
      <c r="CH108" s="141"/>
      <c r="CI108" s="142">
        <f>SUM(CH108)*BV108*5</f>
        <v>0</v>
      </c>
      <c r="CJ108" s="68">
        <f>BV108*DL108/3</f>
        <v>1.6666666666666667</v>
      </c>
      <c r="CK108" s="68">
        <f>SUM(BX108*15/100*BV108)</f>
        <v>0</v>
      </c>
      <c r="CL108" s="141"/>
      <c r="CM108" s="142"/>
      <c r="CN108" s="141"/>
      <c r="CO108" s="68">
        <f>SUM(CN108)*BT108/3</f>
        <v>0</v>
      </c>
      <c r="CP108" s="141"/>
      <c r="CQ108" s="148">
        <f t="shared" ref="CQ108" si="931">SUM(CP108*BT108*(30+4))</f>
        <v>0</v>
      </c>
      <c r="CR108" s="141"/>
      <c r="CS108" s="142">
        <f>SUM(CR108*BT108*3)</f>
        <v>0</v>
      </c>
      <c r="CT108" s="141"/>
      <c r="CU108" s="68">
        <f>SUM(CT108*BT108/3)</f>
        <v>0</v>
      </c>
      <c r="CV108" s="141"/>
      <c r="CW108" s="68">
        <f>SUM(CV108*BT108*2/3)</f>
        <v>0</v>
      </c>
      <c r="CX108" s="141"/>
      <c r="CY108" s="142">
        <f t="shared" ref="CY108" si="932">SUM(CX108*BT108)*2</f>
        <v>0</v>
      </c>
      <c r="CZ108" s="141"/>
      <c r="DA108" s="142">
        <f>SUM(CZ108*BV108*2)</f>
        <v>0</v>
      </c>
      <c r="DB108" s="141"/>
      <c r="DC108" s="142">
        <f>SUM(DB108*BT108*2)</f>
        <v>0</v>
      </c>
      <c r="DD108" s="141"/>
      <c r="DE108" s="142">
        <f>SUM(BV108*DD108*6)</f>
        <v>0</v>
      </c>
      <c r="DF108" s="141"/>
      <c r="DG108" s="68">
        <f t="shared" si="807"/>
        <v>0</v>
      </c>
      <c r="DH108" s="141"/>
      <c r="DI108" s="142">
        <f>SUM(BV108*DH108*6)</f>
        <v>0</v>
      </c>
      <c r="DJ108" s="141"/>
      <c r="DK108" s="142">
        <f>SUM(BV108*DJ108*8)</f>
        <v>0</v>
      </c>
      <c r="DL108" s="141">
        <v>1</v>
      </c>
      <c r="DM108" s="68">
        <f t="shared" ref="DM108" si="933">SUM(DL108*BW108*1*8)</f>
        <v>24</v>
      </c>
      <c r="DN108" s="141"/>
      <c r="DO108" s="68">
        <f>SUM(DN108*BW108*4*6)</f>
        <v>0</v>
      </c>
      <c r="DP108" s="141"/>
      <c r="DQ108" s="112">
        <f>SUM(DP108*50)</f>
        <v>0</v>
      </c>
      <c r="DR108" s="70"/>
      <c r="DS108" s="70">
        <f t="shared" si="808"/>
        <v>25.666666666666668</v>
      </c>
      <c r="DT108" s="70">
        <f t="shared" si="809"/>
        <v>25.666666666666668</v>
      </c>
      <c r="DU108" s="116"/>
      <c r="DV108" s="116"/>
      <c r="DW108" s="116"/>
      <c r="DX108" s="117"/>
      <c r="DY108" s="108"/>
      <c r="DZ108" s="62"/>
      <c r="EA108" s="63"/>
      <c r="EB108" s="63"/>
      <c r="EC108" s="63"/>
      <c r="ED108" s="63"/>
      <c r="EE108" s="63"/>
      <c r="EF108" s="63"/>
      <c r="EG108" s="63"/>
      <c r="EH108" s="63"/>
      <c r="EI108" s="63"/>
      <c r="EJ108" s="62"/>
      <c r="EK108" s="147"/>
      <c r="EL108" s="65"/>
      <c r="EM108" s="70">
        <f t="shared" si="813"/>
        <v>0</v>
      </c>
      <c r="EN108" s="70">
        <f t="shared" si="814"/>
        <v>0</v>
      </c>
      <c r="EO108" s="70">
        <f t="shared" si="815"/>
        <v>0</v>
      </c>
      <c r="EP108" s="70">
        <f t="shared" si="816"/>
        <v>0</v>
      </c>
      <c r="EQ108" s="70">
        <f t="shared" si="817"/>
        <v>0</v>
      </c>
      <c r="ER108" s="70">
        <f t="shared" si="818"/>
        <v>0</v>
      </c>
      <c r="ES108" s="70">
        <f t="shared" si="819"/>
        <v>0</v>
      </c>
      <c r="ET108" s="70">
        <f t="shared" si="820"/>
        <v>0</v>
      </c>
      <c r="EU108" s="70">
        <f t="shared" si="821"/>
        <v>0</v>
      </c>
      <c r="EV108" s="70">
        <f t="shared" si="822"/>
        <v>1.6666666666666667</v>
      </c>
      <c r="EW108" s="70">
        <f t="shared" si="823"/>
        <v>0</v>
      </c>
      <c r="EX108" s="70">
        <f t="shared" si="824"/>
        <v>0</v>
      </c>
      <c r="EY108" s="70">
        <f t="shared" si="825"/>
        <v>0</v>
      </c>
      <c r="EZ108" s="70">
        <f t="shared" si="826"/>
        <v>0</v>
      </c>
      <c r="FA108" s="70">
        <f t="shared" si="827"/>
        <v>0</v>
      </c>
      <c r="FB108" s="70">
        <f t="shared" si="828"/>
        <v>0</v>
      </c>
      <c r="FC108" s="70">
        <f t="shared" si="829"/>
        <v>0</v>
      </c>
      <c r="FD108" s="70">
        <f t="shared" si="830"/>
        <v>0</v>
      </c>
      <c r="FE108" s="70">
        <f t="shared" si="831"/>
        <v>0</v>
      </c>
      <c r="FF108" s="70">
        <f t="shared" si="832"/>
        <v>0</v>
      </c>
      <c r="FG108" s="70">
        <f t="shared" si="833"/>
        <v>0</v>
      </c>
      <c r="FH108" s="70">
        <f t="shared" si="834"/>
        <v>0</v>
      </c>
      <c r="FI108" s="70">
        <f t="shared" si="835"/>
        <v>0</v>
      </c>
      <c r="FJ108" s="70">
        <f t="shared" si="836"/>
        <v>0</v>
      </c>
      <c r="FK108" s="70">
        <f t="shared" si="837"/>
        <v>0</v>
      </c>
      <c r="FL108" s="70">
        <f t="shared" si="838"/>
        <v>0</v>
      </c>
      <c r="FM108" s="70">
        <f t="shared" si="839"/>
        <v>0</v>
      </c>
      <c r="FN108" s="70">
        <f t="shared" si="840"/>
        <v>0</v>
      </c>
      <c r="FO108" s="70">
        <f t="shared" si="841"/>
        <v>0</v>
      </c>
      <c r="FP108" s="70">
        <f t="shared" si="842"/>
        <v>0</v>
      </c>
      <c r="FQ108" s="70">
        <f t="shared" si="843"/>
        <v>0</v>
      </c>
      <c r="FR108" s="70">
        <f t="shared" si="916"/>
        <v>0</v>
      </c>
      <c r="FS108" s="70">
        <f t="shared" si="844"/>
        <v>0</v>
      </c>
      <c r="FT108" s="70">
        <f t="shared" si="845"/>
        <v>0</v>
      </c>
      <c r="FU108" s="70">
        <f t="shared" si="846"/>
        <v>0</v>
      </c>
      <c r="FV108" s="70">
        <f t="shared" si="847"/>
        <v>0</v>
      </c>
      <c r="FW108" s="70">
        <f t="shared" si="848"/>
        <v>0</v>
      </c>
      <c r="FX108" s="70">
        <f t="shared" si="849"/>
        <v>1</v>
      </c>
      <c r="FY108" s="70">
        <f t="shared" si="850"/>
        <v>24</v>
      </c>
      <c r="FZ108" s="70">
        <f t="shared" si="851"/>
        <v>0</v>
      </c>
      <c r="GA108" s="70">
        <f t="shared" si="852"/>
        <v>0</v>
      </c>
      <c r="GB108" s="70">
        <f t="shared" si="853"/>
        <v>0</v>
      </c>
      <c r="GC108" s="70">
        <f t="shared" si="854"/>
        <v>0</v>
      </c>
      <c r="GD108" s="70">
        <f t="shared" si="855"/>
        <v>0</v>
      </c>
      <c r="GE108" s="70">
        <f t="shared" si="856"/>
        <v>25.666666666666668</v>
      </c>
      <c r="GF108" s="70">
        <f t="shared" si="857"/>
        <v>25.666666666666668</v>
      </c>
      <c r="GG108" s="116"/>
      <c r="GH108" s="116"/>
      <c r="GI108" s="116"/>
      <c r="GJ108" s="117"/>
      <c r="GL108" s="10"/>
      <c r="GM108" s="10"/>
      <c r="GN108" s="43"/>
      <c r="GO108" s="44"/>
      <c r="GP108" s="26"/>
      <c r="GQ108" s="5"/>
      <c r="GR108" s="33"/>
    </row>
    <row r="109" spans="1:200" ht="24.95" hidden="1" customHeight="1" outlineLevel="1" x14ac:dyDescent="0.3">
      <c r="A109" s="108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2"/>
      <c r="M109" s="147"/>
      <c r="N109" s="65"/>
      <c r="O109" s="70"/>
      <c r="P109" s="65"/>
      <c r="Q109" s="70"/>
      <c r="R109" s="65"/>
      <c r="S109" s="70"/>
      <c r="T109" s="65"/>
      <c r="U109" s="70"/>
      <c r="V109" s="113"/>
      <c r="W109" s="70"/>
      <c r="X109" s="70"/>
      <c r="Y109" s="70"/>
      <c r="Z109" s="113"/>
      <c r="AA109" s="70"/>
      <c r="AB109" s="113"/>
      <c r="AC109" s="70"/>
      <c r="AD109" s="113"/>
      <c r="AE109" s="114"/>
      <c r="AF109" s="113"/>
      <c r="AG109" s="70"/>
      <c r="AH109" s="113"/>
      <c r="AI109" s="70"/>
      <c r="AJ109" s="113"/>
      <c r="AK109" s="70"/>
      <c r="AL109" s="113"/>
      <c r="AM109" s="70"/>
      <c r="AN109" s="113"/>
      <c r="AO109" s="70"/>
      <c r="AP109" s="113"/>
      <c r="AQ109" s="70"/>
      <c r="AR109" s="113"/>
      <c r="AS109" s="70"/>
      <c r="AT109" s="113"/>
      <c r="AU109" s="70"/>
      <c r="AV109" s="113"/>
      <c r="AW109" s="70"/>
      <c r="AX109" s="113"/>
      <c r="AY109" s="70"/>
      <c r="AZ109" s="113"/>
      <c r="BA109" s="70"/>
      <c r="BB109" s="113"/>
      <c r="BC109" s="70"/>
      <c r="BD109" s="113"/>
      <c r="BE109" s="70"/>
      <c r="BF109" s="70"/>
      <c r="BG109" s="70">
        <f t="shared" si="805"/>
        <v>0</v>
      </c>
      <c r="BH109" s="70">
        <f t="shared" si="806"/>
        <v>0</v>
      </c>
      <c r="BI109" s="116"/>
      <c r="BJ109" s="116"/>
      <c r="BK109" s="116"/>
      <c r="BL109" s="117"/>
      <c r="BM109" s="108"/>
      <c r="BN109" s="137" t="s">
        <v>401</v>
      </c>
      <c r="BO109" s="119" t="s">
        <v>110</v>
      </c>
      <c r="BP109" s="119" t="s">
        <v>190</v>
      </c>
      <c r="BQ109" s="119" t="s">
        <v>187</v>
      </c>
      <c r="BR109" s="119" t="s">
        <v>380</v>
      </c>
      <c r="BS109" s="119">
        <v>12</v>
      </c>
      <c r="BT109" s="119">
        <v>42</v>
      </c>
      <c r="BU109" s="119">
        <v>1</v>
      </c>
      <c r="BV109" s="119">
        <v>2</v>
      </c>
      <c r="BW109" s="119">
        <f>SUM(BV109)*2</f>
        <v>4</v>
      </c>
      <c r="BX109" s="239"/>
      <c r="BY109" s="172">
        <f>SUM(BZ109+CB109+CD109+CF109+CH109)</f>
        <v>0</v>
      </c>
      <c r="BZ109" s="141"/>
      <c r="CA109" s="142">
        <f>SUM(BZ109)*BU109</f>
        <v>0</v>
      </c>
      <c r="CB109" s="141"/>
      <c r="CC109" s="142">
        <f>BV109*CB109</f>
        <v>0</v>
      </c>
      <c r="CD109" s="141"/>
      <c r="CE109" s="142">
        <f>SUM(CD109)*BV109</f>
        <v>0</v>
      </c>
      <c r="CF109" s="141"/>
      <c r="CG109" s="142">
        <f>SUM(CF109)*BW109</f>
        <v>0</v>
      </c>
      <c r="CH109" s="141"/>
      <c r="CI109" s="142">
        <f>SUM(CH109)*BV109*5</f>
        <v>0</v>
      </c>
      <c r="CJ109" s="68">
        <f>SUM(BV109*DJ109*2+BW109*DL109*2)</f>
        <v>0</v>
      </c>
      <c r="CK109" s="68">
        <f>SUM(BX109*15/100*BV109)</f>
        <v>0</v>
      </c>
      <c r="CL109" s="141"/>
      <c r="CM109" s="142"/>
      <c r="CN109" s="141"/>
      <c r="CO109" s="68">
        <f>SUM(CN109)*BT109/3</f>
        <v>0</v>
      </c>
      <c r="CP109" s="141"/>
      <c r="CQ109" s="148">
        <f>SUM(CP109*BT109*(30+4))</f>
        <v>0</v>
      </c>
      <c r="CR109" s="141"/>
      <c r="CS109" s="142">
        <f>SUM(CR109*BT109*3)</f>
        <v>0</v>
      </c>
      <c r="CT109" s="141"/>
      <c r="CU109" s="68">
        <f>SUM(CT109*BT109/3)</f>
        <v>0</v>
      </c>
      <c r="CV109" s="141"/>
      <c r="CW109" s="68">
        <f>SUM(CV109*BT109*2/3)</f>
        <v>0</v>
      </c>
      <c r="CX109" s="141"/>
      <c r="CY109" s="142">
        <f>SUM(CX109*BT109*2)</f>
        <v>0</v>
      </c>
      <c r="CZ109" s="141"/>
      <c r="DA109" s="142">
        <f>SUM(CZ109*BV109*2)</f>
        <v>0</v>
      </c>
      <c r="DB109" s="141">
        <v>1</v>
      </c>
      <c r="DC109" s="142">
        <f>DB109*BT109/3</f>
        <v>14</v>
      </c>
      <c r="DD109" s="141"/>
      <c r="DE109" s="142">
        <f>SUM(BV109*DD109*6)</f>
        <v>0</v>
      </c>
      <c r="DF109" s="141"/>
      <c r="DG109" s="68">
        <f t="shared" si="807"/>
        <v>0</v>
      </c>
      <c r="DH109" s="141"/>
      <c r="DI109" s="142">
        <f>SUM(BV109*DH109*6)</f>
        <v>0</v>
      </c>
      <c r="DJ109" s="141"/>
      <c r="DK109" s="142">
        <f>SUM(BV109*DJ109*8)</f>
        <v>0</v>
      </c>
      <c r="DL109" s="141"/>
      <c r="DM109" s="68">
        <f>SUM(DL109*BW109*5*6)/2</f>
        <v>0</v>
      </c>
      <c r="DN109" s="141"/>
      <c r="DO109" s="68">
        <f>SUM(DN109*BW109*4*6)</f>
        <v>0</v>
      </c>
      <c r="DP109" s="141"/>
      <c r="DQ109" s="112">
        <f>SUM(DP109*50)</f>
        <v>0</v>
      </c>
      <c r="DR109" s="70"/>
      <c r="DS109" s="70">
        <f t="shared" si="808"/>
        <v>14</v>
      </c>
      <c r="DT109" s="70">
        <f t="shared" si="809"/>
        <v>14</v>
      </c>
      <c r="DU109" s="116"/>
      <c r="DV109" s="116"/>
      <c r="DW109" s="116"/>
      <c r="DX109" s="117"/>
      <c r="DY109" s="108"/>
      <c r="DZ109" s="62"/>
      <c r="EA109" s="63"/>
      <c r="EB109" s="63"/>
      <c r="EC109" s="63"/>
      <c r="ED109" s="63"/>
      <c r="EE109" s="63"/>
      <c r="EF109" s="63"/>
      <c r="EG109" s="63"/>
      <c r="EH109" s="63"/>
      <c r="EI109" s="63"/>
      <c r="EJ109" s="62"/>
      <c r="EK109" s="147"/>
      <c r="EL109" s="65"/>
      <c r="EM109" s="70">
        <f t="shared" si="813"/>
        <v>0</v>
      </c>
      <c r="EN109" s="70">
        <f t="shared" si="814"/>
        <v>0</v>
      </c>
      <c r="EO109" s="70">
        <f t="shared" si="815"/>
        <v>0</v>
      </c>
      <c r="EP109" s="70">
        <f t="shared" si="816"/>
        <v>0</v>
      </c>
      <c r="EQ109" s="70">
        <f t="shared" si="817"/>
        <v>0</v>
      </c>
      <c r="ER109" s="70">
        <f t="shared" si="818"/>
        <v>0</v>
      </c>
      <c r="ES109" s="70">
        <f t="shared" si="819"/>
        <v>0</v>
      </c>
      <c r="ET109" s="70">
        <f t="shared" si="820"/>
        <v>0</v>
      </c>
      <c r="EU109" s="70">
        <f t="shared" si="821"/>
        <v>0</v>
      </c>
      <c r="EV109" s="70">
        <f t="shared" si="822"/>
        <v>0</v>
      </c>
      <c r="EW109" s="70">
        <f t="shared" si="823"/>
        <v>0</v>
      </c>
      <c r="EX109" s="70">
        <f t="shared" si="824"/>
        <v>0</v>
      </c>
      <c r="EY109" s="70">
        <f t="shared" si="825"/>
        <v>0</v>
      </c>
      <c r="EZ109" s="70">
        <f t="shared" si="826"/>
        <v>0</v>
      </c>
      <c r="FA109" s="70">
        <f t="shared" si="827"/>
        <v>0</v>
      </c>
      <c r="FB109" s="70">
        <f t="shared" si="828"/>
        <v>0</v>
      </c>
      <c r="FC109" s="70">
        <f t="shared" si="829"/>
        <v>0</v>
      </c>
      <c r="FD109" s="70">
        <f t="shared" si="830"/>
        <v>0</v>
      </c>
      <c r="FE109" s="70">
        <f t="shared" si="831"/>
        <v>0</v>
      </c>
      <c r="FF109" s="70">
        <f t="shared" si="832"/>
        <v>0</v>
      </c>
      <c r="FG109" s="70">
        <f t="shared" si="833"/>
        <v>0</v>
      </c>
      <c r="FH109" s="70">
        <f t="shared" si="834"/>
        <v>0</v>
      </c>
      <c r="FI109" s="70">
        <f t="shared" si="835"/>
        <v>0</v>
      </c>
      <c r="FJ109" s="70">
        <f t="shared" si="836"/>
        <v>0</v>
      </c>
      <c r="FK109" s="70">
        <f t="shared" si="837"/>
        <v>0</v>
      </c>
      <c r="FL109" s="70">
        <f t="shared" si="838"/>
        <v>0</v>
      </c>
      <c r="FM109" s="70">
        <f t="shared" si="839"/>
        <v>0</v>
      </c>
      <c r="FN109" s="70">
        <f t="shared" si="840"/>
        <v>1</v>
      </c>
      <c r="FO109" s="70">
        <f t="shared" si="841"/>
        <v>14</v>
      </c>
      <c r="FP109" s="70">
        <f t="shared" si="842"/>
        <v>0</v>
      </c>
      <c r="FQ109" s="70">
        <f t="shared" si="843"/>
        <v>0</v>
      </c>
      <c r="FR109" s="70">
        <f t="shared" si="916"/>
        <v>0</v>
      </c>
      <c r="FS109" s="70">
        <f t="shared" si="844"/>
        <v>0</v>
      </c>
      <c r="FT109" s="70">
        <f t="shared" si="845"/>
        <v>0</v>
      </c>
      <c r="FU109" s="70">
        <f t="shared" si="846"/>
        <v>0</v>
      </c>
      <c r="FV109" s="70">
        <f t="shared" si="847"/>
        <v>0</v>
      </c>
      <c r="FW109" s="70">
        <f t="shared" si="848"/>
        <v>0</v>
      </c>
      <c r="FX109" s="70">
        <f t="shared" si="849"/>
        <v>0</v>
      </c>
      <c r="FY109" s="70">
        <f t="shared" si="850"/>
        <v>0</v>
      </c>
      <c r="FZ109" s="70">
        <f t="shared" si="851"/>
        <v>0</v>
      </c>
      <c r="GA109" s="70">
        <f t="shared" si="852"/>
        <v>0</v>
      </c>
      <c r="GB109" s="70">
        <f t="shared" si="853"/>
        <v>0</v>
      </c>
      <c r="GC109" s="70">
        <f t="shared" si="854"/>
        <v>0</v>
      </c>
      <c r="GD109" s="70">
        <f t="shared" si="855"/>
        <v>0</v>
      </c>
      <c r="GE109" s="70">
        <f t="shared" si="856"/>
        <v>14</v>
      </c>
      <c r="GF109" s="70">
        <f t="shared" si="857"/>
        <v>14</v>
      </c>
      <c r="GG109" s="116"/>
      <c r="GH109" s="116"/>
      <c r="GI109" s="116"/>
      <c r="GJ109" s="117"/>
      <c r="GL109" s="10"/>
      <c r="GM109" s="10"/>
      <c r="GN109" s="43"/>
      <c r="GO109" s="44"/>
      <c r="GP109" s="26"/>
      <c r="GQ109" s="5"/>
      <c r="GR109" s="33"/>
    </row>
    <row r="110" spans="1:200" ht="24.95" hidden="1" customHeight="1" outlineLevel="1" x14ac:dyDescent="0.3">
      <c r="A110" s="108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2"/>
      <c r="M110" s="147"/>
      <c r="N110" s="65"/>
      <c r="O110" s="70"/>
      <c r="P110" s="65"/>
      <c r="Q110" s="70"/>
      <c r="R110" s="65"/>
      <c r="S110" s="70"/>
      <c r="T110" s="65"/>
      <c r="U110" s="70"/>
      <c r="V110" s="113"/>
      <c r="W110" s="70"/>
      <c r="X110" s="70"/>
      <c r="Y110" s="70"/>
      <c r="Z110" s="113"/>
      <c r="AA110" s="70"/>
      <c r="AB110" s="113"/>
      <c r="AC110" s="70"/>
      <c r="AD110" s="113"/>
      <c r="AE110" s="114"/>
      <c r="AF110" s="113"/>
      <c r="AG110" s="70"/>
      <c r="AH110" s="113"/>
      <c r="AI110" s="70"/>
      <c r="AJ110" s="113"/>
      <c r="AK110" s="70"/>
      <c r="AL110" s="113"/>
      <c r="AM110" s="70"/>
      <c r="AN110" s="113"/>
      <c r="AO110" s="70"/>
      <c r="AP110" s="113"/>
      <c r="AQ110" s="70"/>
      <c r="AR110" s="113"/>
      <c r="AS110" s="70"/>
      <c r="AT110" s="113"/>
      <c r="AU110" s="70"/>
      <c r="AV110" s="113"/>
      <c r="AW110" s="70"/>
      <c r="AX110" s="113"/>
      <c r="AY110" s="70"/>
      <c r="AZ110" s="113"/>
      <c r="BA110" s="70"/>
      <c r="BB110" s="113"/>
      <c r="BC110" s="70"/>
      <c r="BD110" s="113"/>
      <c r="BE110" s="70"/>
      <c r="BF110" s="70"/>
      <c r="BG110" s="70">
        <f t="shared" si="805"/>
        <v>0</v>
      </c>
      <c r="BH110" s="70">
        <f t="shared" si="806"/>
        <v>0</v>
      </c>
      <c r="BI110" s="116"/>
      <c r="BJ110" s="116"/>
      <c r="BK110" s="116"/>
      <c r="BL110" s="117"/>
      <c r="BM110" s="108"/>
      <c r="BN110" s="137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38"/>
      <c r="BY110" s="139"/>
      <c r="BZ110" s="138"/>
      <c r="CA110" s="138"/>
      <c r="CB110" s="138"/>
      <c r="CC110" s="140"/>
      <c r="CD110" s="138"/>
      <c r="CE110" s="140"/>
      <c r="CF110" s="141"/>
      <c r="CG110" s="142"/>
      <c r="CH110" s="141"/>
      <c r="CI110" s="142"/>
      <c r="CJ110" s="68"/>
      <c r="CK110" s="68"/>
      <c r="CL110" s="141"/>
      <c r="CM110" s="142"/>
      <c r="CN110" s="141"/>
      <c r="CO110" s="68"/>
      <c r="CP110" s="141"/>
      <c r="CQ110" s="148"/>
      <c r="CR110" s="141"/>
      <c r="CS110" s="142"/>
      <c r="CT110" s="141"/>
      <c r="CU110" s="68"/>
      <c r="CV110" s="141"/>
      <c r="CW110" s="68"/>
      <c r="CX110" s="141"/>
      <c r="CY110" s="142"/>
      <c r="CZ110" s="141"/>
      <c r="DA110" s="142"/>
      <c r="DB110" s="141"/>
      <c r="DC110" s="142"/>
      <c r="DD110" s="141"/>
      <c r="DE110" s="142"/>
      <c r="DF110" s="141"/>
      <c r="DG110" s="68"/>
      <c r="DH110" s="141"/>
      <c r="DI110" s="142"/>
      <c r="DJ110" s="141"/>
      <c r="DK110" s="142"/>
      <c r="DL110" s="141"/>
      <c r="DM110" s="68"/>
      <c r="DN110" s="141"/>
      <c r="DO110" s="68"/>
      <c r="DP110" s="141"/>
      <c r="DQ110" s="112"/>
      <c r="DR110" s="70"/>
      <c r="DS110" s="70">
        <f t="shared" si="808"/>
        <v>0</v>
      </c>
      <c r="DT110" s="70">
        <f t="shared" si="809"/>
        <v>0</v>
      </c>
      <c r="DU110" s="116"/>
      <c r="DV110" s="116"/>
      <c r="DW110" s="116"/>
      <c r="DX110" s="117"/>
      <c r="DY110" s="108"/>
      <c r="DZ110" s="62"/>
      <c r="EA110" s="63"/>
      <c r="EB110" s="63"/>
      <c r="EC110" s="63"/>
      <c r="ED110" s="63"/>
      <c r="EE110" s="63"/>
      <c r="EF110" s="63"/>
      <c r="EG110" s="63"/>
      <c r="EH110" s="63"/>
      <c r="EI110" s="63"/>
      <c r="EJ110" s="62"/>
      <c r="EK110" s="147"/>
      <c r="EL110" s="65"/>
      <c r="EM110" s="70">
        <f t="shared" si="813"/>
        <v>0</v>
      </c>
      <c r="EN110" s="70">
        <f t="shared" si="814"/>
        <v>0</v>
      </c>
      <c r="EO110" s="70">
        <f t="shared" si="815"/>
        <v>0</v>
      </c>
      <c r="EP110" s="70">
        <f t="shared" si="816"/>
        <v>0</v>
      </c>
      <c r="EQ110" s="70">
        <f t="shared" si="817"/>
        <v>0</v>
      </c>
      <c r="ER110" s="70">
        <f t="shared" si="818"/>
        <v>0</v>
      </c>
      <c r="ES110" s="70">
        <f t="shared" si="819"/>
        <v>0</v>
      </c>
      <c r="ET110" s="70">
        <f t="shared" si="820"/>
        <v>0</v>
      </c>
      <c r="EU110" s="70">
        <f t="shared" si="821"/>
        <v>0</v>
      </c>
      <c r="EV110" s="70">
        <f t="shared" si="822"/>
        <v>0</v>
      </c>
      <c r="EW110" s="70">
        <f t="shared" si="823"/>
        <v>0</v>
      </c>
      <c r="EX110" s="70">
        <f t="shared" si="824"/>
        <v>0</v>
      </c>
      <c r="EY110" s="70">
        <f t="shared" si="825"/>
        <v>0</v>
      </c>
      <c r="EZ110" s="70">
        <f t="shared" si="826"/>
        <v>0</v>
      </c>
      <c r="FA110" s="70">
        <f t="shared" si="827"/>
        <v>0</v>
      </c>
      <c r="FB110" s="70">
        <f t="shared" si="828"/>
        <v>0</v>
      </c>
      <c r="FC110" s="70">
        <f t="shared" si="829"/>
        <v>0</v>
      </c>
      <c r="FD110" s="70">
        <f t="shared" si="830"/>
        <v>0</v>
      </c>
      <c r="FE110" s="70">
        <f t="shared" si="831"/>
        <v>0</v>
      </c>
      <c r="FF110" s="70">
        <f t="shared" si="832"/>
        <v>0</v>
      </c>
      <c r="FG110" s="70">
        <f t="shared" si="833"/>
        <v>0</v>
      </c>
      <c r="FH110" s="70">
        <f t="shared" si="834"/>
        <v>0</v>
      </c>
      <c r="FI110" s="70">
        <f t="shared" si="835"/>
        <v>0</v>
      </c>
      <c r="FJ110" s="70">
        <f t="shared" si="836"/>
        <v>0</v>
      </c>
      <c r="FK110" s="70">
        <f t="shared" si="837"/>
        <v>0</v>
      </c>
      <c r="FL110" s="70">
        <f t="shared" si="838"/>
        <v>0</v>
      </c>
      <c r="FM110" s="70">
        <f t="shared" si="839"/>
        <v>0</v>
      </c>
      <c r="FN110" s="70">
        <f t="shared" si="840"/>
        <v>0</v>
      </c>
      <c r="FO110" s="70">
        <f t="shared" si="841"/>
        <v>0</v>
      </c>
      <c r="FP110" s="70">
        <f t="shared" si="842"/>
        <v>0</v>
      </c>
      <c r="FQ110" s="70">
        <f t="shared" si="843"/>
        <v>0</v>
      </c>
      <c r="FR110" s="70">
        <f t="shared" si="916"/>
        <v>0</v>
      </c>
      <c r="FS110" s="70">
        <f t="shared" si="844"/>
        <v>0</v>
      </c>
      <c r="FT110" s="70">
        <f t="shared" si="845"/>
        <v>0</v>
      </c>
      <c r="FU110" s="70">
        <f t="shared" si="846"/>
        <v>0</v>
      </c>
      <c r="FV110" s="70">
        <f t="shared" si="847"/>
        <v>0</v>
      </c>
      <c r="FW110" s="70">
        <f t="shared" si="848"/>
        <v>0</v>
      </c>
      <c r="FX110" s="70">
        <f t="shared" si="849"/>
        <v>0</v>
      </c>
      <c r="FY110" s="70">
        <f t="shared" si="850"/>
        <v>0</v>
      </c>
      <c r="FZ110" s="70">
        <f t="shared" si="851"/>
        <v>0</v>
      </c>
      <c r="GA110" s="70">
        <f t="shared" si="852"/>
        <v>0</v>
      </c>
      <c r="GB110" s="70">
        <f t="shared" si="853"/>
        <v>0</v>
      </c>
      <c r="GC110" s="70">
        <f t="shared" si="854"/>
        <v>0</v>
      </c>
      <c r="GD110" s="70">
        <f t="shared" si="855"/>
        <v>0</v>
      </c>
      <c r="GE110" s="70">
        <f t="shared" si="856"/>
        <v>0</v>
      </c>
      <c r="GF110" s="70">
        <f t="shared" si="857"/>
        <v>0</v>
      </c>
      <c r="GG110" s="116"/>
      <c r="GH110" s="116"/>
      <c r="GI110" s="116"/>
      <c r="GJ110" s="117"/>
      <c r="GL110" s="10"/>
      <c r="GM110" s="10"/>
      <c r="GN110" s="43"/>
      <c r="GO110" s="44"/>
      <c r="GP110" s="26"/>
      <c r="GQ110" s="5"/>
      <c r="GR110" s="33"/>
    </row>
    <row r="111" spans="1:200" ht="24.95" hidden="1" customHeight="1" outlineLevel="1" x14ac:dyDescent="0.3">
      <c r="A111" s="108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2"/>
      <c r="M111" s="147"/>
      <c r="N111" s="65"/>
      <c r="O111" s="70"/>
      <c r="P111" s="65"/>
      <c r="Q111" s="70"/>
      <c r="R111" s="65"/>
      <c r="S111" s="70"/>
      <c r="T111" s="65"/>
      <c r="U111" s="70"/>
      <c r="V111" s="113"/>
      <c r="W111" s="70"/>
      <c r="X111" s="70"/>
      <c r="Y111" s="70"/>
      <c r="Z111" s="113"/>
      <c r="AA111" s="70"/>
      <c r="AB111" s="113"/>
      <c r="AC111" s="70"/>
      <c r="AD111" s="113"/>
      <c r="AE111" s="114"/>
      <c r="AF111" s="113"/>
      <c r="AG111" s="70"/>
      <c r="AH111" s="113"/>
      <c r="AI111" s="70"/>
      <c r="AJ111" s="113"/>
      <c r="AK111" s="70"/>
      <c r="AL111" s="113"/>
      <c r="AM111" s="70"/>
      <c r="AN111" s="113"/>
      <c r="AO111" s="70"/>
      <c r="AP111" s="113"/>
      <c r="AQ111" s="70"/>
      <c r="AR111" s="113"/>
      <c r="AS111" s="70"/>
      <c r="AT111" s="113"/>
      <c r="AU111" s="70"/>
      <c r="AV111" s="113"/>
      <c r="AW111" s="70"/>
      <c r="AX111" s="113"/>
      <c r="AY111" s="70"/>
      <c r="AZ111" s="113"/>
      <c r="BA111" s="70"/>
      <c r="BB111" s="113"/>
      <c r="BC111" s="70"/>
      <c r="BD111" s="113"/>
      <c r="BE111" s="70"/>
      <c r="BF111" s="70"/>
      <c r="BG111" s="70">
        <f t="shared" si="805"/>
        <v>0</v>
      </c>
      <c r="BH111" s="70">
        <f t="shared" si="806"/>
        <v>0</v>
      </c>
      <c r="BI111" s="116"/>
      <c r="BJ111" s="116"/>
      <c r="BK111" s="116"/>
      <c r="BL111" s="117"/>
      <c r="BM111" s="108"/>
      <c r="BN111" s="62"/>
      <c r="BO111" s="63"/>
      <c r="BP111" s="63"/>
      <c r="BQ111" s="63"/>
      <c r="BR111" s="63"/>
      <c r="BS111" s="63"/>
      <c r="BT111" s="63"/>
      <c r="BU111" s="63"/>
      <c r="BV111" s="63"/>
      <c r="BW111" s="63"/>
      <c r="BX111" s="62"/>
      <c r="BY111" s="147"/>
      <c r="BZ111" s="65"/>
      <c r="CA111" s="70"/>
      <c r="CB111" s="65"/>
      <c r="CC111" s="70"/>
      <c r="CD111" s="65"/>
      <c r="CE111" s="70"/>
      <c r="CF111" s="65"/>
      <c r="CG111" s="70"/>
      <c r="CH111" s="113"/>
      <c r="CI111" s="70"/>
      <c r="CJ111" s="70"/>
      <c r="CK111" s="70"/>
      <c r="CL111" s="113"/>
      <c r="CM111" s="70"/>
      <c r="CN111" s="113"/>
      <c r="CO111" s="70"/>
      <c r="CP111" s="113"/>
      <c r="CQ111" s="114"/>
      <c r="CR111" s="113"/>
      <c r="CS111" s="70"/>
      <c r="CT111" s="113"/>
      <c r="CU111" s="70"/>
      <c r="CV111" s="113"/>
      <c r="CW111" s="70"/>
      <c r="CX111" s="113"/>
      <c r="CY111" s="70"/>
      <c r="CZ111" s="113"/>
      <c r="DA111" s="70"/>
      <c r="DB111" s="113"/>
      <c r="DC111" s="66"/>
      <c r="DD111" s="113"/>
      <c r="DE111" s="66"/>
      <c r="DF111" s="113"/>
      <c r="DG111" s="70"/>
      <c r="DH111" s="113"/>
      <c r="DI111" s="70"/>
      <c r="DJ111" s="113"/>
      <c r="DK111" s="66"/>
      <c r="DL111" s="113"/>
      <c r="DM111" s="70"/>
      <c r="DN111" s="113"/>
      <c r="DO111" s="70"/>
      <c r="DP111" s="113"/>
      <c r="DQ111" s="70"/>
      <c r="DR111" s="70"/>
      <c r="DS111" s="70">
        <f t="shared" si="808"/>
        <v>0</v>
      </c>
      <c r="DT111" s="70">
        <f t="shared" si="809"/>
        <v>0</v>
      </c>
      <c r="DU111" s="116"/>
      <c r="DV111" s="116"/>
      <c r="DW111" s="116"/>
      <c r="DX111" s="117"/>
      <c r="DY111" s="108"/>
      <c r="DZ111" s="62"/>
      <c r="EA111" s="63"/>
      <c r="EB111" s="63"/>
      <c r="EC111" s="63"/>
      <c r="ED111" s="63"/>
      <c r="EE111" s="63"/>
      <c r="EF111" s="63"/>
      <c r="EG111" s="63"/>
      <c r="EH111" s="63"/>
      <c r="EI111" s="63"/>
      <c r="EJ111" s="62"/>
      <c r="EK111" s="147"/>
      <c r="EL111" s="65"/>
      <c r="EM111" s="70">
        <f t="shared" si="813"/>
        <v>0</v>
      </c>
      <c r="EN111" s="70">
        <f t="shared" si="814"/>
        <v>0</v>
      </c>
      <c r="EO111" s="70">
        <f t="shared" si="815"/>
        <v>0</v>
      </c>
      <c r="EP111" s="70">
        <f t="shared" si="816"/>
        <v>0</v>
      </c>
      <c r="EQ111" s="70">
        <f t="shared" si="817"/>
        <v>0</v>
      </c>
      <c r="ER111" s="70">
        <f t="shared" si="818"/>
        <v>0</v>
      </c>
      <c r="ES111" s="70">
        <f t="shared" si="819"/>
        <v>0</v>
      </c>
      <c r="ET111" s="70">
        <f t="shared" si="820"/>
        <v>0</v>
      </c>
      <c r="EU111" s="70">
        <f t="shared" si="821"/>
        <v>0</v>
      </c>
      <c r="EV111" s="70">
        <f t="shared" si="822"/>
        <v>0</v>
      </c>
      <c r="EW111" s="70">
        <f t="shared" si="823"/>
        <v>0</v>
      </c>
      <c r="EX111" s="70">
        <f t="shared" si="824"/>
        <v>0</v>
      </c>
      <c r="EY111" s="70">
        <f t="shared" si="825"/>
        <v>0</v>
      </c>
      <c r="EZ111" s="70">
        <f t="shared" si="826"/>
        <v>0</v>
      </c>
      <c r="FA111" s="70">
        <f t="shared" si="827"/>
        <v>0</v>
      </c>
      <c r="FB111" s="70">
        <f t="shared" si="828"/>
        <v>0</v>
      </c>
      <c r="FC111" s="70">
        <f t="shared" si="829"/>
        <v>0</v>
      </c>
      <c r="FD111" s="70">
        <f t="shared" si="830"/>
        <v>0</v>
      </c>
      <c r="FE111" s="70">
        <f t="shared" si="831"/>
        <v>0</v>
      </c>
      <c r="FF111" s="70">
        <f t="shared" si="832"/>
        <v>0</v>
      </c>
      <c r="FG111" s="70">
        <f t="shared" si="833"/>
        <v>0</v>
      </c>
      <c r="FH111" s="70">
        <f t="shared" si="834"/>
        <v>0</v>
      </c>
      <c r="FI111" s="70">
        <f t="shared" si="835"/>
        <v>0</v>
      </c>
      <c r="FJ111" s="70">
        <f t="shared" si="836"/>
        <v>0</v>
      </c>
      <c r="FK111" s="70">
        <f t="shared" si="837"/>
        <v>0</v>
      </c>
      <c r="FL111" s="70">
        <f t="shared" si="838"/>
        <v>0</v>
      </c>
      <c r="FM111" s="70">
        <f t="shared" si="839"/>
        <v>0</v>
      </c>
      <c r="FN111" s="70">
        <f t="shared" si="840"/>
        <v>0</v>
      </c>
      <c r="FO111" s="70">
        <f t="shared" si="841"/>
        <v>0</v>
      </c>
      <c r="FP111" s="70">
        <f t="shared" si="842"/>
        <v>0</v>
      </c>
      <c r="FQ111" s="70">
        <f t="shared" si="843"/>
        <v>0</v>
      </c>
      <c r="FR111" s="70">
        <f t="shared" si="916"/>
        <v>0</v>
      </c>
      <c r="FS111" s="70">
        <f t="shared" si="844"/>
        <v>0</v>
      </c>
      <c r="FT111" s="70">
        <f t="shared" si="845"/>
        <v>0</v>
      </c>
      <c r="FU111" s="70">
        <f t="shared" si="846"/>
        <v>0</v>
      </c>
      <c r="FV111" s="70">
        <f t="shared" si="847"/>
        <v>0</v>
      </c>
      <c r="FW111" s="70">
        <f t="shared" si="848"/>
        <v>0</v>
      </c>
      <c r="FX111" s="70">
        <f t="shared" si="849"/>
        <v>0</v>
      </c>
      <c r="FY111" s="70">
        <f t="shared" si="850"/>
        <v>0</v>
      </c>
      <c r="FZ111" s="70">
        <f t="shared" si="851"/>
        <v>0</v>
      </c>
      <c r="GA111" s="70">
        <f t="shared" si="852"/>
        <v>0</v>
      </c>
      <c r="GB111" s="70">
        <f t="shared" si="853"/>
        <v>0</v>
      </c>
      <c r="GC111" s="70">
        <f t="shared" si="854"/>
        <v>0</v>
      </c>
      <c r="GD111" s="70">
        <f t="shared" si="855"/>
        <v>0</v>
      </c>
      <c r="GE111" s="70">
        <f t="shared" si="856"/>
        <v>0</v>
      </c>
      <c r="GF111" s="70">
        <f t="shared" si="857"/>
        <v>0</v>
      </c>
      <c r="GG111" s="116"/>
      <c r="GH111" s="116"/>
      <c r="GI111" s="116"/>
      <c r="GJ111" s="117"/>
      <c r="GL111" s="10"/>
      <c r="GM111" s="10"/>
      <c r="GN111" s="43"/>
      <c r="GO111" s="44"/>
      <c r="GP111" s="26"/>
      <c r="GQ111" s="5"/>
      <c r="GR111" s="33"/>
    </row>
    <row r="112" spans="1:200" ht="24.95" hidden="1" customHeight="1" outlineLevel="1" x14ac:dyDescent="0.3">
      <c r="A112" s="108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2"/>
      <c r="M112" s="147">
        <f t="shared" si="895"/>
        <v>0</v>
      </c>
      <c r="N112" s="65"/>
      <c r="O112" s="70"/>
      <c r="P112" s="65"/>
      <c r="Q112" s="70"/>
      <c r="R112" s="65"/>
      <c r="S112" s="70"/>
      <c r="T112" s="65"/>
      <c r="U112" s="70"/>
      <c r="V112" s="113"/>
      <c r="W112" s="70"/>
      <c r="X112" s="70"/>
      <c r="Y112" s="70"/>
      <c r="Z112" s="113"/>
      <c r="AA112" s="70"/>
      <c r="AB112" s="113"/>
      <c r="AC112" s="70"/>
      <c r="AD112" s="113"/>
      <c r="AE112" s="114"/>
      <c r="AF112" s="113"/>
      <c r="AG112" s="70"/>
      <c r="AH112" s="113"/>
      <c r="AI112" s="70"/>
      <c r="AJ112" s="113"/>
      <c r="AK112" s="70"/>
      <c r="AL112" s="113"/>
      <c r="AM112" s="70"/>
      <c r="AN112" s="113"/>
      <c r="AO112" s="70"/>
      <c r="AP112" s="113"/>
      <c r="AQ112" s="70"/>
      <c r="AR112" s="113"/>
      <c r="AS112" s="70"/>
      <c r="AT112" s="113"/>
      <c r="AU112" s="70"/>
      <c r="AV112" s="113"/>
      <c r="AW112" s="70"/>
      <c r="AX112" s="113"/>
      <c r="AY112" s="70"/>
      <c r="AZ112" s="113"/>
      <c r="BA112" s="70"/>
      <c r="BB112" s="113"/>
      <c r="BC112" s="70"/>
      <c r="BD112" s="113"/>
      <c r="BE112" s="70"/>
      <c r="BF112" s="70"/>
      <c r="BG112" s="70">
        <f t="shared" si="805"/>
        <v>0</v>
      </c>
      <c r="BH112" s="70">
        <f t="shared" si="806"/>
        <v>0</v>
      </c>
      <c r="BI112" s="116"/>
      <c r="BJ112" s="116"/>
      <c r="BK112" s="116"/>
      <c r="BL112" s="117"/>
      <c r="BM112" s="108"/>
      <c r="BN112" s="62"/>
      <c r="BO112" s="63"/>
      <c r="BP112" s="63"/>
      <c r="BQ112" s="63"/>
      <c r="BR112" s="63"/>
      <c r="BS112" s="63"/>
      <c r="BT112" s="63"/>
      <c r="BU112" s="63"/>
      <c r="BV112" s="63"/>
      <c r="BW112" s="63"/>
      <c r="BX112" s="62"/>
      <c r="BY112" s="147">
        <f t="shared" ref="BY112:BY114" si="934">SUM(BZ112+CB112+CF112+CH112+DD112*2)</f>
        <v>0</v>
      </c>
      <c r="BZ112" s="65"/>
      <c r="CA112" s="70"/>
      <c r="CB112" s="65"/>
      <c r="CC112" s="70"/>
      <c r="CD112" s="65"/>
      <c r="CE112" s="70"/>
      <c r="CF112" s="65"/>
      <c r="CG112" s="70"/>
      <c r="CH112" s="113"/>
      <c r="CI112" s="70"/>
      <c r="CJ112" s="70"/>
      <c r="CK112" s="70"/>
      <c r="CL112" s="113"/>
      <c r="CM112" s="70"/>
      <c r="CN112" s="113"/>
      <c r="CO112" s="70"/>
      <c r="CP112" s="113"/>
      <c r="CQ112" s="114"/>
      <c r="CR112" s="113"/>
      <c r="CS112" s="70"/>
      <c r="CT112" s="113"/>
      <c r="CU112" s="70"/>
      <c r="CV112" s="113"/>
      <c r="CW112" s="70"/>
      <c r="CX112" s="113"/>
      <c r="CY112" s="70"/>
      <c r="CZ112" s="113"/>
      <c r="DA112" s="70"/>
      <c r="DB112" s="113"/>
      <c r="DC112" s="66"/>
      <c r="DD112" s="113"/>
      <c r="DE112" s="66"/>
      <c r="DF112" s="113"/>
      <c r="DG112" s="70"/>
      <c r="DH112" s="113"/>
      <c r="DI112" s="70"/>
      <c r="DJ112" s="113"/>
      <c r="DK112" s="66"/>
      <c r="DL112" s="113"/>
      <c r="DM112" s="70"/>
      <c r="DN112" s="113"/>
      <c r="DO112" s="70"/>
      <c r="DP112" s="113"/>
      <c r="DQ112" s="70"/>
      <c r="DR112" s="70"/>
      <c r="DS112" s="70">
        <f t="shared" si="808"/>
        <v>0</v>
      </c>
      <c r="DT112" s="70">
        <f t="shared" si="809"/>
        <v>0</v>
      </c>
      <c r="DU112" s="116"/>
      <c r="DV112" s="116"/>
      <c r="DW112" s="116"/>
      <c r="DX112" s="117"/>
      <c r="DY112" s="108"/>
      <c r="DZ112" s="62"/>
      <c r="EA112" s="63"/>
      <c r="EB112" s="63"/>
      <c r="EC112" s="63"/>
      <c r="ED112" s="63"/>
      <c r="EE112" s="63"/>
      <c r="EF112" s="63"/>
      <c r="EG112" s="63"/>
      <c r="EH112" s="63"/>
      <c r="EI112" s="63"/>
      <c r="EJ112" s="62">
        <f t="shared" si="810"/>
        <v>0</v>
      </c>
      <c r="EK112" s="147">
        <f t="shared" si="811"/>
        <v>0</v>
      </c>
      <c r="EL112" s="65">
        <f t="shared" si="812"/>
        <v>0</v>
      </c>
      <c r="EM112" s="70">
        <f t="shared" si="813"/>
        <v>0</v>
      </c>
      <c r="EN112" s="65">
        <f t="shared" si="814"/>
        <v>0</v>
      </c>
      <c r="EO112" s="70">
        <f t="shared" si="815"/>
        <v>0</v>
      </c>
      <c r="EP112" s="65">
        <f t="shared" si="816"/>
        <v>0</v>
      </c>
      <c r="EQ112" s="70">
        <f t="shared" si="817"/>
        <v>0</v>
      </c>
      <c r="ER112" s="65">
        <f t="shared" si="818"/>
        <v>0</v>
      </c>
      <c r="ES112" s="70">
        <f t="shared" si="819"/>
        <v>0</v>
      </c>
      <c r="ET112" s="113">
        <f t="shared" si="820"/>
        <v>0</v>
      </c>
      <c r="EU112" s="70">
        <f t="shared" si="821"/>
        <v>0</v>
      </c>
      <c r="EV112" s="70">
        <f t="shared" si="822"/>
        <v>0</v>
      </c>
      <c r="EW112" s="70">
        <f t="shared" si="823"/>
        <v>0</v>
      </c>
      <c r="EX112" s="113">
        <f t="shared" si="824"/>
        <v>0</v>
      </c>
      <c r="EY112" s="70">
        <f t="shared" si="825"/>
        <v>0</v>
      </c>
      <c r="EZ112" s="113">
        <f t="shared" si="826"/>
        <v>0</v>
      </c>
      <c r="FA112" s="70">
        <f t="shared" si="827"/>
        <v>0</v>
      </c>
      <c r="FB112" s="113">
        <f t="shared" si="828"/>
        <v>0</v>
      </c>
      <c r="FC112" s="114">
        <f t="shared" si="829"/>
        <v>0</v>
      </c>
      <c r="FD112" s="113">
        <f t="shared" si="830"/>
        <v>0</v>
      </c>
      <c r="FE112" s="70">
        <f t="shared" si="831"/>
        <v>0</v>
      </c>
      <c r="FF112" s="113">
        <f t="shared" si="832"/>
        <v>0</v>
      </c>
      <c r="FG112" s="70">
        <f t="shared" si="833"/>
        <v>0</v>
      </c>
      <c r="FH112" s="113">
        <f t="shared" si="834"/>
        <v>0</v>
      </c>
      <c r="FI112" s="70">
        <f t="shared" si="835"/>
        <v>0</v>
      </c>
      <c r="FJ112" s="113">
        <f t="shared" si="836"/>
        <v>0</v>
      </c>
      <c r="FK112" s="70">
        <f t="shared" si="837"/>
        <v>0</v>
      </c>
      <c r="FL112" s="113">
        <f t="shared" si="838"/>
        <v>0</v>
      </c>
      <c r="FM112" s="70">
        <f t="shared" si="839"/>
        <v>0</v>
      </c>
      <c r="FN112" s="113">
        <f t="shared" si="840"/>
        <v>0</v>
      </c>
      <c r="FO112" s="70">
        <f t="shared" si="841"/>
        <v>0</v>
      </c>
      <c r="FP112" s="113">
        <f t="shared" si="842"/>
        <v>0</v>
      </c>
      <c r="FQ112" s="70">
        <f t="shared" si="843"/>
        <v>0</v>
      </c>
      <c r="FR112" s="113"/>
      <c r="FS112" s="66">
        <f t="shared" si="844"/>
        <v>0</v>
      </c>
      <c r="FT112" s="113">
        <f t="shared" si="845"/>
        <v>0</v>
      </c>
      <c r="FU112" s="70">
        <f t="shared" si="846"/>
        <v>0</v>
      </c>
      <c r="FV112" s="113">
        <f t="shared" si="847"/>
        <v>0</v>
      </c>
      <c r="FW112" s="70">
        <f t="shared" si="848"/>
        <v>0</v>
      </c>
      <c r="FX112" s="113">
        <f t="shared" si="849"/>
        <v>0</v>
      </c>
      <c r="FY112" s="70">
        <f t="shared" si="850"/>
        <v>0</v>
      </c>
      <c r="FZ112" s="113">
        <f t="shared" si="851"/>
        <v>0</v>
      </c>
      <c r="GA112" s="70">
        <f t="shared" si="852"/>
        <v>0</v>
      </c>
      <c r="GB112" s="113">
        <f t="shared" si="853"/>
        <v>0</v>
      </c>
      <c r="GC112" s="70">
        <f t="shared" si="854"/>
        <v>0</v>
      </c>
      <c r="GD112" s="70">
        <f t="shared" si="855"/>
        <v>0</v>
      </c>
      <c r="GE112" s="70">
        <f t="shared" si="856"/>
        <v>0</v>
      </c>
      <c r="GF112" s="70">
        <f t="shared" si="857"/>
        <v>0</v>
      </c>
      <c r="GG112" s="116"/>
      <c r="GH112" s="116"/>
      <c r="GI112" s="116"/>
      <c r="GJ112" s="117"/>
      <c r="GL112" s="10"/>
      <c r="GM112" s="10"/>
      <c r="GN112" s="1"/>
      <c r="GO112" s="13"/>
      <c r="GP112" s="26"/>
      <c r="GQ112" s="5"/>
      <c r="GR112" s="33"/>
    </row>
    <row r="113" spans="1:200" ht="24.95" hidden="1" customHeight="1" outlineLevel="1" x14ac:dyDescent="0.3">
      <c r="A113" s="108"/>
      <c r="B113" s="168"/>
      <c r="C113" s="168"/>
      <c r="D113" s="116"/>
      <c r="E113" s="116"/>
      <c r="F113" s="116"/>
      <c r="G113" s="116"/>
      <c r="H113" s="116"/>
      <c r="I113" s="116"/>
      <c r="J113" s="116"/>
      <c r="K113" s="116"/>
      <c r="L113" s="116"/>
      <c r="M113" s="147">
        <f t="shared" si="895"/>
        <v>0</v>
      </c>
      <c r="N113" s="65"/>
      <c r="O113" s="70"/>
      <c r="P113" s="65"/>
      <c r="Q113" s="70"/>
      <c r="R113" s="65"/>
      <c r="S113" s="70"/>
      <c r="T113" s="65"/>
      <c r="U113" s="70"/>
      <c r="V113" s="113"/>
      <c r="W113" s="70"/>
      <c r="X113" s="70"/>
      <c r="Y113" s="70"/>
      <c r="Z113" s="113"/>
      <c r="AA113" s="70"/>
      <c r="AB113" s="113"/>
      <c r="AC113" s="70"/>
      <c r="AD113" s="113"/>
      <c r="AE113" s="114"/>
      <c r="AF113" s="113"/>
      <c r="AG113" s="70"/>
      <c r="AH113" s="113"/>
      <c r="AI113" s="70"/>
      <c r="AJ113" s="113"/>
      <c r="AK113" s="70"/>
      <c r="AL113" s="113"/>
      <c r="AM113" s="70"/>
      <c r="AN113" s="113"/>
      <c r="AO113" s="70"/>
      <c r="AP113" s="113"/>
      <c r="AQ113" s="70"/>
      <c r="AR113" s="113"/>
      <c r="AS113" s="70"/>
      <c r="AT113" s="113"/>
      <c r="AU113" s="70"/>
      <c r="AV113" s="113"/>
      <c r="AW113" s="70"/>
      <c r="AX113" s="113"/>
      <c r="AY113" s="70"/>
      <c r="AZ113" s="113"/>
      <c r="BA113" s="70"/>
      <c r="BB113" s="113"/>
      <c r="BC113" s="70"/>
      <c r="BD113" s="113"/>
      <c r="BE113" s="70"/>
      <c r="BF113" s="70"/>
      <c r="BG113" s="70">
        <f t="shared" si="805"/>
        <v>0</v>
      </c>
      <c r="BH113" s="70">
        <f t="shared" si="806"/>
        <v>0</v>
      </c>
      <c r="BI113" s="116"/>
      <c r="BJ113" s="116"/>
      <c r="BK113" s="116"/>
      <c r="BL113" s="117"/>
      <c r="BM113" s="108"/>
      <c r="BN113" s="168"/>
      <c r="BO113" s="168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47">
        <f t="shared" si="934"/>
        <v>0</v>
      </c>
      <c r="BZ113" s="65"/>
      <c r="CA113" s="70"/>
      <c r="CB113" s="65"/>
      <c r="CC113" s="70"/>
      <c r="CD113" s="65"/>
      <c r="CE113" s="70"/>
      <c r="CF113" s="65"/>
      <c r="CG113" s="70"/>
      <c r="CH113" s="113"/>
      <c r="CI113" s="70"/>
      <c r="CJ113" s="70"/>
      <c r="CK113" s="70"/>
      <c r="CL113" s="113"/>
      <c r="CM113" s="70"/>
      <c r="CN113" s="113"/>
      <c r="CO113" s="70"/>
      <c r="CP113" s="113"/>
      <c r="CQ113" s="114"/>
      <c r="CR113" s="113"/>
      <c r="CS113" s="70"/>
      <c r="CT113" s="113"/>
      <c r="CU113" s="70"/>
      <c r="CV113" s="113"/>
      <c r="CW113" s="70"/>
      <c r="CX113" s="113"/>
      <c r="CY113" s="70"/>
      <c r="CZ113" s="113"/>
      <c r="DA113" s="70"/>
      <c r="DB113" s="113"/>
      <c r="DC113" s="66"/>
      <c r="DD113" s="113"/>
      <c r="DE113" s="66"/>
      <c r="DF113" s="113"/>
      <c r="DG113" s="70"/>
      <c r="DH113" s="113"/>
      <c r="DI113" s="70"/>
      <c r="DJ113" s="113"/>
      <c r="DK113" s="66"/>
      <c r="DL113" s="113"/>
      <c r="DM113" s="70"/>
      <c r="DN113" s="113"/>
      <c r="DO113" s="70"/>
      <c r="DP113" s="113"/>
      <c r="DQ113" s="70"/>
      <c r="DR113" s="70"/>
      <c r="DS113" s="70">
        <f t="shared" si="808"/>
        <v>0</v>
      </c>
      <c r="DT113" s="70">
        <f t="shared" si="809"/>
        <v>0</v>
      </c>
      <c r="DU113" s="116"/>
      <c r="DV113" s="116"/>
      <c r="DW113" s="116"/>
      <c r="DX113" s="117"/>
      <c r="DY113" s="108"/>
      <c r="DZ113" s="168"/>
      <c r="EA113" s="168"/>
      <c r="EB113" s="116"/>
      <c r="EC113" s="116"/>
      <c r="ED113" s="116"/>
      <c r="EE113" s="116"/>
      <c r="EF113" s="116"/>
      <c r="EG113" s="116"/>
      <c r="EH113" s="116"/>
      <c r="EI113" s="116"/>
      <c r="EJ113" s="116">
        <f t="shared" si="810"/>
        <v>0</v>
      </c>
      <c r="EK113" s="147">
        <f t="shared" si="811"/>
        <v>0</v>
      </c>
      <c r="EL113" s="65">
        <f t="shared" si="812"/>
        <v>0</v>
      </c>
      <c r="EM113" s="70">
        <f t="shared" si="813"/>
        <v>0</v>
      </c>
      <c r="EN113" s="65">
        <f t="shared" si="814"/>
        <v>0</v>
      </c>
      <c r="EO113" s="70">
        <f t="shared" si="815"/>
        <v>0</v>
      </c>
      <c r="EP113" s="65">
        <f t="shared" si="816"/>
        <v>0</v>
      </c>
      <c r="EQ113" s="70">
        <f t="shared" si="817"/>
        <v>0</v>
      </c>
      <c r="ER113" s="65">
        <f t="shared" si="818"/>
        <v>0</v>
      </c>
      <c r="ES113" s="70">
        <f t="shared" si="819"/>
        <v>0</v>
      </c>
      <c r="ET113" s="113">
        <f t="shared" si="820"/>
        <v>0</v>
      </c>
      <c r="EU113" s="70">
        <f t="shared" si="821"/>
        <v>0</v>
      </c>
      <c r="EV113" s="70">
        <f t="shared" si="822"/>
        <v>0</v>
      </c>
      <c r="EW113" s="70">
        <f t="shared" si="823"/>
        <v>0</v>
      </c>
      <c r="EX113" s="113">
        <f t="shared" si="824"/>
        <v>0</v>
      </c>
      <c r="EY113" s="70">
        <f t="shared" si="825"/>
        <v>0</v>
      </c>
      <c r="EZ113" s="113">
        <f t="shared" si="826"/>
        <v>0</v>
      </c>
      <c r="FA113" s="70">
        <f t="shared" si="827"/>
        <v>0</v>
      </c>
      <c r="FB113" s="113">
        <f t="shared" si="828"/>
        <v>0</v>
      </c>
      <c r="FC113" s="114">
        <f t="shared" si="829"/>
        <v>0</v>
      </c>
      <c r="FD113" s="113">
        <f t="shared" si="830"/>
        <v>0</v>
      </c>
      <c r="FE113" s="70">
        <f t="shared" si="831"/>
        <v>0</v>
      </c>
      <c r="FF113" s="113">
        <f t="shared" si="832"/>
        <v>0</v>
      </c>
      <c r="FG113" s="70">
        <f t="shared" si="833"/>
        <v>0</v>
      </c>
      <c r="FH113" s="113">
        <f t="shared" si="834"/>
        <v>0</v>
      </c>
      <c r="FI113" s="70">
        <f t="shared" si="835"/>
        <v>0</v>
      </c>
      <c r="FJ113" s="113">
        <f t="shared" si="836"/>
        <v>0</v>
      </c>
      <c r="FK113" s="70">
        <f t="shared" si="837"/>
        <v>0</v>
      </c>
      <c r="FL113" s="113">
        <f t="shared" si="838"/>
        <v>0</v>
      </c>
      <c r="FM113" s="70">
        <f t="shared" si="839"/>
        <v>0</v>
      </c>
      <c r="FN113" s="113">
        <f t="shared" si="840"/>
        <v>0</v>
      </c>
      <c r="FO113" s="70">
        <f t="shared" si="841"/>
        <v>0</v>
      </c>
      <c r="FP113" s="113">
        <f t="shared" si="842"/>
        <v>0</v>
      </c>
      <c r="FQ113" s="70">
        <f t="shared" si="843"/>
        <v>0</v>
      </c>
      <c r="FR113" s="113"/>
      <c r="FS113" s="66">
        <f t="shared" si="844"/>
        <v>0</v>
      </c>
      <c r="FT113" s="113">
        <f t="shared" si="845"/>
        <v>0</v>
      </c>
      <c r="FU113" s="70">
        <f t="shared" si="846"/>
        <v>0</v>
      </c>
      <c r="FV113" s="113">
        <f t="shared" si="847"/>
        <v>0</v>
      </c>
      <c r="FW113" s="70">
        <f t="shared" si="848"/>
        <v>0</v>
      </c>
      <c r="FX113" s="113">
        <f t="shared" si="849"/>
        <v>0</v>
      </c>
      <c r="FY113" s="70">
        <f t="shared" si="850"/>
        <v>0</v>
      </c>
      <c r="FZ113" s="113">
        <f t="shared" si="851"/>
        <v>0</v>
      </c>
      <c r="GA113" s="70">
        <f t="shared" si="852"/>
        <v>0</v>
      </c>
      <c r="GB113" s="113">
        <f t="shared" si="853"/>
        <v>0</v>
      </c>
      <c r="GC113" s="70">
        <f t="shared" si="854"/>
        <v>0</v>
      </c>
      <c r="GD113" s="70">
        <f t="shared" si="855"/>
        <v>0</v>
      </c>
      <c r="GE113" s="70">
        <f t="shared" si="856"/>
        <v>0</v>
      </c>
      <c r="GF113" s="70">
        <f t="shared" si="857"/>
        <v>0</v>
      </c>
      <c r="GG113" s="116"/>
      <c r="GH113" s="116"/>
      <c r="GI113" s="116"/>
      <c r="GJ113" s="117"/>
      <c r="GL113" s="10"/>
      <c r="GM113" s="10"/>
      <c r="GN113" s="1"/>
      <c r="GO113" s="13"/>
      <c r="GP113" s="26"/>
      <c r="GQ113" s="5"/>
      <c r="GR113" s="33"/>
    </row>
    <row r="114" spans="1:200" ht="24.95" hidden="1" customHeight="1" outlineLevel="1" x14ac:dyDescent="0.3">
      <c r="A114" s="108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47">
        <f t="shared" si="895"/>
        <v>0</v>
      </c>
      <c r="N114" s="65"/>
      <c r="O114" s="70"/>
      <c r="P114" s="65"/>
      <c r="Q114" s="70"/>
      <c r="R114" s="65"/>
      <c r="S114" s="70"/>
      <c r="T114" s="65"/>
      <c r="U114" s="70"/>
      <c r="V114" s="113"/>
      <c r="W114" s="70"/>
      <c r="X114" s="70"/>
      <c r="Y114" s="70"/>
      <c r="Z114" s="113"/>
      <c r="AA114" s="70"/>
      <c r="AB114" s="113"/>
      <c r="AC114" s="70"/>
      <c r="AD114" s="113"/>
      <c r="AE114" s="114"/>
      <c r="AF114" s="113"/>
      <c r="AG114" s="70"/>
      <c r="AH114" s="113"/>
      <c r="AI114" s="70"/>
      <c r="AJ114" s="113"/>
      <c r="AK114" s="70"/>
      <c r="AL114" s="113"/>
      <c r="AM114" s="70"/>
      <c r="AN114" s="113"/>
      <c r="AO114" s="70"/>
      <c r="AP114" s="113"/>
      <c r="AQ114" s="70"/>
      <c r="AR114" s="113"/>
      <c r="AS114" s="70"/>
      <c r="AT114" s="113"/>
      <c r="AU114" s="70"/>
      <c r="AV114" s="113"/>
      <c r="AW114" s="70"/>
      <c r="AX114" s="113"/>
      <c r="AY114" s="70"/>
      <c r="AZ114" s="113"/>
      <c r="BA114" s="70"/>
      <c r="BB114" s="113"/>
      <c r="BC114" s="70"/>
      <c r="BD114" s="113"/>
      <c r="BE114" s="70"/>
      <c r="BF114" s="70"/>
      <c r="BG114" s="70">
        <f t="shared" si="805"/>
        <v>0</v>
      </c>
      <c r="BH114" s="70">
        <f t="shared" si="806"/>
        <v>0</v>
      </c>
      <c r="BI114" s="116"/>
      <c r="BJ114" s="116"/>
      <c r="BK114" s="116"/>
      <c r="BL114" s="117"/>
      <c r="BM114" s="108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47">
        <f t="shared" si="934"/>
        <v>0</v>
      </c>
      <c r="BZ114" s="65"/>
      <c r="CA114" s="70"/>
      <c r="CB114" s="65"/>
      <c r="CC114" s="70"/>
      <c r="CD114" s="65"/>
      <c r="CE114" s="70"/>
      <c r="CF114" s="65"/>
      <c r="CG114" s="70"/>
      <c r="CH114" s="113"/>
      <c r="CI114" s="70"/>
      <c r="CJ114" s="70"/>
      <c r="CK114" s="70"/>
      <c r="CL114" s="113"/>
      <c r="CM114" s="70"/>
      <c r="CN114" s="113"/>
      <c r="CO114" s="70"/>
      <c r="CP114" s="113"/>
      <c r="CQ114" s="114"/>
      <c r="CR114" s="113"/>
      <c r="CS114" s="70"/>
      <c r="CT114" s="113"/>
      <c r="CU114" s="70"/>
      <c r="CV114" s="113"/>
      <c r="CW114" s="70"/>
      <c r="CX114" s="113"/>
      <c r="CY114" s="70"/>
      <c r="CZ114" s="113"/>
      <c r="DA114" s="70"/>
      <c r="DB114" s="113"/>
      <c r="DC114" s="66"/>
      <c r="DD114" s="113"/>
      <c r="DE114" s="66"/>
      <c r="DF114" s="113"/>
      <c r="DG114" s="70"/>
      <c r="DH114" s="113"/>
      <c r="DI114" s="70"/>
      <c r="DJ114" s="113"/>
      <c r="DK114" s="66"/>
      <c r="DL114" s="113"/>
      <c r="DM114" s="70"/>
      <c r="DN114" s="113"/>
      <c r="DO114" s="70"/>
      <c r="DP114" s="113"/>
      <c r="DQ114" s="70"/>
      <c r="DR114" s="70"/>
      <c r="DS114" s="70">
        <f t="shared" si="808"/>
        <v>0</v>
      </c>
      <c r="DT114" s="70">
        <f t="shared" si="809"/>
        <v>0</v>
      </c>
      <c r="DU114" s="116"/>
      <c r="DV114" s="116"/>
      <c r="DW114" s="116"/>
      <c r="DX114" s="117"/>
      <c r="DY114" s="108"/>
      <c r="DZ114" s="116"/>
      <c r="EA114" s="116"/>
      <c r="EB114" s="116"/>
      <c r="EC114" s="116"/>
      <c r="ED114" s="116"/>
      <c r="EE114" s="116"/>
      <c r="EF114" s="116"/>
      <c r="EG114" s="116"/>
      <c r="EH114" s="116"/>
      <c r="EI114" s="116"/>
      <c r="EJ114" s="116">
        <f t="shared" si="810"/>
        <v>0</v>
      </c>
      <c r="EK114" s="147">
        <f t="shared" si="811"/>
        <v>0</v>
      </c>
      <c r="EL114" s="65">
        <f t="shared" si="812"/>
        <v>0</v>
      </c>
      <c r="EM114" s="70">
        <f t="shared" si="813"/>
        <v>0</v>
      </c>
      <c r="EN114" s="65">
        <f t="shared" si="814"/>
        <v>0</v>
      </c>
      <c r="EO114" s="70">
        <f t="shared" si="815"/>
        <v>0</v>
      </c>
      <c r="EP114" s="65">
        <f t="shared" si="816"/>
        <v>0</v>
      </c>
      <c r="EQ114" s="70">
        <f t="shared" si="817"/>
        <v>0</v>
      </c>
      <c r="ER114" s="65">
        <f t="shared" si="818"/>
        <v>0</v>
      </c>
      <c r="ES114" s="70">
        <f t="shared" si="819"/>
        <v>0</v>
      </c>
      <c r="ET114" s="113">
        <f t="shared" si="820"/>
        <v>0</v>
      </c>
      <c r="EU114" s="70">
        <f t="shared" si="821"/>
        <v>0</v>
      </c>
      <c r="EV114" s="70">
        <f t="shared" si="822"/>
        <v>0</v>
      </c>
      <c r="EW114" s="70">
        <f t="shared" si="823"/>
        <v>0</v>
      </c>
      <c r="EX114" s="113">
        <f t="shared" si="824"/>
        <v>0</v>
      </c>
      <c r="EY114" s="70">
        <f t="shared" si="825"/>
        <v>0</v>
      </c>
      <c r="EZ114" s="113">
        <f t="shared" si="826"/>
        <v>0</v>
      </c>
      <c r="FA114" s="70">
        <f t="shared" si="827"/>
        <v>0</v>
      </c>
      <c r="FB114" s="113">
        <f t="shared" si="828"/>
        <v>0</v>
      </c>
      <c r="FC114" s="114">
        <f t="shared" si="829"/>
        <v>0</v>
      </c>
      <c r="FD114" s="113">
        <f t="shared" si="830"/>
        <v>0</v>
      </c>
      <c r="FE114" s="70">
        <f t="shared" si="831"/>
        <v>0</v>
      </c>
      <c r="FF114" s="113">
        <f t="shared" si="832"/>
        <v>0</v>
      </c>
      <c r="FG114" s="70">
        <f t="shared" si="833"/>
        <v>0</v>
      </c>
      <c r="FH114" s="113">
        <f t="shared" si="834"/>
        <v>0</v>
      </c>
      <c r="FI114" s="70">
        <f t="shared" si="835"/>
        <v>0</v>
      </c>
      <c r="FJ114" s="113">
        <f t="shared" si="836"/>
        <v>0</v>
      </c>
      <c r="FK114" s="70">
        <f t="shared" si="837"/>
        <v>0</v>
      </c>
      <c r="FL114" s="113">
        <f t="shared" si="838"/>
        <v>0</v>
      </c>
      <c r="FM114" s="70">
        <f t="shared" si="839"/>
        <v>0</v>
      </c>
      <c r="FN114" s="113">
        <f t="shared" si="840"/>
        <v>0</v>
      </c>
      <c r="FO114" s="70">
        <f t="shared" si="841"/>
        <v>0</v>
      </c>
      <c r="FP114" s="113">
        <f t="shared" si="842"/>
        <v>0</v>
      </c>
      <c r="FQ114" s="70">
        <f t="shared" si="843"/>
        <v>0</v>
      </c>
      <c r="FR114" s="113"/>
      <c r="FS114" s="66">
        <f t="shared" si="844"/>
        <v>0</v>
      </c>
      <c r="FT114" s="113">
        <f t="shared" si="845"/>
        <v>0</v>
      </c>
      <c r="FU114" s="70">
        <f t="shared" si="846"/>
        <v>0</v>
      </c>
      <c r="FV114" s="113">
        <f t="shared" si="847"/>
        <v>0</v>
      </c>
      <c r="FW114" s="70">
        <f t="shared" si="848"/>
        <v>0</v>
      </c>
      <c r="FX114" s="113">
        <f t="shared" si="849"/>
        <v>0</v>
      </c>
      <c r="FY114" s="70">
        <f t="shared" si="850"/>
        <v>0</v>
      </c>
      <c r="FZ114" s="113">
        <f t="shared" si="851"/>
        <v>0</v>
      </c>
      <c r="GA114" s="70">
        <f t="shared" si="852"/>
        <v>0</v>
      </c>
      <c r="GB114" s="113">
        <f t="shared" si="853"/>
        <v>0</v>
      </c>
      <c r="GC114" s="70">
        <f t="shared" si="854"/>
        <v>0</v>
      </c>
      <c r="GD114" s="70">
        <f t="shared" si="855"/>
        <v>0</v>
      </c>
      <c r="GE114" s="70">
        <f t="shared" si="856"/>
        <v>0</v>
      </c>
      <c r="GF114" s="70">
        <f t="shared" si="857"/>
        <v>0</v>
      </c>
      <c r="GG114" s="116"/>
      <c r="GH114" s="116"/>
      <c r="GI114" s="116"/>
      <c r="GJ114" s="117"/>
      <c r="GL114" s="10"/>
      <c r="GM114" s="10"/>
      <c r="GN114" s="1"/>
      <c r="GO114" s="13"/>
      <c r="GP114" s="26"/>
      <c r="GQ114" s="5"/>
      <c r="GR114" s="33"/>
    </row>
    <row r="115" spans="1:200" ht="24.95" customHeight="1" collapsed="1" x14ac:dyDescent="0.3">
      <c r="A115" s="151">
        <v>7</v>
      </c>
      <c r="B115" s="99" t="s">
        <v>65</v>
      </c>
      <c r="C115" s="100" t="s">
        <v>63</v>
      </c>
      <c r="D115" s="101">
        <v>0.5</v>
      </c>
      <c r="E115" s="152"/>
      <c r="F115" s="152"/>
      <c r="G115" s="152"/>
      <c r="H115" s="152"/>
      <c r="I115" s="152"/>
      <c r="J115" s="152"/>
      <c r="K115" s="152"/>
      <c r="L115" s="152">
        <f t="shared" ref="L115:AQ115" si="935">SUM(L116:L129)</f>
        <v>104</v>
      </c>
      <c r="M115" s="152">
        <f t="shared" si="935"/>
        <v>18</v>
      </c>
      <c r="N115" s="152">
        <f t="shared" si="935"/>
        <v>6</v>
      </c>
      <c r="O115" s="152">
        <f t="shared" si="935"/>
        <v>6</v>
      </c>
      <c r="P115" s="152">
        <f t="shared" si="935"/>
        <v>6</v>
      </c>
      <c r="Q115" s="152">
        <f t="shared" si="935"/>
        <v>6</v>
      </c>
      <c r="R115" s="152">
        <f t="shared" si="935"/>
        <v>6</v>
      </c>
      <c r="S115" s="152">
        <f t="shared" si="935"/>
        <v>6</v>
      </c>
      <c r="T115" s="152">
        <f t="shared" si="935"/>
        <v>0</v>
      </c>
      <c r="U115" s="152">
        <f t="shared" si="935"/>
        <v>0</v>
      </c>
      <c r="V115" s="152">
        <f t="shared" si="935"/>
        <v>0</v>
      </c>
      <c r="W115" s="152">
        <f t="shared" si="935"/>
        <v>0</v>
      </c>
      <c r="X115" s="152">
        <f t="shared" si="935"/>
        <v>0</v>
      </c>
      <c r="Y115" s="152">
        <f t="shared" si="935"/>
        <v>0</v>
      </c>
      <c r="Z115" s="152">
        <f t="shared" si="935"/>
        <v>0</v>
      </c>
      <c r="AA115" s="152">
        <f t="shared" si="935"/>
        <v>0</v>
      </c>
      <c r="AB115" s="152">
        <f t="shared" si="935"/>
        <v>17</v>
      </c>
      <c r="AC115" s="152">
        <f t="shared" si="935"/>
        <v>25.5</v>
      </c>
      <c r="AD115" s="152">
        <f t="shared" si="935"/>
        <v>1</v>
      </c>
      <c r="AE115" s="152">
        <f t="shared" si="935"/>
        <v>30</v>
      </c>
      <c r="AF115" s="152">
        <f t="shared" si="935"/>
        <v>1</v>
      </c>
      <c r="AG115" s="152">
        <f t="shared" si="935"/>
        <v>66</v>
      </c>
      <c r="AH115" s="152">
        <f t="shared" si="935"/>
        <v>0</v>
      </c>
      <c r="AI115" s="71">
        <f t="shared" si="935"/>
        <v>0</v>
      </c>
      <c r="AJ115" s="152">
        <f t="shared" si="935"/>
        <v>0</v>
      </c>
      <c r="AK115" s="152">
        <f t="shared" si="935"/>
        <v>0</v>
      </c>
      <c r="AL115" s="152">
        <f t="shared" si="935"/>
        <v>1</v>
      </c>
      <c r="AM115" s="152">
        <f t="shared" si="935"/>
        <v>6</v>
      </c>
      <c r="AN115" s="152">
        <f t="shared" si="935"/>
        <v>0</v>
      </c>
      <c r="AO115" s="152">
        <f t="shared" si="935"/>
        <v>0</v>
      </c>
      <c r="AP115" s="152">
        <f t="shared" si="935"/>
        <v>0</v>
      </c>
      <c r="AQ115" s="152">
        <f t="shared" si="935"/>
        <v>0</v>
      </c>
      <c r="AR115" s="152">
        <f t="shared" ref="AR115:BH115" si="936">SUM(AR116:AR129)</f>
        <v>0</v>
      </c>
      <c r="AS115" s="152">
        <f t="shared" si="936"/>
        <v>0</v>
      </c>
      <c r="AT115" s="152">
        <f t="shared" si="936"/>
        <v>0</v>
      </c>
      <c r="AU115" s="152">
        <f t="shared" si="936"/>
        <v>0</v>
      </c>
      <c r="AV115" s="152">
        <f t="shared" si="936"/>
        <v>0</v>
      </c>
      <c r="AW115" s="152">
        <f t="shared" si="936"/>
        <v>0</v>
      </c>
      <c r="AX115" s="152">
        <f t="shared" si="936"/>
        <v>0</v>
      </c>
      <c r="AY115" s="152">
        <f t="shared" si="936"/>
        <v>0</v>
      </c>
      <c r="AZ115" s="152">
        <f t="shared" si="936"/>
        <v>0</v>
      </c>
      <c r="BA115" s="152">
        <f t="shared" si="936"/>
        <v>0</v>
      </c>
      <c r="BB115" s="152">
        <f t="shared" si="936"/>
        <v>0</v>
      </c>
      <c r="BC115" s="152">
        <f t="shared" si="936"/>
        <v>0</v>
      </c>
      <c r="BD115" s="152">
        <f t="shared" si="936"/>
        <v>2</v>
      </c>
      <c r="BE115" s="152">
        <f t="shared" si="936"/>
        <v>50</v>
      </c>
      <c r="BF115" s="152">
        <f t="shared" si="936"/>
        <v>0</v>
      </c>
      <c r="BG115" s="71">
        <f t="shared" si="936"/>
        <v>195.5</v>
      </c>
      <c r="BH115" s="71">
        <f t="shared" si="936"/>
        <v>18</v>
      </c>
      <c r="BI115" s="152"/>
      <c r="BJ115" s="152"/>
      <c r="BK115" s="152"/>
      <c r="BL115" s="154"/>
      <c r="BM115" s="151">
        <v>7</v>
      </c>
      <c r="BN115" s="99" t="s">
        <v>65</v>
      </c>
      <c r="BO115" s="100" t="s">
        <v>63</v>
      </c>
      <c r="BP115" s="101">
        <v>0.5</v>
      </c>
      <c r="BQ115" s="152"/>
      <c r="BR115" s="152"/>
      <c r="BS115" s="152"/>
      <c r="BT115" s="152"/>
      <c r="BU115" s="152"/>
      <c r="BV115" s="152"/>
      <c r="BW115" s="152"/>
      <c r="BX115" s="152">
        <f t="shared" ref="BX115:DC115" si="937">SUM(BX116:BX129)</f>
        <v>148</v>
      </c>
      <c r="BY115" s="152">
        <f t="shared" si="937"/>
        <v>32</v>
      </c>
      <c r="BZ115" s="152">
        <f t="shared" si="937"/>
        <v>10</v>
      </c>
      <c r="CA115" s="152">
        <f t="shared" si="937"/>
        <v>10</v>
      </c>
      <c r="CB115" s="152">
        <f t="shared" si="937"/>
        <v>2</v>
      </c>
      <c r="CC115" s="152">
        <f t="shared" si="937"/>
        <v>2</v>
      </c>
      <c r="CD115" s="152">
        <f t="shared" si="937"/>
        <v>20</v>
      </c>
      <c r="CE115" s="152">
        <f t="shared" si="937"/>
        <v>20</v>
      </c>
      <c r="CF115" s="152">
        <f t="shared" si="937"/>
        <v>0</v>
      </c>
      <c r="CG115" s="152">
        <f t="shared" si="937"/>
        <v>0</v>
      </c>
      <c r="CH115" s="152">
        <f t="shared" si="937"/>
        <v>0</v>
      </c>
      <c r="CI115" s="152">
        <f t="shared" si="937"/>
        <v>0</v>
      </c>
      <c r="CJ115" s="152">
        <f t="shared" si="937"/>
        <v>0</v>
      </c>
      <c r="CK115" s="152">
        <f t="shared" si="937"/>
        <v>5.4</v>
      </c>
      <c r="CL115" s="152">
        <f t="shared" si="937"/>
        <v>0</v>
      </c>
      <c r="CM115" s="152">
        <f t="shared" si="937"/>
        <v>0</v>
      </c>
      <c r="CN115" s="152">
        <f t="shared" si="937"/>
        <v>8</v>
      </c>
      <c r="CO115" s="152">
        <f t="shared" si="937"/>
        <v>26</v>
      </c>
      <c r="CP115" s="152">
        <f t="shared" si="937"/>
        <v>1</v>
      </c>
      <c r="CQ115" s="152">
        <f t="shared" si="937"/>
        <v>30</v>
      </c>
      <c r="CR115" s="152">
        <f t="shared" si="937"/>
        <v>0</v>
      </c>
      <c r="CS115" s="152">
        <f t="shared" si="937"/>
        <v>0</v>
      </c>
      <c r="CT115" s="152">
        <f t="shared" si="937"/>
        <v>0</v>
      </c>
      <c r="CU115" s="71">
        <f t="shared" si="937"/>
        <v>0</v>
      </c>
      <c r="CV115" s="152">
        <f t="shared" si="937"/>
        <v>0</v>
      </c>
      <c r="CW115" s="152">
        <f t="shared" si="937"/>
        <v>0</v>
      </c>
      <c r="CX115" s="152">
        <f t="shared" si="937"/>
        <v>4</v>
      </c>
      <c r="CY115" s="152">
        <f t="shared" si="937"/>
        <v>66</v>
      </c>
      <c r="CZ115" s="152">
        <f t="shared" si="937"/>
        <v>0</v>
      </c>
      <c r="DA115" s="152">
        <f t="shared" si="937"/>
        <v>0</v>
      </c>
      <c r="DB115" s="152">
        <f t="shared" si="937"/>
        <v>1</v>
      </c>
      <c r="DC115" s="169">
        <f t="shared" si="937"/>
        <v>0</v>
      </c>
      <c r="DD115" s="152">
        <f t="shared" ref="DD115:DS115" si="938">SUM(DD116:DD129)</f>
        <v>1</v>
      </c>
      <c r="DE115" s="169">
        <f t="shared" si="938"/>
        <v>0</v>
      </c>
      <c r="DF115" s="152">
        <f t="shared" si="938"/>
        <v>0</v>
      </c>
      <c r="DG115" s="152">
        <f t="shared" si="938"/>
        <v>0</v>
      </c>
      <c r="DH115" s="152">
        <f t="shared" si="938"/>
        <v>0</v>
      </c>
      <c r="DI115" s="152">
        <f t="shared" si="938"/>
        <v>0</v>
      </c>
      <c r="DJ115" s="152">
        <f t="shared" si="938"/>
        <v>0</v>
      </c>
      <c r="DK115" s="169">
        <f t="shared" si="938"/>
        <v>0</v>
      </c>
      <c r="DL115" s="152">
        <f t="shared" si="938"/>
        <v>0</v>
      </c>
      <c r="DM115" s="152">
        <f t="shared" si="938"/>
        <v>0</v>
      </c>
      <c r="DN115" s="152">
        <f t="shared" si="938"/>
        <v>0</v>
      </c>
      <c r="DO115" s="152">
        <f t="shared" si="938"/>
        <v>0</v>
      </c>
      <c r="DP115" s="152">
        <f t="shared" si="938"/>
        <v>2</v>
      </c>
      <c r="DQ115" s="152">
        <f t="shared" si="938"/>
        <v>50</v>
      </c>
      <c r="DR115" s="152">
        <f t="shared" si="938"/>
        <v>0</v>
      </c>
      <c r="DS115" s="71">
        <f t="shared" si="938"/>
        <v>209.4</v>
      </c>
      <c r="DT115" s="71">
        <f>SUM(DT116:DT129)</f>
        <v>32</v>
      </c>
      <c r="DU115" s="152"/>
      <c r="DV115" s="152"/>
      <c r="DW115" s="152"/>
      <c r="DX115" s="154"/>
      <c r="DY115" s="151">
        <v>7</v>
      </c>
      <c r="DZ115" s="99" t="s">
        <v>65</v>
      </c>
      <c r="EA115" s="100" t="s">
        <v>63</v>
      </c>
      <c r="EB115" s="101">
        <v>0.5</v>
      </c>
      <c r="EC115" s="152"/>
      <c r="ED115" s="152"/>
      <c r="EE115" s="152"/>
      <c r="EF115" s="152"/>
      <c r="EG115" s="152"/>
      <c r="EH115" s="152"/>
      <c r="EI115" s="152"/>
      <c r="EJ115" s="152">
        <f t="shared" ref="EJ115:FQ115" si="939">SUM(EJ116:EJ129)</f>
        <v>252</v>
      </c>
      <c r="EK115" s="152">
        <f t="shared" si="939"/>
        <v>50</v>
      </c>
      <c r="EL115" s="152">
        <f t="shared" si="939"/>
        <v>16</v>
      </c>
      <c r="EM115" s="152">
        <f t="shared" si="939"/>
        <v>16</v>
      </c>
      <c r="EN115" s="152">
        <f t="shared" si="939"/>
        <v>8</v>
      </c>
      <c r="EO115" s="152">
        <f t="shared" si="939"/>
        <v>8</v>
      </c>
      <c r="EP115" s="152">
        <f t="shared" si="939"/>
        <v>26</v>
      </c>
      <c r="EQ115" s="152">
        <f t="shared" si="939"/>
        <v>26</v>
      </c>
      <c r="ER115" s="152">
        <f t="shared" si="939"/>
        <v>0</v>
      </c>
      <c r="ES115" s="152">
        <f t="shared" si="939"/>
        <v>0</v>
      </c>
      <c r="ET115" s="152">
        <f t="shared" si="939"/>
        <v>0</v>
      </c>
      <c r="EU115" s="152">
        <f t="shared" si="939"/>
        <v>0</v>
      </c>
      <c r="EV115" s="152">
        <f t="shared" si="939"/>
        <v>0</v>
      </c>
      <c r="EW115" s="152">
        <f t="shared" si="939"/>
        <v>5.4</v>
      </c>
      <c r="EX115" s="152">
        <f t="shared" si="939"/>
        <v>0</v>
      </c>
      <c r="EY115" s="152">
        <f t="shared" si="939"/>
        <v>0</v>
      </c>
      <c r="EZ115" s="152">
        <f t="shared" si="939"/>
        <v>25</v>
      </c>
      <c r="FA115" s="152">
        <f t="shared" si="939"/>
        <v>51.5</v>
      </c>
      <c r="FB115" s="152">
        <f t="shared" si="939"/>
        <v>2</v>
      </c>
      <c r="FC115" s="152">
        <f t="shared" si="939"/>
        <v>60</v>
      </c>
      <c r="FD115" s="152">
        <f t="shared" si="939"/>
        <v>1</v>
      </c>
      <c r="FE115" s="152">
        <f t="shared" si="939"/>
        <v>66</v>
      </c>
      <c r="FF115" s="152">
        <f t="shared" si="939"/>
        <v>0</v>
      </c>
      <c r="FG115" s="71">
        <f t="shared" si="939"/>
        <v>0</v>
      </c>
      <c r="FH115" s="152">
        <f t="shared" si="939"/>
        <v>0</v>
      </c>
      <c r="FI115" s="152">
        <f t="shared" si="939"/>
        <v>0</v>
      </c>
      <c r="FJ115" s="152">
        <f t="shared" si="939"/>
        <v>5</v>
      </c>
      <c r="FK115" s="152">
        <f t="shared" si="939"/>
        <v>72</v>
      </c>
      <c r="FL115" s="152">
        <f t="shared" si="939"/>
        <v>0</v>
      </c>
      <c r="FM115" s="152">
        <f t="shared" si="939"/>
        <v>0</v>
      </c>
      <c r="FN115" s="152">
        <f t="shared" si="939"/>
        <v>1</v>
      </c>
      <c r="FO115" s="152">
        <f t="shared" si="939"/>
        <v>0</v>
      </c>
      <c r="FP115" s="152">
        <f t="shared" si="939"/>
        <v>1</v>
      </c>
      <c r="FQ115" s="152">
        <f t="shared" si="939"/>
        <v>0</v>
      </c>
      <c r="FR115" s="152"/>
      <c r="FS115" s="169">
        <f t="shared" ref="FS115:GF115" si="940">SUM(FS116:FS129)</f>
        <v>0</v>
      </c>
      <c r="FT115" s="152">
        <f t="shared" si="940"/>
        <v>0</v>
      </c>
      <c r="FU115" s="152">
        <f t="shared" si="940"/>
        <v>0</v>
      </c>
      <c r="FV115" s="152">
        <f t="shared" si="940"/>
        <v>0</v>
      </c>
      <c r="FW115" s="152">
        <f t="shared" si="940"/>
        <v>0</v>
      </c>
      <c r="FX115" s="152">
        <f t="shared" si="940"/>
        <v>0</v>
      </c>
      <c r="FY115" s="152">
        <f t="shared" si="940"/>
        <v>0</v>
      </c>
      <c r="FZ115" s="152">
        <f t="shared" si="940"/>
        <v>0</v>
      </c>
      <c r="GA115" s="152">
        <f t="shared" si="940"/>
        <v>0</v>
      </c>
      <c r="GB115" s="152">
        <f t="shared" si="940"/>
        <v>4</v>
      </c>
      <c r="GC115" s="152">
        <f t="shared" si="940"/>
        <v>100</v>
      </c>
      <c r="GD115" s="152">
        <f t="shared" si="940"/>
        <v>0</v>
      </c>
      <c r="GE115" s="71">
        <f t="shared" si="940"/>
        <v>404.9</v>
      </c>
      <c r="GF115" s="71">
        <f t="shared" si="940"/>
        <v>50</v>
      </c>
      <c r="GG115" s="152"/>
      <c r="GH115" s="152"/>
      <c r="GI115" s="152"/>
      <c r="GJ115" s="154"/>
      <c r="GL115" s="10"/>
      <c r="GM115" s="10"/>
      <c r="GN115" s="9"/>
      <c r="GO115" s="9"/>
      <c r="GP115" s="27"/>
      <c r="GQ115" s="5"/>
      <c r="GR115" s="33"/>
    </row>
    <row r="116" spans="1:200" ht="24.95" hidden="1" customHeight="1" outlineLevel="1" x14ac:dyDescent="0.3">
      <c r="A116" s="108"/>
      <c r="B116" s="62" t="s">
        <v>102</v>
      </c>
      <c r="C116" s="63" t="s">
        <v>94</v>
      </c>
      <c r="D116" s="63" t="s">
        <v>190</v>
      </c>
      <c r="E116" s="63" t="s">
        <v>187</v>
      </c>
      <c r="F116" s="119" t="s">
        <v>201</v>
      </c>
      <c r="G116" s="119">
        <v>7</v>
      </c>
      <c r="H116" s="63">
        <v>22</v>
      </c>
      <c r="I116" s="63">
        <v>1</v>
      </c>
      <c r="J116" s="63">
        <v>1</v>
      </c>
      <c r="K116" s="63">
        <f>SUM(J116)*2</f>
        <v>2</v>
      </c>
      <c r="L116" s="62">
        <v>38</v>
      </c>
      <c r="M116" s="64">
        <f t="shared" ref="M116:M120" si="941">SUM(N116+P116+R116+T116+V116)</f>
        <v>0</v>
      </c>
      <c r="N116" s="65"/>
      <c r="O116" s="66">
        <f t="shared" ref="O116:O120" si="942">SUM(N116)*I116</f>
        <v>0</v>
      </c>
      <c r="P116" s="65"/>
      <c r="Q116" s="66">
        <f>J116*P116</f>
        <v>0</v>
      </c>
      <c r="R116" s="65"/>
      <c r="S116" s="66">
        <f>SUM(R116)*J116</f>
        <v>0</v>
      </c>
      <c r="T116" s="65"/>
      <c r="U116" s="66">
        <f>SUM(T116)*K116</f>
        <v>0</v>
      </c>
      <c r="V116" s="65"/>
      <c r="W116" s="66">
        <f>SUM(V116)*J116*5</f>
        <v>0</v>
      </c>
      <c r="X116" s="67">
        <v>0</v>
      </c>
      <c r="Y116" s="68"/>
      <c r="Z116" s="65"/>
      <c r="AA116" s="66"/>
      <c r="AB116" s="65"/>
      <c r="AC116" s="67">
        <f>SUM(AB116)*3*H116/5</f>
        <v>0</v>
      </c>
      <c r="AD116" s="65"/>
      <c r="AE116" s="69">
        <f>SUM(AD116*H116*(30+4))</f>
        <v>0</v>
      </c>
      <c r="AF116" s="65">
        <v>1</v>
      </c>
      <c r="AG116" s="66">
        <f>SUM(AF116*H116*3)</f>
        <v>66</v>
      </c>
      <c r="AH116" s="113"/>
      <c r="AI116" s="70"/>
      <c r="AJ116" s="113"/>
      <c r="AK116" s="70"/>
      <c r="AL116" s="113"/>
      <c r="AM116" s="70"/>
      <c r="AN116" s="113"/>
      <c r="AO116" s="70"/>
      <c r="AP116" s="113"/>
      <c r="AQ116" s="70"/>
      <c r="AR116" s="113"/>
      <c r="AS116" s="70"/>
      <c r="AT116" s="113"/>
      <c r="AU116" s="70"/>
      <c r="AV116" s="113"/>
      <c r="AW116" s="70"/>
      <c r="AX116" s="113"/>
      <c r="AY116" s="70"/>
      <c r="AZ116" s="113"/>
      <c r="BA116" s="70"/>
      <c r="BB116" s="113"/>
      <c r="BC116" s="70"/>
      <c r="BD116" s="113"/>
      <c r="BE116" s="70"/>
      <c r="BF116" s="70"/>
      <c r="BG116" s="70">
        <f t="shared" ref="BG116:BG129" si="943">SUM(AO116+BE116+BC116+BA116+AY116+AW116+AS116+AQ116+AK116+AM116+AI116+AG116+AE116+AC116+AA116+Y116+X116+W116+U116+Q116+O116+S116+AU116)</f>
        <v>66</v>
      </c>
      <c r="BH116" s="70">
        <f t="shared" ref="BH116:BH129" si="944">SUM(O116+Q116+U116+W116+X116+AS116+AW116+AY116+BA116+BC116+S116+AQ116)</f>
        <v>0</v>
      </c>
      <c r="BI116" s="175"/>
      <c r="BJ116" s="62"/>
      <c r="BK116" s="62"/>
      <c r="BL116" s="237"/>
      <c r="BM116" s="108"/>
      <c r="BN116" s="62" t="s">
        <v>342</v>
      </c>
      <c r="BO116" s="145" t="s">
        <v>222</v>
      </c>
      <c r="BP116" s="146" t="s">
        <v>95</v>
      </c>
      <c r="BQ116" s="63" t="s">
        <v>223</v>
      </c>
      <c r="BR116" s="146" t="s">
        <v>343</v>
      </c>
      <c r="BS116" s="63">
        <v>2</v>
      </c>
      <c r="BT116" s="63">
        <v>2</v>
      </c>
      <c r="BU116" s="63">
        <v>1</v>
      </c>
      <c r="BV116" s="63">
        <v>1</v>
      </c>
      <c r="BW116" s="63">
        <v>1</v>
      </c>
      <c r="BX116" s="109">
        <v>6</v>
      </c>
      <c r="BY116" s="135">
        <f t="shared" ref="BY116:BY122" si="945">SUM(BZ116+CB116+CD116+CF116+CH116)</f>
        <v>6</v>
      </c>
      <c r="BZ116" s="65">
        <v>4</v>
      </c>
      <c r="CA116" s="66">
        <f t="shared" ref="CA116:CA122" si="946">SUM(BZ116)*BU116</f>
        <v>4</v>
      </c>
      <c r="CB116" s="65"/>
      <c r="CC116" s="66">
        <f t="shared" ref="CC116:CC122" si="947">BV116*CB116</f>
        <v>0</v>
      </c>
      <c r="CD116" s="65">
        <v>2</v>
      </c>
      <c r="CE116" s="66">
        <f>SUM(CD116)*BV116</f>
        <v>2</v>
      </c>
      <c r="CF116" s="65"/>
      <c r="CG116" s="66">
        <f>SUM(CF116)*BW116</f>
        <v>0</v>
      </c>
      <c r="CH116" s="65"/>
      <c r="CI116" s="66">
        <f>SUM(CH116)*BV116*5</f>
        <v>0</v>
      </c>
      <c r="CJ116" s="67">
        <f>SUM(BV116*DJ116*2+BW116*DL116*2)</f>
        <v>0</v>
      </c>
      <c r="CK116" s="67">
        <f>SUM(BX116*5/100*BV116)</f>
        <v>0.3</v>
      </c>
      <c r="CL116" s="65"/>
      <c r="CM116" s="66"/>
      <c r="CN116" s="65"/>
      <c r="CO116" s="67">
        <f>SUM(CN116)*3*BT116/5</f>
        <v>0</v>
      </c>
      <c r="CP116" s="65"/>
      <c r="CQ116" s="69">
        <f>SUM(CP116*BT116*(30+4))</f>
        <v>0</v>
      </c>
      <c r="CR116" s="65"/>
      <c r="CS116" s="66">
        <f t="shared" ref="CS116:CS122" si="948">SUM(CR116*BT116*3)</f>
        <v>0</v>
      </c>
      <c r="CT116" s="65"/>
      <c r="CU116" s="67">
        <f t="shared" ref="CU116:CU122" si="949">SUM(CT116*BT116/3)</f>
        <v>0</v>
      </c>
      <c r="CV116" s="65"/>
      <c r="CW116" s="67">
        <f>SUM(CV116*BT116*2/3)</f>
        <v>0</v>
      </c>
      <c r="CX116" s="65"/>
      <c r="CY116" s="66">
        <f t="shared" ref="CY116" si="950">SUM(CX116*BT116)</f>
        <v>0</v>
      </c>
      <c r="CZ116" s="65"/>
      <c r="DA116" s="66">
        <f t="shared" ref="DA116:DA120" si="951">SUM(CZ116*BV116)</f>
        <v>0</v>
      </c>
      <c r="DB116" s="65"/>
      <c r="DC116" s="67">
        <f t="shared" ref="DC116:DC117" si="952">SUM(DB116*BT116*2)</f>
        <v>0</v>
      </c>
      <c r="DD116" s="65"/>
      <c r="DE116" s="66">
        <f>SUM(DD116*BV116/3)</f>
        <v>0</v>
      </c>
      <c r="DF116" s="65"/>
      <c r="DG116" s="67">
        <f t="shared" ref="DG116:DG125" si="953">DF116*BT116/3</f>
        <v>0</v>
      </c>
      <c r="DH116" s="65"/>
      <c r="DI116" s="66">
        <f t="shared" ref="DI116:DI117" si="954">SUM(DH116*BT116/3)</f>
        <v>0</v>
      </c>
      <c r="DJ116" s="65"/>
      <c r="DK116" s="66">
        <f t="shared" ref="DK116:DK117" si="955">SUM(DJ116*BT116/3)</f>
        <v>0</v>
      </c>
      <c r="DL116" s="65"/>
      <c r="DM116" s="67">
        <f>SUM(DL116*BW116*5*6)</f>
        <v>0</v>
      </c>
      <c r="DN116" s="65"/>
      <c r="DO116" s="67">
        <f t="shared" ref="DO116:DO120" si="956">SUM(DN116*BW116*4*6)</f>
        <v>0</v>
      </c>
      <c r="DP116" s="65"/>
      <c r="DQ116" s="70">
        <f t="shared" ref="DQ116:DQ117" si="957">SUM(DP116*50)/2</f>
        <v>0</v>
      </c>
      <c r="DR116" s="70"/>
      <c r="DS116" s="70">
        <f t="shared" ref="DS116:DS129" si="958">SUM(DA116+DQ116+DO116+DM116+DK116+DI116+DE116+DC116+CW116+CY116+CU116+CS116+CQ116+CO116+CM116+CK116+CJ116+CI116+CG116+CC116+CA116+CE116+DG116)</f>
        <v>6.3</v>
      </c>
      <c r="DT116" s="70">
        <f t="shared" ref="DT116:DT129" si="959">SUM(CA116+CC116+CG116+CI116+CJ116+DE116+DI116+DK116+DM116+DO116+CE116+DC116)</f>
        <v>6</v>
      </c>
      <c r="DU116" s="175"/>
      <c r="DV116" s="62"/>
      <c r="DW116" s="62"/>
      <c r="DX116" s="237"/>
      <c r="DY116" s="108"/>
      <c r="DZ116" s="62" t="s">
        <v>342</v>
      </c>
      <c r="EA116" s="145" t="s">
        <v>222</v>
      </c>
      <c r="EB116" s="146" t="s">
        <v>95</v>
      </c>
      <c r="EC116" s="146"/>
      <c r="ED116" s="177"/>
      <c r="EE116" s="177"/>
      <c r="EF116" s="177"/>
      <c r="EG116" s="177"/>
      <c r="EH116" s="177"/>
      <c r="EI116" s="177"/>
      <c r="EJ116" s="66">
        <f t="shared" ref="EJ116:EK127" si="960">SUM(L116+BX116)</f>
        <v>44</v>
      </c>
      <c r="EK116" s="147">
        <f t="shared" si="960"/>
        <v>6</v>
      </c>
      <c r="EL116" s="65">
        <f t="shared" ref="EL116:EL129" si="961">SUM(N116+BZ116)</f>
        <v>4</v>
      </c>
      <c r="EM116" s="70">
        <f t="shared" ref="EM116:EM129" si="962">SUM(O116+CA116)</f>
        <v>4</v>
      </c>
      <c r="EN116" s="65">
        <f t="shared" ref="EN116:EN129" si="963">SUM(P116+CB116)</f>
        <v>0</v>
      </c>
      <c r="EO116" s="70">
        <f t="shared" ref="EO116:EO129" si="964">SUM(Q116+CC116)</f>
        <v>0</v>
      </c>
      <c r="EP116" s="65">
        <f t="shared" ref="EP116:EP129" si="965">SUM(R116+CD116)</f>
        <v>2</v>
      </c>
      <c r="EQ116" s="70">
        <f t="shared" ref="EQ116:EQ129" si="966">SUM(S116+CE116)</f>
        <v>2</v>
      </c>
      <c r="ER116" s="65">
        <f t="shared" ref="ER116:ER129" si="967">SUM(T116+CF116)</f>
        <v>0</v>
      </c>
      <c r="ES116" s="70">
        <f t="shared" ref="ES116:ES129" si="968">SUM(U116+CG116)</f>
        <v>0</v>
      </c>
      <c r="ET116" s="113">
        <f t="shared" ref="ET116:ET129" si="969">SUM(V116+CH116)</f>
        <v>0</v>
      </c>
      <c r="EU116" s="70">
        <f t="shared" ref="EU116:EU129" si="970">SUM(W116+CI116)</f>
        <v>0</v>
      </c>
      <c r="EV116" s="70">
        <f t="shared" ref="EV116:EV129" si="971">SUM(X116+CJ116)</f>
        <v>0</v>
      </c>
      <c r="EW116" s="70">
        <f t="shared" ref="EW116:EW129" si="972">SUM(Y116+CK116)</f>
        <v>0.3</v>
      </c>
      <c r="EX116" s="113">
        <f t="shared" ref="EX116:EX129" si="973">SUM(Z116+CL116)</f>
        <v>0</v>
      </c>
      <c r="EY116" s="70">
        <f t="shared" ref="EY116:EY129" si="974">SUM(AA116+CM116)</f>
        <v>0</v>
      </c>
      <c r="EZ116" s="113">
        <f t="shared" ref="EZ116:EZ129" si="975">SUM(AB116+CN116)</f>
        <v>0</v>
      </c>
      <c r="FA116" s="70">
        <f t="shared" ref="FA116:FA129" si="976">SUM(AC116+CO116)</f>
        <v>0</v>
      </c>
      <c r="FB116" s="113">
        <f t="shared" ref="FB116:FB129" si="977">SUM(AD116+CP116)</f>
        <v>0</v>
      </c>
      <c r="FC116" s="114">
        <f t="shared" ref="FC116:FC129" si="978">SUM(AE116+CQ116)</f>
        <v>0</v>
      </c>
      <c r="FD116" s="113">
        <f t="shared" ref="FD116:FD129" si="979">SUM(AF116+CR116)</f>
        <v>1</v>
      </c>
      <c r="FE116" s="70">
        <f t="shared" ref="FE116:FE129" si="980">SUM(AG116+CS116)</f>
        <v>66</v>
      </c>
      <c r="FF116" s="113">
        <f t="shared" ref="FF116:FF129" si="981">SUM(AH116+CT116)</f>
        <v>0</v>
      </c>
      <c r="FG116" s="70">
        <f t="shared" ref="FG116:FG129" si="982">SUM(AI116+CU116)</f>
        <v>0</v>
      </c>
      <c r="FH116" s="113">
        <f t="shared" ref="FH116:FH129" si="983">SUM(AJ116+CV116)</f>
        <v>0</v>
      </c>
      <c r="FI116" s="70">
        <f t="shared" ref="FI116:FI129" si="984">SUM(AK116+CW116)</f>
        <v>0</v>
      </c>
      <c r="FJ116" s="113">
        <f t="shared" ref="FJ116:FJ129" si="985">SUM(AL116+CX116)</f>
        <v>0</v>
      </c>
      <c r="FK116" s="70">
        <f t="shared" ref="FK116:FK129" si="986">SUM(AM116+CY116)</f>
        <v>0</v>
      </c>
      <c r="FL116" s="113">
        <f t="shared" ref="FL116:FL129" si="987">SUM(AN116+CZ116)</f>
        <v>0</v>
      </c>
      <c r="FM116" s="70">
        <f t="shared" ref="FM116:FM129" si="988">SUM(AO116+DA116)</f>
        <v>0</v>
      </c>
      <c r="FN116" s="113">
        <f t="shared" ref="FN116:FN129" si="989">SUM(AP116+DB116)</f>
        <v>0</v>
      </c>
      <c r="FO116" s="70">
        <f t="shared" ref="FO116:FO129" si="990">SUM(AQ116+DC116)</f>
        <v>0</v>
      </c>
      <c r="FP116" s="113">
        <f t="shared" ref="FP116:FP129" si="991">SUM(AR116+DD116)</f>
        <v>0</v>
      </c>
      <c r="FQ116" s="70">
        <f t="shared" ref="FQ116:FQ129" si="992">SUM(AS116+DE116)</f>
        <v>0</v>
      </c>
      <c r="FR116" s="113"/>
      <c r="FS116" s="66">
        <f t="shared" ref="FS116:FS129" si="993">SUM(AU116+DG116)</f>
        <v>0</v>
      </c>
      <c r="FT116" s="113">
        <f t="shared" ref="FT116:FT129" si="994">SUM(AV116+DH116)</f>
        <v>0</v>
      </c>
      <c r="FU116" s="70">
        <f t="shared" ref="FU116:FU129" si="995">SUM(AW116+DI116)</f>
        <v>0</v>
      </c>
      <c r="FV116" s="113">
        <f t="shared" ref="FV116:FV129" si="996">SUM(AX116+DJ116)</f>
        <v>0</v>
      </c>
      <c r="FW116" s="70">
        <f t="shared" ref="FW116:FW129" si="997">SUM(AY116+DK116)</f>
        <v>0</v>
      </c>
      <c r="FX116" s="113">
        <f t="shared" ref="FX116:FX129" si="998">SUM(AZ116+DL116)</f>
        <v>0</v>
      </c>
      <c r="FY116" s="70">
        <f t="shared" ref="FY116:FY129" si="999">SUM(BA116+DM116)</f>
        <v>0</v>
      </c>
      <c r="FZ116" s="113">
        <f t="shared" ref="FZ116:FZ129" si="1000">SUM(BB116+DN116)</f>
        <v>0</v>
      </c>
      <c r="GA116" s="70">
        <f t="shared" ref="GA116:GA129" si="1001">SUM(BC116+DO116)</f>
        <v>0</v>
      </c>
      <c r="GB116" s="113">
        <f t="shared" ref="GB116:GB129" si="1002">SUM(BD116+DP116)</f>
        <v>0</v>
      </c>
      <c r="GC116" s="70">
        <f t="shared" ref="GC116:GC129" si="1003">SUM(BE116+DQ116)</f>
        <v>0</v>
      </c>
      <c r="GD116" s="70">
        <f t="shared" ref="GD116:GD129" si="1004">SUM(BF116+DR116)</f>
        <v>0</v>
      </c>
      <c r="GE116" s="70">
        <f t="shared" ref="GE116:GE129" si="1005">SUM(BG116+DS116)</f>
        <v>72.3</v>
      </c>
      <c r="GF116" s="70">
        <f t="shared" ref="GF116:GF129" si="1006">SUM(BH116+DT116)</f>
        <v>6</v>
      </c>
      <c r="GG116" s="175"/>
      <c r="GH116" s="62"/>
      <c r="GI116" s="62"/>
      <c r="GJ116" s="237"/>
      <c r="GL116" s="10"/>
      <c r="GM116" s="10"/>
      <c r="GN116" s="1"/>
      <c r="GO116" s="13"/>
      <c r="GP116" s="26"/>
      <c r="GQ116" s="5"/>
      <c r="GR116" s="33"/>
    </row>
    <row r="117" spans="1:200" ht="24.95" hidden="1" customHeight="1" outlineLevel="1" x14ac:dyDescent="0.3">
      <c r="A117" s="108"/>
      <c r="B117" s="62" t="s">
        <v>221</v>
      </c>
      <c r="C117" s="145" t="s">
        <v>222</v>
      </c>
      <c r="D117" s="63" t="s">
        <v>95</v>
      </c>
      <c r="E117" s="63" t="s">
        <v>223</v>
      </c>
      <c r="F117" s="63" t="s">
        <v>229</v>
      </c>
      <c r="G117" s="63">
        <v>3</v>
      </c>
      <c r="H117" s="63">
        <v>3</v>
      </c>
      <c r="I117" s="63">
        <v>1</v>
      </c>
      <c r="J117" s="63">
        <v>1</v>
      </c>
      <c r="K117" s="63">
        <v>1</v>
      </c>
      <c r="L117" s="109">
        <v>66</v>
      </c>
      <c r="M117" s="64">
        <f t="shared" si="941"/>
        <v>18</v>
      </c>
      <c r="N117" s="65">
        <v>6</v>
      </c>
      <c r="O117" s="66">
        <f t="shared" si="942"/>
        <v>6</v>
      </c>
      <c r="P117" s="65">
        <v>6</v>
      </c>
      <c r="Q117" s="66">
        <f>J117*P117</f>
        <v>6</v>
      </c>
      <c r="R117" s="65">
        <v>6</v>
      </c>
      <c r="S117" s="66">
        <f>SUM(R117)*J117</f>
        <v>6</v>
      </c>
      <c r="T117" s="65"/>
      <c r="U117" s="66">
        <f>SUM(T117)*K117</f>
        <v>0</v>
      </c>
      <c r="V117" s="65"/>
      <c r="W117" s="66">
        <f>SUM(V117)*J117*5</f>
        <v>0</v>
      </c>
      <c r="X117" s="67"/>
      <c r="Y117" s="67"/>
      <c r="Z117" s="65"/>
      <c r="AA117" s="66"/>
      <c r="AB117" s="65"/>
      <c r="AC117" s="67">
        <f>SUM(AB117)*3*H117/5</f>
        <v>0</v>
      </c>
      <c r="AD117" s="65"/>
      <c r="AE117" s="69">
        <f>SUM(AD117*H117*(30+4))</f>
        <v>0</v>
      </c>
      <c r="AF117" s="65"/>
      <c r="AG117" s="66">
        <f>SUM(AF117*H117*3)</f>
        <v>0</v>
      </c>
      <c r="AH117" s="65"/>
      <c r="AI117" s="67">
        <f>SUM(AH117*H117/3)</f>
        <v>0</v>
      </c>
      <c r="AJ117" s="65"/>
      <c r="AK117" s="67">
        <f>SUM(AJ117*H117*2/3)</f>
        <v>0</v>
      </c>
      <c r="AL117" s="65">
        <v>1</v>
      </c>
      <c r="AM117" s="66">
        <f>SUM(AL117*H117)*2</f>
        <v>6</v>
      </c>
      <c r="AN117" s="65"/>
      <c r="AO117" s="66">
        <f>SUM(AN117*J117)</f>
        <v>0</v>
      </c>
      <c r="AP117" s="65"/>
      <c r="AQ117" s="67">
        <f>SUM(AP117*H117*2)</f>
        <v>0</v>
      </c>
      <c r="AR117" s="65"/>
      <c r="AS117" s="67">
        <f>SUM(AR117*J117*2)</f>
        <v>0</v>
      </c>
      <c r="AT117" s="65"/>
      <c r="AU117" s="67">
        <f>AT117*H117/3</f>
        <v>0</v>
      </c>
      <c r="AV117" s="65"/>
      <c r="AW117" s="66">
        <f>SUM(AV117*H117/3)</f>
        <v>0</v>
      </c>
      <c r="AX117" s="65"/>
      <c r="AY117" s="67">
        <f>SUM(AX117*H117/3)</f>
        <v>0</v>
      </c>
      <c r="AZ117" s="65"/>
      <c r="BA117" s="67">
        <f>SUM(AZ117*K117*5*6)</f>
        <v>0</v>
      </c>
      <c r="BB117" s="65"/>
      <c r="BC117" s="67">
        <f>SUM(BB117*K117*4*6)</f>
        <v>0</v>
      </c>
      <c r="BD117" s="65"/>
      <c r="BE117" s="70">
        <f>SUM(BD117*50)/2</f>
        <v>0</v>
      </c>
      <c r="BF117" s="70"/>
      <c r="BG117" s="70">
        <f>SUM(AO117+BE117+BC117+BA117+AY117+AW117+AS117+AQ117+AK117+AM117+AI117+AG117+AE117+AC117+AA117+Y117+X117+W117+U117+Q117+O117+S117+AU117)</f>
        <v>24</v>
      </c>
      <c r="BH117" s="70">
        <f>SUM(O117+Q117+U117+W117+X117+AS117+AW117+AY117+BA117+BC117+S117+AQ117)</f>
        <v>18</v>
      </c>
      <c r="BI117" s="116"/>
      <c r="BJ117" s="116"/>
      <c r="BK117" s="116"/>
      <c r="BL117" s="117"/>
      <c r="BM117" s="108"/>
      <c r="BN117" s="62" t="s">
        <v>221</v>
      </c>
      <c r="BO117" s="145" t="s">
        <v>222</v>
      </c>
      <c r="BP117" s="63" t="s">
        <v>95</v>
      </c>
      <c r="BQ117" s="63" t="s">
        <v>223</v>
      </c>
      <c r="BR117" s="63" t="s">
        <v>356</v>
      </c>
      <c r="BS117" s="63">
        <v>4</v>
      </c>
      <c r="BT117" s="63">
        <v>1</v>
      </c>
      <c r="BU117" s="63">
        <v>1</v>
      </c>
      <c r="BV117" s="63">
        <v>1</v>
      </c>
      <c r="BW117" s="63">
        <v>1</v>
      </c>
      <c r="BX117" s="109">
        <v>66</v>
      </c>
      <c r="BY117" s="135">
        <f t="shared" si="945"/>
        <v>8</v>
      </c>
      <c r="BZ117" s="65">
        <v>2</v>
      </c>
      <c r="CA117" s="66">
        <f t="shared" si="946"/>
        <v>2</v>
      </c>
      <c r="CB117" s="65">
        <v>2</v>
      </c>
      <c r="CC117" s="66">
        <f t="shared" si="947"/>
        <v>2</v>
      </c>
      <c r="CD117" s="65">
        <v>4</v>
      </c>
      <c r="CE117" s="66">
        <f t="shared" ref="CE117:CE119" si="1007">SUM(CD117)*BV117</f>
        <v>4</v>
      </c>
      <c r="CF117" s="65"/>
      <c r="CG117" s="66">
        <f t="shared" ref="CG117:CG119" si="1008">SUM(CF117)*BW117</f>
        <v>0</v>
      </c>
      <c r="CH117" s="65"/>
      <c r="CI117" s="66">
        <f t="shared" ref="CI117:CI119" si="1009">SUM(CH117)*BV117*5</f>
        <v>0</v>
      </c>
      <c r="CJ117" s="67"/>
      <c r="CK117" s="67"/>
      <c r="CL117" s="65"/>
      <c r="CM117" s="66"/>
      <c r="CN117" s="65"/>
      <c r="CO117" s="67">
        <f t="shared" ref="CO117:CO119" si="1010">SUM(CN117)*3*BT117/5</f>
        <v>0</v>
      </c>
      <c r="CP117" s="65"/>
      <c r="CQ117" s="69">
        <f t="shared" ref="CQ117:CQ119" si="1011">SUM(CP117*BT117*(30+4))</f>
        <v>0</v>
      </c>
      <c r="CR117" s="65"/>
      <c r="CS117" s="66">
        <f t="shared" si="948"/>
        <v>0</v>
      </c>
      <c r="CT117" s="65"/>
      <c r="CU117" s="67">
        <f t="shared" si="949"/>
        <v>0</v>
      </c>
      <c r="CV117" s="65"/>
      <c r="CW117" s="67">
        <f t="shared" ref="CW117:CW119" si="1012">SUM(CV117*BT117*2/3)</f>
        <v>0</v>
      </c>
      <c r="CX117" s="65">
        <v>1</v>
      </c>
      <c r="CY117" s="66"/>
      <c r="CZ117" s="65"/>
      <c r="DA117" s="66">
        <f t="shared" si="951"/>
        <v>0</v>
      </c>
      <c r="DB117" s="65"/>
      <c r="DC117" s="67">
        <f t="shared" si="952"/>
        <v>0</v>
      </c>
      <c r="DD117" s="65"/>
      <c r="DE117" s="66">
        <f t="shared" ref="DE117" si="1013">SUM(DD117*BV117*2)</f>
        <v>0</v>
      </c>
      <c r="DF117" s="65"/>
      <c r="DG117" s="67">
        <f t="shared" si="953"/>
        <v>0</v>
      </c>
      <c r="DH117" s="65"/>
      <c r="DI117" s="66">
        <f t="shared" si="954"/>
        <v>0</v>
      </c>
      <c r="DJ117" s="65"/>
      <c r="DK117" s="66">
        <f t="shared" si="955"/>
        <v>0</v>
      </c>
      <c r="DL117" s="65"/>
      <c r="DM117" s="67">
        <f t="shared" ref="DM117:DM119" si="1014">SUM(DL117*BW117*5*6)</f>
        <v>0</v>
      </c>
      <c r="DN117" s="65"/>
      <c r="DO117" s="67">
        <f t="shared" si="956"/>
        <v>0</v>
      </c>
      <c r="DP117" s="65"/>
      <c r="DQ117" s="70">
        <f t="shared" si="957"/>
        <v>0</v>
      </c>
      <c r="DR117" s="70"/>
      <c r="DS117" s="70">
        <f>SUM(DA117+DQ117+DO117+DM117+DK117+DI117+DE117+DC117+CW117+CY117+CU117+CS117+CQ117+CO117+CM117+CK117+CJ117+CI117+CG117+CC117+CA117+CE117+DG117)</f>
        <v>8</v>
      </c>
      <c r="DT117" s="70">
        <f t="shared" si="959"/>
        <v>8</v>
      </c>
      <c r="DU117" s="116"/>
      <c r="DV117" s="116"/>
      <c r="DW117" s="116"/>
      <c r="DX117" s="117"/>
      <c r="DY117" s="108"/>
      <c r="DZ117" s="62" t="s">
        <v>221</v>
      </c>
      <c r="EA117" s="145" t="s">
        <v>222</v>
      </c>
      <c r="EB117" s="63" t="s">
        <v>95</v>
      </c>
      <c r="EC117" s="146"/>
      <c r="ED117" s="177"/>
      <c r="EE117" s="177"/>
      <c r="EF117" s="177"/>
      <c r="EG117" s="177"/>
      <c r="EH117" s="177"/>
      <c r="EI117" s="177"/>
      <c r="EJ117" s="66">
        <f t="shared" ref="EJ117:ES121" si="1015">SUM(L117+BX117)</f>
        <v>132</v>
      </c>
      <c r="EK117" s="147">
        <f t="shared" si="1015"/>
        <v>26</v>
      </c>
      <c r="EL117" s="65">
        <f t="shared" si="1015"/>
        <v>8</v>
      </c>
      <c r="EM117" s="70">
        <f t="shared" si="1015"/>
        <v>8</v>
      </c>
      <c r="EN117" s="65">
        <f t="shared" si="1015"/>
        <v>8</v>
      </c>
      <c r="EO117" s="70">
        <f t="shared" si="1015"/>
        <v>8</v>
      </c>
      <c r="EP117" s="65">
        <f t="shared" si="1015"/>
        <v>10</v>
      </c>
      <c r="EQ117" s="70">
        <f t="shared" si="1015"/>
        <v>10</v>
      </c>
      <c r="ER117" s="65">
        <f t="shared" si="1015"/>
        <v>0</v>
      </c>
      <c r="ES117" s="70">
        <f t="shared" si="1015"/>
        <v>0</v>
      </c>
      <c r="ET117" s="113">
        <f t="shared" si="969"/>
        <v>0</v>
      </c>
      <c r="EU117" s="70">
        <f t="shared" si="970"/>
        <v>0</v>
      </c>
      <c r="EV117" s="70">
        <f t="shared" si="971"/>
        <v>0</v>
      </c>
      <c r="EW117" s="70">
        <f t="shared" si="972"/>
        <v>0</v>
      </c>
      <c r="EX117" s="113">
        <f t="shared" si="973"/>
        <v>0</v>
      </c>
      <c r="EY117" s="70">
        <f t="shared" si="974"/>
        <v>0</v>
      </c>
      <c r="EZ117" s="113">
        <f t="shared" si="975"/>
        <v>0</v>
      </c>
      <c r="FA117" s="70">
        <f t="shared" si="976"/>
        <v>0</v>
      </c>
      <c r="FB117" s="113">
        <f t="shared" si="977"/>
        <v>0</v>
      </c>
      <c r="FC117" s="114">
        <f t="shared" si="978"/>
        <v>0</v>
      </c>
      <c r="FD117" s="113">
        <f t="shared" si="979"/>
        <v>0</v>
      </c>
      <c r="FE117" s="70">
        <f t="shared" si="980"/>
        <v>0</v>
      </c>
      <c r="FF117" s="113">
        <f t="shared" si="981"/>
        <v>0</v>
      </c>
      <c r="FG117" s="70">
        <f t="shared" si="982"/>
        <v>0</v>
      </c>
      <c r="FH117" s="113">
        <f t="shared" si="983"/>
        <v>0</v>
      </c>
      <c r="FI117" s="70">
        <f t="shared" si="984"/>
        <v>0</v>
      </c>
      <c r="FJ117" s="113">
        <f t="shared" si="985"/>
        <v>2</v>
      </c>
      <c r="FK117" s="70">
        <f t="shared" si="986"/>
        <v>6</v>
      </c>
      <c r="FL117" s="113">
        <f t="shared" si="987"/>
        <v>0</v>
      </c>
      <c r="FM117" s="70">
        <f t="shared" si="988"/>
        <v>0</v>
      </c>
      <c r="FN117" s="113">
        <f t="shared" si="989"/>
        <v>0</v>
      </c>
      <c r="FO117" s="70">
        <f t="shared" si="990"/>
        <v>0</v>
      </c>
      <c r="FP117" s="113">
        <f t="shared" si="991"/>
        <v>0</v>
      </c>
      <c r="FQ117" s="70">
        <f t="shared" si="992"/>
        <v>0</v>
      </c>
      <c r="FR117" s="113"/>
      <c r="FS117" s="66">
        <f t="shared" si="993"/>
        <v>0</v>
      </c>
      <c r="FT117" s="113">
        <f t="shared" ref="FT117:GE121" si="1016">SUM(AV117+DH117)</f>
        <v>0</v>
      </c>
      <c r="FU117" s="70">
        <f t="shared" si="1016"/>
        <v>0</v>
      </c>
      <c r="FV117" s="113">
        <f t="shared" si="1016"/>
        <v>0</v>
      </c>
      <c r="FW117" s="70">
        <f t="shared" si="1016"/>
        <v>0</v>
      </c>
      <c r="FX117" s="113">
        <f t="shared" si="1016"/>
        <v>0</v>
      </c>
      <c r="FY117" s="70">
        <f t="shared" si="1016"/>
        <v>0</v>
      </c>
      <c r="FZ117" s="113">
        <f t="shared" si="1016"/>
        <v>0</v>
      </c>
      <c r="GA117" s="70">
        <f t="shared" si="1016"/>
        <v>0</v>
      </c>
      <c r="GB117" s="113">
        <f t="shared" si="1016"/>
        <v>0</v>
      </c>
      <c r="GC117" s="70">
        <f t="shared" si="1016"/>
        <v>0</v>
      </c>
      <c r="GD117" s="70">
        <f t="shared" si="1016"/>
        <v>0</v>
      </c>
      <c r="GE117" s="70">
        <f t="shared" si="1016"/>
        <v>32</v>
      </c>
      <c r="GF117" s="70">
        <f t="shared" si="1006"/>
        <v>26</v>
      </c>
      <c r="GG117" s="116"/>
      <c r="GH117" s="116"/>
      <c r="GI117" s="116"/>
      <c r="GJ117" s="117"/>
      <c r="GL117" s="10"/>
      <c r="GM117" s="10"/>
      <c r="GN117" s="1"/>
      <c r="GO117" s="13"/>
      <c r="GP117" s="26"/>
      <c r="GQ117" s="5"/>
      <c r="GR117" s="33"/>
    </row>
    <row r="118" spans="1:200" ht="24.95" hidden="1" customHeight="1" outlineLevel="1" x14ac:dyDescent="0.3">
      <c r="A118" s="108"/>
      <c r="B118" s="62" t="s">
        <v>236</v>
      </c>
      <c r="C118" s="63" t="s">
        <v>237</v>
      </c>
      <c r="D118" s="63"/>
      <c r="E118" s="63" t="s">
        <v>223</v>
      </c>
      <c r="F118" s="63"/>
      <c r="G118" s="63">
        <v>1</v>
      </c>
      <c r="H118" s="63"/>
      <c r="I118" s="63"/>
      <c r="J118" s="63"/>
      <c r="K118" s="63"/>
      <c r="L118" s="62"/>
      <c r="M118" s="64">
        <f t="shared" si="941"/>
        <v>0</v>
      </c>
      <c r="N118" s="65"/>
      <c r="O118" s="66">
        <f t="shared" si="942"/>
        <v>0</v>
      </c>
      <c r="P118" s="65"/>
      <c r="Q118" s="66">
        <f>J118*P118</f>
        <v>0</v>
      </c>
      <c r="R118" s="65"/>
      <c r="S118" s="66">
        <f>SUM(R118)*J118</f>
        <v>0</v>
      </c>
      <c r="T118" s="65"/>
      <c r="U118" s="66">
        <f>SUM(T118)*K118</f>
        <v>0</v>
      </c>
      <c r="V118" s="65"/>
      <c r="W118" s="66">
        <f>SUM(V118)*J118*5</f>
        <v>0</v>
      </c>
      <c r="X118" s="67"/>
      <c r="Y118" s="67">
        <f>SUM(L118*5/100*J118)</f>
        <v>0</v>
      </c>
      <c r="Z118" s="65"/>
      <c r="AA118" s="66"/>
      <c r="AB118" s="65"/>
      <c r="AC118" s="67">
        <f>SUM(AB118)*3*H118/5</f>
        <v>0</v>
      </c>
      <c r="AD118" s="65"/>
      <c r="AE118" s="69">
        <f>SUM(AD118*H118*(30+4))</f>
        <v>0</v>
      </c>
      <c r="AF118" s="65"/>
      <c r="AG118" s="66">
        <f>SUM(AF118*H118*3)</f>
        <v>0</v>
      </c>
      <c r="AH118" s="65"/>
      <c r="AI118" s="67">
        <f>SUM(AH118*H118/3)</f>
        <v>0</v>
      </c>
      <c r="AJ118" s="65"/>
      <c r="AK118" s="67">
        <f>SUM(AJ118*H118*2/3)</f>
        <v>0</v>
      </c>
      <c r="AL118" s="65"/>
      <c r="AM118" s="66">
        <f>SUM(AL118*H118)</f>
        <v>0</v>
      </c>
      <c r="AN118" s="65"/>
      <c r="AO118" s="66">
        <f>SUM(AN118*J118)</f>
        <v>0</v>
      </c>
      <c r="AP118" s="65"/>
      <c r="AQ118" s="67">
        <f>SUM(AP118*H118*2)</f>
        <v>0</v>
      </c>
      <c r="AR118" s="65"/>
      <c r="AS118" s="67">
        <f>SUM(AR118*J118*2)</f>
        <v>0</v>
      </c>
      <c r="AT118" s="65"/>
      <c r="AU118" s="67">
        <f>AT118*H118/3</f>
        <v>0</v>
      </c>
      <c r="AV118" s="65"/>
      <c r="AW118" s="66">
        <f>SUM(AV118*H118/3)</f>
        <v>0</v>
      </c>
      <c r="AX118" s="65"/>
      <c r="AY118" s="67">
        <f>SUM(AX118*H118/3)</f>
        <v>0</v>
      </c>
      <c r="AZ118" s="65"/>
      <c r="BA118" s="67">
        <f>SUM(AZ118*K118*5*6)</f>
        <v>0</v>
      </c>
      <c r="BB118" s="65"/>
      <c r="BC118" s="67">
        <f>SUM(BB118*K118*4*6)</f>
        <v>0</v>
      </c>
      <c r="BD118" s="65">
        <v>2</v>
      </c>
      <c r="BE118" s="70">
        <f>SUM(BD118*50)/2</f>
        <v>50</v>
      </c>
      <c r="BF118" s="70"/>
      <c r="BG118" s="70">
        <f>SUM(AO118+BE118+BC118+BA118+AY118+AW118+AS118+AQ118+AK118+AM118+AI118+AG118+AE118+AC118+AA118+Y118+X118+W118+U118+Q118+O118+S118+AU118)</f>
        <v>50</v>
      </c>
      <c r="BH118" s="70">
        <f>SUM(O118+Q118+U118+W118+X118+AS118+AW118+AY118+BA118+BC118+S118+AQ118)</f>
        <v>0</v>
      </c>
      <c r="BI118" s="116"/>
      <c r="BJ118" s="116"/>
      <c r="BK118" s="116"/>
      <c r="BL118" s="117"/>
      <c r="BM118" s="108"/>
      <c r="BN118" s="62" t="s">
        <v>344</v>
      </c>
      <c r="BO118" s="145" t="s">
        <v>222</v>
      </c>
      <c r="BP118" s="146" t="s">
        <v>345</v>
      </c>
      <c r="BQ118" s="146" t="s">
        <v>223</v>
      </c>
      <c r="BR118" s="146" t="s">
        <v>357</v>
      </c>
      <c r="BS118" s="63">
        <v>4</v>
      </c>
      <c r="BT118" s="63">
        <v>5</v>
      </c>
      <c r="BU118" s="63">
        <v>1</v>
      </c>
      <c r="BV118" s="63">
        <v>1</v>
      </c>
      <c r="BW118" s="63">
        <v>1</v>
      </c>
      <c r="BX118" s="62">
        <v>4</v>
      </c>
      <c r="BY118" s="135">
        <f t="shared" si="945"/>
        <v>4</v>
      </c>
      <c r="BZ118" s="176"/>
      <c r="CA118" s="66">
        <f t="shared" si="946"/>
        <v>0</v>
      </c>
      <c r="CB118" s="176"/>
      <c r="CC118" s="66">
        <f t="shared" si="947"/>
        <v>0</v>
      </c>
      <c r="CD118" s="176">
        <v>4</v>
      </c>
      <c r="CE118" s="66">
        <f t="shared" si="1007"/>
        <v>4</v>
      </c>
      <c r="CF118" s="176"/>
      <c r="CG118" s="66">
        <f t="shared" si="1008"/>
        <v>0</v>
      </c>
      <c r="CH118" s="176"/>
      <c r="CI118" s="66">
        <f t="shared" si="1009"/>
        <v>0</v>
      </c>
      <c r="CJ118" s="67">
        <f>SUM(BV118*DJ118*2+BW118*DL118*2)</f>
        <v>0</v>
      </c>
      <c r="CK118" s="67">
        <f>SUM(BX118*15/100*BV118)</f>
        <v>0.6</v>
      </c>
      <c r="CL118" s="176"/>
      <c r="CM118" s="66"/>
      <c r="CN118" s="176"/>
      <c r="CO118" s="67">
        <f t="shared" si="1010"/>
        <v>0</v>
      </c>
      <c r="CP118" s="176"/>
      <c r="CQ118" s="66">
        <f t="shared" si="1011"/>
        <v>0</v>
      </c>
      <c r="CR118" s="176"/>
      <c r="CS118" s="66">
        <f t="shared" si="948"/>
        <v>0</v>
      </c>
      <c r="CT118" s="176"/>
      <c r="CU118" s="67">
        <f t="shared" si="949"/>
        <v>0</v>
      </c>
      <c r="CV118" s="176"/>
      <c r="CW118" s="67">
        <f t="shared" si="1012"/>
        <v>0</v>
      </c>
      <c r="CX118" s="176"/>
      <c r="CY118" s="66">
        <f t="shared" ref="CY118" si="1017">SUM(CX118*BT118)</f>
        <v>0</v>
      </c>
      <c r="CZ118" s="176"/>
      <c r="DA118" s="66">
        <f t="shared" si="951"/>
        <v>0</v>
      </c>
      <c r="DB118" s="176"/>
      <c r="DC118" s="67">
        <f>SUM(DB118*BT118*2)</f>
        <v>0</v>
      </c>
      <c r="DD118" s="176"/>
      <c r="DE118" s="66">
        <f>DD118*BT118/3</f>
        <v>0</v>
      </c>
      <c r="DF118" s="65"/>
      <c r="DG118" s="67">
        <f t="shared" si="953"/>
        <v>0</v>
      </c>
      <c r="DH118" s="176"/>
      <c r="DI118" s="66">
        <f>SUM(DH118*BT118/3)</f>
        <v>0</v>
      </c>
      <c r="DJ118" s="65"/>
      <c r="DK118" s="66">
        <f>SUM(DJ118*BT118/3)</f>
        <v>0</v>
      </c>
      <c r="DL118" s="176"/>
      <c r="DM118" s="67">
        <f t="shared" si="1014"/>
        <v>0</v>
      </c>
      <c r="DN118" s="176"/>
      <c r="DO118" s="67">
        <f t="shared" si="956"/>
        <v>0</v>
      </c>
      <c r="DP118" s="176"/>
      <c r="DQ118" s="70">
        <f>SUM(DP118*50)/2</f>
        <v>0</v>
      </c>
      <c r="DR118" s="70"/>
      <c r="DS118" s="70">
        <f>SUM(DA118+DQ118+DO118+DM118+DK118+DI118+DE118+DC118+CW118+CY118+CU118+CS118+CQ118+CO118+CM118+CK118+CJ118+CI118+CG118+CC118+CA118+CE118+DG118)</f>
        <v>4.5999999999999996</v>
      </c>
      <c r="DT118" s="70">
        <f t="shared" si="959"/>
        <v>4</v>
      </c>
      <c r="DU118" s="116"/>
      <c r="DV118" s="116"/>
      <c r="DW118" s="116"/>
      <c r="DX118" s="117"/>
      <c r="DY118" s="108"/>
      <c r="DZ118" s="62" t="s">
        <v>344</v>
      </c>
      <c r="EA118" s="145" t="s">
        <v>222</v>
      </c>
      <c r="EB118" s="146" t="s">
        <v>345</v>
      </c>
      <c r="EC118" s="146"/>
      <c r="ED118" s="177"/>
      <c r="EE118" s="177"/>
      <c r="EF118" s="177"/>
      <c r="EG118" s="177"/>
      <c r="EH118" s="177"/>
      <c r="EI118" s="177"/>
      <c r="EJ118" s="66">
        <f t="shared" si="1015"/>
        <v>4</v>
      </c>
      <c r="EK118" s="147">
        <f t="shared" si="1015"/>
        <v>4</v>
      </c>
      <c r="EL118" s="65">
        <f t="shared" si="1015"/>
        <v>0</v>
      </c>
      <c r="EM118" s="70">
        <f t="shared" si="1015"/>
        <v>0</v>
      </c>
      <c r="EN118" s="65">
        <f t="shared" si="1015"/>
        <v>0</v>
      </c>
      <c r="EO118" s="70">
        <f t="shared" si="1015"/>
        <v>0</v>
      </c>
      <c r="EP118" s="65">
        <f t="shared" si="1015"/>
        <v>4</v>
      </c>
      <c r="EQ118" s="70">
        <f t="shared" si="1015"/>
        <v>4</v>
      </c>
      <c r="ER118" s="65">
        <f t="shared" si="1015"/>
        <v>0</v>
      </c>
      <c r="ES118" s="70">
        <f t="shared" si="1015"/>
        <v>0</v>
      </c>
      <c r="ET118" s="113">
        <f t="shared" si="969"/>
        <v>0</v>
      </c>
      <c r="EU118" s="70">
        <f t="shared" si="970"/>
        <v>0</v>
      </c>
      <c r="EV118" s="70">
        <f t="shared" si="971"/>
        <v>0</v>
      </c>
      <c r="EW118" s="70">
        <f t="shared" si="972"/>
        <v>0.6</v>
      </c>
      <c r="EX118" s="113">
        <f t="shared" si="973"/>
        <v>0</v>
      </c>
      <c r="EY118" s="70">
        <f t="shared" si="974"/>
        <v>0</v>
      </c>
      <c r="EZ118" s="113">
        <f t="shared" si="975"/>
        <v>0</v>
      </c>
      <c r="FA118" s="70">
        <f t="shared" si="976"/>
        <v>0</v>
      </c>
      <c r="FB118" s="113">
        <f t="shared" si="977"/>
        <v>0</v>
      </c>
      <c r="FC118" s="114">
        <f t="shared" si="978"/>
        <v>0</v>
      </c>
      <c r="FD118" s="113">
        <f t="shared" si="979"/>
        <v>0</v>
      </c>
      <c r="FE118" s="70">
        <f t="shared" si="980"/>
        <v>0</v>
      </c>
      <c r="FF118" s="113">
        <f t="shared" si="981"/>
        <v>0</v>
      </c>
      <c r="FG118" s="70">
        <f t="shared" si="982"/>
        <v>0</v>
      </c>
      <c r="FH118" s="113">
        <f t="shared" si="983"/>
        <v>0</v>
      </c>
      <c r="FI118" s="70">
        <f t="shared" si="984"/>
        <v>0</v>
      </c>
      <c r="FJ118" s="113">
        <f t="shared" si="985"/>
        <v>0</v>
      </c>
      <c r="FK118" s="70">
        <f t="shared" si="986"/>
        <v>0</v>
      </c>
      <c r="FL118" s="113">
        <f t="shared" si="987"/>
        <v>0</v>
      </c>
      <c r="FM118" s="70">
        <f t="shared" si="988"/>
        <v>0</v>
      </c>
      <c r="FN118" s="113">
        <f t="shared" si="989"/>
        <v>0</v>
      </c>
      <c r="FO118" s="70">
        <f t="shared" si="990"/>
        <v>0</v>
      </c>
      <c r="FP118" s="113">
        <f t="shared" si="991"/>
        <v>0</v>
      </c>
      <c r="FQ118" s="70">
        <f t="shared" si="992"/>
        <v>0</v>
      </c>
      <c r="FR118" s="113"/>
      <c r="FS118" s="66">
        <f t="shared" si="993"/>
        <v>0</v>
      </c>
      <c r="FT118" s="113">
        <f t="shared" si="1016"/>
        <v>0</v>
      </c>
      <c r="FU118" s="70">
        <f t="shared" si="1016"/>
        <v>0</v>
      </c>
      <c r="FV118" s="113">
        <f t="shared" si="1016"/>
        <v>0</v>
      </c>
      <c r="FW118" s="70">
        <f t="shared" si="1016"/>
        <v>0</v>
      </c>
      <c r="FX118" s="113">
        <f t="shared" si="1016"/>
        <v>0</v>
      </c>
      <c r="FY118" s="70">
        <f t="shared" si="1016"/>
        <v>0</v>
      </c>
      <c r="FZ118" s="113">
        <f t="shared" si="1016"/>
        <v>0</v>
      </c>
      <c r="GA118" s="70">
        <f t="shared" si="1016"/>
        <v>0</v>
      </c>
      <c r="GB118" s="113">
        <f t="shared" si="1016"/>
        <v>2</v>
      </c>
      <c r="GC118" s="70">
        <f t="shared" si="1016"/>
        <v>50</v>
      </c>
      <c r="GD118" s="70">
        <f t="shared" si="1016"/>
        <v>0</v>
      </c>
      <c r="GE118" s="70">
        <f t="shared" si="1016"/>
        <v>54.6</v>
      </c>
      <c r="GF118" s="70">
        <f t="shared" si="1006"/>
        <v>4</v>
      </c>
      <c r="GG118" s="116"/>
      <c r="GH118" s="116"/>
      <c r="GI118" s="116"/>
      <c r="GJ118" s="117"/>
      <c r="GL118" s="10"/>
      <c r="GM118" s="10"/>
      <c r="GN118" s="1"/>
      <c r="GO118" s="13"/>
      <c r="GP118" s="26"/>
      <c r="GQ118" s="5"/>
      <c r="GR118" s="33"/>
    </row>
    <row r="119" spans="1:200" ht="24.95" hidden="1" customHeight="1" outlineLevel="1" x14ac:dyDescent="0.3">
      <c r="A119" s="108"/>
      <c r="B119" s="62" t="s">
        <v>249</v>
      </c>
      <c r="C119" s="63" t="s">
        <v>110</v>
      </c>
      <c r="D119" s="63" t="s">
        <v>95</v>
      </c>
      <c r="E119" s="63" t="s">
        <v>130</v>
      </c>
      <c r="F119" s="63" t="s">
        <v>248</v>
      </c>
      <c r="G119" s="63">
        <v>9</v>
      </c>
      <c r="H119" s="63">
        <v>3</v>
      </c>
      <c r="I119" s="63">
        <v>1</v>
      </c>
      <c r="J119" s="63">
        <v>3</v>
      </c>
      <c r="K119" s="63">
        <f>SUM(J119)*2</f>
        <v>6</v>
      </c>
      <c r="L119" s="62"/>
      <c r="M119" s="64">
        <f t="shared" si="941"/>
        <v>0</v>
      </c>
      <c r="N119" s="65"/>
      <c r="O119" s="66">
        <f t="shared" si="942"/>
        <v>0</v>
      </c>
      <c r="P119" s="65"/>
      <c r="Q119" s="66">
        <f>J119*P119</f>
        <v>0</v>
      </c>
      <c r="R119" s="65"/>
      <c r="S119" s="66">
        <f>SUM(R119)*J119</f>
        <v>0</v>
      </c>
      <c r="T119" s="65"/>
      <c r="U119" s="66">
        <f>SUM(T119)*K119</f>
        <v>0</v>
      </c>
      <c r="V119" s="65"/>
      <c r="W119" s="66">
        <f>SUM(V119)*J119*5</f>
        <v>0</v>
      </c>
      <c r="X119" s="67">
        <f>SUM(J119*AX119*2+K119*AZ119*2)</f>
        <v>0</v>
      </c>
      <c r="Y119" s="67">
        <f>L119*J119*0.05</f>
        <v>0</v>
      </c>
      <c r="Z119" s="65"/>
      <c r="AA119" s="66"/>
      <c r="AB119" s="65">
        <v>17</v>
      </c>
      <c r="AC119" s="67">
        <f>AB119*H119*0.5</f>
        <v>25.5</v>
      </c>
      <c r="AD119" s="65"/>
      <c r="AE119" s="69">
        <f>SUM(AD119*H119*(30+4))/5</f>
        <v>0</v>
      </c>
      <c r="AF119" s="65"/>
      <c r="AG119" s="66">
        <f>SUM(AF119*H119*3)</f>
        <v>0</v>
      </c>
      <c r="AH119" s="65"/>
      <c r="AI119" s="67">
        <f>SUM(AH119*H119/3)</f>
        <v>0</v>
      </c>
      <c r="AJ119" s="65"/>
      <c r="AK119" s="67">
        <f>SUM(AJ119*H119*2/3)</f>
        <v>0</v>
      </c>
      <c r="AL119" s="65"/>
      <c r="AM119" s="66">
        <f>SUM(AL119*H119)</f>
        <v>0</v>
      </c>
      <c r="AN119" s="65"/>
      <c r="AO119" s="66">
        <f>SUM(AN119*J119)</f>
        <v>0</v>
      </c>
      <c r="AP119" s="65"/>
      <c r="AQ119" s="68">
        <f>AP119*122/3</f>
        <v>0</v>
      </c>
      <c r="AR119" s="65"/>
      <c r="AS119" s="67">
        <f>SUM(J119*AR119*6)</f>
        <v>0</v>
      </c>
      <c r="AT119" s="65"/>
      <c r="AU119" s="67">
        <f>AT119*H119/3</f>
        <v>0</v>
      </c>
      <c r="AV119" s="65"/>
      <c r="AW119" s="66">
        <f>SUM(AV119*H119/3)</f>
        <v>0</v>
      </c>
      <c r="AX119" s="65"/>
      <c r="AY119" s="67">
        <f>SUM(J119*AX119*8)</f>
        <v>0</v>
      </c>
      <c r="AZ119" s="65"/>
      <c r="BA119" s="67">
        <f>SUM(AZ119*K119*5*6)</f>
        <v>0</v>
      </c>
      <c r="BB119" s="65"/>
      <c r="BC119" s="67">
        <f>SUM(BB119*K119*4*6)</f>
        <v>0</v>
      </c>
      <c r="BD119" s="65"/>
      <c r="BE119" s="70">
        <f>SUM(BD119*50)</f>
        <v>0</v>
      </c>
      <c r="BF119" s="70"/>
      <c r="BG119" s="70">
        <f>SUM(AO119+BE119+BC119+BA119+AY119+AW119+AS119+AQ119+AK119+AM119+AI119+AG119+AE119+AC119+AA119+Y119+X119+W119+U119+Q119+O119+S119+AU119)</f>
        <v>25.5</v>
      </c>
      <c r="BH119" s="70">
        <f>SUM(O119+Q119+U119+W119+X119+AS119+AW119+AY119+BA119+BC119+S119+AQ119)</f>
        <v>0</v>
      </c>
      <c r="BI119" s="116"/>
      <c r="BJ119" s="116"/>
      <c r="BK119" s="116"/>
      <c r="BL119" s="117"/>
      <c r="BM119" s="108"/>
      <c r="BN119" s="62" t="s">
        <v>221</v>
      </c>
      <c r="BO119" s="145" t="s">
        <v>222</v>
      </c>
      <c r="BP119" s="63" t="s">
        <v>345</v>
      </c>
      <c r="BQ119" s="63" t="s">
        <v>223</v>
      </c>
      <c r="BR119" s="146" t="s">
        <v>358</v>
      </c>
      <c r="BS119" s="63">
        <v>4</v>
      </c>
      <c r="BT119" s="63">
        <v>5</v>
      </c>
      <c r="BU119" s="63">
        <v>1</v>
      </c>
      <c r="BV119" s="63">
        <v>1</v>
      </c>
      <c r="BW119" s="63">
        <v>1</v>
      </c>
      <c r="BX119" s="62">
        <v>20</v>
      </c>
      <c r="BY119" s="135">
        <f t="shared" si="945"/>
        <v>4</v>
      </c>
      <c r="BZ119" s="65">
        <v>4</v>
      </c>
      <c r="CA119" s="66">
        <f t="shared" si="946"/>
        <v>4</v>
      </c>
      <c r="CB119" s="65"/>
      <c r="CC119" s="66">
        <f t="shared" si="947"/>
        <v>0</v>
      </c>
      <c r="CD119" s="65"/>
      <c r="CE119" s="66">
        <f t="shared" si="1007"/>
        <v>0</v>
      </c>
      <c r="CF119" s="65"/>
      <c r="CG119" s="66">
        <f t="shared" si="1008"/>
        <v>0</v>
      </c>
      <c r="CH119" s="65"/>
      <c r="CI119" s="66">
        <f t="shared" si="1009"/>
        <v>0</v>
      </c>
      <c r="CJ119" s="67"/>
      <c r="CK119" s="67"/>
      <c r="CL119" s="65"/>
      <c r="CM119" s="66"/>
      <c r="CN119" s="65"/>
      <c r="CO119" s="67">
        <f t="shared" si="1010"/>
        <v>0</v>
      </c>
      <c r="CP119" s="65"/>
      <c r="CQ119" s="69">
        <f t="shared" si="1011"/>
        <v>0</v>
      </c>
      <c r="CR119" s="65"/>
      <c r="CS119" s="66">
        <f t="shared" si="948"/>
        <v>0</v>
      </c>
      <c r="CT119" s="65"/>
      <c r="CU119" s="67">
        <f t="shared" si="949"/>
        <v>0</v>
      </c>
      <c r="CV119" s="65"/>
      <c r="CW119" s="67">
        <f t="shared" si="1012"/>
        <v>0</v>
      </c>
      <c r="CX119" s="65">
        <v>1</v>
      </c>
      <c r="CY119" s="66"/>
      <c r="CZ119" s="65"/>
      <c r="DA119" s="66">
        <f t="shared" si="951"/>
        <v>0</v>
      </c>
      <c r="DB119" s="65"/>
      <c r="DC119" s="67">
        <f t="shared" ref="DC119:DC120" si="1018">SUM(DB119*BT119*2)</f>
        <v>0</v>
      </c>
      <c r="DD119" s="65">
        <v>1</v>
      </c>
      <c r="DE119" s="66"/>
      <c r="DF119" s="65"/>
      <c r="DG119" s="67">
        <f t="shared" si="953"/>
        <v>0</v>
      </c>
      <c r="DH119" s="65"/>
      <c r="DI119" s="66">
        <f t="shared" ref="DI119:DI120" si="1019">SUM(DH119*BT119/3)</f>
        <v>0</v>
      </c>
      <c r="DJ119" s="65"/>
      <c r="DK119" s="66">
        <f t="shared" ref="DK119:DK120" si="1020">SUM(DJ119*BT119/3)</f>
        <v>0</v>
      </c>
      <c r="DL119" s="65"/>
      <c r="DM119" s="67">
        <f t="shared" si="1014"/>
        <v>0</v>
      </c>
      <c r="DN119" s="65"/>
      <c r="DO119" s="67">
        <f t="shared" si="956"/>
        <v>0</v>
      </c>
      <c r="DP119" s="65"/>
      <c r="DQ119" s="70">
        <f t="shared" ref="DQ119:DQ120" si="1021">SUM(DP119*50)/2</f>
        <v>0</v>
      </c>
      <c r="DR119" s="70"/>
      <c r="DS119" s="70">
        <f>SUM(DA119+DQ119+DO119+DM119+DK119+DI119+DE119+DC119+CW119+CY119+CU119+CS119+CQ119+CO119+CM119+CK119+CJ119+CI119+CG119+CC119+CA119+CE119+DG119)</f>
        <v>4</v>
      </c>
      <c r="DT119" s="70">
        <f t="shared" si="959"/>
        <v>4</v>
      </c>
      <c r="DU119" s="116"/>
      <c r="DV119" s="116"/>
      <c r="DW119" s="116"/>
      <c r="DX119" s="117"/>
      <c r="DY119" s="108"/>
      <c r="DZ119" s="62" t="s">
        <v>221</v>
      </c>
      <c r="EA119" s="145" t="s">
        <v>222</v>
      </c>
      <c r="EB119" s="63" t="s">
        <v>345</v>
      </c>
      <c r="EC119" s="146"/>
      <c r="ED119" s="177"/>
      <c r="EE119" s="177"/>
      <c r="EF119" s="177"/>
      <c r="EG119" s="177"/>
      <c r="EH119" s="177"/>
      <c r="EI119" s="177"/>
      <c r="EJ119" s="66">
        <f t="shared" si="1015"/>
        <v>20</v>
      </c>
      <c r="EK119" s="147">
        <f t="shared" si="1015"/>
        <v>4</v>
      </c>
      <c r="EL119" s="65">
        <f t="shared" si="1015"/>
        <v>4</v>
      </c>
      <c r="EM119" s="70">
        <f t="shared" si="1015"/>
        <v>4</v>
      </c>
      <c r="EN119" s="65">
        <f t="shared" si="1015"/>
        <v>0</v>
      </c>
      <c r="EO119" s="70">
        <f t="shared" si="1015"/>
        <v>0</v>
      </c>
      <c r="EP119" s="65">
        <f t="shared" si="1015"/>
        <v>0</v>
      </c>
      <c r="EQ119" s="70">
        <f t="shared" si="1015"/>
        <v>0</v>
      </c>
      <c r="ER119" s="65">
        <f t="shared" si="1015"/>
        <v>0</v>
      </c>
      <c r="ES119" s="70">
        <f t="shared" si="1015"/>
        <v>0</v>
      </c>
      <c r="ET119" s="113">
        <f t="shared" si="969"/>
        <v>0</v>
      </c>
      <c r="EU119" s="70">
        <f t="shared" si="970"/>
        <v>0</v>
      </c>
      <c r="EV119" s="70">
        <f t="shared" si="971"/>
        <v>0</v>
      </c>
      <c r="EW119" s="70">
        <f t="shared" si="972"/>
        <v>0</v>
      </c>
      <c r="EX119" s="113">
        <f t="shared" si="973"/>
        <v>0</v>
      </c>
      <c r="EY119" s="70">
        <f t="shared" si="974"/>
        <v>0</v>
      </c>
      <c r="EZ119" s="113">
        <f t="shared" si="975"/>
        <v>17</v>
      </c>
      <c r="FA119" s="70">
        <f t="shared" si="976"/>
        <v>25.5</v>
      </c>
      <c r="FB119" s="113">
        <f t="shared" si="977"/>
        <v>0</v>
      </c>
      <c r="FC119" s="114">
        <f t="shared" si="978"/>
        <v>0</v>
      </c>
      <c r="FD119" s="113">
        <f t="shared" si="979"/>
        <v>0</v>
      </c>
      <c r="FE119" s="70">
        <f t="shared" si="980"/>
        <v>0</v>
      </c>
      <c r="FF119" s="113">
        <f t="shared" si="981"/>
        <v>0</v>
      </c>
      <c r="FG119" s="70">
        <f t="shared" si="982"/>
        <v>0</v>
      </c>
      <c r="FH119" s="113">
        <f t="shared" si="983"/>
        <v>0</v>
      </c>
      <c r="FI119" s="70">
        <f t="shared" si="984"/>
        <v>0</v>
      </c>
      <c r="FJ119" s="113">
        <f t="shared" si="985"/>
        <v>1</v>
      </c>
      <c r="FK119" s="70">
        <f t="shared" si="986"/>
        <v>0</v>
      </c>
      <c r="FL119" s="113">
        <f t="shared" si="987"/>
        <v>0</v>
      </c>
      <c r="FM119" s="70">
        <f t="shared" si="988"/>
        <v>0</v>
      </c>
      <c r="FN119" s="113">
        <f t="shared" si="989"/>
        <v>0</v>
      </c>
      <c r="FO119" s="70">
        <f t="shared" si="990"/>
        <v>0</v>
      </c>
      <c r="FP119" s="113">
        <f t="shared" si="991"/>
        <v>1</v>
      </c>
      <c r="FQ119" s="70">
        <f t="shared" si="992"/>
        <v>0</v>
      </c>
      <c r="FR119" s="113"/>
      <c r="FS119" s="66">
        <f t="shared" si="993"/>
        <v>0</v>
      </c>
      <c r="FT119" s="113">
        <f t="shared" si="1016"/>
        <v>0</v>
      </c>
      <c r="FU119" s="70">
        <f t="shared" si="1016"/>
        <v>0</v>
      </c>
      <c r="FV119" s="113">
        <f t="shared" si="1016"/>
        <v>0</v>
      </c>
      <c r="FW119" s="70">
        <f t="shared" si="1016"/>
        <v>0</v>
      </c>
      <c r="FX119" s="113">
        <f t="shared" si="1016"/>
        <v>0</v>
      </c>
      <c r="FY119" s="70">
        <f t="shared" si="1016"/>
        <v>0</v>
      </c>
      <c r="FZ119" s="113">
        <f t="shared" si="1016"/>
        <v>0</v>
      </c>
      <c r="GA119" s="70">
        <f t="shared" si="1016"/>
        <v>0</v>
      </c>
      <c r="GB119" s="113">
        <f t="shared" si="1016"/>
        <v>0</v>
      </c>
      <c r="GC119" s="70">
        <f t="shared" si="1016"/>
        <v>0</v>
      </c>
      <c r="GD119" s="70">
        <f t="shared" si="1016"/>
        <v>0</v>
      </c>
      <c r="GE119" s="70">
        <f t="shared" si="1016"/>
        <v>29.5</v>
      </c>
      <c r="GF119" s="70">
        <f t="shared" si="1006"/>
        <v>4</v>
      </c>
      <c r="GG119" s="116"/>
      <c r="GH119" s="116"/>
      <c r="GI119" s="116"/>
      <c r="GJ119" s="117"/>
      <c r="GL119" s="10"/>
      <c r="GM119" s="10"/>
      <c r="GN119" s="1"/>
      <c r="GO119" s="13"/>
      <c r="GP119" s="26"/>
      <c r="GQ119" s="5"/>
      <c r="GR119" s="33"/>
    </row>
    <row r="120" spans="1:200" ht="24.95" hidden="1" customHeight="1" outlineLevel="1" x14ac:dyDescent="0.3">
      <c r="A120" s="108"/>
      <c r="B120" s="137" t="s">
        <v>233</v>
      </c>
      <c r="C120" s="119" t="s">
        <v>110</v>
      </c>
      <c r="D120" s="119" t="s">
        <v>190</v>
      </c>
      <c r="E120" s="119" t="s">
        <v>187</v>
      </c>
      <c r="F120" s="119" t="s">
        <v>380</v>
      </c>
      <c r="G120" s="119">
        <v>11</v>
      </c>
      <c r="H120" s="119">
        <v>2</v>
      </c>
      <c r="I120" s="119">
        <v>1</v>
      </c>
      <c r="J120" s="119">
        <v>1</v>
      </c>
      <c r="K120" s="119">
        <v>1</v>
      </c>
      <c r="L120" s="138"/>
      <c r="M120" s="139">
        <f t="shared" si="941"/>
        <v>0</v>
      </c>
      <c r="N120" s="138"/>
      <c r="O120" s="138">
        <f t="shared" si="942"/>
        <v>0</v>
      </c>
      <c r="P120" s="138"/>
      <c r="Q120" s="140">
        <f>J120*P120</f>
        <v>0</v>
      </c>
      <c r="R120" s="138"/>
      <c r="S120" s="140">
        <f t="shared" ref="S120" si="1022">SUM(R120)*J120</f>
        <v>0</v>
      </c>
      <c r="T120" s="141"/>
      <c r="U120" s="142">
        <f t="shared" ref="U120" si="1023">SUM(T120)*K120</f>
        <v>0</v>
      </c>
      <c r="V120" s="141"/>
      <c r="W120" s="142">
        <f t="shared" ref="W120" si="1024">SUM(V120)*J120*5</f>
        <v>0</v>
      </c>
      <c r="X120" s="68"/>
      <c r="Y120" s="68">
        <f t="shared" ref="Y120" si="1025">SUM(L120*15/100*J120)</f>
        <v>0</v>
      </c>
      <c r="Z120" s="141"/>
      <c r="AA120" s="142"/>
      <c r="AB120" s="141"/>
      <c r="AC120" s="68">
        <f t="shared" ref="AC120" si="1026">SUM(AB120)*3*H120/5</f>
        <v>0</v>
      </c>
      <c r="AD120" s="141">
        <v>1</v>
      </c>
      <c r="AE120" s="148">
        <f>H120*15*AD120</f>
        <v>30</v>
      </c>
      <c r="AF120" s="141"/>
      <c r="AG120" s="142">
        <f t="shared" ref="AG120" si="1027">SUM(AF120*H120*3)</f>
        <v>0</v>
      </c>
      <c r="AH120" s="141"/>
      <c r="AI120" s="68">
        <f>SUM(AH120*H120/3)</f>
        <v>0</v>
      </c>
      <c r="AJ120" s="141"/>
      <c r="AK120" s="68">
        <f>SUM(AJ120*H120*2/3)</f>
        <v>0</v>
      </c>
      <c r="AL120" s="141"/>
      <c r="AM120" s="142">
        <f>SUM(AL120*H120)*2</f>
        <v>0</v>
      </c>
      <c r="AN120" s="141"/>
      <c r="AO120" s="142">
        <f t="shared" ref="AO120" si="1028">SUM(AN120*J120)</f>
        <v>0</v>
      </c>
      <c r="AP120" s="141"/>
      <c r="AQ120" s="68">
        <f>SUM(AP120*H120*2)</f>
        <v>0</v>
      </c>
      <c r="AR120" s="141"/>
      <c r="AS120" s="68">
        <f t="shared" ref="AS120" si="1029">SUM(J120*AR120*6)</f>
        <v>0</v>
      </c>
      <c r="AT120" s="141"/>
      <c r="AU120" s="68">
        <f t="shared" ref="AU120" si="1030">AT120*H120/3</f>
        <v>0</v>
      </c>
      <c r="AV120" s="141"/>
      <c r="AW120" s="142">
        <f t="shared" ref="AW120" si="1031">SUM(AV120*H120/3)</f>
        <v>0</v>
      </c>
      <c r="AX120" s="141"/>
      <c r="AY120" s="68">
        <f>SUM(J120*AX120*8)</f>
        <v>0</v>
      </c>
      <c r="AZ120" s="141"/>
      <c r="BA120" s="68">
        <f>SUM(AZ120*H120*5*2/3)</f>
        <v>0</v>
      </c>
      <c r="BB120" s="141"/>
      <c r="BC120" s="68">
        <f t="shared" ref="BC120" si="1032">SUM(BB120*K120*4*6)</f>
        <v>0</v>
      </c>
      <c r="BD120" s="141"/>
      <c r="BE120" s="112">
        <f t="shared" ref="BE120" si="1033">SUM(BD120*50)</f>
        <v>0</v>
      </c>
      <c r="BF120" s="70"/>
      <c r="BG120" s="70">
        <f>SUM(AO120+BE120+BC120+BA120+AY120+AW120+AS120+AQ120+AK120+AM120+AI120+AG120+AE120+AC120+AA120+Y120+X120+W120+U120+Q120+O120+S120+AU120)</f>
        <v>30</v>
      </c>
      <c r="BH120" s="70">
        <f>SUM(O120+Q120+U120+W120+X120+AS120+AW120+AY120+BA120+BC120+S120+AQ120)</f>
        <v>0</v>
      </c>
      <c r="BI120" s="116"/>
      <c r="BJ120" s="116"/>
      <c r="BK120" s="116"/>
      <c r="BL120" s="117"/>
      <c r="BM120" s="108"/>
      <c r="BN120" s="62" t="s">
        <v>221</v>
      </c>
      <c r="BO120" s="145" t="s">
        <v>222</v>
      </c>
      <c r="BP120" s="63" t="s">
        <v>345</v>
      </c>
      <c r="BQ120" s="63" t="s">
        <v>223</v>
      </c>
      <c r="BR120" s="146" t="s">
        <v>361</v>
      </c>
      <c r="BS120" s="63">
        <v>6</v>
      </c>
      <c r="BT120" s="63">
        <v>5</v>
      </c>
      <c r="BU120" s="63">
        <v>1</v>
      </c>
      <c r="BV120" s="63">
        <v>1</v>
      </c>
      <c r="BW120" s="63">
        <v>1</v>
      </c>
      <c r="BX120" s="109">
        <v>30</v>
      </c>
      <c r="BY120" s="135">
        <f t="shared" si="945"/>
        <v>10</v>
      </c>
      <c r="BZ120" s="65"/>
      <c r="CA120" s="66">
        <f t="shared" si="946"/>
        <v>0</v>
      </c>
      <c r="CB120" s="65"/>
      <c r="CC120" s="66">
        <f t="shared" si="947"/>
        <v>0</v>
      </c>
      <c r="CD120" s="65">
        <v>10</v>
      </c>
      <c r="CE120" s="66">
        <f>SUM(CD120)*BV120</f>
        <v>10</v>
      </c>
      <c r="CF120" s="65"/>
      <c r="CG120" s="66">
        <f>SUM(CF120)*BW120</f>
        <v>0</v>
      </c>
      <c r="CH120" s="65"/>
      <c r="CI120" s="66">
        <f>SUM(CH120)*BV120*5</f>
        <v>0</v>
      </c>
      <c r="CJ120" s="67"/>
      <c r="CK120" s="67">
        <f>SUM(BX120*15/100*BV120)</f>
        <v>4.5</v>
      </c>
      <c r="CL120" s="65"/>
      <c r="CM120" s="66"/>
      <c r="CN120" s="65"/>
      <c r="CO120" s="67">
        <f>SUM(CN120)*3*BT120/5</f>
        <v>0</v>
      </c>
      <c r="CP120" s="65"/>
      <c r="CQ120" s="69">
        <f>SUM(CP120*BT120*(30+4))</f>
        <v>0</v>
      </c>
      <c r="CR120" s="65"/>
      <c r="CS120" s="66">
        <f t="shared" si="948"/>
        <v>0</v>
      </c>
      <c r="CT120" s="65"/>
      <c r="CU120" s="67">
        <f t="shared" si="949"/>
        <v>0</v>
      </c>
      <c r="CV120" s="65"/>
      <c r="CW120" s="67">
        <f>SUM(CV120*BT120*2/3)</f>
        <v>0</v>
      </c>
      <c r="CX120" s="65">
        <v>1</v>
      </c>
      <c r="CY120" s="66">
        <f>SUM(CX120*BT120)*2</f>
        <v>10</v>
      </c>
      <c r="CZ120" s="65"/>
      <c r="DA120" s="66">
        <f t="shared" si="951"/>
        <v>0</v>
      </c>
      <c r="DB120" s="65"/>
      <c r="DC120" s="67">
        <f t="shared" si="1018"/>
        <v>0</v>
      </c>
      <c r="DD120" s="65"/>
      <c r="DE120" s="66">
        <f>DD120*BT120/3</f>
        <v>0</v>
      </c>
      <c r="DF120" s="65"/>
      <c r="DG120" s="67">
        <f t="shared" si="953"/>
        <v>0</v>
      </c>
      <c r="DH120" s="65"/>
      <c r="DI120" s="66">
        <f t="shared" si="1019"/>
        <v>0</v>
      </c>
      <c r="DJ120" s="65"/>
      <c r="DK120" s="66">
        <f t="shared" si="1020"/>
        <v>0</v>
      </c>
      <c r="DL120" s="65"/>
      <c r="DM120" s="67">
        <f>SUM(DL120*BW120*5*6)</f>
        <v>0</v>
      </c>
      <c r="DN120" s="65"/>
      <c r="DO120" s="67">
        <f t="shared" si="956"/>
        <v>0</v>
      </c>
      <c r="DP120" s="65"/>
      <c r="DQ120" s="70">
        <f t="shared" si="1021"/>
        <v>0</v>
      </c>
      <c r="DR120" s="70"/>
      <c r="DS120" s="70">
        <f>SUM(DA120+DQ120+DO120+DM120+DK120+DI120+DE120+DC120+CW120+CY120+CU120+CS120+CQ120+CO120+CM120+CK120+CJ120+CI120+CG120+CC120+CA120+CE120+DG120)</f>
        <v>24.5</v>
      </c>
      <c r="DT120" s="70">
        <f t="shared" si="959"/>
        <v>10</v>
      </c>
      <c r="DU120" s="116"/>
      <c r="DV120" s="116"/>
      <c r="DW120" s="116"/>
      <c r="DX120" s="117"/>
      <c r="DY120" s="108"/>
      <c r="DZ120" s="62" t="s">
        <v>221</v>
      </c>
      <c r="EA120" s="145" t="s">
        <v>222</v>
      </c>
      <c r="EB120" s="63" t="s">
        <v>345</v>
      </c>
      <c r="EC120" s="146"/>
      <c r="ED120" s="177"/>
      <c r="EE120" s="177"/>
      <c r="EF120" s="177"/>
      <c r="EG120" s="177"/>
      <c r="EH120" s="177"/>
      <c r="EI120" s="177"/>
      <c r="EJ120" s="66">
        <f t="shared" si="1015"/>
        <v>30</v>
      </c>
      <c r="EK120" s="147">
        <f t="shared" si="1015"/>
        <v>10</v>
      </c>
      <c r="EL120" s="65">
        <f t="shared" si="1015"/>
        <v>0</v>
      </c>
      <c r="EM120" s="70">
        <f t="shared" si="1015"/>
        <v>0</v>
      </c>
      <c r="EN120" s="65">
        <f t="shared" si="1015"/>
        <v>0</v>
      </c>
      <c r="EO120" s="70">
        <f t="shared" si="1015"/>
        <v>0</v>
      </c>
      <c r="EP120" s="65">
        <f t="shared" si="1015"/>
        <v>10</v>
      </c>
      <c r="EQ120" s="70">
        <f t="shared" si="1015"/>
        <v>10</v>
      </c>
      <c r="ER120" s="65">
        <f t="shared" si="1015"/>
        <v>0</v>
      </c>
      <c r="ES120" s="70">
        <f t="shared" si="1015"/>
        <v>0</v>
      </c>
      <c r="ET120" s="113">
        <f t="shared" si="969"/>
        <v>0</v>
      </c>
      <c r="EU120" s="70">
        <f t="shared" si="970"/>
        <v>0</v>
      </c>
      <c r="EV120" s="70">
        <f t="shared" si="971"/>
        <v>0</v>
      </c>
      <c r="EW120" s="70">
        <f t="shared" si="972"/>
        <v>4.5</v>
      </c>
      <c r="EX120" s="113">
        <f t="shared" si="973"/>
        <v>0</v>
      </c>
      <c r="EY120" s="70">
        <f t="shared" si="974"/>
        <v>0</v>
      </c>
      <c r="EZ120" s="113">
        <f t="shared" si="975"/>
        <v>0</v>
      </c>
      <c r="FA120" s="70">
        <f t="shared" si="976"/>
        <v>0</v>
      </c>
      <c r="FB120" s="113">
        <f t="shared" si="977"/>
        <v>1</v>
      </c>
      <c r="FC120" s="114">
        <f t="shared" si="978"/>
        <v>30</v>
      </c>
      <c r="FD120" s="113">
        <f t="shared" si="979"/>
        <v>0</v>
      </c>
      <c r="FE120" s="70">
        <f t="shared" si="980"/>
        <v>0</v>
      </c>
      <c r="FF120" s="113">
        <f t="shared" si="981"/>
        <v>0</v>
      </c>
      <c r="FG120" s="70">
        <f t="shared" si="982"/>
        <v>0</v>
      </c>
      <c r="FH120" s="113">
        <f t="shared" si="983"/>
        <v>0</v>
      </c>
      <c r="FI120" s="70">
        <f t="shared" si="984"/>
        <v>0</v>
      </c>
      <c r="FJ120" s="113">
        <f t="shared" si="985"/>
        <v>1</v>
      </c>
      <c r="FK120" s="70">
        <f t="shared" si="986"/>
        <v>10</v>
      </c>
      <c r="FL120" s="113">
        <f t="shared" si="987"/>
        <v>0</v>
      </c>
      <c r="FM120" s="70">
        <f t="shared" si="988"/>
        <v>0</v>
      </c>
      <c r="FN120" s="113">
        <f t="shared" si="989"/>
        <v>0</v>
      </c>
      <c r="FO120" s="70">
        <f t="shared" si="990"/>
        <v>0</v>
      </c>
      <c r="FP120" s="113">
        <f t="shared" si="991"/>
        <v>0</v>
      </c>
      <c r="FQ120" s="70">
        <f t="shared" si="992"/>
        <v>0</v>
      </c>
      <c r="FR120" s="113"/>
      <c r="FS120" s="66">
        <f t="shared" si="993"/>
        <v>0</v>
      </c>
      <c r="FT120" s="113">
        <f t="shared" si="1016"/>
        <v>0</v>
      </c>
      <c r="FU120" s="70">
        <f t="shared" si="1016"/>
        <v>0</v>
      </c>
      <c r="FV120" s="113">
        <f t="shared" si="1016"/>
        <v>0</v>
      </c>
      <c r="FW120" s="70">
        <f t="shared" si="1016"/>
        <v>0</v>
      </c>
      <c r="FX120" s="113">
        <f t="shared" si="1016"/>
        <v>0</v>
      </c>
      <c r="FY120" s="70">
        <f t="shared" si="1016"/>
        <v>0</v>
      </c>
      <c r="FZ120" s="113">
        <f t="shared" si="1016"/>
        <v>0</v>
      </c>
      <c r="GA120" s="70">
        <f t="shared" si="1016"/>
        <v>0</v>
      </c>
      <c r="GB120" s="113">
        <f t="shared" si="1016"/>
        <v>0</v>
      </c>
      <c r="GC120" s="70">
        <f t="shared" si="1016"/>
        <v>0</v>
      </c>
      <c r="GD120" s="70">
        <f t="shared" si="1016"/>
        <v>0</v>
      </c>
      <c r="GE120" s="70">
        <f t="shared" si="1016"/>
        <v>54.5</v>
      </c>
      <c r="GF120" s="70">
        <f t="shared" si="1006"/>
        <v>10</v>
      </c>
      <c r="GG120" s="116"/>
      <c r="GH120" s="116"/>
      <c r="GI120" s="116"/>
      <c r="GJ120" s="117"/>
      <c r="GL120" s="10"/>
      <c r="GM120" s="10"/>
      <c r="GN120" s="1"/>
      <c r="GO120" s="13"/>
      <c r="GP120" s="26"/>
      <c r="GQ120" s="5"/>
      <c r="GR120" s="33"/>
    </row>
    <row r="121" spans="1:200" ht="24.95" hidden="1" customHeight="1" outlineLevel="1" x14ac:dyDescent="0.3">
      <c r="A121" s="108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109"/>
      <c r="M121" s="64"/>
      <c r="N121" s="65"/>
      <c r="O121" s="66"/>
      <c r="P121" s="65"/>
      <c r="Q121" s="66"/>
      <c r="R121" s="65"/>
      <c r="S121" s="66"/>
      <c r="T121" s="65"/>
      <c r="U121" s="66"/>
      <c r="V121" s="65"/>
      <c r="W121" s="66"/>
      <c r="X121" s="67"/>
      <c r="Y121" s="67"/>
      <c r="Z121" s="65"/>
      <c r="AA121" s="66"/>
      <c r="AB121" s="65"/>
      <c r="AC121" s="67"/>
      <c r="AD121" s="65"/>
      <c r="AE121" s="69"/>
      <c r="AF121" s="65"/>
      <c r="AG121" s="66"/>
      <c r="AH121" s="66"/>
      <c r="AI121" s="67"/>
      <c r="AJ121" s="65"/>
      <c r="AK121" s="67"/>
      <c r="AL121" s="65"/>
      <c r="AM121" s="66"/>
      <c r="AN121" s="113"/>
      <c r="AO121" s="70"/>
      <c r="AP121" s="113"/>
      <c r="AQ121" s="70"/>
      <c r="AR121" s="113"/>
      <c r="AS121" s="70"/>
      <c r="AT121" s="113"/>
      <c r="AU121" s="70"/>
      <c r="AV121" s="113"/>
      <c r="AW121" s="70"/>
      <c r="AX121" s="113"/>
      <c r="AY121" s="70"/>
      <c r="AZ121" s="113"/>
      <c r="BA121" s="70"/>
      <c r="BB121" s="113"/>
      <c r="BC121" s="70"/>
      <c r="BD121" s="113"/>
      <c r="BE121" s="70"/>
      <c r="BF121" s="70"/>
      <c r="BG121" s="70">
        <f>SUM(AO121+BE121+BC121+BA121+AY121+AW121+AS121+AQ121+AK121+AM121+AI121+AG121+AE121+AC121+AA121+Y121+X121+W121+U121+Q121+O121+S121+AU121)</f>
        <v>0</v>
      </c>
      <c r="BH121" s="70">
        <f>SUM(O121+Q121+U121+W121+X121+AS121+AW121+AY121+BA121+BC121+S121+AQ121)</f>
        <v>0</v>
      </c>
      <c r="BI121" s="116"/>
      <c r="BJ121" s="116"/>
      <c r="BK121" s="116"/>
      <c r="BL121" s="117"/>
      <c r="BM121" s="108"/>
      <c r="BN121" s="62" t="s">
        <v>158</v>
      </c>
      <c r="BO121" s="63" t="s">
        <v>185</v>
      </c>
      <c r="BP121" s="63" t="s">
        <v>186</v>
      </c>
      <c r="BQ121" s="63" t="s">
        <v>187</v>
      </c>
      <c r="BR121" s="63" t="s">
        <v>355</v>
      </c>
      <c r="BS121" s="63">
        <v>4</v>
      </c>
      <c r="BT121" s="63">
        <v>28</v>
      </c>
      <c r="BU121" s="63">
        <v>1</v>
      </c>
      <c r="BV121" s="63">
        <v>3</v>
      </c>
      <c r="BW121" s="63">
        <f t="shared" ref="BW121" si="1034">SUM(BV121)*2</f>
        <v>6</v>
      </c>
      <c r="BX121" s="62">
        <v>22</v>
      </c>
      <c r="BY121" s="135">
        <f t="shared" si="945"/>
        <v>0</v>
      </c>
      <c r="BZ121" s="65"/>
      <c r="CA121" s="66">
        <f t="shared" si="946"/>
        <v>0</v>
      </c>
      <c r="CB121" s="65"/>
      <c r="CC121" s="66">
        <f t="shared" si="947"/>
        <v>0</v>
      </c>
      <c r="CD121" s="65"/>
      <c r="CE121" s="66">
        <f t="shared" ref="CE121" si="1035">SUM(CD121)*BV121</f>
        <v>0</v>
      </c>
      <c r="CF121" s="65"/>
      <c r="CG121" s="66">
        <f t="shared" ref="CG121" si="1036">SUM(CF121)*BW121</f>
        <v>0</v>
      </c>
      <c r="CH121" s="65"/>
      <c r="CI121" s="66">
        <f t="shared" ref="CI121:CI124" si="1037">SUM(CH121)*BV121*5</f>
        <v>0</v>
      </c>
      <c r="CJ121" s="67">
        <f>SUM(BV121*DJ121*2+BW121*DL121*2)</f>
        <v>0</v>
      </c>
      <c r="CK121" s="68"/>
      <c r="CL121" s="65"/>
      <c r="CM121" s="66"/>
      <c r="CN121" s="65"/>
      <c r="CO121" s="67">
        <f t="shared" ref="CO121" si="1038">SUM(CN121)*3*BT121/5</f>
        <v>0</v>
      </c>
      <c r="CP121" s="65"/>
      <c r="CQ121" s="69">
        <f t="shared" ref="CQ121" si="1039">SUM(CP121*BT121*(30+4))</f>
        <v>0</v>
      </c>
      <c r="CR121" s="65"/>
      <c r="CS121" s="66">
        <f t="shared" si="948"/>
        <v>0</v>
      </c>
      <c r="CT121" s="65"/>
      <c r="CU121" s="67">
        <f t="shared" si="949"/>
        <v>0</v>
      </c>
      <c r="CV121" s="65"/>
      <c r="CW121" s="67">
        <f t="shared" ref="CW121" si="1040">SUM(CV121*BT121*2/3)</f>
        <v>0</v>
      </c>
      <c r="CX121" s="65">
        <v>1</v>
      </c>
      <c r="CY121" s="66">
        <f t="shared" ref="CY121" si="1041">SUM(CX121*BT121)*2</f>
        <v>56</v>
      </c>
      <c r="CZ121" s="65"/>
      <c r="DA121" s="66">
        <f t="shared" ref="DA121" si="1042">SUM(CZ121*BV121*2)</f>
        <v>0</v>
      </c>
      <c r="DB121" s="65"/>
      <c r="DC121" s="67">
        <f t="shared" ref="DC121" si="1043">SUM(DB121*BT121*2)</f>
        <v>0</v>
      </c>
      <c r="DD121" s="65"/>
      <c r="DE121" s="66">
        <f>DD121*BV121*6</f>
        <v>0</v>
      </c>
      <c r="DF121" s="65"/>
      <c r="DG121" s="67">
        <f t="shared" si="953"/>
        <v>0</v>
      </c>
      <c r="DH121" s="65"/>
      <c r="DI121" s="66">
        <f t="shared" ref="DI121" si="1044">SUM(BV121*DH121*6)</f>
        <v>0</v>
      </c>
      <c r="DJ121" s="65"/>
      <c r="DK121" s="66">
        <f t="shared" ref="DK121" si="1045">SUM(BV121*DJ121*8)</f>
        <v>0</v>
      </c>
      <c r="DL121" s="113"/>
      <c r="DM121" s="70"/>
      <c r="DN121" s="113"/>
      <c r="DO121" s="70"/>
      <c r="DP121" s="113"/>
      <c r="DQ121" s="70"/>
      <c r="DR121" s="70"/>
      <c r="DS121" s="70">
        <f>SUM(DA121+DQ121+DO121+DM121+DK121+DI121+DE121+DC121+CW121+CY121+CU121+CS121+CQ121+CO121+CM121+CK121+CJ121+CI121+CG121+CC121+CA121+CE121+DG121)</f>
        <v>56</v>
      </c>
      <c r="DT121" s="70">
        <f t="shared" si="959"/>
        <v>0</v>
      </c>
      <c r="DU121" s="116"/>
      <c r="DV121" s="116"/>
      <c r="DW121" s="116"/>
      <c r="DX121" s="117"/>
      <c r="DY121" s="108"/>
      <c r="DZ121" s="62" t="s">
        <v>158</v>
      </c>
      <c r="EA121" s="63" t="s">
        <v>185</v>
      </c>
      <c r="EB121" s="63" t="s">
        <v>186</v>
      </c>
      <c r="EC121" s="146"/>
      <c r="ED121" s="177"/>
      <c r="EE121" s="177"/>
      <c r="EF121" s="177"/>
      <c r="EG121" s="177"/>
      <c r="EH121" s="177"/>
      <c r="EI121" s="177"/>
      <c r="EJ121" s="66">
        <f t="shared" si="1015"/>
        <v>22</v>
      </c>
      <c r="EK121" s="147">
        <f t="shared" si="1015"/>
        <v>0</v>
      </c>
      <c r="EL121" s="65">
        <f t="shared" si="1015"/>
        <v>0</v>
      </c>
      <c r="EM121" s="70">
        <f t="shared" si="1015"/>
        <v>0</v>
      </c>
      <c r="EN121" s="65">
        <f t="shared" si="1015"/>
        <v>0</v>
      </c>
      <c r="EO121" s="70">
        <f t="shared" si="1015"/>
        <v>0</v>
      </c>
      <c r="EP121" s="65">
        <f t="shared" si="1015"/>
        <v>0</v>
      </c>
      <c r="EQ121" s="70">
        <f t="shared" si="1015"/>
        <v>0</v>
      </c>
      <c r="ER121" s="65">
        <f t="shared" si="1015"/>
        <v>0</v>
      </c>
      <c r="ES121" s="70">
        <f t="shared" si="1015"/>
        <v>0</v>
      </c>
      <c r="ET121" s="113">
        <f t="shared" si="969"/>
        <v>0</v>
      </c>
      <c r="EU121" s="70">
        <f t="shared" si="970"/>
        <v>0</v>
      </c>
      <c r="EV121" s="70">
        <f t="shared" si="971"/>
        <v>0</v>
      </c>
      <c r="EW121" s="70">
        <f t="shared" si="972"/>
        <v>0</v>
      </c>
      <c r="EX121" s="113">
        <f t="shared" si="973"/>
        <v>0</v>
      </c>
      <c r="EY121" s="70">
        <f t="shared" si="974"/>
        <v>0</v>
      </c>
      <c r="EZ121" s="113">
        <f t="shared" si="975"/>
        <v>0</v>
      </c>
      <c r="FA121" s="70">
        <f t="shared" si="976"/>
        <v>0</v>
      </c>
      <c r="FB121" s="113">
        <f t="shared" si="977"/>
        <v>0</v>
      </c>
      <c r="FC121" s="114">
        <f t="shared" si="978"/>
        <v>0</v>
      </c>
      <c r="FD121" s="113">
        <f t="shared" si="979"/>
        <v>0</v>
      </c>
      <c r="FE121" s="70">
        <f t="shared" si="980"/>
        <v>0</v>
      </c>
      <c r="FF121" s="113">
        <f t="shared" si="981"/>
        <v>0</v>
      </c>
      <c r="FG121" s="70">
        <f t="shared" si="982"/>
        <v>0</v>
      </c>
      <c r="FH121" s="113">
        <f t="shared" si="983"/>
        <v>0</v>
      </c>
      <c r="FI121" s="70">
        <f t="shared" si="984"/>
        <v>0</v>
      </c>
      <c r="FJ121" s="113">
        <f t="shared" si="985"/>
        <v>1</v>
      </c>
      <c r="FK121" s="70">
        <f t="shared" si="986"/>
        <v>56</v>
      </c>
      <c r="FL121" s="113">
        <f t="shared" si="987"/>
        <v>0</v>
      </c>
      <c r="FM121" s="70">
        <f t="shared" si="988"/>
        <v>0</v>
      </c>
      <c r="FN121" s="113">
        <f t="shared" si="989"/>
        <v>0</v>
      </c>
      <c r="FO121" s="70">
        <f t="shared" si="990"/>
        <v>0</v>
      </c>
      <c r="FP121" s="113">
        <f t="shared" si="991"/>
        <v>0</v>
      </c>
      <c r="FQ121" s="70">
        <f t="shared" si="992"/>
        <v>0</v>
      </c>
      <c r="FR121" s="113"/>
      <c r="FS121" s="66">
        <f t="shared" si="993"/>
        <v>0</v>
      </c>
      <c r="FT121" s="113">
        <f t="shared" si="1016"/>
        <v>0</v>
      </c>
      <c r="FU121" s="70">
        <f t="shared" si="1016"/>
        <v>0</v>
      </c>
      <c r="FV121" s="113">
        <f t="shared" si="1016"/>
        <v>0</v>
      </c>
      <c r="FW121" s="70">
        <f t="shared" si="1016"/>
        <v>0</v>
      </c>
      <c r="FX121" s="113">
        <f t="shared" si="1016"/>
        <v>0</v>
      </c>
      <c r="FY121" s="70">
        <f t="shared" si="1016"/>
        <v>0</v>
      </c>
      <c r="FZ121" s="113">
        <f t="shared" si="1016"/>
        <v>0</v>
      </c>
      <c r="GA121" s="70">
        <f t="shared" si="1016"/>
        <v>0</v>
      </c>
      <c r="GB121" s="113">
        <f t="shared" si="1016"/>
        <v>0</v>
      </c>
      <c r="GC121" s="70">
        <f t="shared" si="1016"/>
        <v>0</v>
      </c>
      <c r="GD121" s="70">
        <f t="shared" si="1016"/>
        <v>0</v>
      </c>
      <c r="GE121" s="70">
        <f t="shared" si="1016"/>
        <v>56</v>
      </c>
      <c r="GF121" s="70">
        <f t="shared" si="1006"/>
        <v>0</v>
      </c>
      <c r="GG121" s="116"/>
      <c r="GH121" s="116"/>
      <c r="GI121" s="116"/>
      <c r="GJ121" s="117"/>
      <c r="GL121" s="10"/>
      <c r="GM121" s="10"/>
      <c r="GN121" s="1"/>
      <c r="GO121" s="13"/>
      <c r="GP121" s="26"/>
      <c r="GQ121" s="5"/>
      <c r="GR121" s="33"/>
    </row>
    <row r="122" spans="1:200" ht="24.95" hidden="1" customHeight="1" outlineLevel="1" x14ac:dyDescent="0.3">
      <c r="A122" s="108"/>
      <c r="B122" s="70"/>
      <c r="C122" s="146"/>
      <c r="D122" s="146"/>
      <c r="E122" s="146"/>
      <c r="F122" s="177"/>
      <c r="G122" s="177"/>
      <c r="H122" s="177"/>
      <c r="I122" s="177"/>
      <c r="J122" s="177"/>
      <c r="K122" s="177"/>
      <c r="L122" s="66"/>
      <c r="M122" s="147">
        <f t="shared" ref="M122:M129" si="1046">SUM(N122+P122+T122+V122+AR122*2)</f>
        <v>0</v>
      </c>
      <c r="N122" s="65"/>
      <c r="O122" s="70"/>
      <c r="P122" s="65"/>
      <c r="Q122" s="70"/>
      <c r="R122" s="65"/>
      <c r="S122" s="70"/>
      <c r="T122" s="65"/>
      <c r="U122" s="70"/>
      <c r="V122" s="113"/>
      <c r="W122" s="70"/>
      <c r="X122" s="70"/>
      <c r="Y122" s="70"/>
      <c r="Z122" s="113"/>
      <c r="AA122" s="70"/>
      <c r="AB122" s="113"/>
      <c r="AC122" s="70"/>
      <c r="AD122" s="113"/>
      <c r="AE122" s="114"/>
      <c r="AF122" s="113"/>
      <c r="AG122" s="70"/>
      <c r="AH122" s="113"/>
      <c r="AI122" s="70"/>
      <c r="AJ122" s="113"/>
      <c r="AK122" s="70"/>
      <c r="AL122" s="113"/>
      <c r="AM122" s="70"/>
      <c r="AN122" s="113"/>
      <c r="AO122" s="70"/>
      <c r="AP122" s="113"/>
      <c r="AQ122" s="70"/>
      <c r="AR122" s="113"/>
      <c r="AS122" s="70"/>
      <c r="AT122" s="113"/>
      <c r="AU122" s="70"/>
      <c r="AV122" s="113"/>
      <c r="AW122" s="70"/>
      <c r="AX122" s="113"/>
      <c r="AY122" s="70"/>
      <c r="AZ122" s="113"/>
      <c r="BA122" s="70"/>
      <c r="BB122" s="113"/>
      <c r="BC122" s="70"/>
      <c r="BD122" s="113"/>
      <c r="BE122" s="70"/>
      <c r="BF122" s="70"/>
      <c r="BG122" s="70">
        <f t="shared" si="943"/>
        <v>0</v>
      </c>
      <c r="BH122" s="70">
        <f t="shared" si="944"/>
        <v>0</v>
      </c>
      <c r="BI122" s="116"/>
      <c r="BJ122" s="116"/>
      <c r="BK122" s="116"/>
      <c r="BL122" s="117"/>
      <c r="BM122" s="108"/>
      <c r="BN122" s="62" t="s">
        <v>236</v>
      </c>
      <c r="BO122" s="63" t="s">
        <v>237</v>
      </c>
      <c r="BP122" s="63"/>
      <c r="BQ122" s="63" t="s">
        <v>223</v>
      </c>
      <c r="BR122" s="63"/>
      <c r="BS122" s="63">
        <v>1</v>
      </c>
      <c r="BT122" s="63">
        <v>2</v>
      </c>
      <c r="BU122" s="63"/>
      <c r="BV122" s="63"/>
      <c r="BW122" s="63"/>
      <c r="BX122" s="62"/>
      <c r="BY122" s="64">
        <f t="shared" si="945"/>
        <v>0</v>
      </c>
      <c r="BZ122" s="65"/>
      <c r="CA122" s="66">
        <f t="shared" si="946"/>
        <v>0</v>
      </c>
      <c r="CB122" s="65"/>
      <c r="CC122" s="66">
        <f t="shared" si="947"/>
        <v>0</v>
      </c>
      <c r="CD122" s="65"/>
      <c r="CE122" s="66">
        <f t="shared" ref="CE122" si="1047">SUM(CD122)*BV122</f>
        <v>0</v>
      </c>
      <c r="CF122" s="65"/>
      <c r="CG122" s="66">
        <f t="shared" ref="CG122" si="1048">SUM(CF122)*BW122</f>
        <v>0</v>
      </c>
      <c r="CH122" s="65"/>
      <c r="CI122" s="66">
        <f t="shared" si="1037"/>
        <v>0</v>
      </c>
      <c r="CJ122" s="67"/>
      <c r="CK122" s="67">
        <f>SUM(BX122*5/100*BV122)</f>
        <v>0</v>
      </c>
      <c r="CL122" s="65"/>
      <c r="CM122" s="66"/>
      <c r="CN122" s="65"/>
      <c r="CO122" s="67">
        <f>SUM(CN122)*3*BT122/5</f>
        <v>0</v>
      </c>
      <c r="CP122" s="65"/>
      <c r="CQ122" s="69">
        <f>SUM(CP122*BT122*(30+4))</f>
        <v>0</v>
      </c>
      <c r="CR122" s="65"/>
      <c r="CS122" s="66">
        <f t="shared" si="948"/>
        <v>0</v>
      </c>
      <c r="CT122" s="65"/>
      <c r="CU122" s="67">
        <f t="shared" si="949"/>
        <v>0</v>
      </c>
      <c r="CV122" s="65"/>
      <c r="CW122" s="67">
        <f t="shared" ref="CW122" si="1049">SUM(CV122*BT122*2/3)</f>
        <v>0</v>
      </c>
      <c r="CX122" s="65"/>
      <c r="CY122" s="66">
        <f>SUM(CX122*BT122)</f>
        <v>0</v>
      </c>
      <c r="CZ122" s="65"/>
      <c r="DA122" s="66">
        <f>SUM(CZ122*BV122)</f>
        <v>0</v>
      </c>
      <c r="DB122" s="65"/>
      <c r="DC122" s="67">
        <f>SUM(DB122*BT122*2)</f>
        <v>0</v>
      </c>
      <c r="DD122" s="65"/>
      <c r="DE122" s="66">
        <f>SUM(DD122*BV122*2)</f>
        <v>0</v>
      </c>
      <c r="DF122" s="65"/>
      <c r="DG122" s="67">
        <f t="shared" si="953"/>
        <v>0</v>
      </c>
      <c r="DH122" s="65"/>
      <c r="DI122" s="66">
        <f>SUM(DH122*BT122/3)</f>
        <v>0</v>
      </c>
      <c r="DJ122" s="65"/>
      <c r="DK122" s="66">
        <f>SUM(DJ122*BT122/3)</f>
        <v>0</v>
      </c>
      <c r="DL122" s="65"/>
      <c r="DM122" s="67">
        <f>SUM(DL122*BW122*5*6)</f>
        <v>0</v>
      </c>
      <c r="DN122" s="65"/>
      <c r="DO122" s="67">
        <f>SUM(DN122*BW122*4*6)</f>
        <v>0</v>
      </c>
      <c r="DP122" s="65">
        <v>2</v>
      </c>
      <c r="DQ122" s="70">
        <f>SUM(DP122*50)/2</f>
        <v>50</v>
      </c>
      <c r="DR122" s="70"/>
      <c r="DS122" s="70">
        <f t="shared" si="958"/>
        <v>50</v>
      </c>
      <c r="DT122" s="70">
        <f t="shared" si="959"/>
        <v>0</v>
      </c>
      <c r="DU122" s="116"/>
      <c r="DV122" s="116"/>
      <c r="DW122" s="116"/>
      <c r="DX122" s="117"/>
      <c r="DY122" s="108"/>
      <c r="DZ122" s="62" t="s">
        <v>236</v>
      </c>
      <c r="EA122" s="63" t="s">
        <v>237</v>
      </c>
      <c r="EB122" s="63"/>
      <c r="EC122" s="146"/>
      <c r="ED122" s="177"/>
      <c r="EE122" s="177"/>
      <c r="EF122" s="177"/>
      <c r="EG122" s="177"/>
      <c r="EH122" s="177"/>
      <c r="EI122" s="177"/>
      <c r="EJ122" s="66">
        <f t="shared" si="960"/>
        <v>0</v>
      </c>
      <c r="EK122" s="147">
        <f t="shared" si="960"/>
        <v>0</v>
      </c>
      <c r="EL122" s="65">
        <f t="shared" si="961"/>
        <v>0</v>
      </c>
      <c r="EM122" s="70">
        <f t="shared" si="962"/>
        <v>0</v>
      </c>
      <c r="EN122" s="65">
        <f t="shared" si="963"/>
        <v>0</v>
      </c>
      <c r="EO122" s="70">
        <f t="shared" si="964"/>
        <v>0</v>
      </c>
      <c r="EP122" s="65">
        <f t="shared" si="965"/>
        <v>0</v>
      </c>
      <c r="EQ122" s="70">
        <f t="shared" si="966"/>
        <v>0</v>
      </c>
      <c r="ER122" s="65">
        <f t="shared" si="967"/>
        <v>0</v>
      </c>
      <c r="ES122" s="70">
        <f t="shared" si="968"/>
        <v>0</v>
      </c>
      <c r="ET122" s="113">
        <f t="shared" si="969"/>
        <v>0</v>
      </c>
      <c r="EU122" s="70">
        <f t="shared" si="970"/>
        <v>0</v>
      </c>
      <c r="EV122" s="70">
        <f t="shared" si="971"/>
        <v>0</v>
      </c>
      <c r="EW122" s="70">
        <f t="shared" si="972"/>
        <v>0</v>
      </c>
      <c r="EX122" s="113">
        <f t="shared" si="973"/>
        <v>0</v>
      </c>
      <c r="EY122" s="70">
        <f t="shared" si="974"/>
        <v>0</v>
      </c>
      <c r="EZ122" s="113">
        <f t="shared" si="975"/>
        <v>0</v>
      </c>
      <c r="FA122" s="70">
        <f t="shared" si="976"/>
        <v>0</v>
      </c>
      <c r="FB122" s="113">
        <f t="shared" si="977"/>
        <v>0</v>
      </c>
      <c r="FC122" s="114">
        <f t="shared" si="978"/>
        <v>0</v>
      </c>
      <c r="FD122" s="113">
        <f t="shared" si="979"/>
        <v>0</v>
      </c>
      <c r="FE122" s="70">
        <f t="shared" si="980"/>
        <v>0</v>
      </c>
      <c r="FF122" s="113">
        <f t="shared" si="981"/>
        <v>0</v>
      </c>
      <c r="FG122" s="70">
        <f t="shared" si="982"/>
        <v>0</v>
      </c>
      <c r="FH122" s="113">
        <f t="shared" si="983"/>
        <v>0</v>
      </c>
      <c r="FI122" s="70">
        <f t="shared" si="984"/>
        <v>0</v>
      </c>
      <c r="FJ122" s="113">
        <f t="shared" si="985"/>
        <v>0</v>
      </c>
      <c r="FK122" s="70">
        <f t="shared" si="986"/>
        <v>0</v>
      </c>
      <c r="FL122" s="113">
        <f t="shared" si="987"/>
        <v>0</v>
      </c>
      <c r="FM122" s="70">
        <f t="shared" si="988"/>
        <v>0</v>
      </c>
      <c r="FN122" s="113">
        <f t="shared" si="989"/>
        <v>0</v>
      </c>
      <c r="FO122" s="70">
        <f t="shared" si="990"/>
        <v>0</v>
      </c>
      <c r="FP122" s="113">
        <f t="shared" si="991"/>
        <v>0</v>
      </c>
      <c r="FQ122" s="70">
        <f t="shared" si="992"/>
        <v>0</v>
      </c>
      <c r="FR122" s="113"/>
      <c r="FS122" s="66">
        <f t="shared" si="993"/>
        <v>0</v>
      </c>
      <c r="FT122" s="113">
        <f t="shared" si="994"/>
        <v>0</v>
      </c>
      <c r="FU122" s="70">
        <f t="shared" si="995"/>
        <v>0</v>
      </c>
      <c r="FV122" s="113">
        <f t="shared" si="996"/>
        <v>0</v>
      </c>
      <c r="FW122" s="70">
        <f t="shared" si="997"/>
        <v>0</v>
      </c>
      <c r="FX122" s="113">
        <f t="shared" si="998"/>
        <v>0</v>
      </c>
      <c r="FY122" s="70">
        <f t="shared" si="999"/>
        <v>0</v>
      </c>
      <c r="FZ122" s="113">
        <f t="shared" si="1000"/>
        <v>0</v>
      </c>
      <c r="GA122" s="70">
        <f t="shared" si="1001"/>
        <v>0</v>
      </c>
      <c r="GB122" s="113">
        <f t="shared" si="1002"/>
        <v>2</v>
      </c>
      <c r="GC122" s="70">
        <f t="shared" si="1003"/>
        <v>50</v>
      </c>
      <c r="GD122" s="70">
        <f t="shared" si="1004"/>
        <v>0</v>
      </c>
      <c r="GE122" s="70">
        <f t="shared" si="1005"/>
        <v>50</v>
      </c>
      <c r="GF122" s="70">
        <f t="shared" si="1006"/>
        <v>0</v>
      </c>
      <c r="GG122" s="116"/>
      <c r="GH122" s="116"/>
      <c r="GI122" s="116"/>
      <c r="GJ122" s="117"/>
      <c r="GL122" s="10"/>
      <c r="GM122" s="10"/>
      <c r="GN122" s="1"/>
      <c r="GO122" s="13"/>
      <c r="GP122" s="26"/>
      <c r="GQ122" s="5"/>
      <c r="GR122" s="33"/>
    </row>
    <row r="123" spans="1:200" ht="24.95" hidden="1" customHeight="1" outlineLevel="1" x14ac:dyDescent="0.3">
      <c r="A123" s="108"/>
      <c r="B123" s="70"/>
      <c r="C123" s="146"/>
      <c r="D123" s="146"/>
      <c r="E123" s="146"/>
      <c r="F123" s="146"/>
      <c r="G123" s="177"/>
      <c r="H123" s="177"/>
      <c r="I123" s="177"/>
      <c r="J123" s="177"/>
      <c r="K123" s="177"/>
      <c r="L123" s="66"/>
      <c r="M123" s="147">
        <f t="shared" si="1046"/>
        <v>0</v>
      </c>
      <c r="N123" s="65"/>
      <c r="O123" s="70"/>
      <c r="P123" s="65"/>
      <c r="Q123" s="70"/>
      <c r="R123" s="65"/>
      <c r="S123" s="70"/>
      <c r="T123" s="65"/>
      <c r="U123" s="70"/>
      <c r="V123" s="113"/>
      <c r="W123" s="70"/>
      <c r="X123" s="70"/>
      <c r="Y123" s="70"/>
      <c r="Z123" s="113"/>
      <c r="AA123" s="70"/>
      <c r="AB123" s="113"/>
      <c r="AC123" s="70"/>
      <c r="AD123" s="113"/>
      <c r="AE123" s="114"/>
      <c r="AF123" s="113"/>
      <c r="AG123" s="70"/>
      <c r="AH123" s="113"/>
      <c r="AI123" s="70"/>
      <c r="AJ123" s="113"/>
      <c r="AK123" s="70"/>
      <c r="AL123" s="113"/>
      <c r="AM123" s="70"/>
      <c r="AN123" s="113"/>
      <c r="AO123" s="70"/>
      <c r="AP123" s="113"/>
      <c r="AQ123" s="70"/>
      <c r="AR123" s="113"/>
      <c r="AS123" s="70"/>
      <c r="AT123" s="113"/>
      <c r="AU123" s="70"/>
      <c r="AV123" s="113"/>
      <c r="AW123" s="70"/>
      <c r="AX123" s="113"/>
      <c r="AY123" s="70"/>
      <c r="AZ123" s="113"/>
      <c r="BA123" s="70"/>
      <c r="BB123" s="113"/>
      <c r="BC123" s="70"/>
      <c r="BD123" s="113"/>
      <c r="BE123" s="70"/>
      <c r="BF123" s="70"/>
      <c r="BG123" s="70">
        <f t="shared" si="943"/>
        <v>0</v>
      </c>
      <c r="BH123" s="70">
        <f t="shared" si="944"/>
        <v>0</v>
      </c>
      <c r="BI123" s="116"/>
      <c r="BJ123" s="116"/>
      <c r="BK123" s="116"/>
      <c r="BL123" s="117"/>
      <c r="BM123" s="108"/>
      <c r="BN123" s="137" t="s">
        <v>233</v>
      </c>
      <c r="BO123" s="119" t="s">
        <v>110</v>
      </c>
      <c r="BP123" s="119" t="s">
        <v>190</v>
      </c>
      <c r="BQ123" s="119" t="s">
        <v>187</v>
      </c>
      <c r="BR123" s="119" t="s">
        <v>380</v>
      </c>
      <c r="BS123" s="119">
        <v>11</v>
      </c>
      <c r="BT123" s="119">
        <v>2</v>
      </c>
      <c r="BU123" s="119">
        <v>1</v>
      </c>
      <c r="BV123" s="119">
        <v>1</v>
      </c>
      <c r="BW123" s="119">
        <v>1</v>
      </c>
      <c r="BX123" s="138"/>
      <c r="BY123" s="139">
        <f>SUM(BZ123+CB123+CD123+CF123+CH123)</f>
        <v>0</v>
      </c>
      <c r="BZ123" s="138"/>
      <c r="CA123" s="138">
        <f>SUM(BZ123)*BU123</f>
        <v>0</v>
      </c>
      <c r="CB123" s="138"/>
      <c r="CC123" s="140">
        <f>BV123*CB123</f>
        <v>0</v>
      </c>
      <c r="CD123" s="138"/>
      <c r="CE123" s="140">
        <f t="shared" ref="CE123" si="1050">SUM(CD123)*BV123</f>
        <v>0</v>
      </c>
      <c r="CF123" s="141"/>
      <c r="CG123" s="142">
        <f t="shared" ref="CG123" si="1051">SUM(CF123)*BW123</f>
        <v>0</v>
      </c>
      <c r="CH123" s="141"/>
      <c r="CI123" s="142">
        <f t="shared" si="1037"/>
        <v>0</v>
      </c>
      <c r="CJ123" s="68"/>
      <c r="CK123" s="68">
        <f t="shared" ref="CK123" si="1052">SUM(BX123*15/100*BV123)</f>
        <v>0</v>
      </c>
      <c r="CL123" s="141"/>
      <c r="CM123" s="142"/>
      <c r="CN123" s="141"/>
      <c r="CO123" s="68">
        <f t="shared" ref="CO123" si="1053">SUM(CN123)*3*BT123/5</f>
        <v>0</v>
      </c>
      <c r="CP123" s="141">
        <v>1</v>
      </c>
      <c r="CQ123" s="148">
        <f>BT123*15*CP123</f>
        <v>30</v>
      </c>
      <c r="CR123" s="141"/>
      <c r="CS123" s="142">
        <f t="shared" ref="CS123" si="1054">SUM(CR123*BT123*3)</f>
        <v>0</v>
      </c>
      <c r="CT123" s="141"/>
      <c r="CU123" s="68">
        <f>SUM(CT123*BT123/3)</f>
        <v>0</v>
      </c>
      <c r="CV123" s="141"/>
      <c r="CW123" s="68">
        <f>SUM(CV123*BT123*2/3)</f>
        <v>0</v>
      </c>
      <c r="CX123" s="141"/>
      <c r="CY123" s="142">
        <f>SUM(CX123*BT123)*2</f>
        <v>0</v>
      </c>
      <c r="CZ123" s="141"/>
      <c r="DA123" s="142">
        <f t="shared" ref="DA123:DA125" si="1055">SUM(CZ123*BV123)</f>
        <v>0</v>
      </c>
      <c r="DB123" s="141"/>
      <c r="DC123" s="68">
        <f>SUM(DB123*BT123*2)</f>
        <v>0</v>
      </c>
      <c r="DD123" s="141"/>
      <c r="DE123" s="142">
        <f t="shared" ref="DE123" si="1056">SUM(BV123*DD123*6)</f>
        <v>0</v>
      </c>
      <c r="DF123" s="141"/>
      <c r="DG123" s="68">
        <f t="shared" si="953"/>
        <v>0</v>
      </c>
      <c r="DH123" s="141"/>
      <c r="DI123" s="142">
        <f t="shared" ref="DI123" si="1057">SUM(DH123*BT123/3)</f>
        <v>0</v>
      </c>
      <c r="DJ123" s="141"/>
      <c r="DK123" s="142">
        <f>SUM(BV123*DJ123*8)</f>
        <v>0</v>
      </c>
      <c r="DL123" s="141"/>
      <c r="DM123" s="68">
        <f>SUM(DL123*BT123*5*2/3)</f>
        <v>0</v>
      </c>
      <c r="DN123" s="141"/>
      <c r="DO123" s="68">
        <f t="shared" ref="DO123" si="1058">SUM(DN123*BW123*4*6)</f>
        <v>0</v>
      </c>
      <c r="DP123" s="141"/>
      <c r="DQ123" s="112">
        <f t="shared" ref="DQ123" si="1059">SUM(DP123*50)</f>
        <v>0</v>
      </c>
      <c r="DR123" s="70"/>
      <c r="DS123" s="70">
        <f t="shared" si="958"/>
        <v>30</v>
      </c>
      <c r="DT123" s="70">
        <f t="shared" si="959"/>
        <v>0</v>
      </c>
      <c r="DU123" s="116"/>
      <c r="DV123" s="116"/>
      <c r="DW123" s="116"/>
      <c r="DX123" s="117"/>
      <c r="DY123" s="108"/>
      <c r="DZ123" s="70"/>
      <c r="EA123" s="146"/>
      <c r="EB123" s="146"/>
      <c r="EC123" s="146"/>
      <c r="ED123" s="146"/>
      <c r="EE123" s="177"/>
      <c r="EF123" s="177"/>
      <c r="EG123" s="177"/>
      <c r="EH123" s="177"/>
      <c r="EI123" s="177"/>
      <c r="EJ123" s="66">
        <f t="shared" si="960"/>
        <v>0</v>
      </c>
      <c r="EK123" s="147">
        <f t="shared" si="960"/>
        <v>0</v>
      </c>
      <c r="EL123" s="65">
        <f t="shared" si="961"/>
        <v>0</v>
      </c>
      <c r="EM123" s="70">
        <f t="shared" si="962"/>
        <v>0</v>
      </c>
      <c r="EN123" s="65">
        <f t="shared" si="963"/>
        <v>0</v>
      </c>
      <c r="EO123" s="70">
        <f t="shared" si="964"/>
        <v>0</v>
      </c>
      <c r="EP123" s="65">
        <f t="shared" si="965"/>
        <v>0</v>
      </c>
      <c r="EQ123" s="70">
        <f t="shared" si="966"/>
        <v>0</v>
      </c>
      <c r="ER123" s="65">
        <f t="shared" si="967"/>
        <v>0</v>
      </c>
      <c r="ES123" s="70">
        <f t="shared" si="968"/>
        <v>0</v>
      </c>
      <c r="ET123" s="113">
        <f t="shared" si="969"/>
        <v>0</v>
      </c>
      <c r="EU123" s="70">
        <f t="shared" si="970"/>
        <v>0</v>
      </c>
      <c r="EV123" s="70">
        <f t="shared" si="971"/>
        <v>0</v>
      </c>
      <c r="EW123" s="70">
        <f t="shared" si="972"/>
        <v>0</v>
      </c>
      <c r="EX123" s="113">
        <f t="shared" si="973"/>
        <v>0</v>
      </c>
      <c r="EY123" s="70">
        <f t="shared" si="974"/>
        <v>0</v>
      </c>
      <c r="EZ123" s="113">
        <f t="shared" si="975"/>
        <v>0</v>
      </c>
      <c r="FA123" s="70">
        <f t="shared" si="976"/>
        <v>0</v>
      </c>
      <c r="FB123" s="113">
        <f t="shared" si="977"/>
        <v>1</v>
      </c>
      <c r="FC123" s="114">
        <f t="shared" si="978"/>
        <v>30</v>
      </c>
      <c r="FD123" s="113">
        <f t="shared" si="979"/>
        <v>0</v>
      </c>
      <c r="FE123" s="70">
        <f t="shared" si="980"/>
        <v>0</v>
      </c>
      <c r="FF123" s="113">
        <f t="shared" si="981"/>
        <v>0</v>
      </c>
      <c r="FG123" s="70">
        <f t="shared" si="982"/>
        <v>0</v>
      </c>
      <c r="FH123" s="113">
        <f t="shared" si="983"/>
        <v>0</v>
      </c>
      <c r="FI123" s="70">
        <f t="shared" si="984"/>
        <v>0</v>
      </c>
      <c r="FJ123" s="113">
        <f t="shared" si="985"/>
        <v>0</v>
      </c>
      <c r="FK123" s="70">
        <f t="shared" si="986"/>
        <v>0</v>
      </c>
      <c r="FL123" s="113">
        <f t="shared" si="987"/>
        <v>0</v>
      </c>
      <c r="FM123" s="70">
        <f t="shared" si="988"/>
        <v>0</v>
      </c>
      <c r="FN123" s="113">
        <f t="shared" si="989"/>
        <v>0</v>
      </c>
      <c r="FO123" s="70">
        <f t="shared" si="990"/>
        <v>0</v>
      </c>
      <c r="FP123" s="113">
        <f t="shared" si="991"/>
        <v>0</v>
      </c>
      <c r="FQ123" s="70">
        <f t="shared" si="992"/>
        <v>0</v>
      </c>
      <c r="FR123" s="113"/>
      <c r="FS123" s="66">
        <f t="shared" si="993"/>
        <v>0</v>
      </c>
      <c r="FT123" s="113">
        <f t="shared" si="994"/>
        <v>0</v>
      </c>
      <c r="FU123" s="70">
        <f t="shared" si="995"/>
        <v>0</v>
      </c>
      <c r="FV123" s="113">
        <f t="shared" si="996"/>
        <v>0</v>
      </c>
      <c r="FW123" s="70">
        <f t="shared" si="997"/>
        <v>0</v>
      </c>
      <c r="FX123" s="113">
        <f t="shared" si="998"/>
        <v>0</v>
      </c>
      <c r="FY123" s="70">
        <f t="shared" si="999"/>
        <v>0</v>
      </c>
      <c r="FZ123" s="113">
        <f t="shared" si="1000"/>
        <v>0</v>
      </c>
      <c r="GA123" s="70">
        <f t="shared" si="1001"/>
        <v>0</v>
      </c>
      <c r="GB123" s="113">
        <f t="shared" si="1002"/>
        <v>0</v>
      </c>
      <c r="GC123" s="70">
        <f t="shared" si="1003"/>
        <v>0</v>
      </c>
      <c r="GD123" s="70">
        <f t="shared" si="1004"/>
        <v>0</v>
      </c>
      <c r="GE123" s="70">
        <f t="shared" si="1005"/>
        <v>30</v>
      </c>
      <c r="GF123" s="70">
        <f t="shared" si="1006"/>
        <v>0</v>
      </c>
      <c r="GG123" s="116"/>
      <c r="GH123" s="116"/>
      <c r="GI123" s="116"/>
      <c r="GJ123" s="117"/>
      <c r="GL123" s="10"/>
      <c r="GM123" s="10"/>
      <c r="GN123" s="1"/>
      <c r="GO123" s="13"/>
      <c r="GP123" s="26"/>
      <c r="GQ123" s="5"/>
      <c r="GR123" s="33"/>
    </row>
    <row r="124" spans="1:200" ht="24.95" hidden="1" customHeight="1" outlineLevel="1" x14ac:dyDescent="0.3">
      <c r="A124" s="108"/>
      <c r="B124" s="70"/>
      <c r="C124" s="146"/>
      <c r="D124" s="146"/>
      <c r="E124" s="146"/>
      <c r="F124" s="177"/>
      <c r="G124" s="177"/>
      <c r="H124" s="177"/>
      <c r="I124" s="177"/>
      <c r="J124" s="177"/>
      <c r="K124" s="177"/>
      <c r="L124" s="66"/>
      <c r="M124" s="147">
        <f t="shared" si="1046"/>
        <v>0</v>
      </c>
      <c r="N124" s="65"/>
      <c r="O124" s="70"/>
      <c r="P124" s="65"/>
      <c r="Q124" s="70"/>
      <c r="R124" s="65"/>
      <c r="S124" s="70"/>
      <c r="T124" s="65"/>
      <c r="U124" s="70"/>
      <c r="V124" s="113"/>
      <c r="W124" s="70"/>
      <c r="X124" s="70"/>
      <c r="Y124" s="70"/>
      <c r="Z124" s="113"/>
      <c r="AA124" s="70"/>
      <c r="AB124" s="113"/>
      <c r="AC124" s="70"/>
      <c r="AD124" s="113"/>
      <c r="AE124" s="114"/>
      <c r="AF124" s="113"/>
      <c r="AG124" s="70"/>
      <c r="AH124" s="113"/>
      <c r="AI124" s="70"/>
      <c r="AJ124" s="113"/>
      <c r="AK124" s="70"/>
      <c r="AL124" s="113"/>
      <c r="AM124" s="70"/>
      <c r="AN124" s="113"/>
      <c r="AO124" s="70"/>
      <c r="AP124" s="113"/>
      <c r="AQ124" s="70"/>
      <c r="AR124" s="113"/>
      <c r="AS124" s="70"/>
      <c r="AT124" s="113"/>
      <c r="AU124" s="70"/>
      <c r="AV124" s="113"/>
      <c r="AW124" s="70"/>
      <c r="AX124" s="113"/>
      <c r="AY124" s="70"/>
      <c r="AZ124" s="113"/>
      <c r="BA124" s="70"/>
      <c r="BB124" s="113"/>
      <c r="BC124" s="70"/>
      <c r="BD124" s="113"/>
      <c r="BE124" s="70"/>
      <c r="BF124" s="70"/>
      <c r="BG124" s="70">
        <f t="shared" si="943"/>
        <v>0</v>
      </c>
      <c r="BH124" s="70">
        <f t="shared" si="944"/>
        <v>0</v>
      </c>
      <c r="BI124" s="116"/>
      <c r="BJ124" s="116"/>
      <c r="BK124" s="116"/>
      <c r="BL124" s="117"/>
      <c r="BM124" s="108"/>
      <c r="BN124" s="112" t="s">
        <v>404</v>
      </c>
      <c r="BO124" s="233" t="s">
        <v>222</v>
      </c>
      <c r="BP124" s="119" t="s">
        <v>345</v>
      </c>
      <c r="BQ124" s="119" t="s">
        <v>223</v>
      </c>
      <c r="BR124" s="234" t="s">
        <v>231</v>
      </c>
      <c r="BS124" s="235">
        <v>6</v>
      </c>
      <c r="BT124" s="119">
        <v>1</v>
      </c>
      <c r="BU124" s="119">
        <v>1</v>
      </c>
      <c r="BV124" s="119">
        <v>1</v>
      </c>
      <c r="BW124" s="119">
        <f>SUM(BV124)*2</f>
        <v>2</v>
      </c>
      <c r="BX124" s="140"/>
      <c r="BY124" s="172">
        <f t="shared" ref="BY124" si="1060">SUM(BZ124+CB124+CD124+CF124+CH124)</f>
        <v>0</v>
      </c>
      <c r="BZ124" s="173"/>
      <c r="CA124" s="142">
        <f t="shared" ref="CA124:CA125" si="1061">SUM(BZ124)*BU124</f>
        <v>0</v>
      </c>
      <c r="CB124" s="173"/>
      <c r="CC124" s="142">
        <f>CB124*BV124</f>
        <v>0</v>
      </c>
      <c r="CD124" s="173"/>
      <c r="CE124" s="142">
        <f>SUM(CD124)*BV124</f>
        <v>0</v>
      </c>
      <c r="CF124" s="173"/>
      <c r="CG124" s="142">
        <f>SUM(CF124)*BW124</f>
        <v>0</v>
      </c>
      <c r="CH124" s="173"/>
      <c r="CI124" s="142">
        <f t="shared" si="1037"/>
        <v>0</v>
      </c>
      <c r="CJ124" s="68">
        <f>SUM(BV124*DJ124*2+BW124*DL124*2+BV124*DN124*2)</f>
        <v>0</v>
      </c>
      <c r="CK124" s="68">
        <f t="shared" ref="CK124:CK125" si="1062">SUM(BX124*5/100*BV124)</f>
        <v>0</v>
      </c>
      <c r="CL124" s="173"/>
      <c r="CM124" s="142"/>
      <c r="CN124" s="173">
        <v>6</v>
      </c>
      <c r="CO124" s="68">
        <f>CN124*BT124*4</f>
        <v>24</v>
      </c>
      <c r="CP124" s="173"/>
      <c r="CQ124" s="142">
        <f>SUM(CP124*BT124*(30+4))</f>
        <v>0</v>
      </c>
      <c r="CR124" s="173"/>
      <c r="CS124" s="142">
        <f t="shared" ref="CS124:CS125" si="1063">SUM(CR124*BT124*3)</f>
        <v>0</v>
      </c>
      <c r="CT124" s="142"/>
      <c r="CU124" s="68">
        <f t="shared" ref="CU124:CU125" si="1064">SUM(CT124*BT124/3)</f>
        <v>0</v>
      </c>
      <c r="CV124" s="141"/>
      <c r="CW124" s="68">
        <f>SUM(CV124*BT124*2/3)</f>
        <v>0</v>
      </c>
      <c r="CX124" s="173"/>
      <c r="CY124" s="142">
        <f t="shared" ref="CY124:CY125" si="1065">SUM(CX124*BT124)</f>
        <v>0</v>
      </c>
      <c r="CZ124" s="173"/>
      <c r="DA124" s="142">
        <f t="shared" si="1055"/>
        <v>0</v>
      </c>
      <c r="DB124" s="173">
        <v>0</v>
      </c>
      <c r="DC124" s="68">
        <f>DB124*BT124/3</f>
        <v>0</v>
      </c>
      <c r="DD124" s="173"/>
      <c r="DE124" s="142">
        <f>SUM(BV124*DD124*6)</f>
        <v>0</v>
      </c>
      <c r="DF124" s="141"/>
      <c r="DG124" s="68">
        <f t="shared" si="953"/>
        <v>0</v>
      </c>
      <c r="DH124" s="142"/>
      <c r="DI124" s="142">
        <f>SUM(BV124*DH124*6)</f>
        <v>0</v>
      </c>
      <c r="DJ124" s="141"/>
      <c r="DK124" s="142">
        <f>SUM(BV124*DJ124*8)</f>
        <v>0</v>
      </c>
      <c r="DL124" s="142"/>
      <c r="DM124" s="68">
        <f>SUM(DL124*BW124*5*6)</f>
        <v>0</v>
      </c>
      <c r="DN124" s="173"/>
      <c r="DO124" s="68">
        <f t="shared" ref="DO124" si="1066">SUM(DN124*BW124*4*6)</f>
        <v>0</v>
      </c>
      <c r="DP124" s="173"/>
      <c r="DQ124" s="112">
        <f>SUM(DP124*50)</f>
        <v>0</v>
      </c>
      <c r="DR124" s="70"/>
      <c r="DS124" s="70">
        <f t="shared" si="958"/>
        <v>24</v>
      </c>
      <c r="DT124" s="70">
        <f t="shared" si="959"/>
        <v>0</v>
      </c>
      <c r="DU124" s="116"/>
      <c r="DV124" s="116"/>
      <c r="DW124" s="116"/>
      <c r="DX124" s="117"/>
      <c r="DY124" s="108"/>
      <c r="DZ124" s="70"/>
      <c r="EA124" s="146"/>
      <c r="EB124" s="146"/>
      <c r="EC124" s="146"/>
      <c r="ED124" s="177"/>
      <c r="EE124" s="177"/>
      <c r="EF124" s="177"/>
      <c r="EG124" s="177"/>
      <c r="EH124" s="177"/>
      <c r="EI124" s="177"/>
      <c r="EJ124" s="66">
        <f t="shared" si="960"/>
        <v>0</v>
      </c>
      <c r="EK124" s="147">
        <f t="shared" si="960"/>
        <v>0</v>
      </c>
      <c r="EL124" s="65">
        <f t="shared" si="961"/>
        <v>0</v>
      </c>
      <c r="EM124" s="70">
        <f t="shared" si="962"/>
        <v>0</v>
      </c>
      <c r="EN124" s="65">
        <f t="shared" si="963"/>
        <v>0</v>
      </c>
      <c r="EO124" s="70">
        <f t="shared" si="964"/>
        <v>0</v>
      </c>
      <c r="EP124" s="65">
        <f t="shared" si="965"/>
        <v>0</v>
      </c>
      <c r="EQ124" s="70">
        <f t="shared" si="966"/>
        <v>0</v>
      </c>
      <c r="ER124" s="65">
        <f t="shared" si="967"/>
        <v>0</v>
      </c>
      <c r="ES124" s="70">
        <f t="shared" si="968"/>
        <v>0</v>
      </c>
      <c r="ET124" s="113">
        <f t="shared" si="969"/>
        <v>0</v>
      </c>
      <c r="EU124" s="70">
        <f t="shared" si="970"/>
        <v>0</v>
      </c>
      <c r="EV124" s="70">
        <f t="shared" si="971"/>
        <v>0</v>
      </c>
      <c r="EW124" s="70">
        <f t="shared" si="972"/>
        <v>0</v>
      </c>
      <c r="EX124" s="113">
        <f t="shared" si="973"/>
        <v>0</v>
      </c>
      <c r="EY124" s="70">
        <f t="shared" si="974"/>
        <v>0</v>
      </c>
      <c r="EZ124" s="113">
        <f t="shared" si="975"/>
        <v>6</v>
      </c>
      <c r="FA124" s="70">
        <f t="shared" si="976"/>
        <v>24</v>
      </c>
      <c r="FB124" s="113">
        <f t="shared" si="977"/>
        <v>0</v>
      </c>
      <c r="FC124" s="114">
        <f t="shared" si="978"/>
        <v>0</v>
      </c>
      <c r="FD124" s="113">
        <f t="shared" si="979"/>
        <v>0</v>
      </c>
      <c r="FE124" s="70">
        <f t="shared" si="980"/>
        <v>0</v>
      </c>
      <c r="FF124" s="113">
        <f t="shared" si="981"/>
        <v>0</v>
      </c>
      <c r="FG124" s="70">
        <f t="shared" si="982"/>
        <v>0</v>
      </c>
      <c r="FH124" s="113">
        <f t="shared" si="983"/>
        <v>0</v>
      </c>
      <c r="FI124" s="70">
        <f t="shared" si="984"/>
        <v>0</v>
      </c>
      <c r="FJ124" s="113">
        <f t="shared" si="985"/>
        <v>0</v>
      </c>
      <c r="FK124" s="70">
        <f t="shared" si="986"/>
        <v>0</v>
      </c>
      <c r="FL124" s="113">
        <f t="shared" si="987"/>
        <v>0</v>
      </c>
      <c r="FM124" s="70">
        <f t="shared" si="988"/>
        <v>0</v>
      </c>
      <c r="FN124" s="113">
        <f t="shared" si="989"/>
        <v>0</v>
      </c>
      <c r="FO124" s="70">
        <f t="shared" si="990"/>
        <v>0</v>
      </c>
      <c r="FP124" s="113">
        <f t="shared" si="991"/>
        <v>0</v>
      </c>
      <c r="FQ124" s="70">
        <f t="shared" si="992"/>
        <v>0</v>
      </c>
      <c r="FR124" s="113"/>
      <c r="FS124" s="66">
        <f t="shared" si="993"/>
        <v>0</v>
      </c>
      <c r="FT124" s="113">
        <f t="shared" si="994"/>
        <v>0</v>
      </c>
      <c r="FU124" s="70">
        <f t="shared" si="995"/>
        <v>0</v>
      </c>
      <c r="FV124" s="113">
        <f t="shared" si="996"/>
        <v>0</v>
      </c>
      <c r="FW124" s="70">
        <f t="shared" si="997"/>
        <v>0</v>
      </c>
      <c r="FX124" s="113">
        <f t="shared" si="998"/>
        <v>0</v>
      </c>
      <c r="FY124" s="70">
        <f t="shared" si="999"/>
        <v>0</v>
      </c>
      <c r="FZ124" s="113">
        <f t="shared" si="1000"/>
        <v>0</v>
      </c>
      <c r="GA124" s="70">
        <f t="shared" si="1001"/>
        <v>0</v>
      </c>
      <c r="GB124" s="113">
        <f t="shared" si="1002"/>
        <v>0</v>
      </c>
      <c r="GC124" s="70">
        <f t="shared" si="1003"/>
        <v>0</v>
      </c>
      <c r="GD124" s="70">
        <f t="shared" si="1004"/>
        <v>0</v>
      </c>
      <c r="GE124" s="70">
        <f t="shared" si="1005"/>
        <v>24</v>
      </c>
      <c r="GF124" s="70">
        <f t="shared" si="1006"/>
        <v>0</v>
      </c>
      <c r="GG124" s="116"/>
      <c r="GH124" s="116"/>
      <c r="GI124" s="116"/>
      <c r="GJ124" s="117"/>
      <c r="GL124" s="10"/>
      <c r="GM124" s="10"/>
      <c r="GN124" s="1"/>
      <c r="GO124" s="13"/>
      <c r="GP124" s="26"/>
      <c r="GQ124" s="5"/>
      <c r="GR124" s="33"/>
    </row>
    <row r="125" spans="1:200" ht="24.95" hidden="1" customHeight="1" outlineLevel="1" x14ac:dyDescent="0.3">
      <c r="A125" s="108"/>
      <c r="B125" s="168"/>
      <c r="C125" s="168"/>
      <c r="D125" s="116"/>
      <c r="E125" s="116"/>
      <c r="F125" s="116"/>
      <c r="G125" s="116"/>
      <c r="H125" s="116"/>
      <c r="I125" s="116"/>
      <c r="J125" s="116"/>
      <c r="K125" s="116"/>
      <c r="L125" s="116"/>
      <c r="M125" s="147">
        <f t="shared" si="1046"/>
        <v>0</v>
      </c>
      <c r="N125" s="65"/>
      <c r="O125" s="70"/>
      <c r="P125" s="65"/>
      <c r="Q125" s="70"/>
      <c r="R125" s="65"/>
      <c r="S125" s="70"/>
      <c r="T125" s="65"/>
      <c r="U125" s="70"/>
      <c r="V125" s="113"/>
      <c r="W125" s="70"/>
      <c r="X125" s="70"/>
      <c r="Y125" s="70"/>
      <c r="Z125" s="113"/>
      <c r="AA125" s="70"/>
      <c r="AB125" s="113"/>
      <c r="AC125" s="70"/>
      <c r="AD125" s="113"/>
      <c r="AE125" s="114"/>
      <c r="AF125" s="113"/>
      <c r="AG125" s="70"/>
      <c r="AH125" s="113"/>
      <c r="AI125" s="70"/>
      <c r="AJ125" s="113"/>
      <c r="AK125" s="70"/>
      <c r="AL125" s="113"/>
      <c r="AM125" s="70"/>
      <c r="AN125" s="113"/>
      <c r="AO125" s="70"/>
      <c r="AP125" s="113"/>
      <c r="AQ125" s="70"/>
      <c r="AR125" s="113"/>
      <c r="AS125" s="70"/>
      <c r="AT125" s="113"/>
      <c r="AU125" s="70"/>
      <c r="AV125" s="113"/>
      <c r="AW125" s="70"/>
      <c r="AX125" s="113"/>
      <c r="AY125" s="70"/>
      <c r="AZ125" s="113"/>
      <c r="BA125" s="70"/>
      <c r="BB125" s="113"/>
      <c r="BC125" s="70"/>
      <c r="BD125" s="113"/>
      <c r="BE125" s="70"/>
      <c r="BF125" s="70"/>
      <c r="BG125" s="70">
        <f t="shared" si="943"/>
        <v>0</v>
      </c>
      <c r="BH125" s="70">
        <f t="shared" si="944"/>
        <v>0</v>
      </c>
      <c r="BI125" s="116"/>
      <c r="BJ125" s="116"/>
      <c r="BK125" s="116"/>
      <c r="BL125" s="117"/>
      <c r="BM125" s="108"/>
      <c r="BN125" s="137" t="s">
        <v>405</v>
      </c>
      <c r="BO125" s="233" t="s">
        <v>222</v>
      </c>
      <c r="BP125" s="119" t="s">
        <v>345</v>
      </c>
      <c r="BQ125" s="119" t="s">
        <v>223</v>
      </c>
      <c r="BR125" s="119" t="s">
        <v>393</v>
      </c>
      <c r="BS125" s="119">
        <v>8</v>
      </c>
      <c r="BT125" s="119">
        <v>1</v>
      </c>
      <c r="BU125" s="119">
        <v>1</v>
      </c>
      <c r="BV125" s="119">
        <v>1</v>
      </c>
      <c r="BW125" s="119">
        <v>1</v>
      </c>
      <c r="BX125" s="119"/>
      <c r="BY125" s="172">
        <f>SUM(BZ125+CB125+CD125+CF125+CH125)</f>
        <v>0</v>
      </c>
      <c r="BZ125" s="141"/>
      <c r="CA125" s="142">
        <f t="shared" si="1061"/>
        <v>0</v>
      </c>
      <c r="CB125" s="141"/>
      <c r="CC125" s="142">
        <f>CB125*BV125</f>
        <v>0</v>
      </c>
      <c r="CD125" s="141"/>
      <c r="CE125" s="142">
        <f>SUM(CD125)*BV125</f>
        <v>0</v>
      </c>
      <c r="CF125" s="141"/>
      <c r="CG125" s="142">
        <f>SUM(CF125)*BW125</f>
        <v>0</v>
      </c>
      <c r="CH125" s="141"/>
      <c r="CI125" s="142">
        <f>SUM(CH125)*BV125*5</f>
        <v>0</v>
      </c>
      <c r="CJ125" s="68">
        <v>0</v>
      </c>
      <c r="CK125" s="68">
        <f t="shared" si="1062"/>
        <v>0</v>
      </c>
      <c r="CL125" s="141"/>
      <c r="CM125" s="142"/>
      <c r="CN125" s="141">
        <v>2</v>
      </c>
      <c r="CO125" s="68">
        <f>CN125*BT125</f>
        <v>2</v>
      </c>
      <c r="CP125" s="141"/>
      <c r="CQ125" s="148">
        <f>SUM(CP125*BT125*(30+4))</f>
        <v>0</v>
      </c>
      <c r="CR125" s="141"/>
      <c r="CS125" s="142">
        <f t="shared" si="1063"/>
        <v>0</v>
      </c>
      <c r="CT125" s="141"/>
      <c r="CU125" s="68">
        <f t="shared" si="1064"/>
        <v>0</v>
      </c>
      <c r="CV125" s="141"/>
      <c r="CW125" s="68">
        <f>SUM(CV125*BT125*2/3)</f>
        <v>0</v>
      </c>
      <c r="CX125" s="141"/>
      <c r="CY125" s="142">
        <f t="shared" si="1065"/>
        <v>0</v>
      </c>
      <c r="CZ125" s="141"/>
      <c r="DA125" s="142">
        <f t="shared" si="1055"/>
        <v>0</v>
      </c>
      <c r="DB125" s="141">
        <v>1</v>
      </c>
      <c r="DC125" s="68">
        <v>0</v>
      </c>
      <c r="DD125" s="141"/>
      <c r="DE125" s="142">
        <f>SUM(DD125*BV125*2)</f>
        <v>0</v>
      </c>
      <c r="DF125" s="141"/>
      <c r="DG125" s="68">
        <f t="shared" si="953"/>
        <v>0</v>
      </c>
      <c r="DH125" s="141"/>
      <c r="DI125" s="142">
        <f>SUM(DH125*BT125/3)</f>
        <v>0</v>
      </c>
      <c r="DJ125" s="141"/>
      <c r="DK125" s="142">
        <f>SUM(DJ125*BT125/3)</f>
        <v>0</v>
      </c>
      <c r="DL125" s="141"/>
      <c r="DM125" s="68">
        <f>SUM(DL125*BW125*5*6)</f>
        <v>0</v>
      </c>
      <c r="DN125" s="141"/>
      <c r="DO125" s="68">
        <f>SUM(DN125*BW125*5*4)</f>
        <v>0</v>
      </c>
      <c r="DP125" s="141"/>
      <c r="DQ125" s="112">
        <f>SUM(DP125*50)/2</f>
        <v>0</v>
      </c>
      <c r="DR125" s="70"/>
      <c r="DS125" s="70">
        <f t="shared" si="958"/>
        <v>2</v>
      </c>
      <c r="DT125" s="70">
        <f t="shared" si="959"/>
        <v>0</v>
      </c>
      <c r="DU125" s="116"/>
      <c r="DV125" s="116"/>
      <c r="DW125" s="116"/>
      <c r="DX125" s="117"/>
      <c r="DY125" s="108"/>
      <c r="DZ125" s="168"/>
      <c r="EA125" s="168"/>
      <c r="EB125" s="116"/>
      <c r="EC125" s="116"/>
      <c r="ED125" s="116"/>
      <c r="EE125" s="116"/>
      <c r="EF125" s="116"/>
      <c r="EG125" s="116"/>
      <c r="EH125" s="116"/>
      <c r="EI125" s="116"/>
      <c r="EJ125" s="116">
        <f t="shared" si="960"/>
        <v>0</v>
      </c>
      <c r="EK125" s="147">
        <f t="shared" si="960"/>
        <v>0</v>
      </c>
      <c r="EL125" s="65">
        <f t="shared" si="961"/>
        <v>0</v>
      </c>
      <c r="EM125" s="70">
        <f t="shared" si="962"/>
        <v>0</v>
      </c>
      <c r="EN125" s="65">
        <f t="shared" si="963"/>
        <v>0</v>
      </c>
      <c r="EO125" s="70">
        <f t="shared" si="964"/>
        <v>0</v>
      </c>
      <c r="EP125" s="65">
        <f t="shared" si="965"/>
        <v>0</v>
      </c>
      <c r="EQ125" s="70">
        <f t="shared" si="966"/>
        <v>0</v>
      </c>
      <c r="ER125" s="65">
        <f t="shared" si="967"/>
        <v>0</v>
      </c>
      <c r="ES125" s="70">
        <f t="shared" si="968"/>
        <v>0</v>
      </c>
      <c r="ET125" s="113">
        <f t="shared" si="969"/>
        <v>0</v>
      </c>
      <c r="EU125" s="70">
        <f t="shared" si="970"/>
        <v>0</v>
      </c>
      <c r="EV125" s="70">
        <f t="shared" si="971"/>
        <v>0</v>
      </c>
      <c r="EW125" s="70">
        <f t="shared" si="972"/>
        <v>0</v>
      </c>
      <c r="EX125" s="113">
        <f t="shared" si="973"/>
        <v>0</v>
      </c>
      <c r="EY125" s="70">
        <f t="shared" si="974"/>
        <v>0</v>
      </c>
      <c r="EZ125" s="113">
        <f t="shared" si="975"/>
        <v>2</v>
      </c>
      <c r="FA125" s="70">
        <f t="shared" si="976"/>
        <v>2</v>
      </c>
      <c r="FB125" s="113">
        <f t="shared" si="977"/>
        <v>0</v>
      </c>
      <c r="FC125" s="114">
        <f t="shared" si="978"/>
        <v>0</v>
      </c>
      <c r="FD125" s="113">
        <f t="shared" si="979"/>
        <v>0</v>
      </c>
      <c r="FE125" s="70">
        <f t="shared" si="980"/>
        <v>0</v>
      </c>
      <c r="FF125" s="113">
        <f t="shared" si="981"/>
        <v>0</v>
      </c>
      <c r="FG125" s="70">
        <f t="shared" si="982"/>
        <v>0</v>
      </c>
      <c r="FH125" s="113">
        <f t="shared" si="983"/>
        <v>0</v>
      </c>
      <c r="FI125" s="70">
        <f t="shared" si="984"/>
        <v>0</v>
      </c>
      <c r="FJ125" s="113">
        <f t="shared" si="985"/>
        <v>0</v>
      </c>
      <c r="FK125" s="70">
        <f t="shared" si="986"/>
        <v>0</v>
      </c>
      <c r="FL125" s="113">
        <f t="shared" si="987"/>
        <v>0</v>
      </c>
      <c r="FM125" s="70">
        <f t="shared" si="988"/>
        <v>0</v>
      </c>
      <c r="FN125" s="113">
        <f t="shared" si="989"/>
        <v>1</v>
      </c>
      <c r="FO125" s="70">
        <f t="shared" si="990"/>
        <v>0</v>
      </c>
      <c r="FP125" s="113">
        <f t="shared" si="991"/>
        <v>0</v>
      </c>
      <c r="FQ125" s="70">
        <f t="shared" si="992"/>
        <v>0</v>
      </c>
      <c r="FR125" s="113"/>
      <c r="FS125" s="66">
        <f t="shared" si="993"/>
        <v>0</v>
      </c>
      <c r="FT125" s="113">
        <f t="shared" si="994"/>
        <v>0</v>
      </c>
      <c r="FU125" s="70">
        <f t="shared" si="995"/>
        <v>0</v>
      </c>
      <c r="FV125" s="113">
        <f t="shared" si="996"/>
        <v>0</v>
      </c>
      <c r="FW125" s="70">
        <f t="shared" si="997"/>
        <v>0</v>
      </c>
      <c r="FX125" s="113">
        <f t="shared" si="998"/>
        <v>0</v>
      </c>
      <c r="FY125" s="70">
        <f t="shared" si="999"/>
        <v>0</v>
      </c>
      <c r="FZ125" s="113">
        <f t="shared" si="1000"/>
        <v>0</v>
      </c>
      <c r="GA125" s="70">
        <f t="shared" si="1001"/>
        <v>0</v>
      </c>
      <c r="GB125" s="113">
        <f t="shared" si="1002"/>
        <v>0</v>
      </c>
      <c r="GC125" s="70">
        <f t="shared" si="1003"/>
        <v>0</v>
      </c>
      <c r="GD125" s="70">
        <f t="shared" si="1004"/>
        <v>0</v>
      </c>
      <c r="GE125" s="70">
        <f t="shared" si="1005"/>
        <v>2</v>
      </c>
      <c r="GF125" s="70">
        <f t="shared" si="1006"/>
        <v>0</v>
      </c>
      <c r="GG125" s="116"/>
      <c r="GH125" s="116"/>
      <c r="GI125" s="116"/>
      <c r="GJ125" s="117"/>
      <c r="GL125" s="10"/>
      <c r="GM125" s="10"/>
      <c r="GN125" s="1"/>
      <c r="GO125" s="13"/>
      <c r="GP125" s="26"/>
      <c r="GQ125" s="5"/>
      <c r="GR125" s="33"/>
    </row>
    <row r="126" spans="1:200" ht="24.95" hidden="1" customHeight="1" outlineLevel="1" x14ac:dyDescent="0.3">
      <c r="A126" s="108"/>
      <c r="B126" s="168"/>
      <c r="C126" s="168"/>
      <c r="D126" s="116"/>
      <c r="E126" s="116"/>
      <c r="F126" s="116"/>
      <c r="G126" s="116"/>
      <c r="H126" s="116"/>
      <c r="I126" s="116"/>
      <c r="J126" s="116"/>
      <c r="K126" s="116"/>
      <c r="L126" s="116"/>
      <c r="M126" s="147">
        <f t="shared" si="1046"/>
        <v>0</v>
      </c>
      <c r="N126" s="65"/>
      <c r="O126" s="70"/>
      <c r="P126" s="65"/>
      <c r="Q126" s="70"/>
      <c r="R126" s="65"/>
      <c r="S126" s="70"/>
      <c r="T126" s="65"/>
      <c r="U126" s="70"/>
      <c r="V126" s="113"/>
      <c r="W126" s="70"/>
      <c r="X126" s="70"/>
      <c r="Y126" s="70"/>
      <c r="Z126" s="113"/>
      <c r="AA126" s="70"/>
      <c r="AB126" s="113"/>
      <c r="AC126" s="70"/>
      <c r="AD126" s="113"/>
      <c r="AE126" s="114"/>
      <c r="AF126" s="113"/>
      <c r="AG126" s="70"/>
      <c r="AH126" s="113"/>
      <c r="AI126" s="70"/>
      <c r="AJ126" s="113"/>
      <c r="AK126" s="70"/>
      <c r="AL126" s="113"/>
      <c r="AM126" s="70"/>
      <c r="AN126" s="113"/>
      <c r="AO126" s="70"/>
      <c r="AP126" s="113"/>
      <c r="AQ126" s="70"/>
      <c r="AR126" s="113"/>
      <c r="AS126" s="70"/>
      <c r="AT126" s="113"/>
      <c r="AU126" s="70"/>
      <c r="AV126" s="113"/>
      <c r="AW126" s="70"/>
      <c r="AX126" s="113"/>
      <c r="AY126" s="70"/>
      <c r="AZ126" s="113"/>
      <c r="BA126" s="70"/>
      <c r="BB126" s="113"/>
      <c r="BC126" s="70"/>
      <c r="BD126" s="113"/>
      <c r="BE126" s="70"/>
      <c r="BF126" s="70"/>
      <c r="BG126" s="70">
        <f t="shared" si="943"/>
        <v>0</v>
      </c>
      <c r="BH126" s="70">
        <f t="shared" si="944"/>
        <v>0</v>
      </c>
      <c r="BI126" s="116"/>
      <c r="BJ126" s="116"/>
      <c r="BK126" s="116"/>
      <c r="BL126" s="117"/>
      <c r="BM126" s="108"/>
      <c r="BN126" s="168"/>
      <c r="BO126" s="168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47">
        <f t="shared" ref="BY126:BY129" si="1067">SUM(BZ126+CB126+CF126+CH126+DD126*2)</f>
        <v>0</v>
      </c>
      <c r="BZ126" s="65"/>
      <c r="CA126" s="70"/>
      <c r="CB126" s="65"/>
      <c r="CC126" s="70"/>
      <c r="CD126" s="65"/>
      <c r="CE126" s="70"/>
      <c r="CF126" s="65"/>
      <c r="CG126" s="70"/>
      <c r="CH126" s="113"/>
      <c r="CI126" s="70"/>
      <c r="CJ126" s="70"/>
      <c r="CK126" s="70"/>
      <c r="CL126" s="113"/>
      <c r="CM126" s="70"/>
      <c r="CN126" s="113"/>
      <c r="CO126" s="70"/>
      <c r="CP126" s="113"/>
      <c r="CQ126" s="114"/>
      <c r="CR126" s="113"/>
      <c r="CS126" s="70"/>
      <c r="CT126" s="113"/>
      <c r="CU126" s="70"/>
      <c r="CV126" s="113"/>
      <c r="CW126" s="70"/>
      <c r="CX126" s="113"/>
      <c r="CY126" s="70"/>
      <c r="CZ126" s="113"/>
      <c r="DA126" s="70"/>
      <c r="DB126" s="113"/>
      <c r="DC126" s="66"/>
      <c r="DD126" s="113"/>
      <c r="DE126" s="66"/>
      <c r="DF126" s="113"/>
      <c r="DG126" s="70"/>
      <c r="DH126" s="113"/>
      <c r="DI126" s="70"/>
      <c r="DJ126" s="113"/>
      <c r="DK126" s="66"/>
      <c r="DL126" s="113"/>
      <c r="DM126" s="70"/>
      <c r="DN126" s="113"/>
      <c r="DO126" s="70"/>
      <c r="DP126" s="113"/>
      <c r="DQ126" s="70"/>
      <c r="DR126" s="70"/>
      <c r="DS126" s="70">
        <f t="shared" si="958"/>
        <v>0</v>
      </c>
      <c r="DT126" s="70">
        <f t="shared" si="959"/>
        <v>0</v>
      </c>
      <c r="DU126" s="116"/>
      <c r="DV126" s="116"/>
      <c r="DW126" s="116"/>
      <c r="DX126" s="117"/>
      <c r="DY126" s="108"/>
      <c r="DZ126" s="168"/>
      <c r="EA126" s="168"/>
      <c r="EB126" s="116"/>
      <c r="EC126" s="116"/>
      <c r="ED126" s="116"/>
      <c r="EE126" s="116"/>
      <c r="EF126" s="116"/>
      <c r="EG126" s="116"/>
      <c r="EH126" s="116"/>
      <c r="EI126" s="116"/>
      <c r="EJ126" s="116">
        <f t="shared" si="960"/>
        <v>0</v>
      </c>
      <c r="EK126" s="147">
        <f t="shared" si="960"/>
        <v>0</v>
      </c>
      <c r="EL126" s="65">
        <f t="shared" si="961"/>
        <v>0</v>
      </c>
      <c r="EM126" s="70">
        <f t="shared" si="962"/>
        <v>0</v>
      </c>
      <c r="EN126" s="65">
        <f t="shared" si="963"/>
        <v>0</v>
      </c>
      <c r="EO126" s="70">
        <f t="shared" si="964"/>
        <v>0</v>
      </c>
      <c r="EP126" s="65">
        <f t="shared" si="965"/>
        <v>0</v>
      </c>
      <c r="EQ126" s="70">
        <f t="shared" si="966"/>
        <v>0</v>
      </c>
      <c r="ER126" s="65">
        <f t="shared" si="967"/>
        <v>0</v>
      </c>
      <c r="ES126" s="70">
        <f t="shared" si="968"/>
        <v>0</v>
      </c>
      <c r="ET126" s="113">
        <f t="shared" si="969"/>
        <v>0</v>
      </c>
      <c r="EU126" s="70">
        <f t="shared" si="970"/>
        <v>0</v>
      </c>
      <c r="EV126" s="70">
        <f t="shared" si="971"/>
        <v>0</v>
      </c>
      <c r="EW126" s="70">
        <f t="shared" si="972"/>
        <v>0</v>
      </c>
      <c r="EX126" s="113">
        <f t="shared" si="973"/>
        <v>0</v>
      </c>
      <c r="EY126" s="70">
        <f t="shared" si="974"/>
        <v>0</v>
      </c>
      <c r="EZ126" s="113">
        <f t="shared" si="975"/>
        <v>0</v>
      </c>
      <c r="FA126" s="70">
        <f t="shared" si="976"/>
        <v>0</v>
      </c>
      <c r="FB126" s="113">
        <f t="shared" si="977"/>
        <v>0</v>
      </c>
      <c r="FC126" s="114">
        <f t="shared" si="978"/>
        <v>0</v>
      </c>
      <c r="FD126" s="113">
        <f t="shared" si="979"/>
        <v>0</v>
      </c>
      <c r="FE126" s="70">
        <f t="shared" si="980"/>
        <v>0</v>
      </c>
      <c r="FF126" s="113">
        <f t="shared" si="981"/>
        <v>0</v>
      </c>
      <c r="FG126" s="70">
        <f t="shared" si="982"/>
        <v>0</v>
      </c>
      <c r="FH126" s="113">
        <f t="shared" si="983"/>
        <v>0</v>
      </c>
      <c r="FI126" s="70">
        <f t="shared" si="984"/>
        <v>0</v>
      </c>
      <c r="FJ126" s="113">
        <f t="shared" si="985"/>
        <v>0</v>
      </c>
      <c r="FK126" s="70">
        <f t="shared" si="986"/>
        <v>0</v>
      </c>
      <c r="FL126" s="113">
        <f t="shared" si="987"/>
        <v>0</v>
      </c>
      <c r="FM126" s="70">
        <f t="shared" si="988"/>
        <v>0</v>
      </c>
      <c r="FN126" s="113">
        <f t="shared" si="989"/>
        <v>0</v>
      </c>
      <c r="FO126" s="70">
        <f t="shared" si="990"/>
        <v>0</v>
      </c>
      <c r="FP126" s="113">
        <f t="shared" si="991"/>
        <v>0</v>
      </c>
      <c r="FQ126" s="70">
        <f t="shared" si="992"/>
        <v>0</v>
      </c>
      <c r="FR126" s="113"/>
      <c r="FS126" s="66">
        <f t="shared" si="993"/>
        <v>0</v>
      </c>
      <c r="FT126" s="113">
        <f t="shared" si="994"/>
        <v>0</v>
      </c>
      <c r="FU126" s="70">
        <f t="shared" si="995"/>
        <v>0</v>
      </c>
      <c r="FV126" s="113">
        <f t="shared" si="996"/>
        <v>0</v>
      </c>
      <c r="FW126" s="70">
        <f t="shared" si="997"/>
        <v>0</v>
      </c>
      <c r="FX126" s="113">
        <f t="shared" si="998"/>
        <v>0</v>
      </c>
      <c r="FY126" s="70">
        <f t="shared" si="999"/>
        <v>0</v>
      </c>
      <c r="FZ126" s="113">
        <f t="shared" si="1000"/>
        <v>0</v>
      </c>
      <c r="GA126" s="70">
        <f t="shared" si="1001"/>
        <v>0</v>
      </c>
      <c r="GB126" s="113">
        <f t="shared" si="1002"/>
        <v>0</v>
      </c>
      <c r="GC126" s="70">
        <f t="shared" si="1003"/>
        <v>0</v>
      </c>
      <c r="GD126" s="70">
        <f t="shared" si="1004"/>
        <v>0</v>
      </c>
      <c r="GE126" s="70">
        <f t="shared" si="1005"/>
        <v>0</v>
      </c>
      <c r="GF126" s="70">
        <f t="shared" si="1006"/>
        <v>0</v>
      </c>
      <c r="GG126" s="116"/>
      <c r="GH126" s="116"/>
      <c r="GI126" s="116"/>
      <c r="GJ126" s="117"/>
      <c r="GL126" s="10"/>
      <c r="GM126" s="10"/>
      <c r="GN126" s="1"/>
      <c r="GO126" s="13"/>
      <c r="GP126" s="26"/>
      <c r="GQ126" s="5"/>
      <c r="GR126" s="33"/>
    </row>
    <row r="127" spans="1:200" ht="24.95" hidden="1" customHeight="1" outlineLevel="1" x14ac:dyDescent="0.3">
      <c r="A127" s="108"/>
      <c r="B127" s="168"/>
      <c r="C127" s="168"/>
      <c r="D127" s="116"/>
      <c r="E127" s="116"/>
      <c r="F127" s="116"/>
      <c r="G127" s="116"/>
      <c r="H127" s="116"/>
      <c r="I127" s="116"/>
      <c r="J127" s="116"/>
      <c r="K127" s="116"/>
      <c r="L127" s="116"/>
      <c r="M127" s="147">
        <f t="shared" si="1046"/>
        <v>0</v>
      </c>
      <c r="N127" s="65"/>
      <c r="O127" s="70"/>
      <c r="P127" s="65"/>
      <c r="Q127" s="70"/>
      <c r="R127" s="65"/>
      <c r="S127" s="70"/>
      <c r="T127" s="65"/>
      <c r="U127" s="70"/>
      <c r="V127" s="113"/>
      <c r="W127" s="70"/>
      <c r="X127" s="70"/>
      <c r="Y127" s="70"/>
      <c r="Z127" s="113"/>
      <c r="AA127" s="70"/>
      <c r="AB127" s="113"/>
      <c r="AC127" s="70"/>
      <c r="AD127" s="113"/>
      <c r="AE127" s="114"/>
      <c r="AF127" s="113"/>
      <c r="AG127" s="70"/>
      <c r="AH127" s="113"/>
      <c r="AI127" s="70"/>
      <c r="AJ127" s="113"/>
      <c r="AK127" s="70"/>
      <c r="AL127" s="113"/>
      <c r="AM127" s="70"/>
      <c r="AN127" s="113"/>
      <c r="AO127" s="70"/>
      <c r="AP127" s="113"/>
      <c r="AQ127" s="70"/>
      <c r="AR127" s="113"/>
      <c r="AS127" s="70"/>
      <c r="AT127" s="113"/>
      <c r="AU127" s="70"/>
      <c r="AV127" s="113"/>
      <c r="AW127" s="70"/>
      <c r="AX127" s="113"/>
      <c r="AY127" s="70"/>
      <c r="AZ127" s="113"/>
      <c r="BA127" s="70"/>
      <c r="BB127" s="113"/>
      <c r="BC127" s="70"/>
      <c r="BD127" s="113"/>
      <c r="BE127" s="70"/>
      <c r="BF127" s="70"/>
      <c r="BG127" s="70">
        <f t="shared" si="943"/>
        <v>0</v>
      </c>
      <c r="BH127" s="70">
        <f t="shared" si="944"/>
        <v>0</v>
      </c>
      <c r="BI127" s="116"/>
      <c r="BJ127" s="116"/>
      <c r="BK127" s="116"/>
      <c r="BL127" s="117"/>
      <c r="BM127" s="108"/>
      <c r="BN127" s="168"/>
      <c r="BO127" s="168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47">
        <f t="shared" si="1067"/>
        <v>0</v>
      </c>
      <c r="BZ127" s="65"/>
      <c r="CA127" s="70"/>
      <c r="CB127" s="65"/>
      <c r="CC127" s="70"/>
      <c r="CD127" s="65"/>
      <c r="CE127" s="70"/>
      <c r="CF127" s="65"/>
      <c r="CG127" s="70"/>
      <c r="CH127" s="113"/>
      <c r="CI127" s="70"/>
      <c r="CJ127" s="70"/>
      <c r="CK127" s="70"/>
      <c r="CL127" s="113"/>
      <c r="CM127" s="70"/>
      <c r="CN127" s="113"/>
      <c r="CO127" s="70"/>
      <c r="CP127" s="113"/>
      <c r="CQ127" s="114"/>
      <c r="CR127" s="113"/>
      <c r="CS127" s="70"/>
      <c r="CT127" s="113"/>
      <c r="CU127" s="70"/>
      <c r="CV127" s="113"/>
      <c r="CW127" s="70"/>
      <c r="CX127" s="113"/>
      <c r="CY127" s="70"/>
      <c r="CZ127" s="113"/>
      <c r="DA127" s="70"/>
      <c r="DB127" s="113"/>
      <c r="DC127" s="66"/>
      <c r="DD127" s="113"/>
      <c r="DE127" s="66"/>
      <c r="DF127" s="113"/>
      <c r="DG127" s="70"/>
      <c r="DH127" s="113"/>
      <c r="DI127" s="70"/>
      <c r="DJ127" s="113"/>
      <c r="DK127" s="66"/>
      <c r="DL127" s="113"/>
      <c r="DM127" s="70"/>
      <c r="DN127" s="113"/>
      <c r="DO127" s="70"/>
      <c r="DP127" s="113"/>
      <c r="DQ127" s="70"/>
      <c r="DR127" s="70"/>
      <c r="DS127" s="70">
        <f t="shared" si="958"/>
        <v>0</v>
      </c>
      <c r="DT127" s="70">
        <f t="shared" si="959"/>
        <v>0</v>
      </c>
      <c r="DU127" s="116"/>
      <c r="DV127" s="116"/>
      <c r="DW127" s="116"/>
      <c r="DX127" s="117"/>
      <c r="DY127" s="108"/>
      <c r="DZ127" s="168"/>
      <c r="EA127" s="168"/>
      <c r="EB127" s="116"/>
      <c r="EC127" s="116"/>
      <c r="ED127" s="116"/>
      <c r="EE127" s="116"/>
      <c r="EF127" s="116"/>
      <c r="EG127" s="116"/>
      <c r="EH127" s="116"/>
      <c r="EI127" s="116"/>
      <c r="EJ127" s="116">
        <f t="shared" si="960"/>
        <v>0</v>
      </c>
      <c r="EK127" s="147">
        <f t="shared" si="960"/>
        <v>0</v>
      </c>
      <c r="EL127" s="65">
        <f>SUM(N127+N122)</f>
        <v>0</v>
      </c>
      <c r="EM127" s="70">
        <f t="shared" si="962"/>
        <v>0</v>
      </c>
      <c r="EN127" s="65">
        <f t="shared" si="963"/>
        <v>0</v>
      </c>
      <c r="EO127" s="70">
        <f t="shared" si="964"/>
        <v>0</v>
      </c>
      <c r="EP127" s="65">
        <f t="shared" si="965"/>
        <v>0</v>
      </c>
      <c r="EQ127" s="70">
        <f t="shared" si="966"/>
        <v>0</v>
      </c>
      <c r="ER127" s="65">
        <f t="shared" si="967"/>
        <v>0</v>
      </c>
      <c r="ES127" s="70">
        <f t="shared" si="968"/>
        <v>0</v>
      </c>
      <c r="ET127" s="113">
        <f t="shared" si="969"/>
        <v>0</v>
      </c>
      <c r="EU127" s="70">
        <f t="shared" si="970"/>
        <v>0</v>
      </c>
      <c r="EV127" s="70">
        <f t="shared" si="971"/>
        <v>0</v>
      </c>
      <c r="EW127" s="70">
        <f t="shared" si="972"/>
        <v>0</v>
      </c>
      <c r="EX127" s="113">
        <f t="shared" si="973"/>
        <v>0</v>
      </c>
      <c r="EY127" s="70">
        <f t="shared" si="974"/>
        <v>0</v>
      </c>
      <c r="EZ127" s="113">
        <f t="shared" si="975"/>
        <v>0</v>
      </c>
      <c r="FA127" s="70">
        <f t="shared" si="976"/>
        <v>0</v>
      </c>
      <c r="FB127" s="113">
        <f t="shared" si="977"/>
        <v>0</v>
      </c>
      <c r="FC127" s="114">
        <f t="shared" si="978"/>
        <v>0</v>
      </c>
      <c r="FD127" s="113">
        <f t="shared" si="979"/>
        <v>0</v>
      </c>
      <c r="FE127" s="70">
        <f t="shared" si="980"/>
        <v>0</v>
      </c>
      <c r="FF127" s="113">
        <f t="shared" si="981"/>
        <v>0</v>
      </c>
      <c r="FG127" s="70">
        <f t="shared" si="982"/>
        <v>0</v>
      </c>
      <c r="FH127" s="113">
        <f t="shared" si="983"/>
        <v>0</v>
      </c>
      <c r="FI127" s="70">
        <f t="shared" si="984"/>
        <v>0</v>
      </c>
      <c r="FJ127" s="113">
        <f t="shared" si="985"/>
        <v>0</v>
      </c>
      <c r="FK127" s="70">
        <f t="shared" si="986"/>
        <v>0</v>
      </c>
      <c r="FL127" s="113">
        <f t="shared" si="987"/>
        <v>0</v>
      </c>
      <c r="FM127" s="70">
        <f t="shared" si="988"/>
        <v>0</v>
      </c>
      <c r="FN127" s="113">
        <f t="shared" si="989"/>
        <v>0</v>
      </c>
      <c r="FO127" s="70">
        <f t="shared" si="990"/>
        <v>0</v>
      </c>
      <c r="FP127" s="113">
        <f t="shared" si="991"/>
        <v>0</v>
      </c>
      <c r="FQ127" s="70">
        <f t="shared" si="992"/>
        <v>0</v>
      </c>
      <c r="FR127" s="113"/>
      <c r="FS127" s="66">
        <f t="shared" si="993"/>
        <v>0</v>
      </c>
      <c r="FT127" s="113">
        <f t="shared" si="994"/>
        <v>0</v>
      </c>
      <c r="FU127" s="70">
        <f t="shared" si="995"/>
        <v>0</v>
      </c>
      <c r="FV127" s="113">
        <f t="shared" si="996"/>
        <v>0</v>
      </c>
      <c r="FW127" s="70">
        <f t="shared" si="997"/>
        <v>0</v>
      </c>
      <c r="FX127" s="113">
        <f t="shared" si="998"/>
        <v>0</v>
      </c>
      <c r="FY127" s="70">
        <f t="shared" si="999"/>
        <v>0</v>
      </c>
      <c r="FZ127" s="113">
        <f t="shared" si="1000"/>
        <v>0</v>
      </c>
      <c r="GA127" s="70">
        <f t="shared" si="1001"/>
        <v>0</v>
      </c>
      <c r="GB127" s="113">
        <f t="shared" si="1002"/>
        <v>0</v>
      </c>
      <c r="GC127" s="70">
        <f t="shared" si="1003"/>
        <v>0</v>
      </c>
      <c r="GD127" s="70">
        <f t="shared" si="1004"/>
        <v>0</v>
      </c>
      <c r="GE127" s="70">
        <f t="shared" si="1005"/>
        <v>0</v>
      </c>
      <c r="GF127" s="70">
        <f t="shared" si="1006"/>
        <v>0</v>
      </c>
      <c r="GG127" s="116"/>
      <c r="GH127" s="116"/>
      <c r="GI127" s="116"/>
      <c r="GJ127" s="117"/>
      <c r="GL127" s="10"/>
      <c r="GM127" s="10"/>
      <c r="GN127" s="1"/>
      <c r="GO127" s="13"/>
      <c r="GP127" s="26"/>
      <c r="GQ127" s="5"/>
      <c r="GR127" s="33"/>
    </row>
    <row r="128" spans="1:200" ht="24.95" hidden="1" customHeight="1" outlineLevel="1" x14ac:dyDescent="0.3">
      <c r="A128" s="108"/>
      <c r="B128" s="168"/>
      <c r="C128" s="168"/>
      <c r="D128" s="116"/>
      <c r="E128" s="116"/>
      <c r="F128" s="116"/>
      <c r="G128" s="116"/>
      <c r="H128" s="116"/>
      <c r="I128" s="116"/>
      <c r="J128" s="116"/>
      <c r="K128" s="116"/>
      <c r="L128" s="116"/>
      <c r="M128" s="147">
        <f t="shared" si="1046"/>
        <v>0</v>
      </c>
      <c r="N128" s="65"/>
      <c r="O128" s="70"/>
      <c r="P128" s="65"/>
      <c r="Q128" s="70"/>
      <c r="R128" s="65"/>
      <c r="S128" s="70"/>
      <c r="T128" s="65"/>
      <c r="U128" s="70"/>
      <c r="V128" s="113"/>
      <c r="W128" s="70"/>
      <c r="X128" s="70"/>
      <c r="Y128" s="70"/>
      <c r="Z128" s="113"/>
      <c r="AA128" s="70"/>
      <c r="AB128" s="113"/>
      <c r="AC128" s="70"/>
      <c r="AD128" s="113"/>
      <c r="AE128" s="114"/>
      <c r="AF128" s="113"/>
      <c r="AG128" s="70"/>
      <c r="AH128" s="113"/>
      <c r="AI128" s="70"/>
      <c r="AJ128" s="113"/>
      <c r="AK128" s="70"/>
      <c r="AL128" s="113"/>
      <c r="AM128" s="70"/>
      <c r="AN128" s="113"/>
      <c r="AO128" s="70"/>
      <c r="AP128" s="113"/>
      <c r="AQ128" s="70"/>
      <c r="AR128" s="113"/>
      <c r="AS128" s="70"/>
      <c r="AT128" s="113"/>
      <c r="AU128" s="70"/>
      <c r="AV128" s="113"/>
      <c r="AW128" s="70"/>
      <c r="AX128" s="113"/>
      <c r="AY128" s="70"/>
      <c r="AZ128" s="113"/>
      <c r="BA128" s="70"/>
      <c r="BB128" s="113"/>
      <c r="BC128" s="70"/>
      <c r="BD128" s="113"/>
      <c r="BE128" s="70"/>
      <c r="BF128" s="70"/>
      <c r="BG128" s="70">
        <f t="shared" si="943"/>
        <v>0</v>
      </c>
      <c r="BH128" s="70">
        <f t="shared" si="944"/>
        <v>0</v>
      </c>
      <c r="BI128" s="116"/>
      <c r="BJ128" s="116"/>
      <c r="BK128" s="116"/>
      <c r="BL128" s="117"/>
      <c r="BM128" s="108"/>
      <c r="BN128" s="168"/>
      <c r="BO128" s="168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47">
        <f t="shared" si="1067"/>
        <v>0</v>
      </c>
      <c r="BZ128" s="65"/>
      <c r="CA128" s="70"/>
      <c r="CB128" s="65"/>
      <c r="CC128" s="70"/>
      <c r="CD128" s="65"/>
      <c r="CE128" s="70"/>
      <c r="CF128" s="65"/>
      <c r="CG128" s="70"/>
      <c r="CH128" s="113"/>
      <c r="CI128" s="70"/>
      <c r="CJ128" s="70"/>
      <c r="CK128" s="70"/>
      <c r="CL128" s="113"/>
      <c r="CM128" s="70"/>
      <c r="CN128" s="113"/>
      <c r="CO128" s="70"/>
      <c r="CP128" s="113"/>
      <c r="CQ128" s="114"/>
      <c r="CR128" s="113"/>
      <c r="CS128" s="70"/>
      <c r="CT128" s="113"/>
      <c r="CU128" s="70"/>
      <c r="CV128" s="113"/>
      <c r="CW128" s="70"/>
      <c r="CX128" s="113"/>
      <c r="CY128" s="70"/>
      <c r="CZ128" s="113"/>
      <c r="DA128" s="70"/>
      <c r="DB128" s="113"/>
      <c r="DC128" s="66"/>
      <c r="DD128" s="113"/>
      <c r="DE128" s="66"/>
      <c r="DF128" s="113"/>
      <c r="DG128" s="70"/>
      <c r="DH128" s="113"/>
      <c r="DI128" s="70"/>
      <c r="DJ128" s="113"/>
      <c r="DK128" s="66"/>
      <c r="DL128" s="113"/>
      <c r="DM128" s="70"/>
      <c r="DN128" s="113"/>
      <c r="DO128" s="70"/>
      <c r="DP128" s="113"/>
      <c r="DQ128" s="70"/>
      <c r="DR128" s="70"/>
      <c r="DS128" s="70">
        <f t="shared" si="958"/>
        <v>0</v>
      </c>
      <c r="DT128" s="70">
        <f t="shared" si="959"/>
        <v>0</v>
      </c>
      <c r="DU128" s="116"/>
      <c r="DV128" s="116"/>
      <c r="DW128" s="116"/>
      <c r="DX128" s="117"/>
      <c r="DY128" s="108"/>
      <c r="DZ128" s="168"/>
      <c r="EA128" s="168"/>
      <c r="EB128" s="116"/>
      <c r="EC128" s="116"/>
      <c r="ED128" s="116"/>
      <c r="EE128" s="116"/>
      <c r="EF128" s="116"/>
      <c r="EG128" s="116"/>
      <c r="EH128" s="116"/>
      <c r="EI128" s="116"/>
      <c r="EJ128" s="116"/>
      <c r="EK128" s="147"/>
      <c r="EL128" s="65"/>
      <c r="EM128" s="70">
        <f t="shared" si="962"/>
        <v>0</v>
      </c>
      <c r="EN128" s="65">
        <f t="shared" si="963"/>
        <v>0</v>
      </c>
      <c r="EO128" s="70">
        <f t="shared" si="964"/>
        <v>0</v>
      </c>
      <c r="EP128" s="65">
        <f t="shared" si="965"/>
        <v>0</v>
      </c>
      <c r="EQ128" s="70">
        <f t="shared" si="966"/>
        <v>0</v>
      </c>
      <c r="ER128" s="65">
        <f t="shared" si="967"/>
        <v>0</v>
      </c>
      <c r="ES128" s="70">
        <f t="shared" si="968"/>
        <v>0</v>
      </c>
      <c r="ET128" s="113">
        <f t="shared" si="969"/>
        <v>0</v>
      </c>
      <c r="EU128" s="70">
        <f t="shared" si="970"/>
        <v>0</v>
      </c>
      <c r="EV128" s="70">
        <f t="shared" si="971"/>
        <v>0</v>
      </c>
      <c r="EW128" s="70">
        <f t="shared" si="972"/>
        <v>0</v>
      </c>
      <c r="EX128" s="113">
        <f t="shared" si="973"/>
        <v>0</v>
      </c>
      <c r="EY128" s="70">
        <f t="shared" si="974"/>
        <v>0</v>
      </c>
      <c r="EZ128" s="113">
        <f t="shared" si="975"/>
        <v>0</v>
      </c>
      <c r="FA128" s="70">
        <f t="shared" si="976"/>
        <v>0</v>
      </c>
      <c r="FB128" s="113">
        <f t="shared" si="977"/>
        <v>0</v>
      </c>
      <c r="FC128" s="114">
        <f t="shared" si="978"/>
        <v>0</v>
      </c>
      <c r="FD128" s="113">
        <f t="shared" si="979"/>
        <v>0</v>
      </c>
      <c r="FE128" s="70">
        <f t="shared" si="980"/>
        <v>0</v>
      </c>
      <c r="FF128" s="113">
        <f t="shared" si="981"/>
        <v>0</v>
      </c>
      <c r="FG128" s="70">
        <f t="shared" si="982"/>
        <v>0</v>
      </c>
      <c r="FH128" s="113">
        <f t="shared" si="983"/>
        <v>0</v>
      </c>
      <c r="FI128" s="70">
        <f t="shared" si="984"/>
        <v>0</v>
      </c>
      <c r="FJ128" s="113">
        <f t="shared" si="985"/>
        <v>0</v>
      </c>
      <c r="FK128" s="70">
        <f t="shared" si="986"/>
        <v>0</v>
      </c>
      <c r="FL128" s="113">
        <f t="shared" si="987"/>
        <v>0</v>
      </c>
      <c r="FM128" s="70">
        <f t="shared" si="988"/>
        <v>0</v>
      </c>
      <c r="FN128" s="113">
        <f t="shared" si="989"/>
        <v>0</v>
      </c>
      <c r="FO128" s="70">
        <f t="shared" si="990"/>
        <v>0</v>
      </c>
      <c r="FP128" s="113">
        <f t="shared" si="991"/>
        <v>0</v>
      </c>
      <c r="FQ128" s="70">
        <f t="shared" si="992"/>
        <v>0</v>
      </c>
      <c r="FR128" s="113"/>
      <c r="FS128" s="66">
        <f t="shared" si="993"/>
        <v>0</v>
      </c>
      <c r="FT128" s="113">
        <f t="shared" si="994"/>
        <v>0</v>
      </c>
      <c r="FU128" s="70">
        <f t="shared" si="995"/>
        <v>0</v>
      </c>
      <c r="FV128" s="113">
        <f t="shared" si="996"/>
        <v>0</v>
      </c>
      <c r="FW128" s="70">
        <f t="shared" si="997"/>
        <v>0</v>
      </c>
      <c r="FX128" s="113">
        <f t="shared" si="998"/>
        <v>0</v>
      </c>
      <c r="FY128" s="70">
        <f t="shared" si="999"/>
        <v>0</v>
      </c>
      <c r="FZ128" s="113">
        <f t="shared" si="1000"/>
        <v>0</v>
      </c>
      <c r="GA128" s="70">
        <f t="shared" si="1001"/>
        <v>0</v>
      </c>
      <c r="GB128" s="113">
        <f t="shared" si="1002"/>
        <v>0</v>
      </c>
      <c r="GC128" s="70">
        <f t="shared" si="1003"/>
        <v>0</v>
      </c>
      <c r="GD128" s="70">
        <f t="shared" si="1004"/>
        <v>0</v>
      </c>
      <c r="GE128" s="70">
        <f t="shared" si="1005"/>
        <v>0</v>
      </c>
      <c r="GF128" s="70">
        <f t="shared" si="1006"/>
        <v>0</v>
      </c>
      <c r="GG128" s="116"/>
      <c r="GH128" s="116"/>
      <c r="GI128" s="116"/>
      <c r="GJ128" s="117"/>
      <c r="GL128" s="10"/>
      <c r="GM128" s="10"/>
      <c r="GN128" s="1"/>
      <c r="GO128" s="13"/>
      <c r="GP128" s="26"/>
      <c r="GQ128" s="5"/>
      <c r="GR128" s="33"/>
    </row>
    <row r="129" spans="1:200" ht="24.95" hidden="1" customHeight="1" outlineLevel="1" x14ac:dyDescent="0.3">
      <c r="A129" s="108"/>
      <c r="B129" s="168"/>
      <c r="C129" s="168"/>
      <c r="D129" s="116"/>
      <c r="E129" s="116"/>
      <c r="F129" s="116"/>
      <c r="G129" s="116"/>
      <c r="H129" s="116"/>
      <c r="I129" s="116"/>
      <c r="J129" s="116"/>
      <c r="K129" s="116"/>
      <c r="L129" s="116"/>
      <c r="M129" s="147">
        <f t="shared" si="1046"/>
        <v>0</v>
      </c>
      <c r="N129" s="65"/>
      <c r="O129" s="70"/>
      <c r="P129" s="65"/>
      <c r="Q129" s="70"/>
      <c r="R129" s="65"/>
      <c r="S129" s="70"/>
      <c r="T129" s="65"/>
      <c r="U129" s="70"/>
      <c r="V129" s="113"/>
      <c r="W129" s="70"/>
      <c r="X129" s="70"/>
      <c r="Y129" s="70"/>
      <c r="Z129" s="113"/>
      <c r="AA129" s="70"/>
      <c r="AB129" s="113"/>
      <c r="AC129" s="70"/>
      <c r="AD129" s="113"/>
      <c r="AE129" s="114"/>
      <c r="AF129" s="113"/>
      <c r="AG129" s="70"/>
      <c r="AH129" s="113"/>
      <c r="AI129" s="70"/>
      <c r="AJ129" s="113"/>
      <c r="AK129" s="70"/>
      <c r="AL129" s="113"/>
      <c r="AM129" s="70"/>
      <c r="AN129" s="113"/>
      <c r="AO129" s="70"/>
      <c r="AP129" s="113"/>
      <c r="AQ129" s="70"/>
      <c r="AR129" s="113"/>
      <c r="AS129" s="70"/>
      <c r="AT129" s="113"/>
      <c r="AU129" s="70"/>
      <c r="AV129" s="113"/>
      <c r="AW129" s="70"/>
      <c r="AX129" s="113"/>
      <c r="AY129" s="70"/>
      <c r="AZ129" s="113"/>
      <c r="BA129" s="70"/>
      <c r="BB129" s="113"/>
      <c r="BC129" s="70"/>
      <c r="BD129" s="113"/>
      <c r="BE129" s="70"/>
      <c r="BF129" s="70"/>
      <c r="BG129" s="70">
        <f t="shared" si="943"/>
        <v>0</v>
      </c>
      <c r="BH129" s="70">
        <f t="shared" si="944"/>
        <v>0</v>
      </c>
      <c r="BI129" s="116"/>
      <c r="BJ129" s="116"/>
      <c r="BK129" s="116"/>
      <c r="BL129" s="117"/>
      <c r="BM129" s="108"/>
      <c r="BN129" s="168"/>
      <c r="BO129" s="168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47">
        <f t="shared" si="1067"/>
        <v>0</v>
      </c>
      <c r="BZ129" s="65"/>
      <c r="CA129" s="70"/>
      <c r="CB129" s="65"/>
      <c r="CC129" s="70"/>
      <c r="CD129" s="65"/>
      <c r="CE129" s="70"/>
      <c r="CF129" s="65"/>
      <c r="CG129" s="70"/>
      <c r="CH129" s="113"/>
      <c r="CI129" s="70"/>
      <c r="CJ129" s="70"/>
      <c r="CK129" s="70"/>
      <c r="CL129" s="113"/>
      <c r="CM129" s="70"/>
      <c r="CN129" s="113"/>
      <c r="CO129" s="70"/>
      <c r="CP129" s="113"/>
      <c r="CQ129" s="114"/>
      <c r="CR129" s="113"/>
      <c r="CS129" s="70"/>
      <c r="CT129" s="113"/>
      <c r="CU129" s="70"/>
      <c r="CV129" s="113"/>
      <c r="CW129" s="70"/>
      <c r="CX129" s="113"/>
      <c r="CY129" s="70"/>
      <c r="CZ129" s="113"/>
      <c r="DA129" s="70"/>
      <c r="DB129" s="113"/>
      <c r="DC129" s="66"/>
      <c r="DD129" s="113"/>
      <c r="DE129" s="66"/>
      <c r="DF129" s="113"/>
      <c r="DG129" s="70"/>
      <c r="DH129" s="113"/>
      <c r="DI129" s="70"/>
      <c r="DJ129" s="113"/>
      <c r="DK129" s="66"/>
      <c r="DL129" s="113"/>
      <c r="DM129" s="70"/>
      <c r="DN129" s="113"/>
      <c r="DO129" s="70"/>
      <c r="DP129" s="113"/>
      <c r="DQ129" s="70"/>
      <c r="DR129" s="70"/>
      <c r="DS129" s="70">
        <f t="shared" si="958"/>
        <v>0</v>
      </c>
      <c r="DT129" s="70">
        <f t="shared" si="959"/>
        <v>0</v>
      </c>
      <c r="DU129" s="116"/>
      <c r="DV129" s="116"/>
      <c r="DW129" s="116"/>
      <c r="DX129" s="117"/>
      <c r="DY129" s="108"/>
      <c r="DZ129" s="168"/>
      <c r="EA129" s="168"/>
      <c r="EB129" s="116"/>
      <c r="EC129" s="116"/>
      <c r="ED129" s="116"/>
      <c r="EE129" s="116"/>
      <c r="EF129" s="116"/>
      <c r="EG129" s="116"/>
      <c r="EH129" s="116"/>
      <c r="EI129" s="116"/>
      <c r="EJ129" s="116">
        <f>SUM(L129+BX129)</f>
        <v>0</v>
      </c>
      <c r="EK129" s="147">
        <f>SUM(M129+BY129)</f>
        <v>0</v>
      </c>
      <c r="EL129" s="65">
        <f t="shared" si="961"/>
        <v>0</v>
      </c>
      <c r="EM129" s="70">
        <f t="shared" si="962"/>
        <v>0</v>
      </c>
      <c r="EN129" s="65">
        <f t="shared" si="963"/>
        <v>0</v>
      </c>
      <c r="EO129" s="70">
        <f t="shared" si="964"/>
        <v>0</v>
      </c>
      <c r="EP129" s="65">
        <f t="shared" si="965"/>
        <v>0</v>
      </c>
      <c r="EQ129" s="70">
        <f t="shared" si="966"/>
        <v>0</v>
      </c>
      <c r="ER129" s="65">
        <f t="shared" si="967"/>
        <v>0</v>
      </c>
      <c r="ES129" s="70">
        <f t="shared" si="968"/>
        <v>0</v>
      </c>
      <c r="ET129" s="113">
        <f t="shared" si="969"/>
        <v>0</v>
      </c>
      <c r="EU129" s="70">
        <f t="shared" si="970"/>
        <v>0</v>
      </c>
      <c r="EV129" s="70">
        <f t="shared" si="971"/>
        <v>0</v>
      </c>
      <c r="EW129" s="70">
        <f t="shared" si="972"/>
        <v>0</v>
      </c>
      <c r="EX129" s="113">
        <f t="shared" si="973"/>
        <v>0</v>
      </c>
      <c r="EY129" s="70">
        <f t="shared" si="974"/>
        <v>0</v>
      </c>
      <c r="EZ129" s="113">
        <f t="shared" si="975"/>
        <v>0</v>
      </c>
      <c r="FA129" s="70">
        <f t="shared" si="976"/>
        <v>0</v>
      </c>
      <c r="FB129" s="113">
        <f t="shared" si="977"/>
        <v>0</v>
      </c>
      <c r="FC129" s="114">
        <f t="shared" si="978"/>
        <v>0</v>
      </c>
      <c r="FD129" s="113">
        <f t="shared" si="979"/>
        <v>0</v>
      </c>
      <c r="FE129" s="70">
        <f t="shared" si="980"/>
        <v>0</v>
      </c>
      <c r="FF129" s="113">
        <f t="shared" si="981"/>
        <v>0</v>
      </c>
      <c r="FG129" s="70">
        <f t="shared" si="982"/>
        <v>0</v>
      </c>
      <c r="FH129" s="113">
        <f t="shared" si="983"/>
        <v>0</v>
      </c>
      <c r="FI129" s="70">
        <f t="shared" si="984"/>
        <v>0</v>
      </c>
      <c r="FJ129" s="113">
        <f t="shared" si="985"/>
        <v>0</v>
      </c>
      <c r="FK129" s="70">
        <f t="shared" si="986"/>
        <v>0</v>
      </c>
      <c r="FL129" s="113">
        <f t="shared" si="987"/>
        <v>0</v>
      </c>
      <c r="FM129" s="70">
        <f t="shared" si="988"/>
        <v>0</v>
      </c>
      <c r="FN129" s="113">
        <f t="shared" si="989"/>
        <v>0</v>
      </c>
      <c r="FO129" s="70">
        <f t="shared" si="990"/>
        <v>0</v>
      </c>
      <c r="FP129" s="113">
        <f t="shared" si="991"/>
        <v>0</v>
      </c>
      <c r="FQ129" s="70">
        <f t="shared" si="992"/>
        <v>0</v>
      </c>
      <c r="FR129" s="113"/>
      <c r="FS129" s="66">
        <f t="shared" si="993"/>
        <v>0</v>
      </c>
      <c r="FT129" s="113">
        <f t="shared" si="994"/>
        <v>0</v>
      </c>
      <c r="FU129" s="70">
        <f t="shared" si="995"/>
        <v>0</v>
      </c>
      <c r="FV129" s="113">
        <f t="shared" si="996"/>
        <v>0</v>
      </c>
      <c r="FW129" s="70">
        <f t="shared" si="997"/>
        <v>0</v>
      </c>
      <c r="FX129" s="113">
        <f t="shared" si="998"/>
        <v>0</v>
      </c>
      <c r="FY129" s="70">
        <f t="shared" si="999"/>
        <v>0</v>
      </c>
      <c r="FZ129" s="113">
        <f t="shared" si="1000"/>
        <v>0</v>
      </c>
      <c r="GA129" s="70">
        <f t="shared" si="1001"/>
        <v>0</v>
      </c>
      <c r="GB129" s="113">
        <f t="shared" si="1002"/>
        <v>0</v>
      </c>
      <c r="GC129" s="70">
        <f t="shared" si="1003"/>
        <v>0</v>
      </c>
      <c r="GD129" s="70">
        <f t="shared" si="1004"/>
        <v>0</v>
      </c>
      <c r="GE129" s="70">
        <f t="shared" si="1005"/>
        <v>0</v>
      </c>
      <c r="GF129" s="70">
        <f t="shared" si="1006"/>
        <v>0</v>
      </c>
      <c r="GG129" s="116"/>
      <c r="GH129" s="116"/>
      <c r="GI129" s="116"/>
      <c r="GJ129" s="117"/>
      <c r="GL129" s="10"/>
      <c r="GM129" s="10"/>
      <c r="GN129" s="1"/>
      <c r="GO129" s="13"/>
      <c r="GP129" s="26"/>
      <c r="GQ129" s="5"/>
      <c r="GR129" s="33"/>
    </row>
    <row r="130" spans="1:200" ht="24.95" customHeight="1" collapsed="1" x14ac:dyDescent="0.3">
      <c r="A130" s="151">
        <v>8</v>
      </c>
      <c r="B130" s="99" t="s">
        <v>66</v>
      </c>
      <c r="C130" s="100" t="s">
        <v>63</v>
      </c>
      <c r="D130" s="101">
        <v>1</v>
      </c>
      <c r="E130" s="152"/>
      <c r="F130" s="152"/>
      <c r="G130" s="152"/>
      <c r="H130" s="152"/>
      <c r="I130" s="152"/>
      <c r="J130" s="152"/>
      <c r="K130" s="152"/>
      <c r="L130" s="152">
        <f t="shared" ref="L130:BH130" si="1068">SUM(L131:L143)</f>
        <v>252</v>
      </c>
      <c r="M130" s="152">
        <f t="shared" si="1068"/>
        <v>114</v>
      </c>
      <c r="N130" s="152">
        <f t="shared" si="1068"/>
        <v>54</v>
      </c>
      <c r="O130" s="152">
        <f t="shared" si="1068"/>
        <v>54</v>
      </c>
      <c r="P130" s="152">
        <f t="shared" si="1068"/>
        <v>32</v>
      </c>
      <c r="Q130" s="152">
        <f t="shared" si="1068"/>
        <v>24</v>
      </c>
      <c r="R130" s="152">
        <f>SUM(R131:R143)</f>
        <v>28</v>
      </c>
      <c r="S130" s="152">
        <f>SUM(S131:S143)</f>
        <v>24</v>
      </c>
      <c r="T130" s="152">
        <f t="shared" si="1068"/>
        <v>0</v>
      </c>
      <c r="U130" s="152">
        <f t="shared" si="1068"/>
        <v>0</v>
      </c>
      <c r="V130" s="152">
        <f t="shared" si="1068"/>
        <v>0</v>
      </c>
      <c r="W130" s="152">
        <f t="shared" si="1068"/>
        <v>0</v>
      </c>
      <c r="X130" s="152">
        <f t="shared" si="1068"/>
        <v>0</v>
      </c>
      <c r="Y130" s="152">
        <f t="shared" si="1068"/>
        <v>6.4</v>
      </c>
      <c r="Z130" s="152">
        <f t="shared" si="1068"/>
        <v>0</v>
      </c>
      <c r="AA130" s="152">
        <f t="shared" si="1068"/>
        <v>0</v>
      </c>
      <c r="AB130" s="152">
        <f t="shared" si="1068"/>
        <v>34</v>
      </c>
      <c r="AC130" s="152">
        <f t="shared" si="1068"/>
        <v>93.5</v>
      </c>
      <c r="AD130" s="152">
        <f t="shared" si="1068"/>
        <v>2</v>
      </c>
      <c r="AE130" s="152">
        <f t="shared" si="1068"/>
        <v>45</v>
      </c>
      <c r="AF130" s="152">
        <f t="shared" si="1068"/>
        <v>1</v>
      </c>
      <c r="AG130" s="152">
        <f t="shared" si="1068"/>
        <v>69</v>
      </c>
      <c r="AH130" s="152">
        <f t="shared" si="1068"/>
        <v>0</v>
      </c>
      <c r="AI130" s="71">
        <f t="shared" si="1068"/>
        <v>0</v>
      </c>
      <c r="AJ130" s="152">
        <f t="shared" si="1068"/>
        <v>0</v>
      </c>
      <c r="AK130" s="152">
        <f t="shared" si="1068"/>
        <v>0</v>
      </c>
      <c r="AL130" s="152">
        <f t="shared" si="1068"/>
        <v>1</v>
      </c>
      <c r="AM130" s="152">
        <f t="shared" si="1068"/>
        <v>48</v>
      </c>
      <c r="AN130" s="152">
        <f>SUM(AN131:AN143)</f>
        <v>0</v>
      </c>
      <c r="AO130" s="152">
        <f t="shared" si="1068"/>
        <v>0</v>
      </c>
      <c r="AP130" s="152">
        <f t="shared" si="1068"/>
        <v>0</v>
      </c>
      <c r="AQ130" s="152">
        <f t="shared" si="1068"/>
        <v>0</v>
      </c>
      <c r="AR130" s="152">
        <f t="shared" si="1068"/>
        <v>0</v>
      </c>
      <c r="AS130" s="152">
        <f t="shared" si="1068"/>
        <v>0</v>
      </c>
      <c r="AT130" s="152">
        <f>SUM(AT131:AT143)</f>
        <v>1</v>
      </c>
      <c r="AU130" s="152">
        <f>SUM(AU131:AU143)</f>
        <v>8</v>
      </c>
      <c r="AV130" s="152">
        <f t="shared" si="1068"/>
        <v>0</v>
      </c>
      <c r="AW130" s="152">
        <f t="shared" si="1068"/>
        <v>0</v>
      </c>
      <c r="AX130" s="152">
        <f t="shared" si="1068"/>
        <v>0</v>
      </c>
      <c r="AY130" s="152">
        <f t="shared" si="1068"/>
        <v>0</v>
      </c>
      <c r="AZ130" s="152">
        <f t="shared" si="1068"/>
        <v>0</v>
      </c>
      <c r="BA130" s="152">
        <f t="shared" si="1068"/>
        <v>0</v>
      </c>
      <c r="BB130" s="152">
        <f t="shared" si="1068"/>
        <v>1</v>
      </c>
      <c r="BC130" s="71">
        <f t="shared" si="1068"/>
        <v>2</v>
      </c>
      <c r="BD130" s="152">
        <f t="shared" si="1068"/>
        <v>1</v>
      </c>
      <c r="BE130" s="152">
        <f t="shared" si="1068"/>
        <v>25</v>
      </c>
      <c r="BF130" s="152">
        <f t="shared" si="1068"/>
        <v>0</v>
      </c>
      <c r="BG130" s="71">
        <f t="shared" si="1068"/>
        <v>398.9</v>
      </c>
      <c r="BH130" s="71">
        <f t="shared" si="1068"/>
        <v>104</v>
      </c>
      <c r="BI130" s="152"/>
      <c r="BJ130" s="152"/>
      <c r="BK130" s="152"/>
      <c r="BL130" s="154"/>
      <c r="BM130" s="151">
        <v>8</v>
      </c>
      <c r="BN130" s="99" t="s">
        <v>66</v>
      </c>
      <c r="BO130" s="100" t="s">
        <v>63</v>
      </c>
      <c r="BP130" s="101">
        <v>1</v>
      </c>
      <c r="BQ130" s="152"/>
      <c r="BR130" s="152"/>
      <c r="BS130" s="152"/>
      <c r="BT130" s="152"/>
      <c r="BU130" s="152"/>
      <c r="BV130" s="152"/>
      <c r="BW130" s="152"/>
      <c r="BX130" s="152">
        <f t="shared" ref="BX130:CC130" si="1069">SUM(BX131:BX143)</f>
        <v>170</v>
      </c>
      <c r="BY130" s="152">
        <f t="shared" si="1069"/>
        <v>122</v>
      </c>
      <c r="BZ130" s="152">
        <f t="shared" si="1069"/>
        <v>28</v>
      </c>
      <c r="CA130" s="152">
        <f t="shared" si="1069"/>
        <v>28</v>
      </c>
      <c r="CB130" s="152">
        <f t="shared" si="1069"/>
        <v>56</v>
      </c>
      <c r="CC130" s="152">
        <f t="shared" si="1069"/>
        <v>28</v>
      </c>
      <c r="CD130" s="152">
        <f>SUM(CD131:CD143)</f>
        <v>38</v>
      </c>
      <c r="CE130" s="152">
        <f>SUM(CE131:CE143)</f>
        <v>18</v>
      </c>
      <c r="CF130" s="152">
        <f t="shared" ref="CF130:CY130" si="1070">SUM(CF131:CF143)</f>
        <v>0</v>
      </c>
      <c r="CG130" s="152">
        <f t="shared" si="1070"/>
        <v>0</v>
      </c>
      <c r="CH130" s="152">
        <f t="shared" si="1070"/>
        <v>0</v>
      </c>
      <c r="CI130" s="152">
        <f t="shared" si="1070"/>
        <v>0</v>
      </c>
      <c r="CJ130" s="152">
        <f t="shared" si="1070"/>
        <v>2</v>
      </c>
      <c r="CK130" s="152">
        <f t="shared" si="1070"/>
        <v>3.7</v>
      </c>
      <c r="CL130" s="152">
        <f t="shared" si="1070"/>
        <v>0</v>
      </c>
      <c r="CM130" s="152">
        <f t="shared" si="1070"/>
        <v>0</v>
      </c>
      <c r="CN130" s="152">
        <f t="shared" si="1070"/>
        <v>0</v>
      </c>
      <c r="CO130" s="152">
        <f t="shared" si="1070"/>
        <v>0</v>
      </c>
      <c r="CP130" s="152">
        <f t="shared" si="1070"/>
        <v>2</v>
      </c>
      <c r="CQ130" s="152">
        <f t="shared" si="1070"/>
        <v>45</v>
      </c>
      <c r="CR130" s="152">
        <f t="shared" si="1070"/>
        <v>1</v>
      </c>
      <c r="CS130" s="152">
        <f t="shared" si="1070"/>
        <v>72</v>
      </c>
      <c r="CT130" s="152">
        <f t="shared" si="1070"/>
        <v>0</v>
      </c>
      <c r="CU130" s="71">
        <f t="shared" si="1070"/>
        <v>0</v>
      </c>
      <c r="CV130" s="152">
        <f t="shared" si="1070"/>
        <v>0</v>
      </c>
      <c r="CW130" s="152">
        <f t="shared" si="1070"/>
        <v>0</v>
      </c>
      <c r="CX130" s="152">
        <f t="shared" si="1070"/>
        <v>1</v>
      </c>
      <c r="CY130" s="152">
        <f t="shared" si="1070"/>
        <v>110</v>
      </c>
      <c r="CZ130" s="152">
        <f t="shared" ref="CZ130:DS130" si="1071">SUM(CZ131:CZ143)</f>
        <v>0</v>
      </c>
      <c r="DA130" s="152">
        <f t="shared" si="1071"/>
        <v>0</v>
      </c>
      <c r="DB130" s="152">
        <f t="shared" si="1071"/>
        <v>0</v>
      </c>
      <c r="DC130" s="169">
        <f t="shared" si="1071"/>
        <v>0</v>
      </c>
      <c r="DD130" s="152">
        <f t="shared" si="1071"/>
        <v>0</v>
      </c>
      <c r="DE130" s="169">
        <f t="shared" si="1071"/>
        <v>0</v>
      </c>
      <c r="DF130" s="152">
        <f t="shared" si="1071"/>
        <v>0</v>
      </c>
      <c r="DG130" s="152">
        <f t="shared" si="1071"/>
        <v>0</v>
      </c>
      <c r="DH130" s="152">
        <f t="shared" si="1071"/>
        <v>0</v>
      </c>
      <c r="DI130" s="152">
        <f t="shared" si="1071"/>
        <v>0</v>
      </c>
      <c r="DJ130" s="152">
        <f t="shared" si="1071"/>
        <v>1</v>
      </c>
      <c r="DK130" s="169">
        <f t="shared" si="1071"/>
        <v>8</v>
      </c>
      <c r="DL130" s="152">
        <f t="shared" si="1071"/>
        <v>2</v>
      </c>
      <c r="DM130" s="152">
        <f t="shared" si="1071"/>
        <v>96</v>
      </c>
      <c r="DN130" s="152">
        <f t="shared" si="1071"/>
        <v>1</v>
      </c>
      <c r="DO130" s="71">
        <f t="shared" si="1071"/>
        <v>2</v>
      </c>
      <c r="DP130" s="152">
        <f t="shared" si="1071"/>
        <v>1</v>
      </c>
      <c r="DQ130" s="152">
        <f t="shared" si="1071"/>
        <v>25</v>
      </c>
      <c r="DR130" s="152">
        <f t="shared" si="1071"/>
        <v>0</v>
      </c>
      <c r="DS130" s="71">
        <f t="shared" si="1071"/>
        <v>437.7</v>
      </c>
      <c r="DT130" s="71">
        <f>SUM(DT131:DT143)</f>
        <v>182</v>
      </c>
      <c r="DU130" s="152"/>
      <c r="DV130" s="152"/>
      <c r="DW130" s="152"/>
      <c r="DX130" s="154"/>
      <c r="DY130" s="151">
        <v>8</v>
      </c>
      <c r="DZ130" s="99" t="s">
        <v>66</v>
      </c>
      <c r="EA130" s="100" t="s">
        <v>63</v>
      </c>
      <c r="EB130" s="101">
        <v>1</v>
      </c>
      <c r="EC130" s="152"/>
      <c r="ED130" s="152"/>
      <c r="EE130" s="152"/>
      <c r="EF130" s="152"/>
      <c r="EG130" s="152"/>
      <c r="EH130" s="152"/>
      <c r="EI130" s="152"/>
      <c r="EJ130" s="152">
        <f t="shared" ref="EJ130:FQ130" si="1072">SUM(EJ131:EJ143)</f>
        <v>422</v>
      </c>
      <c r="EK130" s="152">
        <f t="shared" si="1072"/>
        <v>236</v>
      </c>
      <c r="EL130" s="152">
        <f t="shared" si="1072"/>
        <v>82</v>
      </c>
      <c r="EM130" s="152">
        <f t="shared" si="1072"/>
        <v>82</v>
      </c>
      <c r="EN130" s="152">
        <f t="shared" si="1072"/>
        <v>88</v>
      </c>
      <c r="EO130" s="152">
        <f t="shared" si="1072"/>
        <v>52</v>
      </c>
      <c r="EP130" s="152">
        <f t="shared" si="1072"/>
        <v>66</v>
      </c>
      <c r="EQ130" s="152">
        <f t="shared" si="1072"/>
        <v>42</v>
      </c>
      <c r="ER130" s="152">
        <f t="shared" si="1072"/>
        <v>0</v>
      </c>
      <c r="ES130" s="152">
        <f t="shared" si="1072"/>
        <v>0</v>
      </c>
      <c r="ET130" s="152">
        <f t="shared" si="1072"/>
        <v>0</v>
      </c>
      <c r="EU130" s="152">
        <f t="shared" si="1072"/>
        <v>0</v>
      </c>
      <c r="EV130" s="152">
        <f t="shared" si="1072"/>
        <v>2</v>
      </c>
      <c r="EW130" s="152">
        <f t="shared" si="1072"/>
        <v>10.1</v>
      </c>
      <c r="EX130" s="152">
        <f t="shared" si="1072"/>
        <v>0</v>
      </c>
      <c r="EY130" s="152">
        <f t="shared" si="1072"/>
        <v>0</v>
      </c>
      <c r="EZ130" s="152">
        <f t="shared" si="1072"/>
        <v>34</v>
      </c>
      <c r="FA130" s="152">
        <f t="shared" si="1072"/>
        <v>93.5</v>
      </c>
      <c r="FB130" s="152">
        <f t="shared" si="1072"/>
        <v>4</v>
      </c>
      <c r="FC130" s="152">
        <f t="shared" si="1072"/>
        <v>90</v>
      </c>
      <c r="FD130" s="152">
        <f t="shared" si="1072"/>
        <v>2</v>
      </c>
      <c r="FE130" s="152">
        <f t="shared" si="1072"/>
        <v>141</v>
      </c>
      <c r="FF130" s="152">
        <f t="shared" si="1072"/>
        <v>0</v>
      </c>
      <c r="FG130" s="71">
        <f t="shared" si="1072"/>
        <v>0</v>
      </c>
      <c r="FH130" s="152">
        <f t="shared" si="1072"/>
        <v>0</v>
      </c>
      <c r="FI130" s="152">
        <f t="shared" si="1072"/>
        <v>0</v>
      </c>
      <c r="FJ130" s="152">
        <f t="shared" si="1072"/>
        <v>2</v>
      </c>
      <c r="FK130" s="152">
        <f t="shared" si="1072"/>
        <v>158</v>
      </c>
      <c r="FL130" s="152">
        <f t="shared" si="1072"/>
        <v>0</v>
      </c>
      <c r="FM130" s="152">
        <f t="shared" si="1072"/>
        <v>0</v>
      </c>
      <c r="FN130" s="152">
        <f t="shared" si="1072"/>
        <v>0</v>
      </c>
      <c r="FO130" s="152">
        <f t="shared" si="1072"/>
        <v>0</v>
      </c>
      <c r="FP130" s="152">
        <f t="shared" si="1072"/>
        <v>0</v>
      </c>
      <c r="FQ130" s="169">
        <f t="shared" si="1072"/>
        <v>0</v>
      </c>
      <c r="FR130" s="152"/>
      <c r="FS130" s="169">
        <f t="shared" ref="FS130:GF130" si="1073">SUM(FS131:FS143)</f>
        <v>8</v>
      </c>
      <c r="FT130" s="152">
        <f t="shared" si="1073"/>
        <v>0</v>
      </c>
      <c r="FU130" s="152">
        <f t="shared" si="1073"/>
        <v>0</v>
      </c>
      <c r="FV130" s="152">
        <f t="shared" si="1073"/>
        <v>1</v>
      </c>
      <c r="FW130" s="152">
        <f t="shared" si="1073"/>
        <v>8</v>
      </c>
      <c r="FX130" s="152">
        <f t="shared" si="1073"/>
        <v>2</v>
      </c>
      <c r="FY130" s="152">
        <f t="shared" si="1073"/>
        <v>96</v>
      </c>
      <c r="FZ130" s="152">
        <f t="shared" si="1073"/>
        <v>2</v>
      </c>
      <c r="GA130" s="152">
        <f t="shared" si="1073"/>
        <v>4</v>
      </c>
      <c r="GB130" s="152">
        <f t="shared" si="1073"/>
        <v>2</v>
      </c>
      <c r="GC130" s="152">
        <f t="shared" si="1073"/>
        <v>50</v>
      </c>
      <c r="GD130" s="152">
        <f t="shared" si="1073"/>
        <v>0</v>
      </c>
      <c r="GE130" s="71">
        <f t="shared" si="1073"/>
        <v>836.6</v>
      </c>
      <c r="GF130" s="71">
        <f t="shared" si="1073"/>
        <v>286</v>
      </c>
      <c r="GG130" s="152"/>
      <c r="GH130" s="152"/>
      <c r="GI130" s="152"/>
      <c r="GJ130" s="154"/>
      <c r="GL130" s="10"/>
      <c r="GM130" s="10"/>
      <c r="GN130" s="9"/>
      <c r="GO130" s="9"/>
      <c r="GP130" s="27"/>
      <c r="GQ130" s="5"/>
      <c r="GR130" s="33"/>
    </row>
    <row r="131" spans="1:200" ht="24.75" hidden="1" customHeight="1" outlineLevel="1" x14ac:dyDescent="0.3">
      <c r="A131" s="108"/>
      <c r="B131" s="156" t="s">
        <v>93</v>
      </c>
      <c r="C131" s="157" t="s">
        <v>94</v>
      </c>
      <c r="D131" s="157" t="s">
        <v>95</v>
      </c>
      <c r="E131" s="157" t="s">
        <v>96</v>
      </c>
      <c r="F131" s="157" t="s">
        <v>97</v>
      </c>
      <c r="G131" s="157">
        <v>1</v>
      </c>
      <c r="H131" s="157">
        <v>120</v>
      </c>
      <c r="I131" s="157">
        <v>1</v>
      </c>
      <c r="J131" s="157">
        <v>4</v>
      </c>
      <c r="K131" s="157">
        <f>SUM(J131)*2</f>
        <v>8</v>
      </c>
      <c r="L131" s="158">
        <v>42</v>
      </c>
      <c r="M131" s="159">
        <f>SUM(N131+P131+R131+T131+V131)</f>
        <v>20</v>
      </c>
      <c r="N131" s="158">
        <v>20</v>
      </c>
      <c r="O131" s="158">
        <f>SUM(N131)*I131</f>
        <v>20</v>
      </c>
      <c r="P131" s="158"/>
      <c r="Q131" s="160">
        <f>J131*P131</f>
        <v>0</v>
      </c>
      <c r="R131" s="158"/>
      <c r="S131" s="160">
        <f>SUM(R131)*J131</f>
        <v>0</v>
      </c>
      <c r="T131" s="161"/>
      <c r="U131" s="162">
        <f>SUM(T131)*K131</f>
        <v>0</v>
      </c>
      <c r="V131" s="161"/>
      <c r="W131" s="162">
        <f>SUM(V131)*J131*3</f>
        <v>0</v>
      </c>
      <c r="X131" s="163">
        <f>2/8*J131*AX131</f>
        <v>0</v>
      </c>
      <c r="Y131" s="163"/>
      <c r="Z131" s="161"/>
      <c r="AA131" s="162"/>
      <c r="AB131" s="161"/>
      <c r="AC131" s="163">
        <f>SUM(AB131)*3*H131/5</f>
        <v>0</v>
      </c>
      <c r="AD131" s="161"/>
      <c r="AE131" s="162">
        <f t="shared" ref="AE131:AE136" si="1074">SUM(AD131*H131*(30+4))</f>
        <v>0</v>
      </c>
      <c r="AF131" s="161"/>
      <c r="AG131" s="162">
        <f>SUM(AF131*H131*3)</f>
        <v>0</v>
      </c>
      <c r="AH131" s="161"/>
      <c r="AI131" s="163">
        <f>SUM(AH131*H131/3)</f>
        <v>0</v>
      </c>
      <c r="AJ131" s="161"/>
      <c r="AK131" s="163">
        <f t="shared" ref="AK131:AK139" si="1075">SUM(AJ131*H131*2/3)</f>
        <v>0</v>
      </c>
      <c r="AL131" s="161"/>
      <c r="AM131" s="162">
        <f>SUM(AL131*H131)</f>
        <v>0</v>
      </c>
      <c r="AN131" s="161"/>
      <c r="AO131" s="162">
        <f>SUM(AN131*J131)</f>
        <v>0</v>
      </c>
      <c r="AP131" s="161"/>
      <c r="AQ131" s="163">
        <f>SUM(AP131*H131*2)</f>
        <v>0</v>
      </c>
      <c r="AR131" s="161"/>
      <c r="AS131" s="163">
        <f>SUM(J131*AR131*6)</f>
        <v>0</v>
      </c>
      <c r="AT131" s="65"/>
      <c r="AU131" s="67">
        <f t="shared" ref="AU131:AU141" si="1076">AT131*H131/3</f>
        <v>0</v>
      </c>
      <c r="AV131" s="161"/>
      <c r="AW131" s="162">
        <f>SUM(AV131*H131/3)</f>
        <v>0</v>
      </c>
      <c r="AX131" s="150"/>
      <c r="AY131" s="163">
        <f>AX131*J131*8/2</f>
        <v>0</v>
      </c>
      <c r="AZ131" s="161"/>
      <c r="BA131" s="163">
        <f t="shared" ref="BA131:BA139" si="1077">SUM(AZ131*K131*5*6)</f>
        <v>0</v>
      </c>
      <c r="BB131" s="161"/>
      <c r="BC131" s="163">
        <f t="shared" ref="BC131:BC136" si="1078">SUM(BB131*K131*4*6)</f>
        <v>0</v>
      </c>
      <c r="BD131" s="161"/>
      <c r="BE131" s="164">
        <f>SUM(BD131*50)</f>
        <v>0</v>
      </c>
      <c r="BF131" s="70"/>
      <c r="BG131" s="70">
        <f t="shared" ref="BG131:BG143" si="1079">SUM(AO131+BE131+BC131+BA131+AY131+AW131+AS131+AQ131+AK131+AM131+AI131+AG131+AE131+AC131+AA131+Y131+X131+W131+U131+Q131+O131+S131+AU131)</f>
        <v>20</v>
      </c>
      <c r="BH131" s="70">
        <f t="shared" ref="BH131:BH143" si="1080">SUM(O131+Q131+U131+W131+X131+AS131+AW131+AY131+BA131+BC131+S131+AQ131)</f>
        <v>20</v>
      </c>
      <c r="BI131" s="116"/>
      <c r="BJ131" s="116"/>
      <c r="BK131" s="116"/>
      <c r="BL131" s="117"/>
      <c r="BM131" s="108"/>
      <c r="BN131" s="62" t="s">
        <v>102</v>
      </c>
      <c r="BO131" s="63" t="s">
        <v>94</v>
      </c>
      <c r="BP131" s="63" t="s">
        <v>95</v>
      </c>
      <c r="BQ131" s="63" t="s">
        <v>96</v>
      </c>
      <c r="BR131" s="63" t="s">
        <v>256</v>
      </c>
      <c r="BS131" s="63">
        <v>6</v>
      </c>
      <c r="BT131" s="63">
        <v>24</v>
      </c>
      <c r="BU131" s="63">
        <v>1</v>
      </c>
      <c r="BV131" s="63">
        <v>2</v>
      </c>
      <c r="BW131" s="63">
        <f>SUM(BV131)*2</f>
        <v>4</v>
      </c>
      <c r="BX131" s="109">
        <v>74</v>
      </c>
      <c r="BY131" s="64">
        <f>SUM(BZ131+CB131+CD131+CF131+CH131)</f>
        <v>48</v>
      </c>
      <c r="BZ131" s="65"/>
      <c r="CA131" s="66">
        <f>SUM(BZ131)*BU131</f>
        <v>0</v>
      </c>
      <c r="CB131" s="65">
        <v>28</v>
      </c>
      <c r="CC131" s="66"/>
      <c r="CD131" s="65">
        <v>20</v>
      </c>
      <c r="CE131" s="66"/>
      <c r="CF131" s="65"/>
      <c r="CG131" s="66">
        <f>SUM(CF131)*BW131</f>
        <v>0</v>
      </c>
      <c r="CH131" s="65"/>
      <c r="CI131" s="66">
        <f>SUM(CH131)*BV131*5</f>
        <v>0</v>
      </c>
      <c r="CJ131" s="67">
        <f>SUM(BV131*DJ131*2+BW131*DL131*2)</f>
        <v>0</v>
      </c>
      <c r="CK131" s="68"/>
      <c r="CL131" s="65"/>
      <c r="CM131" s="66"/>
      <c r="CN131" s="65"/>
      <c r="CO131" s="67">
        <f>SUM(CN131)*3*BT131/5</f>
        <v>0</v>
      </c>
      <c r="CP131" s="65"/>
      <c r="CQ131" s="69">
        <f>SUM(CP131*BT131*(30+4))</f>
        <v>0</v>
      </c>
      <c r="CR131" s="65">
        <v>1</v>
      </c>
      <c r="CS131" s="66">
        <f>SUM(CR131*BT131*3)</f>
        <v>72</v>
      </c>
      <c r="CT131" s="65"/>
      <c r="CU131" s="67"/>
      <c r="CV131" s="65"/>
      <c r="CW131" s="67"/>
      <c r="CX131" s="65"/>
      <c r="CY131" s="66"/>
      <c r="CZ131" s="65"/>
      <c r="DA131" s="66"/>
      <c r="DB131" s="65"/>
      <c r="DC131" s="66"/>
      <c r="DD131" s="65"/>
      <c r="DE131" s="66"/>
      <c r="DF131" s="65"/>
      <c r="DG131" s="67"/>
      <c r="DH131" s="65"/>
      <c r="DI131" s="66"/>
      <c r="DJ131" s="65"/>
      <c r="DK131" s="66"/>
      <c r="DL131" s="65"/>
      <c r="DM131" s="67"/>
      <c r="DN131" s="65"/>
      <c r="DO131" s="67"/>
      <c r="DP131" s="65"/>
      <c r="DQ131" s="70"/>
      <c r="DR131" s="70"/>
      <c r="DS131" s="70">
        <f t="shared" ref="DS131:DS143" si="1081">SUM(DA131+DQ131+DO131+DM131+DK131+DI131+DE131+DC131+CW131+CY131+CU131+CS131+CQ131+CO131+CM131+CK131+CJ131+CI131+CG131+CC131+CA131+CE131+DG131)</f>
        <v>72</v>
      </c>
      <c r="DT131" s="70">
        <f t="shared" ref="DT131:DT143" si="1082">SUM(CA131+CC131+CG131+CI131+CJ131+DE131+DI131+DK131+DM131+DO131+CE131+DC131)</f>
        <v>0</v>
      </c>
      <c r="DU131" s="116"/>
      <c r="DV131" s="116"/>
      <c r="DW131" s="116"/>
      <c r="DX131" s="117"/>
      <c r="DY131" s="108"/>
      <c r="DZ131" s="62" t="s">
        <v>261</v>
      </c>
      <c r="EA131" s="63" t="s">
        <v>94</v>
      </c>
      <c r="EB131" s="63" t="s">
        <v>95</v>
      </c>
      <c r="EC131" s="225"/>
      <c r="ED131" s="225"/>
      <c r="EE131" s="226"/>
      <c r="EF131" s="226"/>
      <c r="EG131" s="226"/>
      <c r="EH131" s="227"/>
      <c r="EI131" s="226"/>
      <c r="EJ131" s="228">
        <f t="shared" ref="EJ131:EJ143" si="1083">SUM(L131+BX131)</f>
        <v>116</v>
      </c>
      <c r="EK131" s="147">
        <f t="shared" ref="EK131:EK143" si="1084">SUM(M131+BY131)</f>
        <v>68</v>
      </c>
      <c r="EL131" s="65">
        <f t="shared" ref="EL131:EL143" si="1085">SUM(N131+BZ131)</f>
        <v>20</v>
      </c>
      <c r="EM131" s="70">
        <f t="shared" ref="EM131:EM143" si="1086">SUM(O131+CA131)</f>
        <v>20</v>
      </c>
      <c r="EN131" s="65">
        <f t="shared" ref="EN131:EN143" si="1087">SUM(P131+CB131)</f>
        <v>28</v>
      </c>
      <c r="EO131" s="70">
        <f t="shared" ref="EO131:EO143" si="1088">SUM(Q131+CC131)</f>
        <v>0</v>
      </c>
      <c r="EP131" s="65">
        <f t="shared" ref="EP131:EP143" si="1089">SUM(R131+CD131)</f>
        <v>20</v>
      </c>
      <c r="EQ131" s="70">
        <f t="shared" ref="EQ131:EQ143" si="1090">SUM(S131+CE131)</f>
        <v>0</v>
      </c>
      <c r="ER131" s="65">
        <f t="shared" ref="ER131:ER143" si="1091">SUM(T131+CF131)</f>
        <v>0</v>
      </c>
      <c r="ES131" s="70">
        <f t="shared" ref="ES131:ES143" si="1092">SUM(U131+CG131)</f>
        <v>0</v>
      </c>
      <c r="ET131" s="113">
        <f t="shared" ref="ET131:ET143" si="1093">SUM(V131+CH131)</f>
        <v>0</v>
      </c>
      <c r="EU131" s="70">
        <f t="shared" ref="EU131:EU143" si="1094">SUM(W131+CI131)</f>
        <v>0</v>
      </c>
      <c r="EV131" s="70">
        <f t="shared" ref="EV131:EV143" si="1095">SUM(X131+CJ131)</f>
        <v>0</v>
      </c>
      <c r="EW131" s="70">
        <f t="shared" ref="EW131:EW143" si="1096">SUM(Y131+CK131)</f>
        <v>0</v>
      </c>
      <c r="EX131" s="113">
        <f t="shared" ref="EX131:EX143" si="1097">SUM(Z131+CL131)</f>
        <v>0</v>
      </c>
      <c r="EY131" s="70">
        <f t="shared" ref="EY131:EY143" si="1098">SUM(AA131+CM131)</f>
        <v>0</v>
      </c>
      <c r="EZ131" s="113">
        <f t="shared" ref="EZ131:EZ143" si="1099">SUM(AB131+CN131)</f>
        <v>0</v>
      </c>
      <c r="FA131" s="70">
        <f t="shared" ref="FA131:FA143" si="1100">SUM(AC131+CO131)</f>
        <v>0</v>
      </c>
      <c r="FB131" s="113">
        <f t="shared" ref="FB131:FB143" si="1101">SUM(AD131+CP131)</f>
        <v>0</v>
      </c>
      <c r="FC131" s="114">
        <f t="shared" ref="FC131:FC143" si="1102">SUM(AE131+CQ131)</f>
        <v>0</v>
      </c>
      <c r="FD131" s="113">
        <f t="shared" ref="FD131:FD143" si="1103">SUM(AF131+CR131)</f>
        <v>1</v>
      </c>
      <c r="FE131" s="70">
        <f t="shared" ref="FE131:FE143" si="1104">SUM(AG131+CS131)</f>
        <v>72</v>
      </c>
      <c r="FF131" s="113">
        <f t="shared" ref="FF131:FF143" si="1105">SUM(AH131+CT131)</f>
        <v>0</v>
      </c>
      <c r="FG131" s="70">
        <f t="shared" ref="FG131:FG143" si="1106">SUM(AI131+CU131)</f>
        <v>0</v>
      </c>
      <c r="FH131" s="113">
        <f t="shared" ref="FH131:FH143" si="1107">SUM(AJ131+CV131)</f>
        <v>0</v>
      </c>
      <c r="FI131" s="70">
        <f t="shared" ref="FI131:FI143" si="1108">SUM(AK131+CW131)</f>
        <v>0</v>
      </c>
      <c r="FJ131" s="113">
        <f t="shared" ref="FJ131:FJ143" si="1109">SUM(AL131+CX131)</f>
        <v>0</v>
      </c>
      <c r="FK131" s="70">
        <f t="shared" ref="FK131:FK143" si="1110">SUM(AM131+CY131)</f>
        <v>0</v>
      </c>
      <c r="FL131" s="113">
        <f t="shared" ref="FL131:FL143" si="1111">SUM(AN131+CZ131)</f>
        <v>0</v>
      </c>
      <c r="FM131" s="70">
        <f t="shared" ref="FM131:FM143" si="1112">SUM(AO131+DA131)</f>
        <v>0</v>
      </c>
      <c r="FN131" s="113">
        <f t="shared" ref="FN131:FN143" si="1113">SUM(AP131+DB131)</f>
        <v>0</v>
      </c>
      <c r="FO131" s="70">
        <f t="shared" ref="FO131:FO143" si="1114">SUM(AQ131+DC131)</f>
        <v>0</v>
      </c>
      <c r="FP131" s="113">
        <f t="shared" ref="FP131:FP143" si="1115">SUM(AR131+DD131)</f>
        <v>0</v>
      </c>
      <c r="FQ131" s="70">
        <f t="shared" ref="FQ131:FQ143" si="1116">SUM(AS131+DE131)</f>
        <v>0</v>
      </c>
      <c r="FR131" s="113"/>
      <c r="FS131" s="66">
        <f t="shared" ref="FS131:FS143" si="1117">SUM(AU131+DG131)</f>
        <v>0</v>
      </c>
      <c r="FT131" s="113">
        <f t="shared" ref="FT131:FT143" si="1118">SUM(AV131+DH131)</f>
        <v>0</v>
      </c>
      <c r="FU131" s="70">
        <f t="shared" ref="FU131:FU143" si="1119">SUM(AW131+DI131)</f>
        <v>0</v>
      </c>
      <c r="FV131" s="113">
        <f t="shared" ref="FV131:FV143" si="1120">SUM(AX131+DJ131)</f>
        <v>0</v>
      </c>
      <c r="FW131" s="70">
        <f t="shared" ref="FW131:FW143" si="1121">SUM(AY131+DK131)</f>
        <v>0</v>
      </c>
      <c r="FX131" s="113">
        <f t="shared" ref="FX131:FX143" si="1122">SUM(AZ131+DL131)</f>
        <v>0</v>
      </c>
      <c r="FY131" s="70">
        <f t="shared" ref="FY131:FY143" si="1123">SUM(BA131+DM131)</f>
        <v>0</v>
      </c>
      <c r="FZ131" s="113">
        <f t="shared" ref="FZ131:FZ143" si="1124">SUM(BB131+DN131)</f>
        <v>0</v>
      </c>
      <c r="GA131" s="70">
        <f t="shared" ref="GA131:GA143" si="1125">SUM(BC131+DO131)</f>
        <v>0</v>
      </c>
      <c r="GB131" s="113">
        <f t="shared" ref="GB131:GB143" si="1126">SUM(BD131+DP131)</f>
        <v>0</v>
      </c>
      <c r="GC131" s="70">
        <f t="shared" ref="GC131:GC143" si="1127">SUM(BE131+DQ131)</f>
        <v>0</v>
      </c>
      <c r="GD131" s="70">
        <f t="shared" ref="GD131:GD143" si="1128">SUM(BF131+DR131)</f>
        <v>0</v>
      </c>
      <c r="GE131" s="70">
        <f t="shared" ref="GE131:GE143" si="1129">SUM(BG131+DS131)</f>
        <v>92</v>
      </c>
      <c r="GF131" s="70">
        <f t="shared" ref="GF131:GF143" si="1130">SUM(BH131+DT131)</f>
        <v>20</v>
      </c>
      <c r="GG131" s="116"/>
      <c r="GH131" s="116"/>
      <c r="GI131" s="116"/>
      <c r="GJ131" s="117"/>
      <c r="GL131" s="10"/>
      <c r="GM131" s="10"/>
      <c r="GN131" s="1"/>
      <c r="GO131" s="13"/>
      <c r="GP131" s="26"/>
      <c r="GQ131" s="5"/>
      <c r="GR131" s="33"/>
    </row>
    <row r="132" spans="1:200" ht="24.95" hidden="1" customHeight="1" outlineLevel="1" x14ac:dyDescent="0.3">
      <c r="A132" s="108"/>
      <c r="B132" s="137"/>
      <c r="C132" s="63"/>
      <c r="D132" s="119"/>
      <c r="E132" s="119"/>
      <c r="F132" s="63"/>
      <c r="G132" s="119"/>
      <c r="H132" s="63"/>
      <c r="I132" s="63"/>
      <c r="J132" s="63"/>
      <c r="K132" s="63"/>
      <c r="L132" s="138"/>
      <c r="M132" s="166"/>
      <c r="N132" s="141"/>
      <c r="O132" s="142"/>
      <c r="P132" s="141"/>
      <c r="Q132" s="142"/>
      <c r="R132" s="141"/>
      <c r="S132" s="142"/>
      <c r="T132" s="141"/>
      <c r="U132" s="142"/>
      <c r="V132" s="141"/>
      <c r="W132" s="142"/>
      <c r="X132" s="67"/>
      <c r="Y132" s="68"/>
      <c r="Z132" s="141"/>
      <c r="AA132" s="142"/>
      <c r="AB132" s="141"/>
      <c r="AC132" s="67"/>
      <c r="AD132" s="141"/>
      <c r="AE132" s="148"/>
      <c r="AF132" s="141"/>
      <c r="AG132" s="66"/>
      <c r="AH132" s="66"/>
      <c r="AI132" s="167"/>
      <c r="AJ132" s="141"/>
      <c r="AK132" s="67"/>
      <c r="AL132" s="141"/>
      <c r="AM132" s="142"/>
      <c r="AN132" s="141"/>
      <c r="AO132" s="142"/>
      <c r="AP132" s="141"/>
      <c r="AQ132" s="68"/>
      <c r="AR132" s="141"/>
      <c r="AS132" s="67"/>
      <c r="AT132" s="65"/>
      <c r="AU132" s="67"/>
      <c r="AV132" s="141"/>
      <c r="AW132" s="66"/>
      <c r="AX132" s="141"/>
      <c r="AY132" s="67"/>
      <c r="AZ132" s="66"/>
      <c r="BA132" s="67"/>
      <c r="BB132" s="141"/>
      <c r="BC132" s="68"/>
      <c r="BD132" s="141"/>
      <c r="BE132" s="70"/>
      <c r="BF132" s="70"/>
      <c r="BG132" s="70">
        <f t="shared" si="1079"/>
        <v>0</v>
      </c>
      <c r="BH132" s="70">
        <f t="shared" si="1080"/>
        <v>0</v>
      </c>
      <c r="BI132" s="116"/>
      <c r="BJ132" s="116"/>
      <c r="BK132" s="116"/>
      <c r="BL132" s="117"/>
      <c r="BM132" s="108"/>
      <c r="BN132" s="62" t="s">
        <v>158</v>
      </c>
      <c r="BO132" s="63" t="s">
        <v>185</v>
      </c>
      <c r="BP132" s="63" t="s">
        <v>186</v>
      </c>
      <c r="BQ132" s="63" t="s">
        <v>187</v>
      </c>
      <c r="BR132" s="63" t="s">
        <v>445</v>
      </c>
      <c r="BS132" s="63">
        <v>4</v>
      </c>
      <c r="BT132" s="63">
        <v>55</v>
      </c>
      <c r="BU132" s="63">
        <v>1</v>
      </c>
      <c r="BV132" s="63">
        <v>3</v>
      </c>
      <c r="BW132" s="63">
        <f t="shared" ref="BW132" si="1131">SUM(BV132)*2</f>
        <v>6</v>
      </c>
      <c r="BX132" s="62">
        <v>22</v>
      </c>
      <c r="BY132" s="135">
        <f t="shared" ref="BY132" si="1132">SUM(BZ132+CB132+CD132+CF132+CH132)</f>
        <v>0</v>
      </c>
      <c r="BZ132" s="65"/>
      <c r="CA132" s="66">
        <f t="shared" ref="CA132" si="1133">SUM(BZ132)*BU132</f>
        <v>0</v>
      </c>
      <c r="CB132" s="65"/>
      <c r="CC132" s="66">
        <f t="shared" ref="CC132" si="1134">BV132*CB132</f>
        <v>0</v>
      </c>
      <c r="CD132" s="65"/>
      <c r="CE132" s="66">
        <f t="shared" ref="CE132" si="1135">SUM(CD132)*BV132</f>
        <v>0</v>
      </c>
      <c r="CF132" s="65"/>
      <c r="CG132" s="66">
        <f t="shared" ref="CG132" si="1136">SUM(CF132)*BW132</f>
        <v>0</v>
      </c>
      <c r="CH132" s="65"/>
      <c r="CI132" s="66">
        <f t="shared" ref="CI132" si="1137">SUM(CH132)*BV132*5</f>
        <v>0</v>
      </c>
      <c r="CJ132" s="67">
        <f>SUM(BV132*DJ132*2+BW132*DL132*2)</f>
        <v>0</v>
      </c>
      <c r="CK132" s="68"/>
      <c r="CL132" s="65"/>
      <c r="CM132" s="66"/>
      <c r="CN132" s="65"/>
      <c r="CO132" s="67">
        <f t="shared" ref="CO132" si="1138">SUM(CN132)*3*BT132/5</f>
        <v>0</v>
      </c>
      <c r="CP132" s="65"/>
      <c r="CQ132" s="69">
        <f t="shared" ref="CQ132" si="1139">SUM(CP132*BT132*(30+4))</f>
        <v>0</v>
      </c>
      <c r="CR132" s="65"/>
      <c r="CS132" s="66">
        <f t="shared" ref="CS132" si="1140">SUM(CR132*BT132*3)</f>
        <v>0</v>
      </c>
      <c r="CT132" s="65"/>
      <c r="CU132" s="67">
        <f t="shared" ref="CU132" si="1141">SUM(CT132*BT132/3)</f>
        <v>0</v>
      </c>
      <c r="CV132" s="65"/>
      <c r="CW132" s="67">
        <f t="shared" ref="CW132" si="1142">SUM(CV132*BT132*2/3)</f>
        <v>0</v>
      </c>
      <c r="CX132" s="65">
        <v>1</v>
      </c>
      <c r="CY132" s="66">
        <f t="shared" ref="CY132" si="1143">SUM(CX132*BT132)*2</f>
        <v>110</v>
      </c>
      <c r="CZ132" s="65"/>
      <c r="DA132" s="66">
        <f t="shared" ref="DA132" si="1144">SUM(CZ132*BV132*2)</f>
        <v>0</v>
      </c>
      <c r="DB132" s="65"/>
      <c r="DC132" s="66">
        <f t="shared" ref="DC132" si="1145">SUM(DB132*BT132*2)</f>
        <v>0</v>
      </c>
      <c r="DD132" s="65"/>
      <c r="DE132" s="66">
        <f>DD132*BV132*6</f>
        <v>0</v>
      </c>
      <c r="DF132" s="65"/>
      <c r="DG132" s="67">
        <f t="shared" ref="DG132" si="1146">DF132*BT132/3</f>
        <v>0</v>
      </c>
      <c r="DH132" s="65"/>
      <c r="DI132" s="66">
        <f t="shared" ref="DI132" si="1147">SUM(BV132*DH132*6)</f>
        <v>0</v>
      </c>
      <c r="DJ132" s="65"/>
      <c r="DK132" s="66">
        <f t="shared" ref="DK132" si="1148">SUM(BV132*DJ132*8)</f>
        <v>0</v>
      </c>
      <c r="DL132" s="65"/>
      <c r="DM132" s="67">
        <f t="shared" ref="DM132" si="1149">SUM(DL132*BW132*5*6)</f>
        <v>0</v>
      </c>
      <c r="DN132" s="65"/>
      <c r="DO132" s="67">
        <f t="shared" ref="DO132" si="1150">SUM(DN132*BW132*4*6)</f>
        <v>0</v>
      </c>
      <c r="DP132" s="65"/>
      <c r="DQ132" s="70">
        <f t="shared" ref="DQ132" si="1151">SUM(DP132*50)</f>
        <v>0</v>
      </c>
      <c r="DR132" s="70"/>
      <c r="DS132" s="70">
        <f t="shared" si="1081"/>
        <v>110</v>
      </c>
      <c r="DT132" s="70">
        <f t="shared" si="1082"/>
        <v>0</v>
      </c>
      <c r="DU132" s="116"/>
      <c r="DV132" s="116"/>
      <c r="DW132" s="116"/>
      <c r="DX132" s="117"/>
      <c r="DY132" s="108"/>
      <c r="DZ132" s="134" t="s">
        <v>257</v>
      </c>
      <c r="EA132" s="119" t="s">
        <v>110</v>
      </c>
      <c r="EB132" s="63" t="s">
        <v>95</v>
      </c>
      <c r="EC132" s="146"/>
      <c r="ED132" s="177"/>
      <c r="EE132" s="177"/>
      <c r="EF132" s="177"/>
      <c r="EG132" s="177"/>
      <c r="EH132" s="177"/>
      <c r="EI132" s="177"/>
      <c r="EJ132" s="66">
        <f t="shared" si="1083"/>
        <v>22</v>
      </c>
      <c r="EK132" s="147">
        <f t="shared" si="1084"/>
        <v>0</v>
      </c>
      <c r="EL132" s="65">
        <f t="shared" si="1085"/>
        <v>0</v>
      </c>
      <c r="EM132" s="70">
        <f t="shared" si="1086"/>
        <v>0</v>
      </c>
      <c r="EN132" s="65">
        <f t="shared" si="1087"/>
        <v>0</v>
      </c>
      <c r="EO132" s="70">
        <f t="shared" si="1088"/>
        <v>0</v>
      </c>
      <c r="EP132" s="65">
        <f t="shared" si="1089"/>
        <v>0</v>
      </c>
      <c r="EQ132" s="70">
        <f t="shared" si="1090"/>
        <v>0</v>
      </c>
      <c r="ER132" s="65">
        <f t="shared" si="1091"/>
        <v>0</v>
      </c>
      <c r="ES132" s="70">
        <f t="shared" si="1092"/>
        <v>0</v>
      </c>
      <c r="ET132" s="113">
        <f t="shared" si="1093"/>
        <v>0</v>
      </c>
      <c r="EU132" s="70">
        <f t="shared" si="1094"/>
        <v>0</v>
      </c>
      <c r="EV132" s="70">
        <f t="shared" si="1095"/>
        <v>0</v>
      </c>
      <c r="EW132" s="70">
        <f t="shared" si="1096"/>
        <v>0</v>
      </c>
      <c r="EX132" s="113">
        <f t="shared" si="1097"/>
        <v>0</v>
      </c>
      <c r="EY132" s="70">
        <f t="shared" si="1098"/>
        <v>0</v>
      </c>
      <c r="EZ132" s="113">
        <f t="shared" si="1099"/>
        <v>0</v>
      </c>
      <c r="FA132" s="70">
        <f t="shared" si="1100"/>
        <v>0</v>
      </c>
      <c r="FB132" s="113">
        <f t="shared" si="1101"/>
        <v>0</v>
      </c>
      <c r="FC132" s="114">
        <f t="shared" si="1102"/>
        <v>0</v>
      </c>
      <c r="FD132" s="113">
        <f t="shared" si="1103"/>
        <v>0</v>
      </c>
      <c r="FE132" s="70">
        <f t="shared" si="1104"/>
        <v>0</v>
      </c>
      <c r="FF132" s="113">
        <f t="shared" si="1105"/>
        <v>0</v>
      </c>
      <c r="FG132" s="70">
        <f t="shared" si="1106"/>
        <v>0</v>
      </c>
      <c r="FH132" s="113">
        <f t="shared" si="1107"/>
        <v>0</v>
      </c>
      <c r="FI132" s="70">
        <f t="shared" si="1108"/>
        <v>0</v>
      </c>
      <c r="FJ132" s="113">
        <f t="shared" si="1109"/>
        <v>1</v>
      </c>
      <c r="FK132" s="70">
        <f t="shared" si="1110"/>
        <v>110</v>
      </c>
      <c r="FL132" s="113">
        <f t="shared" si="1111"/>
        <v>0</v>
      </c>
      <c r="FM132" s="70">
        <f t="shared" si="1112"/>
        <v>0</v>
      </c>
      <c r="FN132" s="113">
        <f t="shared" si="1113"/>
        <v>0</v>
      </c>
      <c r="FO132" s="70">
        <f t="shared" si="1114"/>
        <v>0</v>
      </c>
      <c r="FP132" s="113">
        <f t="shared" si="1115"/>
        <v>0</v>
      </c>
      <c r="FQ132" s="70">
        <f t="shared" si="1116"/>
        <v>0</v>
      </c>
      <c r="FR132" s="113"/>
      <c r="FS132" s="66">
        <f t="shared" si="1117"/>
        <v>0</v>
      </c>
      <c r="FT132" s="113">
        <f t="shared" si="1118"/>
        <v>0</v>
      </c>
      <c r="FU132" s="70">
        <f t="shared" si="1119"/>
        <v>0</v>
      </c>
      <c r="FV132" s="113">
        <f t="shared" si="1120"/>
        <v>0</v>
      </c>
      <c r="FW132" s="70">
        <f t="shared" si="1121"/>
        <v>0</v>
      </c>
      <c r="FX132" s="113">
        <f t="shared" si="1122"/>
        <v>0</v>
      </c>
      <c r="FY132" s="70">
        <f t="shared" si="1123"/>
        <v>0</v>
      </c>
      <c r="FZ132" s="113">
        <f t="shared" si="1124"/>
        <v>0</v>
      </c>
      <c r="GA132" s="70">
        <f t="shared" si="1125"/>
        <v>0</v>
      </c>
      <c r="GB132" s="113">
        <f t="shared" si="1126"/>
        <v>0</v>
      </c>
      <c r="GC132" s="70">
        <f t="shared" si="1127"/>
        <v>0</v>
      </c>
      <c r="GD132" s="70">
        <f t="shared" si="1128"/>
        <v>0</v>
      </c>
      <c r="GE132" s="70">
        <f t="shared" si="1129"/>
        <v>110</v>
      </c>
      <c r="GF132" s="70">
        <f t="shared" si="1130"/>
        <v>0</v>
      </c>
      <c r="GG132" s="116"/>
      <c r="GH132" s="116"/>
      <c r="GI132" s="116"/>
      <c r="GJ132" s="117"/>
      <c r="GL132" s="10"/>
      <c r="GM132" s="10"/>
      <c r="GN132" s="1"/>
      <c r="GO132" s="13"/>
      <c r="GP132" s="26"/>
      <c r="GQ132" s="5"/>
      <c r="GR132" s="33"/>
    </row>
    <row r="133" spans="1:200" ht="24.95" hidden="1" customHeight="1" outlineLevel="1" x14ac:dyDescent="0.3">
      <c r="A133" s="108"/>
      <c r="B133" s="62" t="s">
        <v>102</v>
      </c>
      <c r="C133" s="119" t="s">
        <v>110</v>
      </c>
      <c r="D133" s="63" t="s">
        <v>118</v>
      </c>
      <c r="E133" s="63" t="s">
        <v>111</v>
      </c>
      <c r="F133" s="63" t="s">
        <v>119</v>
      </c>
      <c r="G133" s="63">
        <v>5</v>
      </c>
      <c r="H133" s="63">
        <v>24</v>
      </c>
      <c r="I133" s="63">
        <v>1</v>
      </c>
      <c r="J133" s="63">
        <v>1</v>
      </c>
      <c r="K133" s="63">
        <f>SUM(J133)*2</f>
        <v>2</v>
      </c>
      <c r="L133" s="62">
        <v>62</v>
      </c>
      <c r="M133" s="64">
        <f>SUM(N133+P133+R133+T133+V133)</f>
        <v>62</v>
      </c>
      <c r="N133" s="65">
        <v>24</v>
      </c>
      <c r="O133" s="66">
        <f t="shared" ref="O133:O139" si="1152">SUM(N133)*I133</f>
        <v>24</v>
      </c>
      <c r="P133" s="65">
        <v>14</v>
      </c>
      <c r="Q133" s="66">
        <f t="shared" ref="Q133:Q140" si="1153">J133*P133</f>
        <v>14</v>
      </c>
      <c r="R133" s="65">
        <v>24</v>
      </c>
      <c r="S133" s="66">
        <f t="shared" ref="S133:S137" si="1154">SUM(R133)*J133</f>
        <v>24</v>
      </c>
      <c r="T133" s="65"/>
      <c r="U133" s="66">
        <f t="shared" ref="U133:U138" si="1155">SUM(T133)*K133</f>
        <v>0</v>
      </c>
      <c r="V133" s="65"/>
      <c r="W133" s="66">
        <f t="shared" ref="W133:W141" si="1156">SUM(V133)*J133*5</f>
        <v>0</v>
      </c>
      <c r="X133" s="67">
        <f>SUM(J133*AX133*2+K133*AZ133*2)</f>
        <v>0</v>
      </c>
      <c r="Y133" s="68">
        <f>SUM(L133*5/100*J133)</f>
        <v>3.1</v>
      </c>
      <c r="Z133" s="65"/>
      <c r="AA133" s="66"/>
      <c r="AB133" s="65"/>
      <c r="AC133" s="67">
        <f t="shared" ref="AC133:AC136" si="1157">SUM(AB133)*3*H133/5</f>
        <v>0</v>
      </c>
      <c r="AD133" s="65"/>
      <c r="AE133" s="69">
        <f t="shared" si="1074"/>
        <v>0</v>
      </c>
      <c r="AF133" s="65"/>
      <c r="AG133" s="66">
        <f t="shared" ref="AG133:AG141" si="1158">SUM(AF133*H133*3)</f>
        <v>0</v>
      </c>
      <c r="AH133" s="66"/>
      <c r="AI133" s="67">
        <f t="shared" ref="AI133:AI139" si="1159">SUM(AH133*H133/3)</f>
        <v>0</v>
      </c>
      <c r="AJ133" s="65"/>
      <c r="AK133" s="67">
        <f t="shared" si="1075"/>
        <v>0</v>
      </c>
      <c r="AL133" s="65">
        <v>1</v>
      </c>
      <c r="AM133" s="66">
        <f>SUM(AL133*H133)*2</f>
        <v>48</v>
      </c>
      <c r="AN133" s="65"/>
      <c r="AO133" s="66">
        <f>SUM(AN133*J133*2)</f>
        <v>0</v>
      </c>
      <c r="AP133" s="65"/>
      <c r="AQ133" s="67">
        <f t="shared" ref="AQ133:AQ136" si="1160">SUM(AP133*H133*2)</f>
        <v>0</v>
      </c>
      <c r="AR133" s="65"/>
      <c r="AS133" s="67">
        <f>SUM(J133*AR133*6)</f>
        <v>0</v>
      </c>
      <c r="AT133" s="65">
        <v>1</v>
      </c>
      <c r="AU133" s="67">
        <f t="shared" si="1076"/>
        <v>8</v>
      </c>
      <c r="AV133" s="65"/>
      <c r="AW133" s="66">
        <f>SUM(J133*AV133*6)</f>
        <v>0</v>
      </c>
      <c r="AX133" s="65"/>
      <c r="AY133" s="67">
        <f>SUM(J133*AX133*8)</f>
        <v>0</v>
      </c>
      <c r="AZ133" s="66"/>
      <c r="BA133" s="67">
        <f t="shared" si="1077"/>
        <v>0</v>
      </c>
      <c r="BB133" s="65"/>
      <c r="BC133" s="67">
        <f t="shared" si="1078"/>
        <v>0</v>
      </c>
      <c r="BD133" s="65"/>
      <c r="BE133" s="70">
        <f>SUM(BD133*50)</f>
        <v>0</v>
      </c>
      <c r="BF133" s="70"/>
      <c r="BG133" s="70">
        <f t="shared" si="1079"/>
        <v>121.1</v>
      </c>
      <c r="BH133" s="70">
        <f t="shared" si="1080"/>
        <v>62</v>
      </c>
      <c r="BI133" s="116"/>
      <c r="BJ133" s="116"/>
      <c r="BK133" s="116"/>
      <c r="BL133" s="117"/>
      <c r="BM133" s="108"/>
      <c r="BN133" s="62"/>
      <c r="BO133" s="119"/>
      <c r="BP133" s="63"/>
      <c r="BQ133" s="63"/>
      <c r="BR133" s="63"/>
      <c r="BS133" s="63"/>
      <c r="BT133" s="119"/>
      <c r="BU133" s="119"/>
      <c r="BV133" s="63"/>
      <c r="BW133" s="63"/>
      <c r="BX133" s="62"/>
      <c r="BY133" s="64"/>
      <c r="BZ133" s="65"/>
      <c r="CA133" s="66"/>
      <c r="CB133" s="65"/>
      <c r="CC133" s="66"/>
      <c r="CD133" s="65"/>
      <c r="CE133" s="66"/>
      <c r="CF133" s="65"/>
      <c r="CG133" s="66"/>
      <c r="CH133" s="65"/>
      <c r="CI133" s="66"/>
      <c r="CJ133" s="67"/>
      <c r="CK133" s="68"/>
      <c r="CL133" s="65"/>
      <c r="CM133" s="66"/>
      <c r="CN133" s="65"/>
      <c r="CO133" s="67"/>
      <c r="CP133" s="65"/>
      <c r="CQ133" s="69"/>
      <c r="CR133" s="65"/>
      <c r="CS133" s="66"/>
      <c r="CT133" s="66"/>
      <c r="CU133" s="67"/>
      <c r="CV133" s="65"/>
      <c r="CW133" s="67"/>
      <c r="CX133" s="65"/>
      <c r="CY133" s="66"/>
      <c r="CZ133" s="65"/>
      <c r="DA133" s="66"/>
      <c r="DB133" s="65"/>
      <c r="DC133" s="66"/>
      <c r="DD133" s="65"/>
      <c r="DE133" s="66"/>
      <c r="DF133" s="65"/>
      <c r="DG133" s="67"/>
      <c r="DH133" s="65"/>
      <c r="DI133" s="66"/>
      <c r="DJ133" s="65"/>
      <c r="DK133" s="66"/>
      <c r="DL133" s="113"/>
      <c r="DM133" s="70"/>
      <c r="DN133" s="113"/>
      <c r="DO133" s="70"/>
      <c r="DP133" s="113"/>
      <c r="DQ133" s="70"/>
      <c r="DR133" s="70"/>
      <c r="DS133" s="70">
        <f>SUM(DA133+DQ133+DO133+DM133+DK133+DI133+DE133+DC133+CW133+CY133+CU133+CS133+CQ133+CO133+CM133+CK133+CJ133+CI133+CG133+CC133+CA133+CE133+DG133)</f>
        <v>0</v>
      </c>
      <c r="DT133" s="70">
        <f t="shared" si="1082"/>
        <v>0</v>
      </c>
      <c r="DU133" s="116"/>
      <c r="DV133" s="116"/>
      <c r="DW133" s="116"/>
      <c r="DX133" s="117"/>
      <c r="DY133" s="108"/>
      <c r="DZ133" s="62" t="s">
        <v>102</v>
      </c>
      <c r="EA133" s="119" t="s">
        <v>110</v>
      </c>
      <c r="EB133" s="63" t="s">
        <v>95</v>
      </c>
      <c r="EC133" s="146"/>
      <c r="ED133" s="236"/>
      <c r="EE133" s="177"/>
      <c r="EF133" s="177"/>
      <c r="EG133" s="177"/>
      <c r="EH133" s="177"/>
      <c r="EI133" s="177"/>
      <c r="EJ133" s="66">
        <f t="shared" ref="EJ133:ES137" si="1161">SUM(L133+BX133)</f>
        <v>62</v>
      </c>
      <c r="EK133" s="147">
        <f t="shared" si="1161"/>
        <v>62</v>
      </c>
      <c r="EL133" s="65">
        <f t="shared" si="1161"/>
        <v>24</v>
      </c>
      <c r="EM133" s="70">
        <f t="shared" si="1161"/>
        <v>24</v>
      </c>
      <c r="EN133" s="65">
        <f t="shared" si="1161"/>
        <v>14</v>
      </c>
      <c r="EO133" s="70">
        <f t="shared" si="1161"/>
        <v>14</v>
      </c>
      <c r="EP133" s="65">
        <f t="shared" si="1161"/>
        <v>24</v>
      </c>
      <c r="EQ133" s="70">
        <f t="shared" si="1161"/>
        <v>24</v>
      </c>
      <c r="ER133" s="65">
        <f t="shared" si="1161"/>
        <v>0</v>
      </c>
      <c r="ES133" s="70">
        <f t="shared" si="1161"/>
        <v>0</v>
      </c>
      <c r="ET133" s="113">
        <f t="shared" si="1093"/>
        <v>0</v>
      </c>
      <c r="EU133" s="70">
        <f t="shared" si="1094"/>
        <v>0</v>
      </c>
      <c r="EV133" s="70">
        <f t="shared" si="1095"/>
        <v>0</v>
      </c>
      <c r="EW133" s="70">
        <f t="shared" si="1096"/>
        <v>3.1</v>
      </c>
      <c r="EX133" s="113">
        <f t="shared" si="1097"/>
        <v>0</v>
      </c>
      <c r="EY133" s="70">
        <f t="shared" si="1098"/>
        <v>0</v>
      </c>
      <c r="EZ133" s="113">
        <f t="shared" si="1099"/>
        <v>0</v>
      </c>
      <c r="FA133" s="70">
        <f t="shared" si="1100"/>
        <v>0</v>
      </c>
      <c r="FB133" s="113">
        <f t="shared" si="1101"/>
        <v>0</v>
      </c>
      <c r="FC133" s="114">
        <f t="shared" si="1102"/>
        <v>0</v>
      </c>
      <c r="FD133" s="113">
        <f t="shared" si="1103"/>
        <v>0</v>
      </c>
      <c r="FE133" s="70">
        <f t="shared" si="1104"/>
        <v>0</v>
      </c>
      <c r="FF133" s="113">
        <f t="shared" si="1105"/>
        <v>0</v>
      </c>
      <c r="FG133" s="70">
        <f t="shared" si="1106"/>
        <v>0</v>
      </c>
      <c r="FH133" s="113">
        <f t="shared" si="1107"/>
        <v>0</v>
      </c>
      <c r="FI133" s="70">
        <f t="shared" si="1108"/>
        <v>0</v>
      </c>
      <c r="FJ133" s="113">
        <f t="shared" si="1109"/>
        <v>1</v>
      </c>
      <c r="FK133" s="70">
        <f t="shared" si="1110"/>
        <v>48</v>
      </c>
      <c r="FL133" s="113">
        <f t="shared" si="1111"/>
        <v>0</v>
      </c>
      <c r="FM133" s="70">
        <f t="shared" si="1112"/>
        <v>0</v>
      </c>
      <c r="FN133" s="113">
        <f t="shared" si="1113"/>
        <v>0</v>
      </c>
      <c r="FO133" s="70">
        <f t="shared" si="1114"/>
        <v>0</v>
      </c>
      <c r="FP133" s="113">
        <f t="shared" si="1115"/>
        <v>0</v>
      </c>
      <c r="FQ133" s="70">
        <f t="shared" si="1116"/>
        <v>0</v>
      </c>
      <c r="FR133" s="113"/>
      <c r="FS133" s="66">
        <f t="shared" si="1117"/>
        <v>8</v>
      </c>
      <c r="FT133" s="113">
        <f t="shared" ref="FT133:GE137" si="1162">SUM(AV133+DH133)</f>
        <v>0</v>
      </c>
      <c r="FU133" s="70">
        <f t="shared" si="1162"/>
        <v>0</v>
      </c>
      <c r="FV133" s="113">
        <f t="shared" si="1162"/>
        <v>0</v>
      </c>
      <c r="FW133" s="70">
        <f t="shared" si="1162"/>
        <v>0</v>
      </c>
      <c r="FX133" s="113">
        <f t="shared" si="1162"/>
        <v>0</v>
      </c>
      <c r="FY133" s="70">
        <f t="shared" si="1162"/>
        <v>0</v>
      </c>
      <c r="FZ133" s="113">
        <f t="shared" si="1162"/>
        <v>0</v>
      </c>
      <c r="GA133" s="70">
        <f t="shared" si="1162"/>
        <v>0</v>
      </c>
      <c r="GB133" s="113">
        <f t="shared" si="1162"/>
        <v>0</v>
      </c>
      <c r="GC133" s="70">
        <f t="shared" si="1162"/>
        <v>0</v>
      </c>
      <c r="GD133" s="70">
        <f t="shared" si="1162"/>
        <v>0</v>
      </c>
      <c r="GE133" s="70">
        <f t="shared" si="1162"/>
        <v>121.1</v>
      </c>
      <c r="GF133" s="70">
        <f t="shared" si="1130"/>
        <v>62</v>
      </c>
      <c r="GG133" s="116"/>
      <c r="GH133" s="116"/>
      <c r="GI133" s="116"/>
      <c r="GJ133" s="117"/>
      <c r="GL133" s="10"/>
      <c r="GM133" s="10"/>
      <c r="GN133" s="22"/>
      <c r="GO133" s="13"/>
      <c r="GP133" s="26"/>
      <c r="GQ133" s="5"/>
      <c r="GR133" s="33"/>
    </row>
    <row r="134" spans="1:200" ht="24.95" hidden="1" customHeight="1" outlineLevel="1" x14ac:dyDescent="0.3">
      <c r="A134" s="108"/>
      <c r="B134" s="62" t="s">
        <v>221</v>
      </c>
      <c r="C134" s="145" t="s">
        <v>222</v>
      </c>
      <c r="D134" s="63" t="s">
        <v>95</v>
      </c>
      <c r="E134" s="63" t="s">
        <v>223</v>
      </c>
      <c r="F134" s="63" t="s">
        <v>225</v>
      </c>
      <c r="G134" s="63">
        <v>3</v>
      </c>
      <c r="H134" s="63">
        <v>1</v>
      </c>
      <c r="I134" s="63">
        <v>1</v>
      </c>
      <c r="J134" s="63">
        <v>1</v>
      </c>
      <c r="K134" s="63">
        <v>1</v>
      </c>
      <c r="L134" s="109">
        <v>66</v>
      </c>
      <c r="M134" s="64">
        <f t="shared" ref="M134:M139" si="1163">SUM(N134+P134+R134+T134+V134)</f>
        <v>8</v>
      </c>
      <c r="N134" s="65">
        <v>4</v>
      </c>
      <c r="O134" s="66">
        <f t="shared" si="1152"/>
        <v>4</v>
      </c>
      <c r="P134" s="65">
        <v>4</v>
      </c>
      <c r="Q134" s="66">
        <f t="shared" si="1153"/>
        <v>4</v>
      </c>
      <c r="R134" s="65"/>
      <c r="S134" s="66">
        <f t="shared" si="1154"/>
        <v>0</v>
      </c>
      <c r="T134" s="65"/>
      <c r="U134" s="66">
        <f t="shared" si="1155"/>
        <v>0</v>
      </c>
      <c r="V134" s="65"/>
      <c r="W134" s="66">
        <f t="shared" si="1156"/>
        <v>0</v>
      </c>
      <c r="X134" s="67"/>
      <c r="Y134" s="67">
        <f>SUM(L134*5/100*J134)</f>
        <v>3.3</v>
      </c>
      <c r="Z134" s="65"/>
      <c r="AA134" s="66"/>
      <c r="AB134" s="65"/>
      <c r="AC134" s="67">
        <f t="shared" si="1157"/>
        <v>0</v>
      </c>
      <c r="AD134" s="65"/>
      <c r="AE134" s="69">
        <f t="shared" si="1074"/>
        <v>0</v>
      </c>
      <c r="AF134" s="65"/>
      <c r="AG134" s="66">
        <f t="shared" si="1158"/>
        <v>0</v>
      </c>
      <c r="AH134" s="65"/>
      <c r="AI134" s="67">
        <f t="shared" si="1159"/>
        <v>0</v>
      </c>
      <c r="AJ134" s="65"/>
      <c r="AK134" s="67">
        <f t="shared" si="1075"/>
        <v>0</v>
      </c>
      <c r="AL134" s="65"/>
      <c r="AM134" s="66">
        <f>SUM(AL134*H134)*2</f>
        <v>0</v>
      </c>
      <c r="AN134" s="65"/>
      <c r="AO134" s="66">
        <f t="shared" ref="AO134:AO139" si="1164">SUM(AN134*J134)</f>
        <v>0</v>
      </c>
      <c r="AP134" s="65"/>
      <c r="AQ134" s="67">
        <f t="shared" si="1160"/>
        <v>0</v>
      </c>
      <c r="AR134" s="65"/>
      <c r="AS134" s="67">
        <f>SUM(AR134*J134*2)</f>
        <v>0</v>
      </c>
      <c r="AT134" s="65"/>
      <c r="AU134" s="67">
        <f t="shared" si="1076"/>
        <v>0</v>
      </c>
      <c r="AV134" s="65"/>
      <c r="AW134" s="66">
        <f>SUM(AV134*H134/3)</f>
        <v>0</v>
      </c>
      <c r="AX134" s="65"/>
      <c r="AY134" s="67">
        <f>SUM(AX134*H134/3)</f>
        <v>0</v>
      </c>
      <c r="AZ134" s="65"/>
      <c r="BA134" s="67">
        <f t="shared" si="1077"/>
        <v>0</v>
      </c>
      <c r="BB134" s="65"/>
      <c r="BC134" s="67">
        <f t="shared" si="1078"/>
        <v>0</v>
      </c>
      <c r="BD134" s="65"/>
      <c r="BE134" s="70">
        <f>SUM(BD134*50)/2</f>
        <v>0</v>
      </c>
      <c r="BF134" s="70"/>
      <c r="BG134" s="70">
        <f>SUM(AO134+BE134+BC134+BA134+AY134+AW134+AS134+AQ134+AK134+AM134+AI134+AG134+AE134+AC134+AA134+Y134+X134+W134+U134+Q134+O134+S134+AU134)</f>
        <v>11.3</v>
      </c>
      <c r="BH134" s="70">
        <f>SUM(O134+Q134+U134+W134+X134+AS134+AW134+AY134+BA134+BC134+S134+AQ134)</f>
        <v>8</v>
      </c>
      <c r="BI134" s="116"/>
      <c r="BJ134" s="116"/>
      <c r="BK134" s="116"/>
      <c r="BL134" s="117"/>
      <c r="BM134" s="108"/>
      <c r="BN134" s="62" t="s">
        <v>102</v>
      </c>
      <c r="BO134" s="119" t="s">
        <v>110</v>
      </c>
      <c r="BP134" s="63" t="s">
        <v>118</v>
      </c>
      <c r="BQ134" s="63" t="s">
        <v>111</v>
      </c>
      <c r="BR134" s="63" t="s">
        <v>282</v>
      </c>
      <c r="BS134" s="63">
        <v>6</v>
      </c>
      <c r="BT134" s="63">
        <v>24</v>
      </c>
      <c r="BU134" s="63">
        <v>1</v>
      </c>
      <c r="BV134" s="63">
        <v>1</v>
      </c>
      <c r="BW134" s="63">
        <f>SUM(BV134)*2</f>
        <v>2</v>
      </c>
      <c r="BX134" s="62">
        <v>74</v>
      </c>
      <c r="BY134" s="64">
        <f>SUM(BZ134+CB134+CD134+CF134+CH134)</f>
        <v>74</v>
      </c>
      <c r="BZ134" s="65">
        <v>28</v>
      </c>
      <c r="CA134" s="66">
        <f>SUM(BZ134)*BU134</f>
        <v>28</v>
      </c>
      <c r="CB134" s="65">
        <v>28</v>
      </c>
      <c r="CC134" s="66">
        <f>BV134*CB134</f>
        <v>28</v>
      </c>
      <c r="CD134" s="65">
        <v>18</v>
      </c>
      <c r="CE134" s="66">
        <f>SUM(CD134)*BV134</f>
        <v>18</v>
      </c>
      <c r="CF134" s="65"/>
      <c r="CG134" s="66">
        <f>SUM(CF134)*BW134</f>
        <v>0</v>
      </c>
      <c r="CH134" s="65"/>
      <c r="CI134" s="66">
        <f>SUM(CH134)*BV134*5</f>
        <v>0</v>
      </c>
      <c r="CJ134" s="67">
        <f>SUM(BV134*DJ134*2+BW134*DL134*2)</f>
        <v>2</v>
      </c>
      <c r="CK134" s="68">
        <f>SUM(BX134*5/100*BV134)</f>
        <v>3.7</v>
      </c>
      <c r="CL134" s="65"/>
      <c r="CM134" s="66"/>
      <c r="CN134" s="65"/>
      <c r="CO134" s="67">
        <f>SUM(CN134)*3*BT134/5</f>
        <v>0</v>
      </c>
      <c r="CP134" s="65"/>
      <c r="CQ134" s="69">
        <f>SUM(CP134*BT134*(30+4))</f>
        <v>0</v>
      </c>
      <c r="CR134" s="65"/>
      <c r="CS134" s="66">
        <f>SUM(CR134*BT134*3)</f>
        <v>0</v>
      </c>
      <c r="CT134" s="66"/>
      <c r="CU134" s="67">
        <f>SUM(CT134*BT134/3)</f>
        <v>0</v>
      </c>
      <c r="CV134" s="65"/>
      <c r="CW134" s="67">
        <f>SUM(CV134*BT134*2/3)</f>
        <v>0</v>
      </c>
      <c r="CX134" s="65"/>
      <c r="CY134" s="66">
        <f>SUM(CX134*BT134)*2</f>
        <v>0</v>
      </c>
      <c r="CZ134" s="65"/>
      <c r="DA134" s="66">
        <f>SUM(CZ134*BV134*2)</f>
        <v>0</v>
      </c>
      <c r="DB134" s="65"/>
      <c r="DC134" s="66">
        <f>SUM(DB134*BT134*2)</f>
        <v>0</v>
      </c>
      <c r="DD134" s="65"/>
      <c r="DE134" s="66">
        <f>SUM(BV134*DD134*6)</f>
        <v>0</v>
      </c>
      <c r="DF134" s="65"/>
      <c r="DG134" s="67">
        <f>DF134*BT134/3</f>
        <v>0</v>
      </c>
      <c r="DH134" s="65"/>
      <c r="DI134" s="66">
        <f>SUM(BV134*DH134*6)</f>
        <v>0</v>
      </c>
      <c r="DJ134" s="65">
        <v>1</v>
      </c>
      <c r="DK134" s="66">
        <f>SUM(BV134*DJ134*8)</f>
        <v>8</v>
      </c>
      <c r="DL134" s="66"/>
      <c r="DM134" s="67">
        <f>SUM(DL134*BW134*5*6)</f>
        <v>0</v>
      </c>
      <c r="DN134" s="65"/>
      <c r="DO134" s="67">
        <f>SUM(DN134*BW134*4*6)</f>
        <v>0</v>
      </c>
      <c r="DP134" s="65"/>
      <c r="DQ134" s="70">
        <f>SUM(DP134*50)</f>
        <v>0</v>
      </c>
      <c r="DR134" s="70"/>
      <c r="DS134" s="70">
        <f>SUM(DA134+DQ134+DO134+DM134+DK134+DI134+DE134+DC134+CW134+CY134+CU134+CS134+CQ134+CO134+CM134+CK134+CJ134+CI134+CG134+CC134+CA134+CE134+DG134)</f>
        <v>87.7</v>
      </c>
      <c r="DT134" s="70">
        <f t="shared" si="1082"/>
        <v>84</v>
      </c>
      <c r="DU134" s="116"/>
      <c r="DV134" s="116"/>
      <c r="DW134" s="116"/>
      <c r="DX134" s="117"/>
      <c r="DY134" s="108"/>
      <c r="DZ134" s="62" t="s">
        <v>102</v>
      </c>
      <c r="EA134" s="119" t="s">
        <v>110</v>
      </c>
      <c r="EB134" s="63" t="s">
        <v>118</v>
      </c>
      <c r="EC134" s="146"/>
      <c r="ED134" s="236"/>
      <c r="EE134" s="177"/>
      <c r="EF134" s="177"/>
      <c r="EG134" s="177"/>
      <c r="EH134" s="177"/>
      <c r="EI134" s="177"/>
      <c r="EJ134" s="66">
        <f t="shared" si="1161"/>
        <v>140</v>
      </c>
      <c r="EK134" s="147">
        <f t="shared" si="1161"/>
        <v>82</v>
      </c>
      <c r="EL134" s="65">
        <f t="shared" si="1161"/>
        <v>32</v>
      </c>
      <c r="EM134" s="70">
        <f t="shared" si="1161"/>
        <v>32</v>
      </c>
      <c r="EN134" s="65">
        <f t="shared" si="1161"/>
        <v>32</v>
      </c>
      <c r="EO134" s="70">
        <f t="shared" si="1161"/>
        <v>32</v>
      </c>
      <c r="EP134" s="65">
        <f t="shared" si="1161"/>
        <v>18</v>
      </c>
      <c r="EQ134" s="70">
        <f t="shared" si="1161"/>
        <v>18</v>
      </c>
      <c r="ER134" s="65">
        <f t="shared" si="1161"/>
        <v>0</v>
      </c>
      <c r="ES134" s="70">
        <f t="shared" si="1161"/>
        <v>0</v>
      </c>
      <c r="ET134" s="113">
        <f t="shared" si="1093"/>
        <v>0</v>
      </c>
      <c r="EU134" s="70">
        <f t="shared" si="1094"/>
        <v>0</v>
      </c>
      <c r="EV134" s="70">
        <f t="shared" si="1095"/>
        <v>2</v>
      </c>
      <c r="EW134" s="70">
        <f t="shared" si="1096"/>
        <v>7</v>
      </c>
      <c r="EX134" s="113">
        <f t="shared" si="1097"/>
        <v>0</v>
      </c>
      <c r="EY134" s="70">
        <f t="shared" si="1098"/>
        <v>0</v>
      </c>
      <c r="EZ134" s="113">
        <f t="shared" si="1099"/>
        <v>0</v>
      </c>
      <c r="FA134" s="70">
        <f t="shared" si="1100"/>
        <v>0</v>
      </c>
      <c r="FB134" s="113">
        <f t="shared" si="1101"/>
        <v>0</v>
      </c>
      <c r="FC134" s="114">
        <f t="shared" si="1102"/>
        <v>0</v>
      </c>
      <c r="FD134" s="113">
        <f t="shared" si="1103"/>
        <v>0</v>
      </c>
      <c r="FE134" s="70">
        <f t="shared" si="1104"/>
        <v>0</v>
      </c>
      <c r="FF134" s="113">
        <f t="shared" si="1105"/>
        <v>0</v>
      </c>
      <c r="FG134" s="70">
        <f t="shared" si="1106"/>
        <v>0</v>
      </c>
      <c r="FH134" s="113">
        <f t="shared" si="1107"/>
        <v>0</v>
      </c>
      <c r="FI134" s="70">
        <f t="shared" si="1108"/>
        <v>0</v>
      </c>
      <c r="FJ134" s="113">
        <f t="shared" si="1109"/>
        <v>0</v>
      </c>
      <c r="FK134" s="70">
        <f t="shared" si="1110"/>
        <v>0</v>
      </c>
      <c r="FL134" s="113">
        <f t="shared" si="1111"/>
        <v>0</v>
      </c>
      <c r="FM134" s="70">
        <f t="shared" si="1112"/>
        <v>0</v>
      </c>
      <c r="FN134" s="113">
        <f t="shared" si="1113"/>
        <v>0</v>
      </c>
      <c r="FO134" s="70">
        <f t="shared" si="1114"/>
        <v>0</v>
      </c>
      <c r="FP134" s="113">
        <f t="shared" si="1115"/>
        <v>0</v>
      </c>
      <c r="FQ134" s="70">
        <f t="shared" si="1116"/>
        <v>0</v>
      </c>
      <c r="FR134" s="113"/>
      <c r="FS134" s="66">
        <f t="shared" si="1117"/>
        <v>0</v>
      </c>
      <c r="FT134" s="113">
        <f t="shared" si="1162"/>
        <v>0</v>
      </c>
      <c r="FU134" s="70">
        <f t="shared" si="1162"/>
        <v>0</v>
      </c>
      <c r="FV134" s="113">
        <f t="shared" si="1162"/>
        <v>1</v>
      </c>
      <c r="FW134" s="70">
        <f t="shared" si="1162"/>
        <v>8</v>
      </c>
      <c r="FX134" s="113">
        <f t="shared" si="1162"/>
        <v>0</v>
      </c>
      <c r="FY134" s="70">
        <f t="shared" si="1162"/>
        <v>0</v>
      </c>
      <c r="FZ134" s="113">
        <f t="shared" si="1162"/>
        <v>0</v>
      </c>
      <c r="GA134" s="70">
        <f t="shared" si="1162"/>
        <v>0</v>
      </c>
      <c r="GB134" s="113">
        <f t="shared" si="1162"/>
        <v>0</v>
      </c>
      <c r="GC134" s="70">
        <f t="shared" si="1162"/>
        <v>0</v>
      </c>
      <c r="GD134" s="70">
        <f t="shared" si="1162"/>
        <v>0</v>
      </c>
      <c r="GE134" s="70">
        <f t="shared" si="1162"/>
        <v>99</v>
      </c>
      <c r="GF134" s="70">
        <f t="shared" si="1130"/>
        <v>92</v>
      </c>
      <c r="GG134" s="116"/>
      <c r="GH134" s="116"/>
      <c r="GI134" s="116"/>
      <c r="GJ134" s="117"/>
      <c r="GL134" s="10"/>
      <c r="GM134" s="10"/>
      <c r="GN134" s="22"/>
      <c r="GO134" s="13"/>
      <c r="GP134" s="26"/>
      <c r="GQ134" s="5"/>
      <c r="GR134" s="33"/>
    </row>
    <row r="135" spans="1:200" ht="24.95" hidden="1" customHeight="1" outlineLevel="1" x14ac:dyDescent="0.3">
      <c r="A135" s="108"/>
      <c r="B135" s="62" t="s">
        <v>221</v>
      </c>
      <c r="C135" s="145" t="s">
        <v>222</v>
      </c>
      <c r="D135" s="63" t="s">
        <v>95</v>
      </c>
      <c r="E135" s="63" t="s">
        <v>223</v>
      </c>
      <c r="F135" s="63" t="s">
        <v>227</v>
      </c>
      <c r="G135" s="63">
        <v>3</v>
      </c>
      <c r="H135" s="63">
        <v>1</v>
      </c>
      <c r="I135" s="63">
        <v>1</v>
      </c>
      <c r="J135" s="63">
        <v>1</v>
      </c>
      <c r="K135" s="63">
        <v>1</v>
      </c>
      <c r="L135" s="109">
        <v>66</v>
      </c>
      <c r="M135" s="64">
        <f t="shared" si="1163"/>
        <v>12</v>
      </c>
      <c r="N135" s="65">
        <v>6</v>
      </c>
      <c r="O135" s="66">
        <f t="shared" si="1152"/>
        <v>6</v>
      </c>
      <c r="P135" s="65">
        <v>6</v>
      </c>
      <c r="Q135" s="66">
        <f t="shared" si="1153"/>
        <v>6</v>
      </c>
      <c r="R135" s="65"/>
      <c r="S135" s="66">
        <f t="shared" si="1154"/>
        <v>0</v>
      </c>
      <c r="T135" s="65"/>
      <c r="U135" s="66">
        <f t="shared" si="1155"/>
        <v>0</v>
      </c>
      <c r="V135" s="65"/>
      <c r="W135" s="66">
        <f t="shared" si="1156"/>
        <v>0</v>
      </c>
      <c r="X135" s="67"/>
      <c r="Y135" s="67"/>
      <c r="Z135" s="65"/>
      <c r="AA135" s="66"/>
      <c r="AB135" s="65"/>
      <c r="AC135" s="67">
        <f t="shared" si="1157"/>
        <v>0</v>
      </c>
      <c r="AD135" s="65"/>
      <c r="AE135" s="69">
        <f t="shared" si="1074"/>
        <v>0</v>
      </c>
      <c r="AF135" s="65"/>
      <c r="AG135" s="66">
        <f t="shared" si="1158"/>
        <v>0</v>
      </c>
      <c r="AH135" s="65"/>
      <c r="AI135" s="67">
        <f t="shared" si="1159"/>
        <v>0</v>
      </c>
      <c r="AJ135" s="65"/>
      <c r="AK135" s="67">
        <f t="shared" si="1075"/>
        <v>0</v>
      </c>
      <c r="AL135" s="65"/>
      <c r="AM135" s="66">
        <f>SUM(AL135*H135)*2</f>
        <v>0</v>
      </c>
      <c r="AN135" s="65"/>
      <c r="AO135" s="66">
        <f t="shared" si="1164"/>
        <v>0</v>
      </c>
      <c r="AP135" s="65"/>
      <c r="AQ135" s="67">
        <f t="shared" si="1160"/>
        <v>0</v>
      </c>
      <c r="AR135" s="65"/>
      <c r="AS135" s="67">
        <f>SUM(AR135*J135*2)</f>
        <v>0</v>
      </c>
      <c r="AT135" s="65"/>
      <c r="AU135" s="67">
        <f t="shared" si="1076"/>
        <v>0</v>
      </c>
      <c r="AV135" s="65"/>
      <c r="AW135" s="66">
        <f>SUM(AV135*H135/3)</f>
        <v>0</v>
      </c>
      <c r="AX135" s="65"/>
      <c r="AY135" s="67">
        <f>SUM(AX135*H135/3)</f>
        <v>0</v>
      </c>
      <c r="AZ135" s="65"/>
      <c r="BA135" s="67">
        <f t="shared" si="1077"/>
        <v>0</v>
      </c>
      <c r="BB135" s="65"/>
      <c r="BC135" s="67">
        <f t="shared" si="1078"/>
        <v>0</v>
      </c>
      <c r="BD135" s="65"/>
      <c r="BE135" s="70">
        <f>SUM(BD135*50)/2</f>
        <v>0</v>
      </c>
      <c r="BF135" s="70"/>
      <c r="BG135" s="70">
        <f>SUM(AO135+BE135+BC135+BA135+AY135+AW135+AS135+AQ135+AK135+AM135+AI135+AG135+AE135+AC135+AA135+Y135+X135+W135+U135+Q135+O135+S135+AU135)</f>
        <v>12</v>
      </c>
      <c r="BH135" s="70">
        <f>SUM(O135+Q135+U135+W135+X135+AS135+AW135+AY135+BA135+BC135+S135+AQ135)</f>
        <v>12</v>
      </c>
      <c r="BI135" s="116"/>
      <c r="BJ135" s="116"/>
      <c r="BK135" s="116"/>
      <c r="BL135" s="117"/>
      <c r="BM135" s="108"/>
      <c r="BN135" s="62" t="s">
        <v>236</v>
      </c>
      <c r="BO135" s="63" t="s">
        <v>237</v>
      </c>
      <c r="BP135" s="63"/>
      <c r="BQ135" s="63" t="s">
        <v>223</v>
      </c>
      <c r="BR135" s="63"/>
      <c r="BS135" s="63">
        <v>1</v>
      </c>
      <c r="BT135" s="63"/>
      <c r="BU135" s="63"/>
      <c r="BV135" s="63"/>
      <c r="BW135" s="63"/>
      <c r="BX135" s="62"/>
      <c r="BY135" s="64">
        <f t="shared" ref="BY135" si="1165">SUM(BZ135+CB135+CD135+CF135+CH135)</f>
        <v>0</v>
      </c>
      <c r="BZ135" s="65"/>
      <c r="CA135" s="66">
        <f t="shared" ref="CA135" si="1166">SUM(BZ135)*BU135</f>
        <v>0</v>
      </c>
      <c r="CB135" s="65"/>
      <c r="CC135" s="66">
        <f t="shared" ref="CC135:CC136" si="1167">BV135*CB135</f>
        <v>0</v>
      </c>
      <c r="CD135" s="65"/>
      <c r="CE135" s="66">
        <f t="shared" ref="CE135" si="1168">SUM(CD135)*BV135</f>
        <v>0</v>
      </c>
      <c r="CF135" s="65"/>
      <c r="CG135" s="66">
        <f t="shared" ref="CG135" si="1169">SUM(CF135)*BW135</f>
        <v>0</v>
      </c>
      <c r="CH135" s="65"/>
      <c r="CI135" s="66">
        <f t="shared" ref="CI135:CI138" si="1170">SUM(CH135)*BV135*5</f>
        <v>0</v>
      </c>
      <c r="CJ135" s="67"/>
      <c r="CK135" s="67">
        <f>SUM(BX135*5/100*BV135)</f>
        <v>0</v>
      </c>
      <c r="CL135" s="65"/>
      <c r="CM135" s="66"/>
      <c r="CN135" s="65"/>
      <c r="CO135" s="67">
        <f>SUM(CN135)*3*BT135/5</f>
        <v>0</v>
      </c>
      <c r="CP135" s="65"/>
      <c r="CQ135" s="69">
        <f>SUM(CP135*BT135*(30+4))</f>
        <v>0</v>
      </c>
      <c r="CR135" s="65"/>
      <c r="CS135" s="66">
        <f t="shared" ref="CS135" si="1171">SUM(CR135*BT135*3)</f>
        <v>0</v>
      </c>
      <c r="CT135" s="65"/>
      <c r="CU135" s="67">
        <f t="shared" ref="CU135" si="1172">SUM(CT135*BT135/3)</f>
        <v>0</v>
      </c>
      <c r="CV135" s="65"/>
      <c r="CW135" s="67">
        <f t="shared" ref="CW135" si="1173">SUM(CV135*BT135*2/3)</f>
        <v>0</v>
      </c>
      <c r="CX135" s="65"/>
      <c r="CY135" s="66">
        <f>SUM(CX135*BT135)</f>
        <v>0</v>
      </c>
      <c r="CZ135" s="65"/>
      <c r="DA135" s="66">
        <f>SUM(CZ135*BV135)</f>
        <v>0</v>
      </c>
      <c r="DB135" s="65"/>
      <c r="DC135" s="66">
        <f>SUM(DB135*BT135*2)</f>
        <v>0</v>
      </c>
      <c r="DD135" s="65"/>
      <c r="DE135" s="66">
        <f>SUM(DD135*BV135*2)</f>
        <v>0</v>
      </c>
      <c r="DF135" s="65"/>
      <c r="DG135" s="67">
        <f t="shared" ref="DG135:DG139" si="1174">DF135*BT135/3</f>
        <v>0</v>
      </c>
      <c r="DH135" s="65"/>
      <c r="DI135" s="66">
        <f>SUM(DH135*BT135/3)</f>
        <v>0</v>
      </c>
      <c r="DJ135" s="65"/>
      <c r="DK135" s="66">
        <f>SUM(DJ135*BT135/3)</f>
        <v>0</v>
      </c>
      <c r="DL135" s="65"/>
      <c r="DM135" s="67">
        <f>SUM(DL135*BW135*5*6)</f>
        <v>0</v>
      </c>
      <c r="DN135" s="65"/>
      <c r="DO135" s="67">
        <f>SUM(DN135*BW135*4*6)</f>
        <v>0</v>
      </c>
      <c r="DP135" s="65">
        <v>1</v>
      </c>
      <c r="DQ135" s="70">
        <f>SUM(DP135*50)/2</f>
        <v>25</v>
      </c>
      <c r="DR135" s="70"/>
      <c r="DS135" s="70">
        <f>SUM(DA135+DQ135+DO135+DM135+DK135+DI135+DE135+DC135+CW135+CY135+CU135+CS135+CQ135+CO135+CM135+CK135+CJ135+CI135+CG135+CC135+CA135+CE135+DG135)</f>
        <v>25</v>
      </c>
      <c r="DT135" s="70">
        <f t="shared" si="1082"/>
        <v>0</v>
      </c>
      <c r="DU135" s="116"/>
      <c r="DV135" s="116"/>
      <c r="DW135" s="116"/>
      <c r="DX135" s="117"/>
      <c r="DY135" s="108"/>
      <c r="DZ135" s="62" t="s">
        <v>236</v>
      </c>
      <c r="EA135" s="63" t="s">
        <v>237</v>
      </c>
      <c r="EB135" s="63"/>
      <c r="EC135" s="146"/>
      <c r="ED135" s="236"/>
      <c r="EE135" s="177"/>
      <c r="EF135" s="177"/>
      <c r="EG135" s="177"/>
      <c r="EH135" s="177"/>
      <c r="EI135" s="177"/>
      <c r="EJ135" s="66">
        <f t="shared" si="1161"/>
        <v>66</v>
      </c>
      <c r="EK135" s="147">
        <f t="shared" si="1161"/>
        <v>12</v>
      </c>
      <c r="EL135" s="65">
        <f t="shared" si="1161"/>
        <v>6</v>
      </c>
      <c r="EM135" s="70">
        <f t="shared" si="1161"/>
        <v>6</v>
      </c>
      <c r="EN135" s="65">
        <f t="shared" si="1161"/>
        <v>6</v>
      </c>
      <c r="EO135" s="70">
        <f t="shared" si="1161"/>
        <v>6</v>
      </c>
      <c r="EP135" s="65">
        <f t="shared" si="1161"/>
        <v>0</v>
      </c>
      <c r="EQ135" s="70">
        <f t="shared" si="1161"/>
        <v>0</v>
      </c>
      <c r="ER135" s="65">
        <f t="shared" si="1161"/>
        <v>0</v>
      </c>
      <c r="ES135" s="70">
        <f t="shared" si="1161"/>
        <v>0</v>
      </c>
      <c r="ET135" s="113">
        <f t="shared" si="1093"/>
        <v>0</v>
      </c>
      <c r="EU135" s="70">
        <f t="shared" si="1094"/>
        <v>0</v>
      </c>
      <c r="EV135" s="70">
        <f t="shared" si="1095"/>
        <v>0</v>
      </c>
      <c r="EW135" s="70">
        <f t="shared" si="1096"/>
        <v>0</v>
      </c>
      <c r="EX135" s="113">
        <f t="shared" si="1097"/>
        <v>0</v>
      </c>
      <c r="EY135" s="70">
        <f t="shared" si="1098"/>
        <v>0</v>
      </c>
      <c r="EZ135" s="113">
        <f t="shared" si="1099"/>
        <v>0</v>
      </c>
      <c r="FA135" s="70">
        <f t="shared" si="1100"/>
        <v>0</v>
      </c>
      <c r="FB135" s="113">
        <f t="shared" si="1101"/>
        <v>0</v>
      </c>
      <c r="FC135" s="114">
        <f t="shared" si="1102"/>
        <v>0</v>
      </c>
      <c r="FD135" s="113">
        <f t="shared" si="1103"/>
        <v>0</v>
      </c>
      <c r="FE135" s="70">
        <f t="shared" si="1104"/>
        <v>0</v>
      </c>
      <c r="FF135" s="113">
        <f t="shared" si="1105"/>
        <v>0</v>
      </c>
      <c r="FG135" s="70">
        <f t="shared" si="1106"/>
        <v>0</v>
      </c>
      <c r="FH135" s="113">
        <f t="shared" si="1107"/>
        <v>0</v>
      </c>
      <c r="FI135" s="70">
        <f t="shared" si="1108"/>
        <v>0</v>
      </c>
      <c r="FJ135" s="113">
        <f t="shared" si="1109"/>
        <v>0</v>
      </c>
      <c r="FK135" s="70">
        <f t="shared" si="1110"/>
        <v>0</v>
      </c>
      <c r="FL135" s="113">
        <f t="shared" si="1111"/>
        <v>0</v>
      </c>
      <c r="FM135" s="70">
        <f t="shared" si="1112"/>
        <v>0</v>
      </c>
      <c r="FN135" s="113">
        <f t="shared" si="1113"/>
        <v>0</v>
      </c>
      <c r="FO135" s="70">
        <f t="shared" si="1114"/>
        <v>0</v>
      </c>
      <c r="FP135" s="113">
        <f t="shared" si="1115"/>
        <v>0</v>
      </c>
      <c r="FQ135" s="70">
        <f t="shared" si="1116"/>
        <v>0</v>
      </c>
      <c r="FR135" s="113"/>
      <c r="FS135" s="66">
        <f t="shared" si="1117"/>
        <v>0</v>
      </c>
      <c r="FT135" s="113">
        <f t="shared" si="1162"/>
        <v>0</v>
      </c>
      <c r="FU135" s="70">
        <f t="shared" si="1162"/>
        <v>0</v>
      </c>
      <c r="FV135" s="113">
        <f t="shared" si="1162"/>
        <v>0</v>
      </c>
      <c r="FW135" s="70">
        <f t="shared" si="1162"/>
        <v>0</v>
      </c>
      <c r="FX135" s="113">
        <f t="shared" si="1162"/>
        <v>0</v>
      </c>
      <c r="FY135" s="70">
        <f t="shared" si="1162"/>
        <v>0</v>
      </c>
      <c r="FZ135" s="113">
        <f t="shared" si="1162"/>
        <v>0</v>
      </c>
      <c r="GA135" s="70">
        <f t="shared" si="1162"/>
        <v>0</v>
      </c>
      <c r="GB135" s="113">
        <f t="shared" si="1162"/>
        <v>1</v>
      </c>
      <c r="GC135" s="70">
        <f t="shared" si="1162"/>
        <v>25</v>
      </c>
      <c r="GD135" s="70">
        <f t="shared" si="1162"/>
        <v>0</v>
      </c>
      <c r="GE135" s="70">
        <f t="shared" si="1162"/>
        <v>37</v>
      </c>
      <c r="GF135" s="70">
        <f t="shared" si="1130"/>
        <v>12</v>
      </c>
      <c r="GG135" s="116"/>
      <c r="GH135" s="116"/>
      <c r="GI135" s="116"/>
      <c r="GJ135" s="117"/>
      <c r="GL135" s="10"/>
      <c r="GM135" s="10"/>
      <c r="GN135" s="22"/>
      <c r="GO135" s="13"/>
      <c r="GP135" s="26"/>
      <c r="GQ135" s="5"/>
      <c r="GR135" s="33"/>
    </row>
    <row r="136" spans="1:200" ht="24.95" hidden="1" customHeight="1" outlineLevel="1" x14ac:dyDescent="0.3">
      <c r="A136" s="108"/>
      <c r="B136" s="62" t="s">
        <v>236</v>
      </c>
      <c r="C136" s="63" t="s">
        <v>237</v>
      </c>
      <c r="D136" s="63"/>
      <c r="E136" s="63" t="s">
        <v>223</v>
      </c>
      <c r="F136" s="63"/>
      <c r="G136" s="63">
        <v>1</v>
      </c>
      <c r="H136" s="63"/>
      <c r="I136" s="63"/>
      <c r="J136" s="63"/>
      <c r="K136" s="63"/>
      <c r="L136" s="62"/>
      <c r="M136" s="64">
        <f t="shared" si="1163"/>
        <v>0</v>
      </c>
      <c r="N136" s="65"/>
      <c r="O136" s="66">
        <f t="shared" si="1152"/>
        <v>0</v>
      </c>
      <c r="P136" s="65"/>
      <c r="Q136" s="66">
        <f t="shared" si="1153"/>
        <v>0</v>
      </c>
      <c r="R136" s="65"/>
      <c r="S136" s="66">
        <f t="shared" si="1154"/>
        <v>0</v>
      </c>
      <c r="T136" s="65"/>
      <c r="U136" s="66">
        <f t="shared" si="1155"/>
        <v>0</v>
      </c>
      <c r="V136" s="65"/>
      <c r="W136" s="66">
        <f t="shared" si="1156"/>
        <v>0</v>
      </c>
      <c r="X136" s="67"/>
      <c r="Y136" s="67">
        <f>SUM(L136*5/100*J136)</f>
        <v>0</v>
      </c>
      <c r="Z136" s="65"/>
      <c r="AA136" s="66"/>
      <c r="AB136" s="65"/>
      <c r="AC136" s="67">
        <f t="shared" si="1157"/>
        <v>0</v>
      </c>
      <c r="AD136" s="65"/>
      <c r="AE136" s="69">
        <f t="shared" si="1074"/>
        <v>0</v>
      </c>
      <c r="AF136" s="65"/>
      <c r="AG136" s="66">
        <f t="shared" si="1158"/>
        <v>0</v>
      </c>
      <c r="AH136" s="65"/>
      <c r="AI136" s="67">
        <f t="shared" si="1159"/>
        <v>0</v>
      </c>
      <c r="AJ136" s="65"/>
      <c r="AK136" s="67">
        <f t="shared" si="1075"/>
        <v>0</v>
      </c>
      <c r="AL136" s="65"/>
      <c r="AM136" s="66">
        <f>SUM(AL136*H136)</f>
        <v>0</v>
      </c>
      <c r="AN136" s="65"/>
      <c r="AO136" s="66">
        <f t="shared" si="1164"/>
        <v>0</v>
      </c>
      <c r="AP136" s="65"/>
      <c r="AQ136" s="67">
        <f t="shared" si="1160"/>
        <v>0</v>
      </c>
      <c r="AR136" s="65"/>
      <c r="AS136" s="67">
        <f>SUM(AR136*J136*2)</f>
        <v>0</v>
      </c>
      <c r="AT136" s="65"/>
      <c r="AU136" s="67">
        <f t="shared" si="1076"/>
        <v>0</v>
      </c>
      <c r="AV136" s="65"/>
      <c r="AW136" s="66">
        <f>SUM(AV136*H136/3)</f>
        <v>0</v>
      </c>
      <c r="AX136" s="65"/>
      <c r="AY136" s="67">
        <f>SUM(AX136*H136/3)</f>
        <v>0</v>
      </c>
      <c r="AZ136" s="65"/>
      <c r="BA136" s="67">
        <f t="shared" si="1077"/>
        <v>0</v>
      </c>
      <c r="BB136" s="65"/>
      <c r="BC136" s="67">
        <f t="shared" si="1078"/>
        <v>0</v>
      </c>
      <c r="BD136" s="65">
        <v>1</v>
      </c>
      <c r="BE136" s="70">
        <f>SUM(BD136*50)/2</f>
        <v>25</v>
      </c>
      <c r="BF136" s="70"/>
      <c r="BG136" s="70">
        <f>SUM(AO136+BE136+BC136+BA136+AY136+AW136+AS136+AQ136+AK136+AM136+AI136+AG136+AE136+AC136+AA136+Y136+X136+W136+U136+Q136+O136+S136+AU136)</f>
        <v>25</v>
      </c>
      <c r="BH136" s="70">
        <f>SUM(O136+Q136+U136+W136+X136+AS136+AW136+AY136+BA136+BC136+S136+AQ136)</f>
        <v>0</v>
      </c>
      <c r="BI136" s="116"/>
      <c r="BJ136" s="116"/>
      <c r="BK136" s="116"/>
      <c r="BL136" s="117"/>
      <c r="BM136" s="108"/>
      <c r="BN136" s="137" t="s">
        <v>233</v>
      </c>
      <c r="BO136" s="119" t="s">
        <v>94</v>
      </c>
      <c r="BP136" s="119" t="s">
        <v>190</v>
      </c>
      <c r="BQ136" s="119" t="s">
        <v>187</v>
      </c>
      <c r="BR136" s="119" t="s">
        <v>379</v>
      </c>
      <c r="BS136" s="119">
        <v>11</v>
      </c>
      <c r="BT136" s="119">
        <v>1</v>
      </c>
      <c r="BU136" s="119">
        <v>1</v>
      </c>
      <c r="BV136" s="119">
        <v>1</v>
      </c>
      <c r="BW136" s="119">
        <v>1</v>
      </c>
      <c r="BX136" s="138"/>
      <c r="BY136" s="139">
        <f t="shared" ref="BY136" si="1175">SUM(BZ136+CB136+CD136+CF136+CH136)</f>
        <v>0</v>
      </c>
      <c r="BZ136" s="138"/>
      <c r="CA136" s="138">
        <f>SUM(BZ136)*BU136</f>
        <v>0</v>
      </c>
      <c r="CB136" s="138"/>
      <c r="CC136" s="140">
        <f t="shared" si="1167"/>
        <v>0</v>
      </c>
      <c r="CD136" s="138"/>
      <c r="CE136" s="140">
        <f t="shared" ref="CE136:CE137" si="1176">SUM(CD136)*BV136</f>
        <v>0</v>
      </c>
      <c r="CF136" s="141"/>
      <c r="CG136" s="142">
        <f t="shared" ref="CG136:CG137" si="1177">SUM(CF136)*BW136</f>
        <v>0</v>
      </c>
      <c r="CH136" s="141"/>
      <c r="CI136" s="142">
        <f t="shared" si="1170"/>
        <v>0</v>
      </c>
      <c r="CJ136" s="68"/>
      <c r="CK136" s="68">
        <f t="shared" ref="CK136:CK137" si="1178">SUM(BX136*15/100*BV136)</f>
        <v>0</v>
      </c>
      <c r="CL136" s="141"/>
      <c r="CM136" s="142"/>
      <c r="CN136" s="141"/>
      <c r="CO136" s="68">
        <f t="shared" ref="CO136:CO137" si="1179">SUM(CN136)*3*BT136/5</f>
        <v>0</v>
      </c>
      <c r="CP136" s="141">
        <v>1</v>
      </c>
      <c r="CQ136" s="148">
        <f>BT136*15*CP136</f>
        <v>15</v>
      </c>
      <c r="CR136" s="141"/>
      <c r="CS136" s="142">
        <f t="shared" ref="CS136:CS137" si="1180">SUM(CR136*BT136*3)</f>
        <v>0</v>
      </c>
      <c r="CT136" s="141"/>
      <c r="CU136" s="68">
        <f>SUM(CT136*BT136/3)</f>
        <v>0</v>
      </c>
      <c r="CV136" s="141"/>
      <c r="CW136" s="68">
        <f>SUM(CV136*BT136*2/3)</f>
        <v>0</v>
      </c>
      <c r="CX136" s="141"/>
      <c r="CY136" s="142">
        <f>SUM(CX136*BT136)*2</f>
        <v>0</v>
      </c>
      <c r="CZ136" s="141"/>
      <c r="DA136" s="142">
        <f t="shared" ref="DA136:DA137" si="1181">SUM(CZ136*BV136)</f>
        <v>0</v>
      </c>
      <c r="DB136" s="141"/>
      <c r="DC136" s="142">
        <f>SUM(DB136*BT136*2)</f>
        <v>0</v>
      </c>
      <c r="DD136" s="141"/>
      <c r="DE136" s="142">
        <f t="shared" ref="DE136:DE137" si="1182">SUM(BV136*DD136*6)</f>
        <v>0</v>
      </c>
      <c r="DF136" s="141"/>
      <c r="DG136" s="68">
        <f t="shared" si="1174"/>
        <v>0</v>
      </c>
      <c r="DH136" s="141"/>
      <c r="DI136" s="142">
        <f t="shared" ref="DI136:DI137" si="1183">SUM(DH136*BT136/3)</f>
        <v>0</v>
      </c>
      <c r="DJ136" s="141"/>
      <c r="DK136" s="142">
        <f>SUM(BV136*DJ136*8)</f>
        <v>0</v>
      </c>
      <c r="DL136" s="141"/>
      <c r="DM136" s="68">
        <f>SUM(DL136*BT136*5*2/3)</f>
        <v>0</v>
      </c>
      <c r="DN136" s="141"/>
      <c r="DO136" s="68">
        <f t="shared" ref="DO136:DO137" si="1184">SUM(DN136*BW136*4*6)</f>
        <v>0</v>
      </c>
      <c r="DP136" s="141"/>
      <c r="DQ136" s="112">
        <f t="shared" ref="DQ136:DQ138" si="1185">SUM(DP136*50)</f>
        <v>0</v>
      </c>
      <c r="DR136" s="70"/>
      <c r="DS136" s="70">
        <f>SUM(DA136+DQ136+DO136+DM136+DK136+DI136+DE136+DC136+CW136+CY136+CU136+CS136+CQ136+CO136+CM136+CK136+CJ136+CI136+CG136+CC136+CA136+CE136+DG136)</f>
        <v>15</v>
      </c>
      <c r="DT136" s="70">
        <f t="shared" si="1082"/>
        <v>0</v>
      </c>
      <c r="DU136" s="116"/>
      <c r="DV136" s="116"/>
      <c r="DW136" s="116"/>
      <c r="DX136" s="117"/>
      <c r="DY136" s="108"/>
      <c r="DZ136" s="70"/>
      <c r="EA136" s="146"/>
      <c r="EB136" s="146"/>
      <c r="EC136" s="146"/>
      <c r="ED136" s="236"/>
      <c r="EE136" s="177"/>
      <c r="EF136" s="177"/>
      <c r="EG136" s="177"/>
      <c r="EH136" s="177"/>
      <c r="EI136" s="177"/>
      <c r="EJ136" s="66">
        <f t="shared" si="1161"/>
        <v>0</v>
      </c>
      <c r="EK136" s="147">
        <f t="shared" si="1161"/>
        <v>0</v>
      </c>
      <c r="EL136" s="65">
        <f t="shared" si="1161"/>
        <v>0</v>
      </c>
      <c r="EM136" s="70">
        <f t="shared" si="1161"/>
        <v>0</v>
      </c>
      <c r="EN136" s="65">
        <f t="shared" si="1161"/>
        <v>0</v>
      </c>
      <c r="EO136" s="70">
        <f t="shared" si="1161"/>
        <v>0</v>
      </c>
      <c r="EP136" s="65">
        <f t="shared" si="1161"/>
        <v>0</v>
      </c>
      <c r="EQ136" s="70">
        <f t="shared" si="1161"/>
        <v>0</v>
      </c>
      <c r="ER136" s="65">
        <f t="shared" si="1161"/>
        <v>0</v>
      </c>
      <c r="ES136" s="70">
        <f t="shared" si="1161"/>
        <v>0</v>
      </c>
      <c r="ET136" s="113">
        <f t="shared" si="1093"/>
        <v>0</v>
      </c>
      <c r="EU136" s="70">
        <f t="shared" si="1094"/>
        <v>0</v>
      </c>
      <c r="EV136" s="70">
        <f t="shared" si="1095"/>
        <v>0</v>
      </c>
      <c r="EW136" s="70">
        <f t="shared" si="1096"/>
        <v>0</v>
      </c>
      <c r="EX136" s="113">
        <f t="shared" si="1097"/>
        <v>0</v>
      </c>
      <c r="EY136" s="70">
        <f t="shared" si="1098"/>
        <v>0</v>
      </c>
      <c r="EZ136" s="113">
        <f t="shared" si="1099"/>
        <v>0</v>
      </c>
      <c r="FA136" s="70">
        <f t="shared" si="1100"/>
        <v>0</v>
      </c>
      <c r="FB136" s="113">
        <f t="shared" si="1101"/>
        <v>1</v>
      </c>
      <c r="FC136" s="114">
        <f t="shared" si="1102"/>
        <v>15</v>
      </c>
      <c r="FD136" s="113">
        <f t="shared" si="1103"/>
        <v>0</v>
      </c>
      <c r="FE136" s="70">
        <f t="shared" si="1104"/>
        <v>0</v>
      </c>
      <c r="FF136" s="113">
        <f t="shared" si="1105"/>
        <v>0</v>
      </c>
      <c r="FG136" s="70">
        <f t="shared" si="1106"/>
        <v>0</v>
      </c>
      <c r="FH136" s="113">
        <f t="shared" si="1107"/>
        <v>0</v>
      </c>
      <c r="FI136" s="70">
        <f t="shared" si="1108"/>
        <v>0</v>
      </c>
      <c r="FJ136" s="113">
        <f t="shared" si="1109"/>
        <v>0</v>
      </c>
      <c r="FK136" s="70">
        <f t="shared" si="1110"/>
        <v>0</v>
      </c>
      <c r="FL136" s="113">
        <f t="shared" si="1111"/>
        <v>0</v>
      </c>
      <c r="FM136" s="70">
        <f t="shared" si="1112"/>
        <v>0</v>
      </c>
      <c r="FN136" s="113">
        <f t="shared" si="1113"/>
        <v>0</v>
      </c>
      <c r="FO136" s="70">
        <f t="shared" si="1114"/>
        <v>0</v>
      </c>
      <c r="FP136" s="113">
        <f t="shared" si="1115"/>
        <v>0</v>
      </c>
      <c r="FQ136" s="70">
        <f t="shared" si="1116"/>
        <v>0</v>
      </c>
      <c r="FR136" s="113"/>
      <c r="FS136" s="66">
        <f t="shared" si="1117"/>
        <v>0</v>
      </c>
      <c r="FT136" s="113">
        <f t="shared" si="1162"/>
        <v>0</v>
      </c>
      <c r="FU136" s="70">
        <f t="shared" si="1162"/>
        <v>0</v>
      </c>
      <c r="FV136" s="113">
        <f t="shared" si="1162"/>
        <v>0</v>
      </c>
      <c r="FW136" s="70">
        <f t="shared" si="1162"/>
        <v>0</v>
      </c>
      <c r="FX136" s="113">
        <f t="shared" si="1162"/>
        <v>0</v>
      </c>
      <c r="FY136" s="70">
        <f t="shared" si="1162"/>
        <v>0</v>
      </c>
      <c r="FZ136" s="113">
        <f t="shared" si="1162"/>
        <v>0</v>
      </c>
      <c r="GA136" s="70">
        <f t="shared" si="1162"/>
        <v>0</v>
      </c>
      <c r="GB136" s="113">
        <f t="shared" si="1162"/>
        <v>1</v>
      </c>
      <c r="GC136" s="70">
        <f t="shared" si="1162"/>
        <v>25</v>
      </c>
      <c r="GD136" s="70">
        <f t="shared" si="1162"/>
        <v>0</v>
      </c>
      <c r="GE136" s="70">
        <f t="shared" si="1162"/>
        <v>40</v>
      </c>
      <c r="GF136" s="70">
        <f t="shared" si="1130"/>
        <v>0</v>
      </c>
      <c r="GG136" s="116"/>
      <c r="GH136" s="116"/>
      <c r="GI136" s="116"/>
      <c r="GJ136" s="117"/>
      <c r="GL136" s="10"/>
      <c r="GM136" s="10"/>
      <c r="GN136" s="22"/>
      <c r="GO136" s="13"/>
      <c r="GP136" s="26"/>
      <c r="GQ136" s="5"/>
      <c r="GR136" s="33"/>
    </row>
    <row r="137" spans="1:200" ht="24.95" hidden="1" customHeight="1" outlineLevel="1" x14ac:dyDescent="0.3">
      <c r="A137" s="108"/>
      <c r="B137" s="62" t="s">
        <v>232</v>
      </c>
      <c r="C137" s="63" t="s">
        <v>222</v>
      </c>
      <c r="D137" s="63" t="s">
        <v>95</v>
      </c>
      <c r="E137" s="63" t="s">
        <v>223</v>
      </c>
      <c r="F137" s="63" t="s">
        <v>224</v>
      </c>
      <c r="G137" s="63">
        <v>3</v>
      </c>
      <c r="H137" s="63">
        <v>4</v>
      </c>
      <c r="I137" s="63">
        <v>1</v>
      </c>
      <c r="J137" s="63">
        <v>1</v>
      </c>
      <c r="K137" s="63">
        <v>1</v>
      </c>
      <c r="L137" s="62"/>
      <c r="M137" s="64">
        <f t="shared" si="1163"/>
        <v>0</v>
      </c>
      <c r="N137" s="65"/>
      <c r="O137" s="66">
        <f t="shared" si="1152"/>
        <v>0</v>
      </c>
      <c r="P137" s="65"/>
      <c r="Q137" s="66">
        <f t="shared" si="1153"/>
        <v>0</v>
      </c>
      <c r="R137" s="65"/>
      <c r="S137" s="66">
        <f t="shared" si="1154"/>
        <v>0</v>
      </c>
      <c r="T137" s="65"/>
      <c r="U137" s="66">
        <f t="shared" si="1155"/>
        <v>0</v>
      </c>
      <c r="V137" s="65"/>
      <c r="W137" s="66">
        <f t="shared" si="1156"/>
        <v>0</v>
      </c>
      <c r="X137" s="70">
        <v>0</v>
      </c>
      <c r="Y137" s="70">
        <f>SUM(L137*5/100*J137)</f>
        <v>0</v>
      </c>
      <c r="Z137" s="113"/>
      <c r="AA137" s="70"/>
      <c r="AB137" s="113"/>
      <c r="AC137" s="70">
        <f>SUM(AB137)*3*H137/5</f>
        <v>0</v>
      </c>
      <c r="AD137" s="113"/>
      <c r="AE137" s="114">
        <f>SUM(AD137*H137*(30+4))</f>
        <v>0</v>
      </c>
      <c r="AF137" s="113"/>
      <c r="AG137" s="70">
        <f t="shared" ref="AG137" si="1186">SUM(AF137*H137*3)</f>
        <v>0</v>
      </c>
      <c r="AH137" s="113"/>
      <c r="AI137" s="70">
        <f t="shared" ref="AI137" si="1187">SUM(AH137*H137/3)</f>
        <v>0</v>
      </c>
      <c r="AJ137" s="113"/>
      <c r="AK137" s="70">
        <f t="shared" ref="AK137" si="1188">SUM(AJ137*H137*2/3)</f>
        <v>0</v>
      </c>
      <c r="AL137" s="113"/>
      <c r="AM137" s="70">
        <f>SUM(AL137*H137)*2</f>
        <v>0</v>
      </c>
      <c r="AN137" s="113"/>
      <c r="AO137" s="70">
        <f>SUM(AN137*J137)</f>
        <v>0</v>
      </c>
      <c r="AP137" s="113"/>
      <c r="AQ137" s="70">
        <f>SUM(AP137*H137*2)</f>
        <v>0</v>
      </c>
      <c r="AR137" s="113"/>
      <c r="AS137" s="70">
        <f>SUM(AR137*J137*2)</f>
        <v>0</v>
      </c>
      <c r="AT137" s="113"/>
      <c r="AU137" s="70">
        <f t="shared" si="1076"/>
        <v>0</v>
      </c>
      <c r="AV137" s="113"/>
      <c r="AW137" s="70">
        <f>AV137*H137*3/3</f>
        <v>0</v>
      </c>
      <c r="AX137" s="113"/>
      <c r="AY137" s="70">
        <f>SUM(AX137*H137/3)</f>
        <v>0</v>
      </c>
      <c r="AZ137" s="113"/>
      <c r="BA137" s="70">
        <f>SUM(AZ137*K137*5*6)</f>
        <v>0</v>
      </c>
      <c r="BB137" s="113">
        <v>1</v>
      </c>
      <c r="BC137" s="70">
        <f>H137*BB137*2*0.5/2</f>
        <v>2</v>
      </c>
      <c r="BD137" s="113"/>
      <c r="BE137" s="70">
        <f>SUM(BD137*50)/2</f>
        <v>0</v>
      </c>
      <c r="BF137" s="70"/>
      <c r="BG137" s="70">
        <f>SUM(AO137+BE137+BC137+BA137+AY137+AW137+AS137+AQ137+AK137+AM137+AI137+AG137+AE137+AC137+AA137+Y137+X137+W137+U137+Q137+O137+S137+AU137)</f>
        <v>2</v>
      </c>
      <c r="BH137" s="70">
        <f>SUM(O137+Q137+U137+W137+X137+AS137+AW137+AY137+BA137+BC137+S137+AQ137)</f>
        <v>2</v>
      </c>
      <c r="BI137" s="116"/>
      <c r="BJ137" s="116"/>
      <c r="BK137" s="116"/>
      <c r="BL137" s="117"/>
      <c r="BM137" s="108"/>
      <c r="BN137" s="137" t="s">
        <v>233</v>
      </c>
      <c r="BO137" s="119" t="s">
        <v>110</v>
      </c>
      <c r="BP137" s="119" t="s">
        <v>190</v>
      </c>
      <c r="BQ137" s="119" t="s">
        <v>187</v>
      </c>
      <c r="BR137" s="119" t="s">
        <v>380</v>
      </c>
      <c r="BS137" s="119">
        <v>11</v>
      </c>
      <c r="BT137" s="119">
        <v>2</v>
      </c>
      <c r="BU137" s="119">
        <v>1</v>
      </c>
      <c r="BV137" s="119">
        <v>1</v>
      </c>
      <c r="BW137" s="119">
        <v>1</v>
      </c>
      <c r="BX137" s="138"/>
      <c r="BY137" s="139">
        <f>SUM(BZ137+CB137+CD137+CF137+CH137)</f>
        <v>0</v>
      </c>
      <c r="BZ137" s="138"/>
      <c r="CA137" s="138">
        <f>SUM(BZ137)*BU137</f>
        <v>0</v>
      </c>
      <c r="CB137" s="138"/>
      <c r="CC137" s="140">
        <f>BV137*CB137</f>
        <v>0</v>
      </c>
      <c r="CD137" s="138"/>
      <c r="CE137" s="140">
        <f t="shared" si="1176"/>
        <v>0</v>
      </c>
      <c r="CF137" s="141"/>
      <c r="CG137" s="142">
        <f t="shared" si="1177"/>
        <v>0</v>
      </c>
      <c r="CH137" s="141"/>
      <c r="CI137" s="142">
        <f t="shared" si="1170"/>
        <v>0</v>
      </c>
      <c r="CJ137" s="68"/>
      <c r="CK137" s="68">
        <f t="shared" si="1178"/>
        <v>0</v>
      </c>
      <c r="CL137" s="141"/>
      <c r="CM137" s="142"/>
      <c r="CN137" s="141"/>
      <c r="CO137" s="68">
        <f t="shared" si="1179"/>
        <v>0</v>
      </c>
      <c r="CP137" s="141">
        <v>1</v>
      </c>
      <c r="CQ137" s="148">
        <f>BT137*15*CP137</f>
        <v>30</v>
      </c>
      <c r="CR137" s="141"/>
      <c r="CS137" s="142">
        <f t="shared" si="1180"/>
        <v>0</v>
      </c>
      <c r="CT137" s="141"/>
      <c r="CU137" s="68">
        <f>SUM(CT137*BT137/3)</f>
        <v>0</v>
      </c>
      <c r="CV137" s="141"/>
      <c r="CW137" s="68">
        <f>SUM(CV137*BT137*2/3)</f>
        <v>0</v>
      </c>
      <c r="CX137" s="141"/>
      <c r="CY137" s="142">
        <f>SUM(CX137*BT137)*2</f>
        <v>0</v>
      </c>
      <c r="CZ137" s="141"/>
      <c r="DA137" s="142">
        <f t="shared" si="1181"/>
        <v>0</v>
      </c>
      <c r="DB137" s="141"/>
      <c r="DC137" s="142">
        <f>SUM(DB137*BT137*2)</f>
        <v>0</v>
      </c>
      <c r="DD137" s="141"/>
      <c r="DE137" s="142">
        <f t="shared" si="1182"/>
        <v>0</v>
      </c>
      <c r="DF137" s="141"/>
      <c r="DG137" s="68">
        <f t="shared" si="1174"/>
        <v>0</v>
      </c>
      <c r="DH137" s="141"/>
      <c r="DI137" s="142">
        <f t="shared" si="1183"/>
        <v>0</v>
      </c>
      <c r="DJ137" s="141"/>
      <c r="DK137" s="142">
        <f>SUM(BV137*DJ137*8)</f>
        <v>0</v>
      </c>
      <c r="DL137" s="141"/>
      <c r="DM137" s="68">
        <f>SUM(DL137*BT137*5*2/3)</f>
        <v>0</v>
      </c>
      <c r="DN137" s="141"/>
      <c r="DO137" s="68">
        <f t="shared" si="1184"/>
        <v>0</v>
      </c>
      <c r="DP137" s="141"/>
      <c r="DQ137" s="112">
        <f t="shared" si="1185"/>
        <v>0</v>
      </c>
      <c r="DR137" s="70"/>
      <c r="DS137" s="70">
        <f>SUM(DA137+DQ137+DO137+DM137+DK137+DI137+DE137+DC137+CW137+CY137+CU137+CS137+CQ137+CO137+CM137+CK137+CJ137+CI137+CG137+CC137+CA137+CE137+DG137)</f>
        <v>30</v>
      </c>
      <c r="DT137" s="70">
        <f t="shared" si="1082"/>
        <v>0</v>
      </c>
      <c r="DU137" s="116"/>
      <c r="DV137" s="116"/>
      <c r="DW137" s="116"/>
      <c r="DX137" s="117"/>
      <c r="DY137" s="108"/>
      <c r="DZ137" s="70"/>
      <c r="EA137" s="146"/>
      <c r="EB137" s="146"/>
      <c r="EC137" s="146"/>
      <c r="ED137" s="177"/>
      <c r="EE137" s="177"/>
      <c r="EF137" s="177"/>
      <c r="EG137" s="177"/>
      <c r="EH137" s="177"/>
      <c r="EI137" s="177"/>
      <c r="EJ137" s="66">
        <f t="shared" si="1161"/>
        <v>0</v>
      </c>
      <c r="EK137" s="147">
        <f t="shared" si="1161"/>
        <v>0</v>
      </c>
      <c r="EL137" s="65">
        <f t="shared" si="1161"/>
        <v>0</v>
      </c>
      <c r="EM137" s="70">
        <f t="shared" si="1161"/>
        <v>0</v>
      </c>
      <c r="EN137" s="65">
        <f t="shared" si="1161"/>
        <v>0</v>
      </c>
      <c r="EO137" s="70">
        <f t="shared" si="1161"/>
        <v>0</v>
      </c>
      <c r="EP137" s="65">
        <f t="shared" si="1161"/>
        <v>0</v>
      </c>
      <c r="EQ137" s="70">
        <f t="shared" si="1161"/>
        <v>0</v>
      </c>
      <c r="ER137" s="65">
        <f t="shared" si="1161"/>
        <v>0</v>
      </c>
      <c r="ES137" s="70">
        <f t="shared" si="1161"/>
        <v>0</v>
      </c>
      <c r="ET137" s="113">
        <f t="shared" si="1093"/>
        <v>0</v>
      </c>
      <c r="EU137" s="70">
        <f t="shared" si="1094"/>
        <v>0</v>
      </c>
      <c r="EV137" s="70">
        <f t="shared" si="1095"/>
        <v>0</v>
      </c>
      <c r="EW137" s="70">
        <f t="shared" si="1096"/>
        <v>0</v>
      </c>
      <c r="EX137" s="113">
        <f t="shared" si="1097"/>
        <v>0</v>
      </c>
      <c r="EY137" s="70">
        <f t="shared" si="1098"/>
        <v>0</v>
      </c>
      <c r="EZ137" s="113">
        <f t="shared" si="1099"/>
        <v>0</v>
      </c>
      <c r="FA137" s="70">
        <f t="shared" si="1100"/>
        <v>0</v>
      </c>
      <c r="FB137" s="113">
        <f t="shared" si="1101"/>
        <v>1</v>
      </c>
      <c r="FC137" s="114">
        <f t="shared" si="1102"/>
        <v>30</v>
      </c>
      <c r="FD137" s="113">
        <f t="shared" si="1103"/>
        <v>0</v>
      </c>
      <c r="FE137" s="70">
        <f t="shared" si="1104"/>
        <v>0</v>
      </c>
      <c r="FF137" s="113">
        <f t="shared" si="1105"/>
        <v>0</v>
      </c>
      <c r="FG137" s="70">
        <f t="shared" si="1106"/>
        <v>0</v>
      </c>
      <c r="FH137" s="113">
        <f t="shared" si="1107"/>
        <v>0</v>
      </c>
      <c r="FI137" s="70">
        <f t="shared" si="1108"/>
        <v>0</v>
      </c>
      <c r="FJ137" s="113">
        <f t="shared" si="1109"/>
        <v>0</v>
      </c>
      <c r="FK137" s="70">
        <f t="shared" si="1110"/>
        <v>0</v>
      </c>
      <c r="FL137" s="113">
        <f t="shared" si="1111"/>
        <v>0</v>
      </c>
      <c r="FM137" s="70">
        <f t="shared" si="1112"/>
        <v>0</v>
      </c>
      <c r="FN137" s="113">
        <f t="shared" si="1113"/>
        <v>0</v>
      </c>
      <c r="FO137" s="70">
        <f t="shared" si="1114"/>
        <v>0</v>
      </c>
      <c r="FP137" s="113">
        <f t="shared" si="1115"/>
        <v>0</v>
      </c>
      <c r="FQ137" s="70">
        <f t="shared" si="1116"/>
        <v>0</v>
      </c>
      <c r="FR137" s="113"/>
      <c r="FS137" s="66">
        <f t="shared" si="1117"/>
        <v>0</v>
      </c>
      <c r="FT137" s="113">
        <f t="shared" si="1162"/>
        <v>0</v>
      </c>
      <c r="FU137" s="70">
        <f t="shared" si="1162"/>
        <v>0</v>
      </c>
      <c r="FV137" s="113">
        <f t="shared" si="1162"/>
        <v>0</v>
      </c>
      <c r="FW137" s="70">
        <f t="shared" si="1162"/>
        <v>0</v>
      </c>
      <c r="FX137" s="113">
        <f t="shared" si="1162"/>
        <v>0</v>
      </c>
      <c r="FY137" s="70">
        <f t="shared" si="1162"/>
        <v>0</v>
      </c>
      <c r="FZ137" s="113">
        <f t="shared" si="1162"/>
        <v>1</v>
      </c>
      <c r="GA137" s="70">
        <f t="shared" si="1162"/>
        <v>2</v>
      </c>
      <c r="GB137" s="113">
        <f t="shared" si="1162"/>
        <v>0</v>
      </c>
      <c r="GC137" s="70">
        <f t="shared" si="1162"/>
        <v>0</v>
      </c>
      <c r="GD137" s="70">
        <f t="shared" si="1162"/>
        <v>0</v>
      </c>
      <c r="GE137" s="70">
        <f t="shared" si="1162"/>
        <v>32</v>
      </c>
      <c r="GF137" s="70">
        <f t="shared" si="1130"/>
        <v>2</v>
      </c>
      <c r="GG137" s="116"/>
      <c r="GH137" s="116"/>
      <c r="GI137" s="116"/>
      <c r="GJ137" s="117"/>
      <c r="GL137" s="10"/>
      <c r="GM137" s="10"/>
      <c r="GN137" s="1"/>
      <c r="GO137" s="13"/>
      <c r="GP137" s="26"/>
      <c r="GQ137" s="5"/>
      <c r="GR137" s="33"/>
    </row>
    <row r="138" spans="1:200" ht="24.95" hidden="1" customHeight="1" outlineLevel="1" x14ac:dyDescent="0.3">
      <c r="A138" s="108"/>
      <c r="B138" s="62" t="s">
        <v>102</v>
      </c>
      <c r="C138" s="119" t="s">
        <v>94</v>
      </c>
      <c r="D138" s="119" t="s">
        <v>186</v>
      </c>
      <c r="E138" s="119" t="s">
        <v>187</v>
      </c>
      <c r="F138" s="63" t="s">
        <v>205</v>
      </c>
      <c r="G138" s="119">
        <v>5</v>
      </c>
      <c r="H138" s="63">
        <v>23</v>
      </c>
      <c r="I138" s="63">
        <v>1</v>
      </c>
      <c r="J138" s="63">
        <v>1</v>
      </c>
      <c r="K138" s="63">
        <f>J138*2</f>
        <v>2</v>
      </c>
      <c r="L138" s="120">
        <v>16</v>
      </c>
      <c r="M138" s="121">
        <f t="shared" ref="M138" si="1189">SUM(N138+P138+R138+T138+V138)</f>
        <v>12</v>
      </c>
      <c r="N138" s="122"/>
      <c r="O138" s="123">
        <f t="shared" ref="O138" si="1190">SUM(N138)*I138</f>
        <v>0</v>
      </c>
      <c r="P138" s="122">
        <v>8</v>
      </c>
      <c r="Q138" s="123"/>
      <c r="R138" s="122">
        <v>4</v>
      </c>
      <c r="S138" s="123"/>
      <c r="T138" s="65"/>
      <c r="U138" s="66">
        <f t="shared" si="1155"/>
        <v>0</v>
      </c>
      <c r="V138" s="65"/>
      <c r="W138" s="66">
        <f t="shared" si="1156"/>
        <v>0</v>
      </c>
      <c r="X138" s="67">
        <v>0</v>
      </c>
      <c r="Y138" s="68"/>
      <c r="Z138" s="65"/>
      <c r="AA138" s="66"/>
      <c r="AB138" s="65"/>
      <c r="AC138" s="67">
        <f t="shared" ref="AC138" si="1191">SUM(AB138)*3*H138/5</f>
        <v>0</v>
      </c>
      <c r="AD138" s="65"/>
      <c r="AE138" s="69">
        <f t="shared" ref="AE138" si="1192">SUM(AD138*H138*(30+4))</f>
        <v>0</v>
      </c>
      <c r="AF138" s="65">
        <v>1</v>
      </c>
      <c r="AG138" s="66">
        <f t="shared" ref="AG138" si="1193">SUM(AF138*H138*3)</f>
        <v>69</v>
      </c>
      <c r="AH138" s="65"/>
      <c r="AI138" s="67"/>
      <c r="AJ138" s="65"/>
      <c r="AK138" s="67"/>
      <c r="AL138" s="65"/>
      <c r="AM138" s="66"/>
      <c r="AN138" s="65"/>
      <c r="AO138" s="66"/>
      <c r="AP138" s="65"/>
      <c r="AQ138" s="68"/>
      <c r="AR138" s="65"/>
      <c r="AS138" s="67"/>
      <c r="AT138" s="65"/>
      <c r="AU138" s="67"/>
      <c r="AV138" s="65"/>
      <c r="AW138" s="66"/>
      <c r="AX138" s="65"/>
      <c r="AY138" s="67"/>
      <c r="AZ138" s="65"/>
      <c r="BA138" s="67"/>
      <c r="BB138" s="65"/>
      <c r="BC138" s="67"/>
      <c r="BD138" s="65"/>
      <c r="BE138" s="70"/>
      <c r="BF138" s="70"/>
      <c r="BG138" s="70">
        <f t="shared" si="1079"/>
        <v>69</v>
      </c>
      <c r="BH138" s="70">
        <f t="shared" si="1080"/>
        <v>0</v>
      </c>
      <c r="BI138" s="116"/>
      <c r="BJ138" s="116"/>
      <c r="BK138" s="116"/>
      <c r="BL138" s="117"/>
      <c r="BM138" s="108"/>
      <c r="BN138" s="137" t="s">
        <v>386</v>
      </c>
      <c r="BO138" s="119" t="s">
        <v>94</v>
      </c>
      <c r="BP138" s="119" t="s">
        <v>95</v>
      </c>
      <c r="BQ138" s="119" t="s">
        <v>96</v>
      </c>
      <c r="BR138" s="119" t="s">
        <v>377</v>
      </c>
      <c r="BS138" s="119">
        <v>10</v>
      </c>
      <c r="BT138" s="119">
        <v>165</v>
      </c>
      <c r="BU138" s="119">
        <v>2</v>
      </c>
      <c r="BV138" s="119">
        <v>6</v>
      </c>
      <c r="BW138" s="119">
        <v>6</v>
      </c>
      <c r="BX138" s="137"/>
      <c r="BY138" s="172">
        <f t="shared" ref="BY138" si="1194">SUM(BZ138+CB138+CD138+CF138+CH138)</f>
        <v>0</v>
      </c>
      <c r="BZ138" s="141"/>
      <c r="CA138" s="142">
        <f t="shared" ref="CA138" si="1195">SUM(BZ138)*BU138</f>
        <v>0</v>
      </c>
      <c r="CB138" s="141"/>
      <c r="CC138" s="142">
        <f t="shared" ref="CC138" si="1196">BV138*CB138</f>
        <v>0</v>
      </c>
      <c r="CD138" s="141"/>
      <c r="CE138" s="142">
        <f t="shared" ref="CE138" si="1197">SUM(CD138)*BV138</f>
        <v>0</v>
      </c>
      <c r="CF138" s="141"/>
      <c r="CG138" s="142">
        <f t="shared" ref="CG138" si="1198">SUM(CF138)*BW138</f>
        <v>0</v>
      </c>
      <c r="CH138" s="141"/>
      <c r="CI138" s="142">
        <f t="shared" si="1170"/>
        <v>0</v>
      </c>
      <c r="CJ138" s="68"/>
      <c r="CK138" s="68">
        <f t="shared" ref="CK138" si="1199">SUM(BX138*5/100*BV138)</f>
        <v>0</v>
      </c>
      <c r="CL138" s="141"/>
      <c r="CM138" s="142"/>
      <c r="CN138" s="141"/>
      <c r="CO138" s="68">
        <f t="shared" ref="CO138" si="1200">SUM(CN138)*3*BT138/5</f>
        <v>0</v>
      </c>
      <c r="CP138" s="141"/>
      <c r="CQ138" s="148">
        <f t="shared" ref="CQ138" si="1201">SUM(CP138*BT138*(30+4))</f>
        <v>0</v>
      </c>
      <c r="CR138" s="141"/>
      <c r="CS138" s="142">
        <f t="shared" ref="CS138:CS139" si="1202">SUM(CR138*BT138*3)</f>
        <v>0</v>
      </c>
      <c r="CT138" s="141"/>
      <c r="CU138" s="68">
        <f t="shared" ref="CU138:CU139" si="1203">SUM(CT138*BT138/3)</f>
        <v>0</v>
      </c>
      <c r="CV138" s="141"/>
      <c r="CW138" s="68">
        <f t="shared" ref="CW138" si="1204">SUM(CV138*BT138*2/3)</f>
        <v>0</v>
      </c>
      <c r="CX138" s="141"/>
      <c r="CY138" s="142">
        <f t="shared" ref="CY138" si="1205">SUM(CX138*BT138)*2</f>
        <v>0</v>
      </c>
      <c r="CZ138" s="141"/>
      <c r="DA138" s="142">
        <f>SUM(CZ138*BV138*2)</f>
        <v>0</v>
      </c>
      <c r="DB138" s="141"/>
      <c r="DC138" s="142">
        <f t="shared" ref="DC138" si="1206">SUM(DB138*BT138*2)</f>
        <v>0</v>
      </c>
      <c r="DD138" s="141"/>
      <c r="DE138" s="142">
        <f t="shared" ref="DE138" si="1207">SUM(BV138*DD138*6)</f>
        <v>0</v>
      </c>
      <c r="DF138" s="141"/>
      <c r="DG138" s="68">
        <f t="shared" si="1174"/>
        <v>0</v>
      </c>
      <c r="DH138" s="141"/>
      <c r="DI138" s="142">
        <f>SUM(BV138*DH138*6)</f>
        <v>0</v>
      </c>
      <c r="DJ138" s="141"/>
      <c r="DK138" s="142">
        <f t="shared" ref="DK138" si="1208">SUM(BV138*DJ138*8)</f>
        <v>0</v>
      </c>
      <c r="DL138" s="141">
        <v>2</v>
      </c>
      <c r="DM138" s="68">
        <f>SUM(DL138*BV138*1*8)</f>
        <v>96</v>
      </c>
      <c r="DN138" s="141"/>
      <c r="DO138" s="68">
        <f t="shared" ref="DO138" si="1209">SUM(DN138*BW138*4*6)</f>
        <v>0</v>
      </c>
      <c r="DP138" s="141"/>
      <c r="DQ138" s="112">
        <f t="shared" si="1185"/>
        <v>0</v>
      </c>
      <c r="DR138" s="70"/>
      <c r="DS138" s="70">
        <f t="shared" si="1081"/>
        <v>96</v>
      </c>
      <c r="DT138" s="70">
        <f t="shared" si="1082"/>
        <v>96</v>
      </c>
      <c r="DU138" s="116"/>
      <c r="DV138" s="116"/>
      <c r="DW138" s="116"/>
      <c r="DX138" s="117"/>
      <c r="DY138" s="108"/>
      <c r="DZ138" s="70"/>
      <c r="EA138" s="146"/>
      <c r="EB138" s="146"/>
      <c r="EC138" s="146"/>
      <c r="ED138" s="177"/>
      <c r="EE138" s="177"/>
      <c r="EF138" s="177"/>
      <c r="EG138" s="177"/>
      <c r="EH138" s="177"/>
      <c r="EI138" s="177"/>
      <c r="EJ138" s="66">
        <f t="shared" si="1083"/>
        <v>16</v>
      </c>
      <c r="EK138" s="147">
        <f t="shared" si="1084"/>
        <v>12</v>
      </c>
      <c r="EL138" s="65">
        <f t="shared" si="1085"/>
        <v>0</v>
      </c>
      <c r="EM138" s="70">
        <f t="shared" si="1086"/>
        <v>0</v>
      </c>
      <c r="EN138" s="65">
        <f t="shared" si="1087"/>
        <v>8</v>
      </c>
      <c r="EO138" s="70">
        <f t="shared" si="1088"/>
        <v>0</v>
      </c>
      <c r="EP138" s="65">
        <f t="shared" si="1089"/>
        <v>4</v>
      </c>
      <c r="EQ138" s="70">
        <f t="shared" si="1090"/>
        <v>0</v>
      </c>
      <c r="ER138" s="65">
        <f t="shared" si="1091"/>
        <v>0</v>
      </c>
      <c r="ES138" s="70">
        <f t="shared" si="1092"/>
        <v>0</v>
      </c>
      <c r="ET138" s="113">
        <f t="shared" si="1093"/>
        <v>0</v>
      </c>
      <c r="EU138" s="70">
        <f t="shared" si="1094"/>
        <v>0</v>
      </c>
      <c r="EV138" s="70">
        <f t="shared" si="1095"/>
        <v>0</v>
      </c>
      <c r="EW138" s="70">
        <f t="shared" si="1096"/>
        <v>0</v>
      </c>
      <c r="EX138" s="113">
        <f t="shared" si="1097"/>
        <v>0</v>
      </c>
      <c r="EY138" s="70">
        <f t="shared" si="1098"/>
        <v>0</v>
      </c>
      <c r="EZ138" s="113">
        <f t="shared" si="1099"/>
        <v>0</v>
      </c>
      <c r="FA138" s="70">
        <f t="shared" si="1100"/>
        <v>0</v>
      </c>
      <c r="FB138" s="113">
        <f t="shared" si="1101"/>
        <v>0</v>
      </c>
      <c r="FC138" s="114">
        <f t="shared" si="1102"/>
        <v>0</v>
      </c>
      <c r="FD138" s="113">
        <f t="shared" si="1103"/>
        <v>1</v>
      </c>
      <c r="FE138" s="70">
        <f t="shared" si="1104"/>
        <v>69</v>
      </c>
      <c r="FF138" s="113">
        <f t="shared" si="1105"/>
        <v>0</v>
      </c>
      <c r="FG138" s="70">
        <f t="shared" si="1106"/>
        <v>0</v>
      </c>
      <c r="FH138" s="113">
        <f t="shared" si="1107"/>
        <v>0</v>
      </c>
      <c r="FI138" s="70">
        <f t="shared" si="1108"/>
        <v>0</v>
      </c>
      <c r="FJ138" s="113">
        <f t="shared" si="1109"/>
        <v>0</v>
      </c>
      <c r="FK138" s="70">
        <f t="shared" si="1110"/>
        <v>0</v>
      </c>
      <c r="FL138" s="113">
        <f t="shared" si="1111"/>
        <v>0</v>
      </c>
      <c r="FM138" s="70">
        <f t="shared" si="1112"/>
        <v>0</v>
      </c>
      <c r="FN138" s="113">
        <f t="shared" si="1113"/>
        <v>0</v>
      </c>
      <c r="FO138" s="70">
        <f t="shared" si="1114"/>
        <v>0</v>
      </c>
      <c r="FP138" s="113">
        <f t="shared" si="1115"/>
        <v>0</v>
      </c>
      <c r="FQ138" s="70">
        <f t="shared" si="1116"/>
        <v>0</v>
      </c>
      <c r="FR138" s="113"/>
      <c r="FS138" s="66">
        <f t="shared" si="1117"/>
        <v>0</v>
      </c>
      <c r="FT138" s="113">
        <f t="shared" si="1118"/>
        <v>0</v>
      </c>
      <c r="FU138" s="70">
        <f t="shared" si="1119"/>
        <v>0</v>
      </c>
      <c r="FV138" s="113">
        <f t="shared" si="1120"/>
        <v>0</v>
      </c>
      <c r="FW138" s="70">
        <f t="shared" si="1121"/>
        <v>0</v>
      </c>
      <c r="FX138" s="113">
        <f t="shared" si="1122"/>
        <v>2</v>
      </c>
      <c r="FY138" s="70">
        <f t="shared" si="1123"/>
        <v>96</v>
      </c>
      <c r="FZ138" s="113">
        <f t="shared" si="1124"/>
        <v>0</v>
      </c>
      <c r="GA138" s="70">
        <f t="shared" si="1125"/>
        <v>0</v>
      </c>
      <c r="GB138" s="113">
        <f t="shared" si="1126"/>
        <v>0</v>
      </c>
      <c r="GC138" s="70">
        <f t="shared" si="1127"/>
        <v>0</v>
      </c>
      <c r="GD138" s="70">
        <f t="shared" si="1128"/>
        <v>0</v>
      </c>
      <c r="GE138" s="70">
        <f t="shared" si="1129"/>
        <v>165</v>
      </c>
      <c r="GF138" s="70">
        <f t="shared" si="1130"/>
        <v>96</v>
      </c>
      <c r="GG138" s="116"/>
      <c r="GH138" s="116"/>
      <c r="GI138" s="116"/>
      <c r="GJ138" s="117"/>
      <c r="GL138" s="10"/>
      <c r="GM138" s="10"/>
      <c r="GN138" s="1"/>
      <c r="GO138" s="13"/>
      <c r="GP138" s="26"/>
      <c r="GQ138" s="5"/>
      <c r="GR138" s="33"/>
    </row>
    <row r="139" spans="1:200" ht="24.95" hidden="1" customHeight="1" outlineLevel="1" x14ac:dyDescent="0.3">
      <c r="A139" s="108"/>
      <c r="B139" s="62" t="s">
        <v>245</v>
      </c>
      <c r="C139" s="63" t="s">
        <v>110</v>
      </c>
      <c r="D139" s="63" t="s">
        <v>95</v>
      </c>
      <c r="E139" s="63" t="s">
        <v>130</v>
      </c>
      <c r="F139" s="63" t="s">
        <v>246</v>
      </c>
      <c r="G139" s="63">
        <v>9</v>
      </c>
      <c r="H139" s="63">
        <v>2</v>
      </c>
      <c r="I139" s="63">
        <v>1</v>
      </c>
      <c r="J139" s="63">
        <v>2</v>
      </c>
      <c r="K139" s="63">
        <f>SUM(J139)*2</f>
        <v>4</v>
      </c>
      <c r="L139" s="62"/>
      <c r="M139" s="64">
        <f t="shared" si="1163"/>
        <v>0</v>
      </c>
      <c r="N139" s="65"/>
      <c r="O139" s="66">
        <f t="shared" si="1152"/>
        <v>0</v>
      </c>
      <c r="P139" s="65"/>
      <c r="Q139" s="66">
        <f t="shared" si="1153"/>
        <v>0</v>
      </c>
      <c r="R139" s="65"/>
      <c r="S139" s="66">
        <f>SUM(R139)*J139</f>
        <v>0</v>
      </c>
      <c r="T139" s="65"/>
      <c r="U139" s="66">
        <f>SUM(T139)*K139</f>
        <v>0</v>
      </c>
      <c r="V139" s="65"/>
      <c r="W139" s="66">
        <f t="shared" si="1156"/>
        <v>0</v>
      </c>
      <c r="X139" s="67">
        <f>SUM(J139*AX139*2+K139*AZ139*2)</f>
        <v>0</v>
      </c>
      <c r="Y139" s="67">
        <f>L139*J139*0.05</f>
        <v>0</v>
      </c>
      <c r="Z139" s="65"/>
      <c r="AA139" s="66"/>
      <c r="AB139" s="65">
        <v>17</v>
      </c>
      <c r="AC139" s="67">
        <f>AB139*H139*2</f>
        <v>68</v>
      </c>
      <c r="AD139" s="65"/>
      <c r="AE139" s="69">
        <f>SUM(AD139*H139*(30+4))/5</f>
        <v>0</v>
      </c>
      <c r="AF139" s="65"/>
      <c r="AG139" s="66">
        <f t="shared" si="1158"/>
        <v>0</v>
      </c>
      <c r="AH139" s="65"/>
      <c r="AI139" s="67">
        <f t="shared" si="1159"/>
        <v>0</v>
      </c>
      <c r="AJ139" s="65"/>
      <c r="AK139" s="67">
        <f t="shared" si="1075"/>
        <v>0</v>
      </c>
      <c r="AL139" s="65"/>
      <c r="AM139" s="66">
        <f>SUM(AL139*H139)</f>
        <v>0</v>
      </c>
      <c r="AN139" s="65"/>
      <c r="AO139" s="66">
        <f t="shared" si="1164"/>
        <v>0</v>
      </c>
      <c r="AP139" s="65"/>
      <c r="AQ139" s="68">
        <f>H139*AP139*3/3</f>
        <v>0</v>
      </c>
      <c r="AR139" s="65"/>
      <c r="AS139" s="67">
        <f>SUM(J139*AR139*6)</f>
        <v>0</v>
      </c>
      <c r="AT139" s="65"/>
      <c r="AU139" s="67">
        <f t="shared" si="1076"/>
        <v>0</v>
      </c>
      <c r="AV139" s="65"/>
      <c r="AW139" s="66">
        <f>SUM(AV139*H139/3)</f>
        <v>0</v>
      </c>
      <c r="AX139" s="65"/>
      <c r="AY139" s="67">
        <f>SUM(J139*AX139*8)</f>
        <v>0</v>
      </c>
      <c r="AZ139" s="65"/>
      <c r="BA139" s="67">
        <f t="shared" si="1077"/>
        <v>0</v>
      </c>
      <c r="BB139" s="65"/>
      <c r="BC139" s="67">
        <f>SUM(BB139*K139*4*6)</f>
        <v>0</v>
      </c>
      <c r="BD139" s="65"/>
      <c r="BE139" s="70">
        <f>SUM(BD139*50)</f>
        <v>0</v>
      </c>
      <c r="BF139" s="70"/>
      <c r="BG139" s="70">
        <f t="shared" si="1079"/>
        <v>68</v>
      </c>
      <c r="BH139" s="70">
        <f t="shared" si="1080"/>
        <v>0</v>
      </c>
      <c r="BI139" s="116"/>
      <c r="BJ139" s="116"/>
      <c r="BK139" s="116"/>
      <c r="BL139" s="117"/>
      <c r="BM139" s="108"/>
      <c r="BN139" s="62" t="s">
        <v>232</v>
      </c>
      <c r="BO139" s="63" t="s">
        <v>222</v>
      </c>
      <c r="BP139" s="63" t="s">
        <v>345</v>
      </c>
      <c r="BQ139" s="63" t="s">
        <v>223</v>
      </c>
      <c r="BR139" s="63" t="s">
        <v>231</v>
      </c>
      <c r="BS139" s="63">
        <v>6</v>
      </c>
      <c r="BT139" s="63">
        <v>4</v>
      </c>
      <c r="BU139" s="63">
        <v>1</v>
      </c>
      <c r="BV139" s="63">
        <v>1</v>
      </c>
      <c r="BW139" s="63">
        <v>1</v>
      </c>
      <c r="BX139" s="62"/>
      <c r="BY139" s="135">
        <f>SUM(BZ139+CB139+CD139+CF139+CH139)</f>
        <v>0</v>
      </c>
      <c r="BZ139" s="65"/>
      <c r="CA139" s="66">
        <f t="shared" ref="CA139" si="1210">SUM(BZ139)*BU139</f>
        <v>0</v>
      </c>
      <c r="CB139" s="65"/>
      <c r="CC139" s="66">
        <f>BV139*CB139</f>
        <v>0</v>
      </c>
      <c r="CD139" s="65"/>
      <c r="CE139" s="66">
        <f>SUM(CD139)*BV139</f>
        <v>0</v>
      </c>
      <c r="CF139" s="65"/>
      <c r="CG139" s="66">
        <f>SUM(CF139)*BW139</f>
        <v>0</v>
      </c>
      <c r="CH139" s="65"/>
      <c r="CI139" s="66">
        <f>SUM(CH139)*BV139*5</f>
        <v>0</v>
      </c>
      <c r="CJ139" s="67"/>
      <c r="CK139" s="67">
        <f t="shared" ref="CK139" si="1211">SUM(BX139*5/100*BV139)</f>
        <v>0</v>
      </c>
      <c r="CL139" s="65"/>
      <c r="CM139" s="66"/>
      <c r="CN139" s="65"/>
      <c r="CO139" s="67">
        <f>SUM(CN139)*3*BT139/5</f>
        <v>0</v>
      </c>
      <c r="CP139" s="65"/>
      <c r="CQ139" s="69">
        <f>SUM(CP139*BT139*(30+4))</f>
        <v>0</v>
      </c>
      <c r="CR139" s="65"/>
      <c r="CS139" s="70">
        <f t="shared" si="1202"/>
        <v>0</v>
      </c>
      <c r="CT139" s="65"/>
      <c r="CU139" s="67">
        <f t="shared" si="1203"/>
        <v>0</v>
      </c>
      <c r="CV139" s="65"/>
      <c r="CW139" s="67">
        <f>SUM(CV139*BT139*2/3)</f>
        <v>0</v>
      </c>
      <c r="CX139" s="65"/>
      <c r="CY139" s="66">
        <f>SUM(CX139*BT139)</f>
        <v>0</v>
      </c>
      <c r="CZ139" s="65"/>
      <c r="DA139" s="66">
        <f t="shared" ref="DA139" si="1212">SUM(CZ139*BV139)</f>
        <v>0</v>
      </c>
      <c r="DB139" s="65"/>
      <c r="DC139" s="67">
        <f>SUM(DB139*BT139*2)</f>
        <v>0</v>
      </c>
      <c r="DD139" s="65"/>
      <c r="DE139" s="67">
        <f>SUM(DD139*BV139*2)</f>
        <v>0</v>
      </c>
      <c r="DF139" s="65"/>
      <c r="DG139" s="67">
        <f t="shared" si="1174"/>
        <v>0</v>
      </c>
      <c r="DH139" s="65"/>
      <c r="DI139" s="70">
        <f>BT139*DH139*3*1</f>
        <v>0</v>
      </c>
      <c r="DJ139" s="65"/>
      <c r="DK139" s="67">
        <f>SUM(DJ139*BT139/3)</f>
        <v>0</v>
      </c>
      <c r="DL139" s="65"/>
      <c r="DM139" s="67">
        <f>SUM(DL139*BW139*5*6)</f>
        <v>0</v>
      </c>
      <c r="DN139" s="65">
        <v>1</v>
      </c>
      <c r="DO139" s="67">
        <f>BT139*DN139*2*0.5/2</f>
        <v>2</v>
      </c>
      <c r="DP139" s="141"/>
      <c r="DQ139" s="112">
        <f>SUM(DP139*50)/2</f>
        <v>0</v>
      </c>
      <c r="DR139" s="70"/>
      <c r="DS139" s="70">
        <f t="shared" si="1081"/>
        <v>2</v>
      </c>
      <c r="DT139" s="70">
        <f t="shared" si="1082"/>
        <v>2</v>
      </c>
      <c r="DU139" s="116"/>
      <c r="DV139" s="116"/>
      <c r="DW139" s="116"/>
      <c r="DX139" s="117"/>
      <c r="DY139" s="108"/>
      <c r="DZ139" s="62"/>
      <c r="EA139" s="168"/>
      <c r="EB139" s="63"/>
      <c r="EC139" s="63"/>
      <c r="ED139" s="63"/>
      <c r="EE139" s="63"/>
      <c r="EF139" s="63"/>
      <c r="EG139" s="63"/>
      <c r="EH139" s="63"/>
      <c r="EI139" s="63"/>
      <c r="EJ139" s="109">
        <f t="shared" si="1083"/>
        <v>0</v>
      </c>
      <c r="EK139" s="147">
        <f t="shared" si="1084"/>
        <v>0</v>
      </c>
      <c r="EL139" s="65">
        <f t="shared" si="1085"/>
        <v>0</v>
      </c>
      <c r="EM139" s="70">
        <f t="shared" si="1086"/>
        <v>0</v>
      </c>
      <c r="EN139" s="65">
        <f t="shared" si="1087"/>
        <v>0</v>
      </c>
      <c r="EO139" s="70">
        <f t="shared" si="1088"/>
        <v>0</v>
      </c>
      <c r="EP139" s="65">
        <f t="shared" si="1089"/>
        <v>0</v>
      </c>
      <c r="EQ139" s="70">
        <f t="shared" si="1090"/>
        <v>0</v>
      </c>
      <c r="ER139" s="65">
        <f t="shared" si="1091"/>
        <v>0</v>
      </c>
      <c r="ES139" s="70">
        <f t="shared" si="1092"/>
        <v>0</v>
      </c>
      <c r="ET139" s="113">
        <f t="shared" si="1093"/>
        <v>0</v>
      </c>
      <c r="EU139" s="70">
        <f t="shared" si="1094"/>
        <v>0</v>
      </c>
      <c r="EV139" s="70">
        <f t="shared" si="1095"/>
        <v>0</v>
      </c>
      <c r="EW139" s="70">
        <f t="shared" si="1096"/>
        <v>0</v>
      </c>
      <c r="EX139" s="113">
        <f t="shared" si="1097"/>
        <v>0</v>
      </c>
      <c r="EY139" s="70">
        <f t="shared" si="1098"/>
        <v>0</v>
      </c>
      <c r="EZ139" s="113">
        <f t="shared" si="1099"/>
        <v>17</v>
      </c>
      <c r="FA139" s="70">
        <f t="shared" si="1100"/>
        <v>68</v>
      </c>
      <c r="FB139" s="113">
        <f t="shared" si="1101"/>
        <v>0</v>
      </c>
      <c r="FC139" s="114">
        <f t="shared" si="1102"/>
        <v>0</v>
      </c>
      <c r="FD139" s="113">
        <f t="shared" si="1103"/>
        <v>0</v>
      </c>
      <c r="FE139" s="70">
        <f t="shared" si="1104"/>
        <v>0</v>
      </c>
      <c r="FF139" s="113">
        <f t="shared" si="1105"/>
        <v>0</v>
      </c>
      <c r="FG139" s="70">
        <f t="shared" si="1106"/>
        <v>0</v>
      </c>
      <c r="FH139" s="113">
        <f t="shared" si="1107"/>
        <v>0</v>
      </c>
      <c r="FI139" s="70">
        <f t="shared" si="1108"/>
        <v>0</v>
      </c>
      <c r="FJ139" s="113">
        <f t="shared" si="1109"/>
        <v>0</v>
      </c>
      <c r="FK139" s="70">
        <f t="shared" si="1110"/>
        <v>0</v>
      </c>
      <c r="FL139" s="113">
        <f t="shared" si="1111"/>
        <v>0</v>
      </c>
      <c r="FM139" s="70">
        <f t="shared" si="1112"/>
        <v>0</v>
      </c>
      <c r="FN139" s="113">
        <f t="shared" si="1113"/>
        <v>0</v>
      </c>
      <c r="FO139" s="70">
        <f t="shared" si="1114"/>
        <v>0</v>
      </c>
      <c r="FP139" s="113">
        <f t="shared" si="1115"/>
        <v>0</v>
      </c>
      <c r="FQ139" s="70">
        <f t="shared" si="1116"/>
        <v>0</v>
      </c>
      <c r="FR139" s="113"/>
      <c r="FS139" s="66">
        <f t="shared" si="1117"/>
        <v>0</v>
      </c>
      <c r="FT139" s="113">
        <f t="shared" si="1118"/>
        <v>0</v>
      </c>
      <c r="FU139" s="70">
        <f t="shared" si="1119"/>
        <v>0</v>
      </c>
      <c r="FV139" s="113">
        <f t="shared" si="1120"/>
        <v>0</v>
      </c>
      <c r="FW139" s="70">
        <f t="shared" si="1121"/>
        <v>0</v>
      </c>
      <c r="FX139" s="113">
        <f t="shared" si="1122"/>
        <v>0</v>
      </c>
      <c r="FY139" s="70">
        <f t="shared" si="1123"/>
        <v>0</v>
      </c>
      <c r="FZ139" s="113">
        <f t="shared" si="1124"/>
        <v>1</v>
      </c>
      <c r="GA139" s="70">
        <f t="shared" si="1125"/>
        <v>2</v>
      </c>
      <c r="GB139" s="113">
        <f t="shared" si="1126"/>
        <v>0</v>
      </c>
      <c r="GC139" s="70">
        <f t="shared" si="1127"/>
        <v>0</v>
      </c>
      <c r="GD139" s="70">
        <f t="shared" si="1128"/>
        <v>0</v>
      </c>
      <c r="GE139" s="70">
        <f t="shared" si="1129"/>
        <v>70</v>
      </c>
      <c r="GF139" s="70">
        <f t="shared" si="1130"/>
        <v>2</v>
      </c>
      <c r="GG139" s="116"/>
      <c r="GH139" s="116"/>
      <c r="GI139" s="116"/>
      <c r="GJ139" s="117"/>
      <c r="GL139" s="10"/>
      <c r="GM139" s="10"/>
      <c r="GN139" s="1"/>
      <c r="GO139" s="13"/>
      <c r="GP139" s="26"/>
      <c r="GQ139" s="5"/>
      <c r="GR139" s="33"/>
    </row>
    <row r="140" spans="1:200" ht="24.95" hidden="1" customHeight="1" outlineLevel="1" x14ac:dyDescent="0.3">
      <c r="A140" s="108"/>
      <c r="B140" s="137" t="s">
        <v>233</v>
      </c>
      <c r="C140" s="119" t="s">
        <v>94</v>
      </c>
      <c r="D140" s="119" t="s">
        <v>190</v>
      </c>
      <c r="E140" s="119" t="s">
        <v>187</v>
      </c>
      <c r="F140" s="119" t="s">
        <v>379</v>
      </c>
      <c r="G140" s="119">
        <v>11</v>
      </c>
      <c r="H140" s="119">
        <v>1</v>
      </c>
      <c r="I140" s="119">
        <v>1</v>
      </c>
      <c r="J140" s="119">
        <v>1</v>
      </c>
      <c r="K140" s="119">
        <v>1</v>
      </c>
      <c r="L140" s="138"/>
      <c r="M140" s="139">
        <f t="shared" ref="M140" si="1213">SUM(N140+P140+R140+T140+V140)</f>
        <v>0</v>
      </c>
      <c r="N140" s="138"/>
      <c r="O140" s="138">
        <f>SUM(N140)*I140</f>
        <v>0</v>
      </c>
      <c r="P140" s="138"/>
      <c r="Q140" s="140">
        <f t="shared" si="1153"/>
        <v>0</v>
      </c>
      <c r="R140" s="138"/>
      <c r="S140" s="140">
        <f t="shared" ref="S140:S141" si="1214">SUM(R140)*J140</f>
        <v>0</v>
      </c>
      <c r="T140" s="141"/>
      <c r="U140" s="142">
        <f t="shared" ref="U140:U141" si="1215">SUM(T140)*K140</f>
        <v>0</v>
      </c>
      <c r="V140" s="141"/>
      <c r="W140" s="142">
        <f t="shared" si="1156"/>
        <v>0</v>
      </c>
      <c r="X140" s="68"/>
      <c r="Y140" s="68">
        <f t="shared" ref="Y140:Y141" si="1216">SUM(L140*15/100*J140)</f>
        <v>0</v>
      </c>
      <c r="Z140" s="141"/>
      <c r="AA140" s="142"/>
      <c r="AB140" s="141"/>
      <c r="AC140" s="68">
        <f t="shared" ref="AC140:AC141" si="1217">SUM(AB140)*3*H140/5</f>
        <v>0</v>
      </c>
      <c r="AD140" s="141">
        <v>1</v>
      </c>
      <c r="AE140" s="148">
        <f>H140*15*AD140</f>
        <v>15</v>
      </c>
      <c r="AF140" s="141"/>
      <c r="AG140" s="142">
        <f t="shared" si="1158"/>
        <v>0</v>
      </c>
      <c r="AH140" s="141"/>
      <c r="AI140" s="68">
        <f>SUM(AH140*H140/3)</f>
        <v>0</v>
      </c>
      <c r="AJ140" s="141"/>
      <c r="AK140" s="68">
        <f>SUM(AJ140*H140*2/3)</f>
        <v>0</v>
      </c>
      <c r="AL140" s="141"/>
      <c r="AM140" s="142">
        <f>SUM(AL140*H140)*2</f>
        <v>0</v>
      </c>
      <c r="AN140" s="141"/>
      <c r="AO140" s="142">
        <f t="shared" ref="AO140:AO141" si="1218">SUM(AN140*J140)</f>
        <v>0</v>
      </c>
      <c r="AP140" s="141"/>
      <c r="AQ140" s="68">
        <f>SUM(AP140*H140*2)</f>
        <v>0</v>
      </c>
      <c r="AR140" s="141"/>
      <c r="AS140" s="68">
        <f t="shared" ref="AS140:AS141" si="1219">SUM(J140*AR140*6)</f>
        <v>0</v>
      </c>
      <c r="AT140" s="141"/>
      <c r="AU140" s="68">
        <f t="shared" si="1076"/>
        <v>0</v>
      </c>
      <c r="AV140" s="141"/>
      <c r="AW140" s="142">
        <f t="shared" ref="AW140:AW141" si="1220">SUM(AV140*H140/3)</f>
        <v>0</v>
      </c>
      <c r="AX140" s="141"/>
      <c r="AY140" s="68">
        <f>SUM(J140*AX140*8)</f>
        <v>0</v>
      </c>
      <c r="AZ140" s="141"/>
      <c r="BA140" s="68">
        <f>SUM(AZ140*H140*5*2/3)</f>
        <v>0</v>
      </c>
      <c r="BB140" s="141"/>
      <c r="BC140" s="68">
        <f t="shared" ref="BC140:BC141" si="1221">SUM(BB140*K140*4*6)</f>
        <v>0</v>
      </c>
      <c r="BD140" s="141"/>
      <c r="BE140" s="112">
        <f t="shared" ref="BE140:BE141" si="1222">SUM(BD140*50)</f>
        <v>0</v>
      </c>
      <c r="BF140" s="70"/>
      <c r="BG140" s="70">
        <f t="shared" si="1079"/>
        <v>15</v>
      </c>
      <c r="BH140" s="70">
        <f t="shared" si="1080"/>
        <v>0</v>
      </c>
      <c r="BI140" s="116"/>
      <c r="BJ140" s="116"/>
      <c r="BK140" s="116"/>
      <c r="BL140" s="117"/>
      <c r="BM140" s="108"/>
      <c r="BN140" s="62"/>
      <c r="BO140" s="168"/>
      <c r="BP140" s="63"/>
      <c r="BQ140" s="63"/>
      <c r="BR140" s="63"/>
      <c r="BS140" s="63"/>
      <c r="BT140" s="63"/>
      <c r="BU140" s="63"/>
      <c r="BV140" s="63"/>
      <c r="BW140" s="63"/>
      <c r="BX140" s="109"/>
      <c r="BY140" s="147">
        <f t="shared" ref="BY140:BY143" si="1223">SUM(BZ140+CB140+CF140+CH140+DD140*2)</f>
        <v>0</v>
      </c>
      <c r="BZ140" s="65"/>
      <c r="CA140" s="70"/>
      <c r="CB140" s="65"/>
      <c r="CC140" s="70"/>
      <c r="CD140" s="65"/>
      <c r="CE140" s="70"/>
      <c r="CF140" s="65"/>
      <c r="CG140" s="70"/>
      <c r="CH140" s="113"/>
      <c r="CI140" s="70"/>
      <c r="CJ140" s="70"/>
      <c r="CK140" s="70"/>
      <c r="CL140" s="113"/>
      <c r="CM140" s="70"/>
      <c r="CN140" s="113"/>
      <c r="CO140" s="70"/>
      <c r="CP140" s="113"/>
      <c r="CQ140" s="114"/>
      <c r="CR140" s="113"/>
      <c r="CS140" s="70"/>
      <c r="CT140" s="113"/>
      <c r="CU140" s="70"/>
      <c r="CV140" s="113"/>
      <c r="CW140" s="70"/>
      <c r="CX140" s="113"/>
      <c r="CY140" s="70"/>
      <c r="CZ140" s="113"/>
      <c r="DA140" s="70"/>
      <c r="DB140" s="113"/>
      <c r="DC140" s="66"/>
      <c r="DD140" s="113"/>
      <c r="DE140" s="66"/>
      <c r="DF140" s="113"/>
      <c r="DG140" s="70"/>
      <c r="DH140" s="113"/>
      <c r="DI140" s="70"/>
      <c r="DJ140" s="113"/>
      <c r="DK140" s="66"/>
      <c r="DL140" s="113"/>
      <c r="DM140" s="70"/>
      <c r="DN140" s="113"/>
      <c r="DO140" s="70"/>
      <c r="DP140" s="113"/>
      <c r="DQ140" s="70"/>
      <c r="DR140" s="70"/>
      <c r="DS140" s="70">
        <f t="shared" si="1081"/>
        <v>0</v>
      </c>
      <c r="DT140" s="70">
        <f t="shared" si="1082"/>
        <v>0</v>
      </c>
      <c r="DU140" s="116"/>
      <c r="DV140" s="116"/>
      <c r="DW140" s="116"/>
      <c r="DX140" s="117"/>
      <c r="DY140" s="108"/>
      <c r="DZ140" s="62"/>
      <c r="EA140" s="168"/>
      <c r="EB140" s="63"/>
      <c r="EC140" s="63"/>
      <c r="ED140" s="63"/>
      <c r="EE140" s="63"/>
      <c r="EF140" s="63"/>
      <c r="EG140" s="63"/>
      <c r="EH140" s="63"/>
      <c r="EI140" s="63"/>
      <c r="EJ140" s="109">
        <f t="shared" si="1083"/>
        <v>0</v>
      </c>
      <c r="EK140" s="147">
        <f t="shared" si="1084"/>
        <v>0</v>
      </c>
      <c r="EL140" s="65">
        <f t="shared" si="1085"/>
        <v>0</v>
      </c>
      <c r="EM140" s="70">
        <f t="shared" si="1086"/>
        <v>0</v>
      </c>
      <c r="EN140" s="65">
        <f t="shared" si="1087"/>
        <v>0</v>
      </c>
      <c r="EO140" s="70">
        <f t="shared" si="1088"/>
        <v>0</v>
      </c>
      <c r="EP140" s="65">
        <f t="shared" si="1089"/>
        <v>0</v>
      </c>
      <c r="EQ140" s="70">
        <f t="shared" si="1090"/>
        <v>0</v>
      </c>
      <c r="ER140" s="65">
        <f t="shared" si="1091"/>
        <v>0</v>
      </c>
      <c r="ES140" s="70">
        <f t="shared" si="1092"/>
        <v>0</v>
      </c>
      <c r="ET140" s="113">
        <f t="shared" si="1093"/>
        <v>0</v>
      </c>
      <c r="EU140" s="70">
        <f t="shared" si="1094"/>
        <v>0</v>
      </c>
      <c r="EV140" s="70">
        <f t="shared" si="1095"/>
        <v>0</v>
      </c>
      <c r="EW140" s="70">
        <f t="shared" si="1096"/>
        <v>0</v>
      </c>
      <c r="EX140" s="113">
        <f t="shared" si="1097"/>
        <v>0</v>
      </c>
      <c r="EY140" s="70">
        <f t="shared" si="1098"/>
        <v>0</v>
      </c>
      <c r="EZ140" s="113">
        <f t="shared" si="1099"/>
        <v>0</v>
      </c>
      <c r="FA140" s="70">
        <f t="shared" si="1100"/>
        <v>0</v>
      </c>
      <c r="FB140" s="113">
        <f t="shared" si="1101"/>
        <v>1</v>
      </c>
      <c r="FC140" s="114">
        <f t="shared" si="1102"/>
        <v>15</v>
      </c>
      <c r="FD140" s="113">
        <f t="shared" si="1103"/>
        <v>0</v>
      </c>
      <c r="FE140" s="70">
        <f t="shared" si="1104"/>
        <v>0</v>
      </c>
      <c r="FF140" s="113">
        <f t="shared" si="1105"/>
        <v>0</v>
      </c>
      <c r="FG140" s="70">
        <f t="shared" si="1106"/>
        <v>0</v>
      </c>
      <c r="FH140" s="113">
        <f t="shared" si="1107"/>
        <v>0</v>
      </c>
      <c r="FI140" s="70">
        <f t="shared" si="1108"/>
        <v>0</v>
      </c>
      <c r="FJ140" s="113">
        <f t="shared" si="1109"/>
        <v>0</v>
      </c>
      <c r="FK140" s="70">
        <f t="shared" si="1110"/>
        <v>0</v>
      </c>
      <c r="FL140" s="113">
        <f t="shared" si="1111"/>
        <v>0</v>
      </c>
      <c r="FM140" s="70">
        <f t="shared" si="1112"/>
        <v>0</v>
      </c>
      <c r="FN140" s="113">
        <f t="shared" si="1113"/>
        <v>0</v>
      </c>
      <c r="FO140" s="70">
        <f t="shared" si="1114"/>
        <v>0</v>
      </c>
      <c r="FP140" s="113">
        <f t="shared" si="1115"/>
        <v>0</v>
      </c>
      <c r="FQ140" s="70">
        <f t="shared" si="1116"/>
        <v>0</v>
      </c>
      <c r="FR140" s="113"/>
      <c r="FS140" s="66">
        <f t="shared" si="1117"/>
        <v>0</v>
      </c>
      <c r="FT140" s="113">
        <f t="shared" si="1118"/>
        <v>0</v>
      </c>
      <c r="FU140" s="70">
        <f t="shared" si="1119"/>
        <v>0</v>
      </c>
      <c r="FV140" s="113">
        <f t="shared" si="1120"/>
        <v>0</v>
      </c>
      <c r="FW140" s="70">
        <f t="shared" si="1121"/>
        <v>0</v>
      </c>
      <c r="FX140" s="113">
        <f t="shared" si="1122"/>
        <v>0</v>
      </c>
      <c r="FY140" s="70">
        <f t="shared" si="1123"/>
        <v>0</v>
      </c>
      <c r="FZ140" s="113">
        <f t="shared" si="1124"/>
        <v>0</v>
      </c>
      <c r="GA140" s="70">
        <f t="shared" si="1125"/>
        <v>0</v>
      </c>
      <c r="GB140" s="113">
        <f t="shared" si="1126"/>
        <v>0</v>
      </c>
      <c r="GC140" s="70">
        <f t="shared" si="1127"/>
        <v>0</v>
      </c>
      <c r="GD140" s="70">
        <f t="shared" si="1128"/>
        <v>0</v>
      </c>
      <c r="GE140" s="70">
        <f t="shared" si="1129"/>
        <v>15</v>
      </c>
      <c r="GF140" s="70">
        <f t="shared" si="1130"/>
        <v>0</v>
      </c>
      <c r="GG140" s="116"/>
      <c r="GH140" s="116"/>
      <c r="GI140" s="116"/>
      <c r="GJ140" s="117"/>
      <c r="GL140" s="10"/>
      <c r="GM140" s="10"/>
      <c r="GN140" s="1"/>
      <c r="GO140" s="13"/>
      <c r="GP140" s="26"/>
      <c r="GQ140" s="5"/>
      <c r="GR140" s="33"/>
    </row>
    <row r="141" spans="1:200" ht="24.95" hidden="1" customHeight="1" outlineLevel="1" x14ac:dyDescent="0.3">
      <c r="A141" s="108"/>
      <c r="B141" s="137" t="s">
        <v>233</v>
      </c>
      <c r="C141" s="119" t="s">
        <v>110</v>
      </c>
      <c r="D141" s="119" t="s">
        <v>190</v>
      </c>
      <c r="E141" s="119" t="s">
        <v>187</v>
      </c>
      <c r="F141" s="119" t="s">
        <v>380</v>
      </c>
      <c r="G141" s="119">
        <v>11</v>
      </c>
      <c r="H141" s="119">
        <v>2</v>
      </c>
      <c r="I141" s="119">
        <v>1</v>
      </c>
      <c r="J141" s="119">
        <v>1</v>
      </c>
      <c r="K141" s="119">
        <v>1</v>
      </c>
      <c r="L141" s="138"/>
      <c r="M141" s="139">
        <f>SUM(N141+P141+R141+T141+V141)</f>
        <v>0</v>
      </c>
      <c r="N141" s="138"/>
      <c r="O141" s="138">
        <f>SUM(N141)*I141</f>
        <v>0</v>
      </c>
      <c r="P141" s="138"/>
      <c r="Q141" s="140">
        <f>J141*P141</f>
        <v>0</v>
      </c>
      <c r="R141" s="138"/>
      <c r="S141" s="140">
        <f t="shared" si="1214"/>
        <v>0</v>
      </c>
      <c r="T141" s="141"/>
      <c r="U141" s="142">
        <f t="shared" si="1215"/>
        <v>0</v>
      </c>
      <c r="V141" s="141"/>
      <c r="W141" s="142">
        <f t="shared" si="1156"/>
        <v>0</v>
      </c>
      <c r="X141" s="68"/>
      <c r="Y141" s="68">
        <f t="shared" si="1216"/>
        <v>0</v>
      </c>
      <c r="Z141" s="141"/>
      <c r="AA141" s="142"/>
      <c r="AB141" s="141"/>
      <c r="AC141" s="68">
        <f t="shared" si="1217"/>
        <v>0</v>
      </c>
      <c r="AD141" s="141">
        <v>1</v>
      </c>
      <c r="AE141" s="148">
        <f>H141*15*AD141</f>
        <v>30</v>
      </c>
      <c r="AF141" s="141"/>
      <c r="AG141" s="142">
        <f t="shared" si="1158"/>
        <v>0</v>
      </c>
      <c r="AH141" s="141"/>
      <c r="AI141" s="68">
        <f>SUM(AH141*H141/3)</f>
        <v>0</v>
      </c>
      <c r="AJ141" s="141"/>
      <c r="AK141" s="68">
        <f>SUM(AJ141*H141*2/3)</f>
        <v>0</v>
      </c>
      <c r="AL141" s="141"/>
      <c r="AM141" s="142">
        <f>SUM(AL141*H141)*2</f>
        <v>0</v>
      </c>
      <c r="AN141" s="141"/>
      <c r="AO141" s="142">
        <f t="shared" si="1218"/>
        <v>0</v>
      </c>
      <c r="AP141" s="141"/>
      <c r="AQ141" s="68">
        <f>SUM(AP141*H141*2)</f>
        <v>0</v>
      </c>
      <c r="AR141" s="141"/>
      <c r="AS141" s="68">
        <f t="shared" si="1219"/>
        <v>0</v>
      </c>
      <c r="AT141" s="141"/>
      <c r="AU141" s="68">
        <f t="shared" si="1076"/>
        <v>0</v>
      </c>
      <c r="AV141" s="141"/>
      <c r="AW141" s="142">
        <f t="shared" si="1220"/>
        <v>0</v>
      </c>
      <c r="AX141" s="141"/>
      <c r="AY141" s="68">
        <f>SUM(J141*AX141*8)</f>
        <v>0</v>
      </c>
      <c r="AZ141" s="141"/>
      <c r="BA141" s="68">
        <f>SUM(AZ141*H141*5*2/3)</f>
        <v>0</v>
      </c>
      <c r="BB141" s="141"/>
      <c r="BC141" s="68">
        <f t="shared" si="1221"/>
        <v>0</v>
      </c>
      <c r="BD141" s="141"/>
      <c r="BE141" s="112">
        <f t="shared" si="1222"/>
        <v>0</v>
      </c>
      <c r="BF141" s="70"/>
      <c r="BG141" s="70">
        <f t="shared" si="1079"/>
        <v>30</v>
      </c>
      <c r="BH141" s="70">
        <f t="shared" si="1080"/>
        <v>0</v>
      </c>
      <c r="BI141" s="116"/>
      <c r="BJ141" s="116"/>
      <c r="BK141" s="116"/>
      <c r="BL141" s="117"/>
      <c r="BM141" s="108"/>
      <c r="BN141" s="62"/>
      <c r="BO141" s="168"/>
      <c r="BP141" s="63"/>
      <c r="BQ141" s="63"/>
      <c r="BR141" s="63"/>
      <c r="BS141" s="63"/>
      <c r="BT141" s="63"/>
      <c r="BU141" s="63"/>
      <c r="BV141" s="63"/>
      <c r="BW141" s="63"/>
      <c r="BX141" s="109"/>
      <c r="BY141" s="147">
        <f t="shared" si="1223"/>
        <v>0</v>
      </c>
      <c r="BZ141" s="65"/>
      <c r="CA141" s="70"/>
      <c r="CB141" s="65"/>
      <c r="CC141" s="70"/>
      <c r="CD141" s="65"/>
      <c r="CE141" s="70"/>
      <c r="CF141" s="65"/>
      <c r="CG141" s="70"/>
      <c r="CH141" s="113"/>
      <c r="CI141" s="70"/>
      <c r="CJ141" s="70"/>
      <c r="CK141" s="70"/>
      <c r="CL141" s="113"/>
      <c r="CM141" s="70"/>
      <c r="CN141" s="113"/>
      <c r="CO141" s="70"/>
      <c r="CP141" s="113"/>
      <c r="CQ141" s="114"/>
      <c r="CR141" s="113"/>
      <c r="CS141" s="70"/>
      <c r="CT141" s="113"/>
      <c r="CU141" s="70"/>
      <c r="CV141" s="113"/>
      <c r="CW141" s="70"/>
      <c r="CX141" s="113"/>
      <c r="CY141" s="70"/>
      <c r="CZ141" s="113"/>
      <c r="DA141" s="70"/>
      <c r="DB141" s="113"/>
      <c r="DC141" s="66"/>
      <c r="DD141" s="113"/>
      <c r="DE141" s="66"/>
      <c r="DF141" s="113"/>
      <c r="DG141" s="70"/>
      <c r="DH141" s="113"/>
      <c r="DI141" s="70"/>
      <c r="DJ141" s="113"/>
      <c r="DK141" s="66"/>
      <c r="DL141" s="113"/>
      <c r="DM141" s="70"/>
      <c r="DN141" s="113"/>
      <c r="DO141" s="70"/>
      <c r="DP141" s="113"/>
      <c r="DQ141" s="70"/>
      <c r="DR141" s="70"/>
      <c r="DS141" s="70">
        <f t="shared" si="1081"/>
        <v>0</v>
      </c>
      <c r="DT141" s="70">
        <f t="shared" si="1082"/>
        <v>0</v>
      </c>
      <c r="DU141" s="116"/>
      <c r="DV141" s="116"/>
      <c r="DW141" s="116"/>
      <c r="DX141" s="117"/>
      <c r="DY141" s="108"/>
      <c r="DZ141" s="62"/>
      <c r="EA141" s="168"/>
      <c r="EB141" s="63"/>
      <c r="EC141" s="63"/>
      <c r="ED141" s="63"/>
      <c r="EE141" s="63"/>
      <c r="EF141" s="63"/>
      <c r="EG141" s="63"/>
      <c r="EH141" s="63"/>
      <c r="EI141" s="63"/>
      <c r="EJ141" s="109">
        <f t="shared" si="1083"/>
        <v>0</v>
      </c>
      <c r="EK141" s="147">
        <f t="shared" si="1084"/>
        <v>0</v>
      </c>
      <c r="EL141" s="65">
        <f t="shared" si="1085"/>
        <v>0</v>
      </c>
      <c r="EM141" s="70">
        <f t="shared" si="1086"/>
        <v>0</v>
      </c>
      <c r="EN141" s="65">
        <f t="shared" si="1087"/>
        <v>0</v>
      </c>
      <c r="EO141" s="70">
        <f t="shared" si="1088"/>
        <v>0</v>
      </c>
      <c r="EP141" s="65">
        <f t="shared" si="1089"/>
        <v>0</v>
      </c>
      <c r="EQ141" s="70">
        <f t="shared" si="1090"/>
        <v>0</v>
      </c>
      <c r="ER141" s="65">
        <f t="shared" si="1091"/>
        <v>0</v>
      </c>
      <c r="ES141" s="70">
        <f t="shared" si="1092"/>
        <v>0</v>
      </c>
      <c r="ET141" s="113">
        <f t="shared" si="1093"/>
        <v>0</v>
      </c>
      <c r="EU141" s="70">
        <f t="shared" si="1094"/>
        <v>0</v>
      </c>
      <c r="EV141" s="70">
        <f t="shared" si="1095"/>
        <v>0</v>
      </c>
      <c r="EW141" s="70">
        <f t="shared" si="1096"/>
        <v>0</v>
      </c>
      <c r="EX141" s="113">
        <f t="shared" si="1097"/>
        <v>0</v>
      </c>
      <c r="EY141" s="70">
        <f t="shared" si="1098"/>
        <v>0</v>
      </c>
      <c r="EZ141" s="113">
        <f t="shared" si="1099"/>
        <v>0</v>
      </c>
      <c r="FA141" s="70">
        <f t="shared" si="1100"/>
        <v>0</v>
      </c>
      <c r="FB141" s="113">
        <f t="shared" si="1101"/>
        <v>1</v>
      </c>
      <c r="FC141" s="114">
        <f t="shared" si="1102"/>
        <v>30</v>
      </c>
      <c r="FD141" s="113">
        <f t="shared" si="1103"/>
        <v>0</v>
      </c>
      <c r="FE141" s="70">
        <f t="shared" si="1104"/>
        <v>0</v>
      </c>
      <c r="FF141" s="113">
        <f t="shared" si="1105"/>
        <v>0</v>
      </c>
      <c r="FG141" s="70">
        <f t="shared" si="1106"/>
        <v>0</v>
      </c>
      <c r="FH141" s="113">
        <f t="shared" si="1107"/>
        <v>0</v>
      </c>
      <c r="FI141" s="70">
        <f t="shared" si="1108"/>
        <v>0</v>
      </c>
      <c r="FJ141" s="113">
        <f t="shared" si="1109"/>
        <v>0</v>
      </c>
      <c r="FK141" s="70">
        <f t="shared" si="1110"/>
        <v>0</v>
      </c>
      <c r="FL141" s="113">
        <f t="shared" si="1111"/>
        <v>0</v>
      </c>
      <c r="FM141" s="70">
        <f t="shared" si="1112"/>
        <v>0</v>
      </c>
      <c r="FN141" s="113">
        <f t="shared" si="1113"/>
        <v>0</v>
      </c>
      <c r="FO141" s="70">
        <f t="shared" si="1114"/>
        <v>0</v>
      </c>
      <c r="FP141" s="113">
        <f t="shared" si="1115"/>
        <v>0</v>
      </c>
      <c r="FQ141" s="70">
        <f t="shared" si="1116"/>
        <v>0</v>
      </c>
      <c r="FR141" s="113"/>
      <c r="FS141" s="66">
        <f t="shared" si="1117"/>
        <v>0</v>
      </c>
      <c r="FT141" s="113">
        <f t="shared" si="1118"/>
        <v>0</v>
      </c>
      <c r="FU141" s="70">
        <f t="shared" si="1119"/>
        <v>0</v>
      </c>
      <c r="FV141" s="113">
        <f t="shared" si="1120"/>
        <v>0</v>
      </c>
      <c r="FW141" s="70">
        <f t="shared" si="1121"/>
        <v>0</v>
      </c>
      <c r="FX141" s="113">
        <f t="shared" si="1122"/>
        <v>0</v>
      </c>
      <c r="FY141" s="70">
        <f t="shared" si="1123"/>
        <v>0</v>
      </c>
      <c r="FZ141" s="113">
        <f t="shared" si="1124"/>
        <v>0</v>
      </c>
      <c r="GA141" s="70">
        <f t="shared" si="1125"/>
        <v>0</v>
      </c>
      <c r="GB141" s="113">
        <f t="shared" si="1126"/>
        <v>0</v>
      </c>
      <c r="GC141" s="70">
        <f t="shared" si="1127"/>
        <v>0</v>
      </c>
      <c r="GD141" s="70">
        <f t="shared" si="1128"/>
        <v>0</v>
      </c>
      <c r="GE141" s="70">
        <f t="shared" si="1129"/>
        <v>30</v>
      </c>
      <c r="GF141" s="70">
        <f t="shared" si="1130"/>
        <v>0</v>
      </c>
      <c r="GG141" s="116"/>
      <c r="GH141" s="116"/>
      <c r="GI141" s="116"/>
      <c r="GJ141" s="117"/>
      <c r="GL141" s="10"/>
      <c r="GM141" s="10"/>
      <c r="GN141" s="1"/>
      <c r="GO141" s="13"/>
      <c r="GP141" s="26"/>
      <c r="GQ141" s="5"/>
      <c r="GR141" s="33"/>
    </row>
    <row r="142" spans="1:200" ht="24.95" hidden="1" customHeight="1" outlineLevel="1" x14ac:dyDescent="0.3">
      <c r="A142" s="108"/>
      <c r="B142" s="62" t="s">
        <v>249</v>
      </c>
      <c r="C142" s="63" t="s">
        <v>110</v>
      </c>
      <c r="D142" s="63" t="s">
        <v>95</v>
      </c>
      <c r="E142" s="63" t="s">
        <v>130</v>
      </c>
      <c r="F142" s="63" t="s">
        <v>248</v>
      </c>
      <c r="G142" s="63">
        <v>9</v>
      </c>
      <c r="H142" s="63">
        <v>3</v>
      </c>
      <c r="I142" s="63">
        <v>1</v>
      </c>
      <c r="J142" s="63">
        <v>3</v>
      </c>
      <c r="K142" s="63">
        <f>SUM(J142)*2</f>
        <v>6</v>
      </c>
      <c r="L142" s="62"/>
      <c r="M142" s="64">
        <f>SUM(N142+P142+R142+T142+V142)</f>
        <v>0</v>
      </c>
      <c r="N142" s="65"/>
      <c r="O142" s="66">
        <f>SUM(N142)*I142</f>
        <v>0</v>
      </c>
      <c r="P142" s="65"/>
      <c r="Q142" s="66">
        <f>J142*P142</f>
        <v>0</v>
      </c>
      <c r="R142" s="65"/>
      <c r="S142" s="66">
        <f>SUM(R142)*J142</f>
        <v>0</v>
      </c>
      <c r="T142" s="65"/>
      <c r="U142" s="66">
        <f>SUM(T142)*K142</f>
        <v>0</v>
      </c>
      <c r="V142" s="65"/>
      <c r="W142" s="66">
        <f>SUM(V142)*J142*5</f>
        <v>0</v>
      </c>
      <c r="X142" s="67">
        <f>SUM(J142*AX142*2+K142*AZ142*2)</f>
        <v>0</v>
      </c>
      <c r="Y142" s="67">
        <f>L142*J142*0.05</f>
        <v>0</v>
      </c>
      <c r="Z142" s="65"/>
      <c r="AA142" s="66"/>
      <c r="AB142" s="65">
        <v>17</v>
      </c>
      <c r="AC142" s="67">
        <f>AB142*H142*0.5</f>
        <v>25.5</v>
      </c>
      <c r="AD142" s="65"/>
      <c r="AE142" s="69">
        <f>SUM(AD142*H142*(30+4))/5</f>
        <v>0</v>
      </c>
      <c r="AF142" s="65"/>
      <c r="AG142" s="66">
        <f>SUM(AF142*H142*3)</f>
        <v>0</v>
      </c>
      <c r="AH142" s="113"/>
      <c r="AI142" s="70"/>
      <c r="AJ142" s="113"/>
      <c r="AK142" s="70"/>
      <c r="AL142" s="113"/>
      <c r="AM142" s="70"/>
      <c r="AN142" s="113"/>
      <c r="AO142" s="70"/>
      <c r="AP142" s="113"/>
      <c r="AQ142" s="70"/>
      <c r="AR142" s="113"/>
      <c r="AS142" s="70"/>
      <c r="AT142" s="113"/>
      <c r="AU142" s="70"/>
      <c r="AV142" s="113"/>
      <c r="AW142" s="70"/>
      <c r="AX142" s="113"/>
      <c r="AY142" s="70"/>
      <c r="AZ142" s="113"/>
      <c r="BA142" s="70"/>
      <c r="BB142" s="113"/>
      <c r="BC142" s="70"/>
      <c r="BD142" s="113"/>
      <c r="BE142" s="70"/>
      <c r="BF142" s="70"/>
      <c r="BG142" s="70">
        <f t="shared" si="1079"/>
        <v>25.5</v>
      </c>
      <c r="BH142" s="70">
        <f t="shared" si="1080"/>
        <v>0</v>
      </c>
      <c r="BI142" s="116"/>
      <c r="BJ142" s="116"/>
      <c r="BK142" s="116"/>
      <c r="BL142" s="117"/>
      <c r="BM142" s="108"/>
      <c r="BN142" s="62"/>
      <c r="BO142" s="168"/>
      <c r="BP142" s="63"/>
      <c r="BQ142" s="63"/>
      <c r="BR142" s="63"/>
      <c r="BS142" s="63"/>
      <c r="BT142" s="63"/>
      <c r="BU142" s="63"/>
      <c r="BV142" s="63"/>
      <c r="BW142" s="63"/>
      <c r="BX142" s="109"/>
      <c r="BY142" s="147">
        <f t="shared" si="1223"/>
        <v>0</v>
      </c>
      <c r="BZ142" s="65"/>
      <c r="CA142" s="70"/>
      <c r="CB142" s="65"/>
      <c r="CC142" s="70"/>
      <c r="CD142" s="65"/>
      <c r="CE142" s="70"/>
      <c r="CF142" s="65"/>
      <c r="CG142" s="70"/>
      <c r="CH142" s="113"/>
      <c r="CI142" s="70"/>
      <c r="CJ142" s="70"/>
      <c r="CK142" s="70"/>
      <c r="CL142" s="113"/>
      <c r="CM142" s="70"/>
      <c r="CN142" s="113"/>
      <c r="CO142" s="70"/>
      <c r="CP142" s="113"/>
      <c r="CQ142" s="114"/>
      <c r="CR142" s="113"/>
      <c r="CS142" s="70"/>
      <c r="CT142" s="113"/>
      <c r="CU142" s="70"/>
      <c r="CV142" s="113"/>
      <c r="CW142" s="70"/>
      <c r="CX142" s="113"/>
      <c r="CY142" s="70"/>
      <c r="CZ142" s="113"/>
      <c r="DA142" s="70"/>
      <c r="DB142" s="113"/>
      <c r="DC142" s="66"/>
      <c r="DD142" s="113"/>
      <c r="DE142" s="66"/>
      <c r="DF142" s="113"/>
      <c r="DG142" s="70"/>
      <c r="DH142" s="113"/>
      <c r="DI142" s="70"/>
      <c r="DJ142" s="113"/>
      <c r="DK142" s="66"/>
      <c r="DL142" s="113"/>
      <c r="DM142" s="70"/>
      <c r="DN142" s="113"/>
      <c r="DO142" s="70"/>
      <c r="DP142" s="113"/>
      <c r="DQ142" s="70"/>
      <c r="DR142" s="70"/>
      <c r="DS142" s="70">
        <f t="shared" si="1081"/>
        <v>0</v>
      </c>
      <c r="DT142" s="70">
        <f t="shared" si="1082"/>
        <v>0</v>
      </c>
      <c r="DU142" s="116"/>
      <c r="DV142" s="116"/>
      <c r="DW142" s="116"/>
      <c r="DX142" s="117"/>
      <c r="DY142" s="108"/>
      <c r="DZ142" s="62"/>
      <c r="EA142" s="168"/>
      <c r="EB142" s="63"/>
      <c r="EC142" s="63"/>
      <c r="ED142" s="63"/>
      <c r="EE142" s="63"/>
      <c r="EF142" s="63"/>
      <c r="EG142" s="63"/>
      <c r="EH142" s="63"/>
      <c r="EI142" s="63"/>
      <c r="EJ142" s="109">
        <f t="shared" si="1083"/>
        <v>0</v>
      </c>
      <c r="EK142" s="147">
        <f t="shared" si="1084"/>
        <v>0</v>
      </c>
      <c r="EL142" s="65">
        <f t="shared" si="1085"/>
        <v>0</v>
      </c>
      <c r="EM142" s="70">
        <f t="shared" si="1086"/>
        <v>0</v>
      </c>
      <c r="EN142" s="65">
        <f t="shared" si="1087"/>
        <v>0</v>
      </c>
      <c r="EO142" s="70">
        <f t="shared" si="1088"/>
        <v>0</v>
      </c>
      <c r="EP142" s="65">
        <f t="shared" si="1089"/>
        <v>0</v>
      </c>
      <c r="EQ142" s="70">
        <f t="shared" si="1090"/>
        <v>0</v>
      </c>
      <c r="ER142" s="65">
        <f t="shared" si="1091"/>
        <v>0</v>
      </c>
      <c r="ES142" s="70">
        <f t="shared" si="1092"/>
        <v>0</v>
      </c>
      <c r="ET142" s="113">
        <f t="shared" si="1093"/>
        <v>0</v>
      </c>
      <c r="EU142" s="70">
        <f t="shared" si="1094"/>
        <v>0</v>
      </c>
      <c r="EV142" s="70">
        <f t="shared" si="1095"/>
        <v>0</v>
      </c>
      <c r="EW142" s="70">
        <f t="shared" si="1096"/>
        <v>0</v>
      </c>
      <c r="EX142" s="113">
        <f t="shared" si="1097"/>
        <v>0</v>
      </c>
      <c r="EY142" s="70">
        <f t="shared" si="1098"/>
        <v>0</v>
      </c>
      <c r="EZ142" s="113">
        <f t="shared" si="1099"/>
        <v>17</v>
      </c>
      <c r="FA142" s="70">
        <f t="shared" si="1100"/>
        <v>25.5</v>
      </c>
      <c r="FB142" s="113">
        <f t="shared" si="1101"/>
        <v>0</v>
      </c>
      <c r="FC142" s="114">
        <f t="shared" si="1102"/>
        <v>0</v>
      </c>
      <c r="FD142" s="113">
        <f t="shared" si="1103"/>
        <v>0</v>
      </c>
      <c r="FE142" s="70">
        <f t="shared" si="1104"/>
        <v>0</v>
      </c>
      <c r="FF142" s="113">
        <f t="shared" si="1105"/>
        <v>0</v>
      </c>
      <c r="FG142" s="70">
        <f t="shared" si="1106"/>
        <v>0</v>
      </c>
      <c r="FH142" s="113">
        <f t="shared" si="1107"/>
        <v>0</v>
      </c>
      <c r="FI142" s="70">
        <f t="shared" si="1108"/>
        <v>0</v>
      </c>
      <c r="FJ142" s="113">
        <f t="shared" si="1109"/>
        <v>0</v>
      </c>
      <c r="FK142" s="70">
        <f t="shared" si="1110"/>
        <v>0</v>
      </c>
      <c r="FL142" s="113">
        <f t="shared" si="1111"/>
        <v>0</v>
      </c>
      <c r="FM142" s="70">
        <f t="shared" si="1112"/>
        <v>0</v>
      </c>
      <c r="FN142" s="113">
        <f t="shared" si="1113"/>
        <v>0</v>
      </c>
      <c r="FO142" s="70">
        <f t="shared" si="1114"/>
        <v>0</v>
      </c>
      <c r="FP142" s="113">
        <f t="shared" si="1115"/>
        <v>0</v>
      </c>
      <c r="FQ142" s="70">
        <f t="shared" si="1116"/>
        <v>0</v>
      </c>
      <c r="FR142" s="113"/>
      <c r="FS142" s="66">
        <f t="shared" si="1117"/>
        <v>0</v>
      </c>
      <c r="FT142" s="113">
        <f t="shared" si="1118"/>
        <v>0</v>
      </c>
      <c r="FU142" s="70">
        <f t="shared" si="1119"/>
        <v>0</v>
      </c>
      <c r="FV142" s="113">
        <f t="shared" si="1120"/>
        <v>0</v>
      </c>
      <c r="FW142" s="70">
        <f t="shared" si="1121"/>
        <v>0</v>
      </c>
      <c r="FX142" s="113">
        <f t="shared" si="1122"/>
        <v>0</v>
      </c>
      <c r="FY142" s="70">
        <f t="shared" si="1123"/>
        <v>0</v>
      </c>
      <c r="FZ142" s="113">
        <f t="shared" si="1124"/>
        <v>0</v>
      </c>
      <c r="GA142" s="70">
        <f t="shared" si="1125"/>
        <v>0</v>
      </c>
      <c r="GB142" s="113">
        <f t="shared" si="1126"/>
        <v>0</v>
      </c>
      <c r="GC142" s="70">
        <f t="shared" si="1127"/>
        <v>0</v>
      </c>
      <c r="GD142" s="70">
        <f t="shared" si="1128"/>
        <v>0</v>
      </c>
      <c r="GE142" s="70">
        <f t="shared" si="1129"/>
        <v>25.5</v>
      </c>
      <c r="GF142" s="70">
        <f t="shared" si="1130"/>
        <v>0</v>
      </c>
      <c r="GG142" s="116"/>
      <c r="GH142" s="116"/>
      <c r="GI142" s="116"/>
      <c r="GJ142" s="117"/>
      <c r="GL142" s="10"/>
      <c r="GM142" s="10"/>
      <c r="GN142" s="1"/>
      <c r="GO142" s="13"/>
      <c r="GP142" s="26"/>
      <c r="GQ142" s="5"/>
      <c r="GR142" s="33"/>
    </row>
    <row r="143" spans="1:200" ht="24.95" hidden="1" customHeight="1" outlineLevel="1" x14ac:dyDescent="0.3">
      <c r="A143" s="108"/>
      <c r="B143" s="62"/>
      <c r="C143" s="168"/>
      <c r="D143" s="63"/>
      <c r="E143" s="63"/>
      <c r="F143" s="63"/>
      <c r="G143" s="63"/>
      <c r="H143" s="63"/>
      <c r="I143" s="63"/>
      <c r="J143" s="63"/>
      <c r="K143" s="63"/>
      <c r="L143" s="62"/>
      <c r="M143" s="147">
        <f>SUM(N143+P143+T143+V143+AR143*2)</f>
        <v>0</v>
      </c>
      <c r="N143" s="65"/>
      <c r="O143" s="70"/>
      <c r="P143" s="65"/>
      <c r="Q143" s="70"/>
      <c r="R143" s="65"/>
      <c r="S143" s="70"/>
      <c r="T143" s="65"/>
      <c r="U143" s="70"/>
      <c r="V143" s="113"/>
      <c r="W143" s="70"/>
      <c r="X143" s="70"/>
      <c r="Y143" s="70"/>
      <c r="Z143" s="113"/>
      <c r="AA143" s="70"/>
      <c r="AB143" s="113"/>
      <c r="AC143" s="70"/>
      <c r="AD143" s="113"/>
      <c r="AE143" s="114"/>
      <c r="AF143" s="113"/>
      <c r="AG143" s="70"/>
      <c r="AH143" s="113"/>
      <c r="AI143" s="70"/>
      <c r="AJ143" s="113"/>
      <c r="AK143" s="70"/>
      <c r="AL143" s="113"/>
      <c r="AM143" s="70"/>
      <c r="AN143" s="113"/>
      <c r="AO143" s="70"/>
      <c r="AP143" s="113"/>
      <c r="AQ143" s="70"/>
      <c r="AR143" s="113"/>
      <c r="AS143" s="70"/>
      <c r="AT143" s="113"/>
      <c r="AU143" s="70"/>
      <c r="AV143" s="113"/>
      <c r="AW143" s="70"/>
      <c r="AX143" s="113"/>
      <c r="AY143" s="70"/>
      <c r="AZ143" s="113"/>
      <c r="BA143" s="70"/>
      <c r="BB143" s="113"/>
      <c r="BC143" s="70"/>
      <c r="BD143" s="113"/>
      <c r="BE143" s="70"/>
      <c r="BF143" s="70"/>
      <c r="BG143" s="70">
        <f t="shared" si="1079"/>
        <v>0</v>
      </c>
      <c r="BH143" s="70">
        <f t="shared" si="1080"/>
        <v>0</v>
      </c>
      <c r="BI143" s="116"/>
      <c r="BJ143" s="116"/>
      <c r="BK143" s="116"/>
      <c r="BL143" s="117"/>
      <c r="BM143" s="108"/>
      <c r="BN143" s="62"/>
      <c r="BO143" s="168"/>
      <c r="BP143" s="63"/>
      <c r="BQ143" s="63"/>
      <c r="BR143" s="63"/>
      <c r="BS143" s="63"/>
      <c r="BT143" s="63"/>
      <c r="BU143" s="63"/>
      <c r="BV143" s="63"/>
      <c r="BW143" s="63"/>
      <c r="BX143" s="62"/>
      <c r="BY143" s="147">
        <f t="shared" si="1223"/>
        <v>0</v>
      </c>
      <c r="BZ143" s="65"/>
      <c r="CA143" s="70"/>
      <c r="CB143" s="65"/>
      <c r="CC143" s="70"/>
      <c r="CD143" s="65"/>
      <c r="CE143" s="70"/>
      <c r="CF143" s="65"/>
      <c r="CG143" s="70"/>
      <c r="CH143" s="113"/>
      <c r="CI143" s="70"/>
      <c r="CJ143" s="70"/>
      <c r="CK143" s="70"/>
      <c r="CL143" s="113"/>
      <c r="CM143" s="70"/>
      <c r="CN143" s="113"/>
      <c r="CO143" s="70"/>
      <c r="CP143" s="113"/>
      <c r="CQ143" s="114"/>
      <c r="CR143" s="113"/>
      <c r="CS143" s="70"/>
      <c r="CT143" s="113"/>
      <c r="CU143" s="70"/>
      <c r="CV143" s="113"/>
      <c r="CW143" s="70"/>
      <c r="CX143" s="113"/>
      <c r="CY143" s="70"/>
      <c r="CZ143" s="113"/>
      <c r="DA143" s="70"/>
      <c r="DB143" s="113"/>
      <c r="DC143" s="66"/>
      <c r="DD143" s="113"/>
      <c r="DE143" s="66"/>
      <c r="DF143" s="113"/>
      <c r="DG143" s="70"/>
      <c r="DH143" s="113"/>
      <c r="DI143" s="70"/>
      <c r="DJ143" s="113"/>
      <c r="DK143" s="66"/>
      <c r="DL143" s="113"/>
      <c r="DM143" s="70"/>
      <c r="DN143" s="113"/>
      <c r="DO143" s="70"/>
      <c r="DP143" s="113"/>
      <c r="DQ143" s="70"/>
      <c r="DR143" s="70"/>
      <c r="DS143" s="70">
        <f t="shared" si="1081"/>
        <v>0</v>
      </c>
      <c r="DT143" s="70">
        <f t="shared" si="1082"/>
        <v>0</v>
      </c>
      <c r="DU143" s="116"/>
      <c r="DV143" s="116"/>
      <c r="DW143" s="116"/>
      <c r="DX143" s="117"/>
      <c r="DY143" s="108"/>
      <c r="DZ143" s="62"/>
      <c r="EA143" s="168"/>
      <c r="EB143" s="63"/>
      <c r="EC143" s="63"/>
      <c r="ED143" s="63"/>
      <c r="EE143" s="63"/>
      <c r="EF143" s="63"/>
      <c r="EG143" s="63"/>
      <c r="EH143" s="63"/>
      <c r="EI143" s="63"/>
      <c r="EJ143" s="62">
        <f t="shared" si="1083"/>
        <v>0</v>
      </c>
      <c r="EK143" s="147">
        <f t="shared" si="1084"/>
        <v>0</v>
      </c>
      <c r="EL143" s="65">
        <f t="shared" si="1085"/>
        <v>0</v>
      </c>
      <c r="EM143" s="70">
        <f t="shared" si="1086"/>
        <v>0</v>
      </c>
      <c r="EN143" s="65">
        <f t="shared" si="1087"/>
        <v>0</v>
      </c>
      <c r="EO143" s="70">
        <f t="shared" si="1088"/>
        <v>0</v>
      </c>
      <c r="EP143" s="65">
        <f t="shared" si="1089"/>
        <v>0</v>
      </c>
      <c r="EQ143" s="70">
        <f t="shared" si="1090"/>
        <v>0</v>
      </c>
      <c r="ER143" s="65">
        <f t="shared" si="1091"/>
        <v>0</v>
      </c>
      <c r="ES143" s="70">
        <f t="shared" si="1092"/>
        <v>0</v>
      </c>
      <c r="ET143" s="113">
        <f t="shared" si="1093"/>
        <v>0</v>
      </c>
      <c r="EU143" s="70">
        <f t="shared" si="1094"/>
        <v>0</v>
      </c>
      <c r="EV143" s="70">
        <f t="shared" si="1095"/>
        <v>0</v>
      </c>
      <c r="EW143" s="70">
        <f t="shared" si="1096"/>
        <v>0</v>
      </c>
      <c r="EX143" s="113">
        <f t="shared" si="1097"/>
        <v>0</v>
      </c>
      <c r="EY143" s="70">
        <f t="shared" si="1098"/>
        <v>0</v>
      </c>
      <c r="EZ143" s="113">
        <f t="shared" si="1099"/>
        <v>0</v>
      </c>
      <c r="FA143" s="70">
        <f t="shared" si="1100"/>
        <v>0</v>
      </c>
      <c r="FB143" s="113">
        <f t="shared" si="1101"/>
        <v>0</v>
      </c>
      <c r="FC143" s="114">
        <f t="shared" si="1102"/>
        <v>0</v>
      </c>
      <c r="FD143" s="113">
        <f t="shared" si="1103"/>
        <v>0</v>
      </c>
      <c r="FE143" s="70">
        <f t="shared" si="1104"/>
        <v>0</v>
      </c>
      <c r="FF143" s="113">
        <f t="shared" si="1105"/>
        <v>0</v>
      </c>
      <c r="FG143" s="70">
        <f t="shared" si="1106"/>
        <v>0</v>
      </c>
      <c r="FH143" s="113">
        <f t="shared" si="1107"/>
        <v>0</v>
      </c>
      <c r="FI143" s="70">
        <f t="shared" si="1108"/>
        <v>0</v>
      </c>
      <c r="FJ143" s="113">
        <f t="shared" si="1109"/>
        <v>0</v>
      </c>
      <c r="FK143" s="70">
        <f t="shared" si="1110"/>
        <v>0</v>
      </c>
      <c r="FL143" s="113">
        <f t="shared" si="1111"/>
        <v>0</v>
      </c>
      <c r="FM143" s="70">
        <f t="shared" si="1112"/>
        <v>0</v>
      </c>
      <c r="FN143" s="113">
        <f t="shared" si="1113"/>
        <v>0</v>
      </c>
      <c r="FO143" s="70">
        <f t="shared" si="1114"/>
        <v>0</v>
      </c>
      <c r="FP143" s="113">
        <f t="shared" si="1115"/>
        <v>0</v>
      </c>
      <c r="FQ143" s="70">
        <f t="shared" si="1116"/>
        <v>0</v>
      </c>
      <c r="FR143" s="113"/>
      <c r="FS143" s="66">
        <f t="shared" si="1117"/>
        <v>0</v>
      </c>
      <c r="FT143" s="113">
        <f t="shared" si="1118"/>
        <v>0</v>
      </c>
      <c r="FU143" s="70">
        <f t="shared" si="1119"/>
        <v>0</v>
      </c>
      <c r="FV143" s="113">
        <f t="shared" si="1120"/>
        <v>0</v>
      </c>
      <c r="FW143" s="70">
        <f t="shared" si="1121"/>
        <v>0</v>
      </c>
      <c r="FX143" s="113">
        <f t="shared" si="1122"/>
        <v>0</v>
      </c>
      <c r="FY143" s="70">
        <f t="shared" si="1123"/>
        <v>0</v>
      </c>
      <c r="FZ143" s="113">
        <f t="shared" si="1124"/>
        <v>0</v>
      </c>
      <c r="GA143" s="70">
        <f t="shared" si="1125"/>
        <v>0</v>
      </c>
      <c r="GB143" s="113">
        <f t="shared" si="1126"/>
        <v>0</v>
      </c>
      <c r="GC143" s="70">
        <f t="shared" si="1127"/>
        <v>0</v>
      </c>
      <c r="GD143" s="70">
        <f t="shared" si="1128"/>
        <v>0</v>
      </c>
      <c r="GE143" s="70">
        <f t="shared" si="1129"/>
        <v>0</v>
      </c>
      <c r="GF143" s="70">
        <f t="shared" si="1130"/>
        <v>0</v>
      </c>
      <c r="GG143" s="116"/>
      <c r="GH143" s="116"/>
      <c r="GI143" s="116"/>
      <c r="GJ143" s="117"/>
      <c r="GL143" s="10"/>
      <c r="GM143" s="10"/>
      <c r="GN143" s="1"/>
      <c r="GO143" s="13"/>
      <c r="GP143" s="26"/>
      <c r="GQ143" s="5"/>
      <c r="GR143" s="33"/>
    </row>
    <row r="144" spans="1:200" ht="24.95" customHeight="1" collapsed="1" x14ac:dyDescent="0.3">
      <c r="A144" s="151">
        <v>9</v>
      </c>
      <c r="B144" s="99" t="s">
        <v>67</v>
      </c>
      <c r="C144" s="100" t="s">
        <v>63</v>
      </c>
      <c r="D144" s="101">
        <v>0.25</v>
      </c>
      <c r="E144" s="152"/>
      <c r="F144" s="152"/>
      <c r="G144" s="152"/>
      <c r="H144" s="152"/>
      <c r="I144" s="152"/>
      <c r="J144" s="152"/>
      <c r="K144" s="152"/>
      <c r="L144" s="152">
        <f t="shared" ref="L144:BH144" si="1224">SUM(L145:L157)</f>
        <v>168</v>
      </c>
      <c r="M144" s="152">
        <f t="shared" si="1224"/>
        <v>28</v>
      </c>
      <c r="N144" s="152">
        <f t="shared" si="1224"/>
        <v>8</v>
      </c>
      <c r="O144" s="71">
        <f>SUM(O145:O157)</f>
        <v>8</v>
      </c>
      <c r="P144" s="152">
        <f t="shared" si="1224"/>
        <v>8</v>
      </c>
      <c r="Q144" s="152">
        <f t="shared" si="1224"/>
        <v>8</v>
      </c>
      <c r="R144" s="152">
        <f>SUM(R145:R157)</f>
        <v>12</v>
      </c>
      <c r="S144" s="152">
        <f>SUM(S145:S157)</f>
        <v>12</v>
      </c>
      <c r="T144" s="152">
        <f t="shared" si="1224"/>
        <v>0</v>
      </c>
      <c r="U144" s="152">
        <f t="shared" si="1224"/>
        <v>0</v>
      </c>
      <c r="V144" s="152">
        <f t="shared" si="1224"/>
        <v>0</v>
      </c>
      <c r="W144" s="152">
        <f t="shared" si="1224"/>
        <v>0</v>
      </c>
      <c r="X144" s="152">
        <f t="shared" si="1224"/>
        <v>0</v>
      </c>
      <c r="Y144" s="152">
        <f t="shared" si="1224"/>
        <v>3</v>
      </c>
      <c r="Z144" s="152">
        <f t="shared" si="1224"/>
        <v>0</v>
      </c>
      <c r="AA144" s="152">
        <f t="shared" si="1224"/>
        <v>0</v>
      </c>
      <c r="AB144" s="152">
        <f t="shared" si="1224"/>
        <v>17</v>
      </c>
      <c r="AC144" s="152">
        <f t="shared" si="1224"/>
        <v>25.5</v>
      </c>
      <c r="AD144" s="152">
        <f t="shared" si="1224"/>
        <v>0</v>
      </c>
      <c r="AE144" s="152">
        <f t="shared" si="1224"/>
        <v>0</v>
      </c>
      <c r="AF144" s="152">
        <f t="shared" si="1224"/>
        <v>1</v>
      </c>
      <c r="AG144" s="152">
        <f t="shared" si="1224"/>
        <v>69</v>
      </c>
      <c r="AH144" s="152">
        <f t="shared" si="1224"/>
        <v>1</v>
      </c>
      <c r="AI144" s="71">
        <f t="shared" si="1224"/>
        <v>7.666666666666667</v>
      </c>
      <c r="AJ144" s="152">
        <f t="shared" si="1224"/>
        <v>0</v>
      </c>
      <c r="AK144" s="152">
        <f t="shared" si="1224"/>
        <v>0</v>
      </c>
      <c r="AL144" s="152">
        <f t="shared" si="1224"/>
        <v>0</v>
      </c>
      <c r="AM144" s="152">
        <f t="shared" si="1224"/>
        <v>0</v>
      </c>
      <c r="AN144" s="152">
        <f>SUM(AN145:AN157)</f>
        <v>0</v>
      </c>
      <c r="AO144" s="152">
        <f t="shared" si="1224"/>
        <v>0</v>
      </c>
      <c r="AP144" s="152">
        <f t="shared" si="1224"/>
        <v>0</v>
      </c>
      <c r="AQ144" s="152">
        <f t="shared" si="1224"/>
        <v>0</v>
      </c>
      <c r="AR144" s="152">
        <f t="shared" si="1224"/>
        <v>1</v>
      </c>
      <c r="AS144" s="152">
        <f t="shared" si="1224"/>
        <v>6</v>
      </c>
      <c r="AT144" s="152">
        <f>SUM(AT145:AT157)</f>
        <v>0</v>
      </c>
      <c r="AU144" s="152">
        <f>SUM(AU145:AU157)</f>
        <v>0</v>
      </c>
      <c r="AV144" s="152">
        <f t="shared" si="1224"/>
        <v>0</v>
      </c>
      <c r="AW144" s="152">
        <f t="shared" si="1224"/>
        <v>0</v>
      </c>
      <c r="AX144" s="152">
        <f t="shared" si="1224"/>
        <v>0</v>
      </c>
      <c r="AY144" s="152">
        <f t="shared" si="1224"/>
        <v>0</v>
      </c>
      <c r="AZ144" s="152">
        <f t="shared" si="1224"/>
        <v>0</v>
      </c>
      <c r="BA144" s="152">
        <f t="shared" si="1224"/>
        <v>0</v>
      </c>
      <c r="BB144" s="152">
        <f t="shared" si="1224"/>
        <v>0</v>
      </c>
      <c r="BC144" s="152">
        <f t="shared" si="1224"/>
        <v>0</v>
      </c>
      <c r="BD144" s="152">
        <f t="shared" si="1224"/>
        <v>0</v>
      </c>
      <c r="BE144" s="152">
        <f t="shared" si="1224"/>
        <v>0</v>
      </c>
      <c r="BF144" s="152">
        <f t="shared" si="1224"/>
        <v>0</v>
      </c>
      <c r="BG144" s="71">
        <f t="shared" si="1224"/>
        <v>139.16666666666669</v>
      </c>
      <c r="BH144" s="71">
        <f t="shared" si="1224"/>
        <v>34</v>
      </c>
      <c r="BI144" s="152"/>
      <c r="BJ144" s="152"/>
      <c r="BK144" s="152"/>
      <c r="BL144" s="154"/>
      <c r="BM144" s="151">
        <v>9</v>
      </c>
      <c r="BN144" s="99" t="s">
        <v>67</v>
      </c>
      <c r="BO144" s="100" t="s">
        <v>63</v>
      </c>
      <c r="BP144" s="101">
        <v>0.25</v>
      </c>
      <c r="BQ144" s="152"/>
      <c r="BR144" s="152"/>
      <c r="BS144" s="152"/>
      <c r="BT144" s="152"/>
      <c r="BU144" s="152"/>
      <c r="BV144" s="152"/>
      <c r="BW144" s="152"/>
      <c r="BX144" s="152">
        <f t="shared" ref="BX144:CE144" si="1225">SUM(BX145:BX157)</f>
        <v>184</v>
      </c>
      <c r="BY144" s="152">
        <f t="shared" si="1225"/>
        <v>30</v>
      </c>
      <c r="BZ144" s="152">
        <f t="shared" si="1225"/>
        <v>6</v>
      </c>
      <c r="CA144" s="71">
        <f t="shared" si="1225"/>
        <v>6</v>
      </c>
      <c r="CB144" s="152">
        <f t="shared" si="1225"/>
        <v>18</v>
      </c>
      <c r="CC144" s="152">
        <f t="shared" si="1225"/>
        <v>18</v>
      </c>
      <c r="CD144" s="152">
        <f t="shared" si="1225"/>
        <v>6</v>
      </c>
      <c r="CE144" s="152">
        <f t="shared" si="1225"/>
        <v>6</v>
      </c>
      <c r="CF144" s="152">
        <f t="shared" ref="CF144:CY144" si="1226">SUM(CF145:CF157)</f>
        <v>0</v>
      </c>
      <c r="CG144" s="152">
        <f t="shared" si="1226"/>
        <v>0</v>
      </c>
      <c r="CH144" s="152">
        <f t="shared" si="1226"/>
        <v>0</v>
      </c>
      <c r="CI144" s="152">
        <f t="shared" si="1226"/>
        <v>0</v>
      </c>
      <c r="CJ144" s="152">
        <f t="shared" si="1226"/>
        <v>0</v>
      </c>
      <c r="CK144" s="152">
        <f t="shared" si="1226"/>
        <v>0</v>
      </c>
      <c r="CL144" s="152">
        <f t="shared" si="1226"/>
        <v>0</v>
      </c>
      <c r="CM144" s="152">
        <f t="shared" si="1226"/>
        <v>0</v>
      </c>
      <c r="CN144" s="152">
        <f t="shared" si="1226"/>
        <v>0</v>
      </c>
      <c r="CO144" s="152">
        <f t="shared" si="1226"/>
        <v>0</v>
      </c>
      <c r="CP144" s="152">
        <f t="shared" si="1226"/>
        <v>0</v>
      </c>
      <c r="CQ144" s="152">
        <f t="shared" si="1226"/>
        <v>0</v>
      </c>
      <c r="CR144" s="152">
        <f t="shared" si="1226"/>
        <v>0</v>
      </c>
      <c r="CS144" s="152">
        <f t="shared" si="1226"/>
        <v>0</v>
      </c>
      <c r="CT144" s="152">
        <f t="shared" si="1226"/>
        <v>0</v>
      </c>
      <c r="CU144" s="71">
        <f t="shared" si="1226"/>
        <v>0</v>
      </c>
      <c r="CV144" s="152">
        <f t="shared" si="1226"/>
        <v>0</v>
      </c>
      <c r="CW144" s="152">
        <f t="shared" si="1226"/>
        <v>0</v>
      </c>
      <c r="CX144" s="152">
        <f t="shared" si="1226"/>
        <v>3</v>
      </c>
      <c r="CY144" s="152">
        <f t="shared" si="1226"/>
        <v>44</v>
      </c>
      <c r="CZ144" s="152">
        <f>SUM(CZ145:CZ157)</f>
        <v>0</v>
      </c>
      <c r="DA144" s="152">
        <f t="shared" ref="DA144:DS144" si="1227">SUM(DA145:DA157)</f>
        <v>0</v>
      </c>
      <c r="DB144" s="152">
        <f t="shared" si="1227"/>
        <v>0</v>
      </c>
      <c r="DC144" s="169">
        <f t="shared" si="1227"/>
        <v>0</v>
      </c>
      <c r="DD144" s="152">
        <f t="shared" si="1227"/>
        <v>0</v>
      </c>
      <c r="DE144" s="169">
        <f t="shared" si="1227"/>
        <v>0</v>
      </c>
      <c r="DF144" s="152">
        <f t="shared" si="1227"/>
        <v>0</v>
      </c>
      <c r="DG144" s="152">
        <f t="shared" si="1227"/>
        <v>0</v>
      </c>
      <c r="DH144" s="152">
        <f t="shared" si="1227"/>
        <v>0</v>
      </c>
      <c r="DI144" s="152">
        <f t="shared" si="1227"/>
        <v>0</v>
      </c>
      <c r="DJ144" s="152">
        <f t="shared" si="1227"/>
        <v>0</v>
      </c>
      <c r="DK144" s="169">
        <f t="shared" si="1227"/>
        <v>0</v>
      </c>
      <c r="DL144" s="152">
        <f t="shared" si="1227"/>
        <v>0</v>
      </c>
      <c r="DM144" s="152">
        <f t="shared" si="1227"/>
        <v>0</v>
      </c>
      <c r="DN144" s="152">
        <f t="shared" si="1227"/>
        <v>0</v>
      </c>
      <c r="DO144" s="152">
        <f t="shared" si="1227"/>
        <v>0</v>
      </c>
      <c r="DP144" s="152">
        <f t="shared" si="1227"/>
        <v>0</v>
      </c>
      <c r="DQ144" s="152">
        <f t="shared" si="1227"/>
        <v>0</v>
      </c>
      <c r="DR144" s="152">
        <f t="shared" si="1227"/>
        <v>0</v>
      </c>
      <c r="DS144" s="71">
        <f t="shared" si="1227"/>
        <v>74</v>
      </c>
      <c r="DT144" s="71">
        <f>SUM(DT145:DT157)</f>
        <v>30</v>
      </c>
      <c r="DU144" s="152"/>
      <c r="DV144" s="152"/>
      <c r="DW144" s="152"/>
      <c r="DX144" s="154"/>
      <c r="DY144" s="151">
        <v>9</v>
      </c>
      <c r="DZ144" s="99" t="s">
        <v>67</v>
      </c>
      <c r="EA144" s="100" t="s">
        <v>63</v>
      </c>
      <c r="EB144" s="101">
        <v>0.25</v>
      </c>
      <c r="EC144" s="152"/>
      <c r="ED144" s="152"/>
      <c r="EE144" s="152"/>
      <c r="EF144" s="152"/>
      <c r="EG144" s="152"/>
      <c r="EH144" s="152"/>
      <c r="EI144" s="152"/>
      <c r="EJ144" s="152">
        <f t="shared" ref="EJ144:GF144" si="1228">SUM(EJ145:EJ157)</f>
        <v>352</v>
      </c>
      <c r="EK144" s="152">
        <f t="shared" si="1228"/>
        <v>58</v>
      </c>
      <c r="EL144" s="152">
        <f t="shared" si="1228"/>
        <v>14</v>
      </c>
      <c r="EM144" s="71">
        <f>SUM(EM145:EM157)</f>
        <v>14</v>
      </c>
      <c r="EN144" s="152">
        <f t="shared" si="1228"/>
        <v>26</v>
      </c>
      <c r="EO144" s="152">
        <f t="shared" si="1228"/>
        <v>26</v>
      </c>
      <c r="EP144" s="152">
        <f t="shared" si="1228"/>
        <v>18</v>
      </c>
      <c r="EQ144" s="152">
        <f t="shared" si="1228"/>
        <v>18</v>
      </c>
      <c r="ER144" s="152">
        <f t="shared" si="1228"/>
        <v>0</v>
      </c>
      <c r="ES144" s="152">
        <f t="shared" si="1228"/>
        <v>0</v>
      </c>
      <c r="ET144" s="152">
        <f t="shared" si="1228"/>
        <v>0</v>
      </c>
      <c r="EU144" s="152">
        <f t="shared" si="1228"/>
        <v>0</v>
      </c>
      <c r="EV144" s="152">
        <f t="shared" si="1228"/>
        <v>0</v>
      </c>
      <c r="EW144" s="152">
        <f t="shared" si="1228"/>
        <v>3</v>
      </c>
      <c r="EX144" s="152">
        <f t="shared" si="1228"/>
        <v>0</v>
      </c>
      <c r="EY144" s="152">
        <f t="shared" si="1228"/>
        <v>0</v>
      </c>
      <c r="EZ144" s="152">
        <f t="shared" si="1228"/>
        <v>17</v>
      </c>
      <c r="FA144" s="152">
        <f t="shared" si="1228"/>
        <v>25.5</v>
      </c>
      <c r="FB144" s="152">
        <f t="shared" si="1228"/>
        <v>0</v>
      </c>
      <c r="FC144" s="152">
        <f t="shared" si="1228"/>
        <v>0</v>
      </c>
      <c r="FD144" s="152">
        <f t="shared" si="1228"/>
        <v>1</v>
      </c>
      <c r="FE144" s="152">
        <f t="shared" si="1228"/>
        <v>69</v>
      </c>
      <c r="FF144" s="152">
        <f t="shared" si="1228"/>
        <v>1</v>
      </c>
      <c r="FG144" s="71">
        <f t="shared" si="1228"/>
        <v>7.666666666666667</v>
      </c>
      <c r="FH144" s="152">
        <f t="shared" si="1228"/>
        <v>0</v>
      </c>
      <c r="FI144" s="152">
        <f t="shared" si="1228"/>
        <v>0</v>
      </c>
      <c r="FJ144" s="152">
        <f t="shared" si="1228"/>
        <v>3</v>
      </c>
      <c r="FK144" s="152">
        <f t="shared" si="1228"/>
        <v>44</v>
      </c>
      <c r="FL144" s="152">
        <f t="shared" si="1228"/>
        <v>0</v>
      </c>
      <c r="FM144" s="152">
        <f t="shared" si="1228"/>
        <v>0</v>
      </c>
      <c r="FN144" s="152">
        <f t="shared" si="1228"/>
        <v>0</v>
      </c>
      <c r="FO144" s="152">
        <f t="shared" si="1228"/>
        <v>0</v>
      </c>
      <c r="FP144" s="152">
        <f t="shared" si="1228"/>
        <v>1</v>
      </c>
      <c r="FQ144" s="152">
        <f t="shared" si="1228"/>
        <v>6</v>
      </c>
      <c r="FR144" s="152"/>
      <c r="FS144" s="169">
        <f>SUM(FS145:FS157)</f>
        <v>0</v>
      </c>
      <c r="FT144" s="152">
        <f t="shared" si="1228"/>
        <v>0</v>
      </c>
      <c r="FU144" s="152">
        <f t="shared" si="1228"/>
        <v>0</v>
      </c>
      <c r="FV144" s="152">
        <f t="shared" si="1228"/>
        <v>0</v>
      </c>
      <c r="FW144" s="152">
        <f t="shared" si="1228"/>
        <v>0</v>
      </c>
      <c r="FX144" s="152">
        <f t="shared" si="1228"/>
        <v>0</v>
      </c>
      <c r="FY144" s="152">
        <f t="shared" si="1228"/>
        <v>0</v>
      </c>
      <c r="FZ144" s="152">
        <f t="shared" si="1228"/>
        <v>0</v>
      </c>
      <c r="GA144" s="152">
        <f t="shared" si="1228"/>
        <v>0</v>
      </c>
      <c r="GB144" s="152">
        <f t="shared" si="1228"/>
        <v>0</v>
      </c>
      <c r="GC144" s="152">
        <f t="shared" si="1228"/>
        <v>0</v>
      </c>
      <c r="GD144" s="152">
        <f t="shared" si="1228"/>
        <v>0</v>
      </c>
      <c r="GE144" s="71">
        <f t="shared" si="1228"/>
        <v>213.16666666666669</v>
      </c>
      <c r="GF144" s="71">
        <f t="shared" si="1228"/>
        <v>64</v>
      </c>
      <c r="GG144" s="152"/>
      <c r="GH144" s="152"/>
      <c r="GI144" s="152"/>
      <c r="GJ144" s="154"/>
      <c r="GL144" s="10"/>
      <c r="GM144" s="10"/>
      <c r="GN144" s="9"/>
      <c r="GO144" s="9"/>
      <c r="GP144" s="27"/>
      <c r="GQ144" s="5"/>
      <c r="GR144" s="33"/>
    </row>
    <row r="145" spans="1:200" ht="24.95" hidden="1" customHeight="1" outlineLevel="1" x14ac:dyDescent="0.3">
      <c r="A145" s="108"/>
      <c r="B145" s="62" t="s">
        <v>102</v>
      </c>
      <c r="C145" s="119" t="s">
        <v>94</v>
      </c>
      <c r="D145" s="119" t="s">
        <v>186</v>
      </c>
      <c r="E145" s="119" t="s">
        <v>187</v>
      </c>
      <c r="F145" s="63" t="s">
        <v>203</v>
      </c>
      <c r="G145" s="119">
        <v>5</v>
      </c>
      <c r="H145" s="63">
        <v>23</v>
      </c>
      <c r="I145" s="63">
        <v>1</v>
      </c>
      <c r="J145" s="63">
        <v>1</v>
      </c>
      <c r="K145" s="63">
        <f>J145*2</f>
        <v>2</v>
      </c>
      <c r="L145" s="120">
        <v>16</v>
      </c>
      <c r="M145" s="121">
        <f>SUM(N145+P145+R145+T145+V145)</f>
        <v>0</v>
      </c>
      <c r="N145" s="122"/>
      <c r="O145" s="123">
        <f>SUM(N145)*I145</f>
        <v>0</v>
      </c>
      <c r="P145" s="122"/>
      <c r="Q145" s="123">
        <f>J145*P145</f>
        <v>0</v>
      </c>
      <c r="R145" s="122"/>
      <c r="S145" s="123">
        <f>SUM(R145)*J145</f>
        <v>0</v>
      </c>
      <c r="T145" s="65"/>
      <c r="U145" s="66">
        <f>SUM(T145)*K145</f>
        <v>0</v>
      </c>
      <c r="V145" s="65"/>
      <c r="W145" s="66">
        <f>SUM(V145)*J145*5</f>
        <v>0</v>
      </c>
      <c r="X145" s="67">
        <v>0</v>
      </c>
      <c r="Y145" s="68"/>
      <c r="Z145" s="65"/>
      <c r="AA145" s="66"/>
      <c r="AB145" s="65"/>
      <c r="AC145" s="67">
        <f>SUM(AB145)*3*H145/5</f>
        <v>0</v>
      </c>
      <c r="AD145" s="65"/>
      <c r="AE145" s="69">
        <f>SUM(AD145*H145*(30+4))</f>
        <v>0</v>
      </c>
      <c r="AF145" s="65">
        <v>1</v>
      </c>
      <c r="AG145" s="66">
        <f>SUM(AF145*H145*3)</f>
        <v>69</v>
      </c>
      <c r="AH145" s="113"/>
      <c r="AI145" s="70"/>
      <c r="AJ145" s="113"/>
      <c r="AK145" s="70"/>
      <c r="AL145" s="113"/>
      <c r="AM145" s="70"/>
      <c r="AN145" s="113"/>
      <c r="AO145" s="70"/>
      <c r="AP145" s="113"/>
      <c r="AQ145" s="70"/>
      <c r="AR145" s="113"/>
      <c r="AS145" s="70"/>
      <c r="AT145" s="113"/>
      <c r="AU145" s="70"/>
      <c r="AV145" s="113"/>
      <c r="AW145" s="70"/>
      <c r="AX145" s="113"/>
      <c r="AY145" s="70"/>
      <c r="AZ145" s="113"/>
      <c r="BA145" s="70"/>
      <c r="BB145" s="113"/>
      <c r="BC145" s="70"/>
      <c r="BD145" s="113"/>
      <c r="BE145" s="70"/>
      <c r="BF145" s="70"/>
      <c r="BG145" s="70">
        <f t="shared" ref="BG145:BG157" si="1229">SUM(AO145+BE145+BC145+BA145+AY145+AW145+AS145+AQ145+AK145+AM145+AI145+AG145+AE145+AC145+AA145+Y145+X145+W145+U145+Q145+O145+S145+AU145)</f>
        <v>69</v>
      </c>
      <c r="BH145" s="70">
        <f t="shared" ref="BH145:BH157" si="1230">SUM(O145+Q145+U145+W145+X145+AS145+AW145+AY145+BA145+BC145+S145+AQ145)</f>
        <v>0</v>
      </c>
      <c r="BI145" s="116"/>
      <c r="BJ145" s="116"/>
      <c r="BK145" s="116"/>
      <c r="BL145" s="117"/>
      <c r="BM145" s="108"/>
      <c r="BN145" s="62" t="s">
        <v>221</v>
      </c>
      <c r="BO145" s="145" t="s">
        <v>222</v>
      </c>
      <c r="BP145" s="63" t="s">
        <v>95</v>
      </c>
      <c r="BQ145" s="63" t="s">
        <v>223</v>
      </c>
      <c r="BR145" s="63" t="s">
        <v>353</v>
      </c>
      <c r="BS145" s="63">
        <v>4</v>
      </c>
      <c r="BT145" s="63">
        <v>1</v>
      </c>
      <c r="BU145" s="63">
        <v>1</v>
      </c>
      <c r="BV145" s="63">
        <v>1</v>
      </c>
      <c r="BW145" s="63">
        <v>1</v>
      </c>
      <c r="BX145" s="109">
        <v>66</v>
      </c>
      <c r="BY145" s="135">
        <f t="shared" ref="BY145:BY146" si="1231">SUM(BZ145+CB145+CD145+CF145+CH145)</f>
        <v>16</v>
      </c>
      <c r="BZ145" s="65">
        <v>2</v>
      </c>
      <c r="CA145" s="66">
        <f t="shared" ref="CA145:CA146" si="1232">SUM(BZ145)*BU145</f>
        <v>2</v>
      </c>
      <c r="CB145" s="65">
        <v>8</v>
      </c>
      <c r="CC145" s="66">
        <f t="shared" ref="CC145:CC146" si="1233">BV145*CB145</f>
        <v>8</v>
      </c>
      <c r="CD145" s="65">
        <v>6</v>
      </c>
      <c r="CE145" s="66">
        <f t="shared" ref="CE145" si="1234">SUM(CD145)*BV145</f>
        <v>6</v>
      </c>
      <c r="CF145" s="65"/>
      <c r="CG145" s="66">
        <f t="shared" ref="CG145" si="1235">SUM(CF145)*BW145</f>
        <v>0</v>
      </c>
      <c r="CH145" s="65"/>
      <c r="CI145" s="66">
        <f t="shared" ref="CI145" si="1236">SUM(CH145)*BV145*5</f>
        <v>0</v>
      </c>
      <c r="CJ145" s="67"/>
      <c r="CK145" s="67"/>
      <c r="CL145" s="65"/>
      <c r="CM145" s="66"/>
      <c r="CN145" s="65"/>
      <c r="CO145" s="67">
        <f t="shared" ref="CO145" si="1237">SUM(CN145)*3*BT145/5</f>
        <v>0</v>
      </c>
      <c r="CP145" s="65"/>
      <c r="CQ145" s="69">
        <f t="shared" ref="CQ145" si="1238">SUM(CP145*BT145*(30+4))</f>
        <v>0</v>
      </c>
      <c r="CR145" s="65"/>
      <c r="CS145" s="66">
        <f t="shared" ref="CS145:CS146" si="1239">SUM(CR145*BT145*3)</f>
        <v>0</v>
      </c>
      <c r="CT145" s="65"/>
      <c r="CU145" s="67">
        <f t="shared" ref="CU145:CU146" si="1240">SUM(CT145*BT145/3)</f>
        <v>0</v>
      </c>
      <c r="CV145" s="65"/>
      <c r="CW145" s="67">
        <f t="shared" ref="CW145" si="1241">SUM(CV145*BT145*2/3)</f>
        <v>0</v>
      </c>
      <c r="CX145" s="65">
        <v>1</v>
      </c>
      <c r="CY145" s="66"/>
      <c r="CZ145" s="65"/>
      <c r="DA145" s="66">
        <f t="shared" ref="DA145:DA146" si="1242">SUM(CZ145*BV145)</f>
        <v>0</v>
      </c>
      <c r="DB145" s="65"/>
      <c r="DC145" s="66">
        <f t="shared" ref="DC145:DC146" si="1243">SUM(DB145*BT145*2)</f>
        <v>0</v>
      </c>
      <c r="DD145" s="65"/>
      <c r="DE145" s="66">
        <f t="shared" ref="DE145" si="1244">SUM(DD145*BV145*2)</f>
        <v>0</v>
      </c>
      <c r="DF145" s="65"/>
      <c r="DG145" s="67">
        <f t="shared" ref="DG145:DG147" si="1245">DF145*BT145/3</f>
        <v>0</v>
      </c>
      <c r="DH145" s="65"/>
      <c r="DI145" s="66">
        <f t="shared" ref="DI145:DI146" si="1246">SUM(DH145*BT145/3)</f>
        <v>0</v>
      </c>
      <c r="DJ145" s="65"/>
      <c r="DK145" s="66">
        <f t="shared" ref="DK145:DK146" si="1247">SUM(DJ145*BT145/3)</f>
        <v>0</v>
      </c>
      <c r="DL145" s="65"/>
      <c r="DM145" s="67">
        <f t="shared" ref="DM145" si="1248">SUM(DL145*BW145*5*6)</f>
        <v>0</v>
      </c>
      <c r="DN145" s="65"/>
      <c r="DO145" s="67">
        <f t="shared" ref="DO145:DO146" si="1249">SUM(DN145*BW145*4*6)</f>
        <v>0</v>
      </c>
      <c r="DP145" s="65"/>
      <c r="DQ145" s="70">
        <f t="shared" ref="DQ145:DQ146" si="1250">SUM(DP145*50)/2</f>
        <v>0</v>
      </c>
      <c r="DR145" s="70"/>
      <c r="DS145" s="70">
        <f t="shared" ref="DS145:DS157" si="1251">SUM(DA145+DQ145+DO145+DM145+DK145+DI145+DE145+DC145+CW145+CY145+CU145+CS145+CQ145+CO145+CM145+CK145+CJ145+CI145+CG145+CC145+CA145+CE145+DG145)</f>
        <v>16</v>
      </c>
      <c r="DT145" s="70">
        <f t="shared" ref="DT145:DT157" si="1252">SUM(CA145+CC145+CG145+CI145+CJ145+DE145+DI145+DK145+DM145+DO145+CE145+DC145)</f>
        <v>16</v>
      </c>
      <c r="DU145" s="116"/>
      <c r="DV145" s="116"/>
      <c r="DW145" s="116"/>
      <c r="DX145" s="117"/>
      <c r="DY145" s="108"/>
      <c r="DZ145" s="62" t="s">
        <v>221</v>
      </c>
      <c r="EA145" s="145" t="s">
        <v>222</v>
      </c>
      <c r="EB145" s="63" t="s">
        <v>95</v>
      </c>
      <c r="EC145" s="225"/>
      <c r="ED145" s="226"/>
      <c r="EE145" s="226"/>
      <c r="EF145" s="226"/>
      <c r="EG145" s="226"/>
      <c r="EH145" s="227"/>
      <c r="EI145" s="226"/>
      <c r="EJ145" s="228">
        <f>SUM(BX145+L145)</f>
        <v>82</v>
      </c>
      <c r="EK145" s="147">
        <f t="shared" ref="EK145:EL150" si="1253">SUM(M145+BY145)</f>
        <v>16</v>
      </c>
      <c r="EL145" s="65">
        <f t="shared" si="1253"/>
        <v>2</v>
      </c>
      <c r="EM145" s="70">
        <f t="shared" ref="EM145:EM157" si="1254">SUM(O145+CA145)</f>
        <v>2</v>
      </c>
      <c r="EN145" s="65">
        <f t="shared" ref="EN145:EN157" si="1255">SUM(P145+CB145)</f>
        <v>8</v>
      </c>
      <c r="EO145" s="70">
        <f t="shared" ref="EO145:EO157" si="1256">SUM(Q145+CC145)</f>
        <v>8</v>
      </c>
      <c r="EP145" s="65">
        <f t="shared" ref="EP145:EP157" si="1257">SUM(R145+CD145)</f>
        <v>6</v>
      </c>
      <c r="EQ145" s="70">
        <f t="shared" ref="EQ145:EQ157" si="1258">SUM(S145+CE145)</f>
        <v>6</v>
      </c>
      <c r="ER145" s="65">
        <f t="shared" ref="ER145:ER157" si="1259">SUM(T145+CF145)</f>
        <v>0</v>
      </c>
      <c r="ES145" s="70">
        <f t="shared" ref="ES145:ES157" si="1260">SUM(U145+CG145)</f>
        <v>0</v>
      </c>
      <c r="ET145" s="113">
        <f t="shared" ref="ET145:ET157" si="1261">SUM(V145+CH145)</f>
        <v>0</v>
      </c>
      <c r="EU145" s="70">
        <f t="shared" ref="EU145:EU157" si="1262">SUM(W145+CI145)</f>
        <v>0</v>
      </c>
      <c r="EV145" s="70">
        <f t="shared" ref="EV145:EV157" si="1263">SUM(X145+CJ145)</f>
        <v>0</v>
      </c>
      <c r="EW145" s="70">
        <f t="shared" ref="EW145:EW157" si="1264">SUM(Y145+CK145)</f>
        <v>0</v>
      </c>
      <c r="EX145" s="113">
        <f t="shared" ref="EX145:EX157" si="1265">SUM(Z145+CL145)</f>
        <v>0</v>
      </c>
      <c r="EY145" s="70">
        <f t="shared" ref="EY145:EY157" si="1266">SUM(AA145+CM145)</f>
        <v>0</v>
      </c>
      <c r="EZ145" s="113">
        <f t="shared" ref="EZ145:EZ157" si="1267">SUM(AB145+CN145)</f>
        <v>0</v>
      </c>
      <c r="FA145" s="70">
        <f t="shared" ref="FA145:FA157" si="1268">SUM(AC145+CO145)</f>
        <v>0</v>
      </c>
      <c r="FB145" s="113">
        <f t="shared" ref="FB145:FB157" si="1269">SUM(AD145+CP145)</f>
        <v>0</v>
      </c>
      <c r="FC145" s="114">
        <f t="shared" ref="FC145:FC157" si="1270">SUM(AE145+CQ145)</f>
        <v>0</v>
      </c>
      <c r="FD145" s="113">
        <f t="shared" ref="FD145:FD157" si="1271">SUM(AF145+CR145)</f>
        <v>1</v>
      </c>
      <c r="FE145" s="70">
        <f t="shared" ref="FE145:FE157" si="1272">SUM(AG145+CS145)</f>
        <v>69</v>
      </c>
      <c r="FF145" s="113">
        <f t="shared" ref="FF145:FF157" si="1273">SUM(AH145+CT145)</f>
        <v>0</v>
      </c>
      <c r="FG145" s="70">
        <f t="shared" ref="FG145:FG157" si="1274">SUM(AI145+CU145)</f>
        <v>0</v>
      </c>
      <c r="FH145" s="113">
        <f t="shared" ref="FH145:FH157" si="1275">SUM(AJ145+CV145)</f>
        <v>0</v>
      </c>
      <c r="FI145" s="70">
        <f t="shared" ref="FI145:FI157" si="1276">SUM(AK145+CW145)</f>
        <v>0</v>
      </c>
      <c r="FJ145" s="113">
        <f t="shared" ref="FJ145:FJ157" si="1277">SUM(AL145+CX145)</f>
        <v>1</v>
      </c>
      <c r="FK145" s="70">
        <f t="shared" ref="FK145:FK157" si="1278">SUM(AM145+CY145)</f>
        <v>0</v>
      </c>
      <c r="FL145" s="113">
        <f t="shared" ref="FL145:FL157" si="1279">SUM(AN145+CZ145)</f>
        <v>0</v>
      </c>
      <c r="FM145" s="70">
        <f t="shared" ref="FM145:FM157" si="1280">SUM(AO145+DA145)</f>
        <v>0</v>
      </c>
      <c r="FN145" s="113">
        <f t="shared" ref="FN145:FN157" si="1281">SUM(AP145+DB145)</f>
        <v>0</v>
      </c>
      <c r="FO145" s="70">
        <f t="shared" ref="FO145:FO157" si="1282">SUM(AQ145+DC145)</f>
        <v>0</v>
      </c>
      <c r="FP145" s="113">
        <f t="shared" ref="FP145:FP157" si="1283">SUM(AR145+DD145)</f>
        <v>0</v>
      </c>
      <c r="FQ145" s="70">
        <f t="shared" ref="FQ145:FS157" si="1284">SUM(AS145+DE145)</f>
        <v>0</v>
      </c>
      <c r="FR145" s="113"/>
      <c r="FS145" s="66">
        <f t="shared" si="1284"/>
        <v>0</v>
      </c>
      <c r="FT145" s="113">
        <f t="shared" ref="FT145:FT157" si="1285">SUM(AV145+DH145)</f>
        <v>0</v>
      </c>
      <c r="FU145" s="70">
        <f t="shared" ref="FU145:FU157" si="1286">SUM(AW145+DI145)</f>
        <v>0</v>
      </c>
      <c r="FV145" s="113">
        <f t="shared" ref="FV145:FV157" si="1287">SUM(AX145+DJ145)</f>
        <v>0</v>
      </c>
      <c r="FW145" s="70">
        <f t="shared" ref="FW145:FW157" si="1288">SUM(AY145+DK145)</f>
        <v>0</v>
      </c>
      <c r="FX145" s="113">
        <f t="shared" ref="FX145:FX157" si="1289">SUM(AZ145+DL145)</f>
        <v>0</v>
      </c>
      <c r="FY145" s="70">
        <f t="shared" ref="FY145:FY157" si="1290">SUM(BA145+DM145)</f>
        <v>0</v>
      </c>
      <c r="FZ145" s="113">
        <f t="shared" ref="FZ145:FZ157" si="1291">SUM(BB145+DN145)</f>
        <v>0</v>
      </c>
      <c r="GA145" s="70">
        <f t="shared" ref="GA145:GA157" si="1292">SUM(BC145+DO145)</f>
        <v>0</v>
      </c>
      <c r="GB145" s="113">
        <f t="shared" ref="GB145:GB157" si="1293">SUM(BD145+DP145)</f>
        <v>0</v>
      </c>
      <c r="GC145" s="70">
        <f t="shared" ref="GC145:GC157" si="1294">SUM(BE145+DQ145)</f>
        <v>0</v>
      </c>
      <c r="GD145" s="70">
        <f t="shared" ref="GD145:GD157" si="1295">SUM(BF145+DR145)</f>
        <v>0</v>
      </c>
      <c r="GE145" s="70">
        <f t="shared" ref="GE145:GE157" si="1296">SUM(BG145+DS145)</f>
        <v>85</v>
      </c>
      <c r="GF145" s="70">
        <f t="shared" ref="GF145:GF157" si="1297">SUM(BH145+DT145)</f>
        <v>16</v>
      </c>
      <c r="GG145" s="116"/>
      <c r="GH145" s="116"/>
      <c r="GI145" s="116"/>
      <c r="GJ145" s="117"/>
      <c r="GL145" s="10"/>
      <c r="GM145" s="10"/>
      <c r="GN145" s="1"/>
      <c r="GO145" s="13"/>
      <c r="GP145" s="26"/>
      <c r="GQ145" s="5"/>
      <c r="GR145" s="33"/>
    </row>
    <row r="146" spans="1:200" ht="24.95" hidden="1" customHeight="1" outlineLevel="1" x14ac:dyDescent="0.3">
      <c r="A146" s="108"/>
      <c r="B146" s="156" t="s">
        <v>217</v>
      </c>
      <c r="C146" s="157" t="s">
        <v>218</v>
      </c>
      <c r="D146" s="157" t="s">
        <v>219</v>
      </c>
      <c r="E146" s="157" t="s">
        <v>187</v>
      </c>
      <c r="F146" s="157" t="s">
        <v>220</v>
      </c>
      <c r="G146" s="157">
        <v>3</v>
      </c>
      <c r="H146" s="157">
        <v>23</v>
      </c>
      <c r="I146" s="157">
        <v>1</v>
      </c>
      <c r="J146" s="157">
        <v>1</v>
      </c>
      <c r="K146" s="157">
        <f>SUM(J146)*2</f>
        <v>2</v>
      </c>
      <c r="L146" s="156">
        <v>20</v>
      </c>
      <c r="M146" s="178">
        <f>SUM(N146+P146+R146+T146+V146)</f>
        <v>16</v>
      </c>
      <c r="N146" s="150"/>
      <c r="O146" s="162">
        <f>SUM(N146)*I146</f>
        <v>0</v>
      </c>
      <c r="P146" s="150">
        <v>4</v>
      </c>
      <c r="Q146" s="162">
        <f>J146*P146</f>
        <v>4</v>
      </c>
      <c r="R146" s="150">
        <v>12</v>
      </c>
      <c r="S146" s="162">
        <f>SUM(R146)*J146</f>
        <v>12</v>
      </c>
      <c r="T146" s="150"/>
      <c r="U146" s="162">
        <f>SUM(T146)*K146</f>
        <v>0</v>
      </c>
      <c r="V146" s="150"/>
      <c r="W146" s="162">
        <f>SUM(V146)*J146*5</f>
        <v>0</v>
      </c>
      <c r="X146" s="163">
        <v>0</v>
      </c>
      <c r="Y146" s="68">
        <f>SUM(L146*15/100*J146)</f>
        <v>3</v>
      </c>
      <c r="Z146" s="150"/>
      <c r="AA146" s="162"/>
      <c r="AB146" s="150"/>
      <c r="AC146" s="163">
        <f>SUM(AB146)*3*H146/5</f>
        <v>0</v>
      </c>
      <c r="AD146" s="150"/>
      <c r="AE146" s="179">
        <f>SUM(AD146*H146*(30+4))</f>
        <v>0</v>
      </c>
      <c r="AF146" s="150"/>
      <c r="AG146" s="162">
        <f>SUM(AF146*H146*3)</f>
        <v>0</v>
      </c>
      <c r="AH146" s="150">
        <v>1</v>
      </c>
      <c r="AI146" s="163">
        <f>SUM(AH146*H146/3)</f>
        <v>7.666666666666667</v>
      </c>
      <c r="AJ146" s="150"/>
      <c r="AK146" s="163">
        <f>SUM(AJ146*H146*2/3)</f>
        <v>0</v>
      </c>
      <c r="AL146" s="150"/>
      <c r="AM146" s="162">
        <f>SUM(AL146*H146)</f>
        <v>0</v>
      </c>
      <c r="AN146" s="150"/>
      <c r="AO146" s="162">
        <f>SUM(AN146*J146)</f>
        <v>0</v>
      </c>
      <c r="AP146" s="150"/>
      <c r="AQ146" s="163">
        <f>SUM(AP146*H146*2)</f>
        <v>0</v>
      </c>
      <c r="AR146" s="150">
        <v>1</v>
      </c>
      <c r="AS146" s="163">
        <f>J146*6*AR146</f>
        <v>6</v>
      </c>
      <c r="AT146" s="150"/>
      <c r="AU146" s="163">
        <f>AT146*H146/3</f>
        <v>0</v>
      </c>
      <c r="AV146" s="150"/>
      <c r="AW146" s="162">
        <f>AV146*H146/3</f>
        <v>0</v>
      </c>
      <c r="AX146" s="150"/>
      <c r="AY146" s="163">
        <f>AX146*H146/3</f>
        <v>0</v>
      </c>
      <c r="AZ146" s="150"/>
      <c r="BA146" s="163">
        <f>SUM(AZ146*K146*5*6)/2</f>
        <v>0</v>
      </c>
      <c r="BB146" s="150"/>
      <c r="BC146" s="163">
        <f>SUM(BB146*K146*4*6)</f>
        <v>0</v>
      </c>
      <c r="BD146" s="150"/>
      <c r="BE146" s="164">
        <f>SUM(BD146*50)</f>
        <v>0</v>
      </c>
      <c r="BF146" s="70"/>
      <c r="BG146" s="70">
        <f t="shared" si="1229"/>
        <v>32.666666666666671</v>
      </c>
      <c r="BH146" s="70">
        <f t="shared" si="1230"/>
        <v>22</v>
      </c>
      <c r="BI146" s="116"/>
      <c r="BJ146" s="116"/>
      <c r="BK146" s="116"/>
      <c r="BL146" s="117"/>
      <c r="BM146" s="108"/>
      <c r="BN146" s="62" t="s">
        <v>221</v>
      </c>
      <c r="BO146" s="145" t="s">
        <v>222</v>
      </c>
      <c r="BP146" s="63" t="s">
        <v>345</v>
      </c>
      <c r="BQ146" s="63" t="s">
        <v>223</v>
      </c>
      <c r="BR146" s="146" t="s">
        <v>360</v>
      </c>
      <c r="BS146" s="63">
        <v>6</v>
      </c>
      <c r="BT146" s="63">
        <v>1</v>
      </c>
      <c r="BU146" s="63">
        <v>1</v>
      </c>
      <c r="BV146" s="63">
        <v>1</v>
      </c>
      <c r="BW146" s="63">
        <v>1</v>
      </c>
      <c r="BX146" s="109">
        <v>30</v>
      </c>
      <c r="BY146" s="135">
        <f t="shared" si="1231"/>
        <v>10</v>
      </c>
      <c r="BZ146" s="65"/>
      <c r="CA146" s="66">
        <f t="shared" si="1232"/>
        <v>0</v>
      </c>
      <c r="CB146" s="65">
        <v>10</v>
      </c>
      <c r="CC146" s="66">
        <f t="shared" si="1233"/>
        <v>10</v>
      </c>
      <c r="CD146" s="65"/>
      <c r="CE146" s="66">
        <f>SUM(CD146)*BV146</f>
        <v>0</v>
      </c>
      <c r="CF146" s="65"/>
      <c r="CG146" s="66">
        <f>SUM(CF146)*BW146</f>
        <v>0</v>
      </c>
      <c r="CH146" s="65"/>
      <c r="CI146" s="66">
        <f>SUM(CH146)*BV146*5</f>
        <v>0</v>
      </c>
      <c r="CJ146" s="67"/>
      <c r="CK146" s="67"/>
      <c r="CL146" s="65"/>
      <c r="CM146" s="66"/>
      <c r="CN146" s="65"/>
      <c r="CO146" s="67">
        <f>SUM(CN146)*3*BT146/5</f>
        <v>0</v>
      </c>
      <c r="CP146" s="65"/>
      <c r="CQ146" s="69">
        <f>SUM(CP146*BT146*(30+4))</f>
        <v>0</v>
      </c>
      <c r="CR146" s="65"/>
      <c r="CS146" s="66">
        <f t="shared" si="1239"/>
        <v>0</v>
      </c>
      <c r="CT146" s="65"/>
      <c r="CU146" s="67">
        <f t="shared" si="1240"/>
        <v>0</v>
      </c>
      <c r="CV146" s="65"/>
      <c r="CW146" s="67">
        <f>SUM(CV146*BT146*2/3)</f>
        <v>0</v>
      </c>
      <c r="CX146" s="65">
        <v>1</v>
      </c>
      <c r="CY146" s="66"/>
      <c r="CZ146" s="65"/>
      <c r="DA146" s="66">
        <f t="shared" si="1242"/>
        <v>0</v>
      </c>
      <c r="DB146" s="65"/>
      <c r="DC146" s="66">
        <f t="shared" si="1243"/>
        <v>0</v>
      </c>
      <c r="DD146" s="65"/>
      <c r="DE146" s="66">
        <f>DD146*BT146/3</f>
        <v>0</v>
      </c>
      <c r="DF146" s="65"/>
      <c r="DG146" s="67">
        <f t="shared" si="1245"/>
        <v>0</v>
      </c>
      <c r="DH146" s="65"/>
      <c r="DI146" s="66">
        <f t="shared" si="1246"/>
        <v>0</v>
      </c>
      <c r="DJ146" s="65"/>
      <c r="DK146" s="66">
        <f t="shared" si="1247"/>
        <v>0</v>
      </c>
      <c r="DL146" s="65"/>
      <c r="DM146" s="67">
        <f>SUM(DL146*BW146*5*6)</f>
        <v>0</v>
      </c>
      <c r="DN146" s="65"/>
      <c r="DO146" s="67">
        <f t="shared" si="1249"/>
        <v>0</v>
      </c>
      <c r="DP146" s="65"/>
      <c r="DQ146" s="70">
        <f t="shared" si="1250"/>
        <v>0</v>
      </c>
      <c r="DR146" s="70"/>
      <c r="DS146" s="70">
        <f t="shared" si="1251"/>
        <v>10</v>
      </c>
      <c r="DT146" s="70">
        <f t="shared" si="1252"/>
        <v>10</v>
      </c>
      <c r="DU146" s="116"/>
      <c r="DV146" s="116"/>
      <c r="DW146" s="116"/>
      <c r="DX146" s="117"/>
      <c r="DY146" s="108"/>
      <c r="DZ146" s="62" t="s">
        <v>221</v>
      </c>
      <c r="EA146" s="145" t="s">
        <v>222</v>
      </c>
      <c r="EB146" s="63" t="s">
        <v>345</v>
      </c>
      <c r="EC146" s="146"/>
      <c r="ED146" s="177"/>
      <c r="EE146" s="177"/>
      <c r="EF146" s="177"/>
      <c r="EG146" s="177"/>
      <c r="EH146" s="177"/>
      <c r="EI146" s="177"/>
      <c r="EJ146" s="66">
        <f t="shared" ref="EJ146:EJ157" si="1298">SUM(L146+BX146)</f>
        <v>50</v>
      </c>
      <c r="EK146" s="147">
        <f t="shared" si="1253"/>
        <v>26</v>
      </c>
      <c r="EL146" s="65">
        <f t="shared" si="1253"/>
        <v>0</v>
      </c>
      <c r="EM146" s="70">
        <f t="shared" si="1254"/>
        <v>0</v>
      </c>
      <c r="EN146" s="65">
        <f t="shared" si="1255"/>
        <v>14</v>
      </c>
      <c r="EO146" s="70">
        <f t="shared" si="1256"/>
        <v>14</v>
      </c>
      <c r="EP146" s="65">
        <f t="shared" si="1257"/>
        <v>12</v>
      </c>
      <c r="EQ146" s="70">
        <f t="shared" si="1258"/>
        <v>12</v>
      </c>
      <c r="ER146" s="65">
        <f t="shared" si="1259"/>
        <v>0</v>
      </c>
      <c r="ES146" s="70">
        <f t="shared" si="1260"/>
        <v>0</v>
      </c>
      <c r="ET146" s="113">
        <f t="shared" si="1261"/>
        <v>0</v>
      </c>
      <c r="EU146" s="70">
        <f t="shared" si="1262"/>
        <v>0</v>
      </c>
      <c r="EV146" s="70">
        <f t="shared" si="1263"/>
        <v>0</v>
      </c>
      <c r="EW146" s="70">
        <f t="shared" si="1264"/>
        <v>3</v>
      </c>
      <c r="EX146" s="113">
        <f t="shared" si="1265"/>
        <v>0</v>
      </c>
      <c r="EY146" s="70">
        <f t="shared" si="1266"/>
        <v>0</v>
      </c>
      <c r="EZ146" s="113">
        <f t="shared" si="1267"/>
        <v>0</v>
      </c>
      <c r="FA146" s="70">
        <f t="shared" si="1268"/>
        <v>0</v>
      </c>
      <c r="FB146" s="113">
        <f t="shared" si="1269"/>
        <v>0</v>
      </c>
      <c r="FC146" s="114">
        <f t="shared" si="1270"/>
        <v>0</v>
      </c>
      <c r="FD146" s="113">
        <f t="shared" si="1271"/>
        <v>0</v>
      </c>
      <c r="FE146" s="70">
        <f t="shared" si="1272"/>
        <v>0</v>
      </c>
      <c r="FF146" s="113">
        <f t="shared" si="1273"/>
        <v>1</v>
      </c>
      <c r="FG146" s="70">
        <f t="shared" si="1274"/>
        <v>7.666666666666667</v>
      </c>
      <c r="FH146" s="113">
        <f t="shared" si="1275"/>
        <v>0</v>
      </c>
      <c r="FI146" s="70">
        <f t="shared" si="1276"/>
        <v>0</v>
      </c>
      <c r="FJ146" s="113">
        <f t="shared" si="1277"/>
        <v>1</v>
      </c>
      <c r="FK146" s="70">
        <f t="shared" si="1278"/>
        <v>0</v>
      </c>
      <c r="FL146" s="113">
        <f t="shared" si="1279"/>
        <v>0</v>
      </c>
      <c r="FM146" s="70">
        <f t="shared" si="1280"/>
        <v>0</v>
      </c>
      <c r="FN146" s="113">
        <f t="shared" si="1281"/>
        <v>0</v>
      </c>
      <c r="FO146" s="70">
        <f t="shared" si="1282"/>
        <v>0</v>
      </c>
      <c r="FP146" s="113">
        <f t="shared" si="1283"/>
        <v>1</v>
      </c>
      <c r="FQ146" s="70">
        <f t="shared" si="1284"/>
        <v>6</v>
      </c>
      <c r="FR146" s="113"/>
      <c r="FS146" s="66">
        <f t="shared" si="1284"/>
        <v>0</v>
      </c>
      <c r="FT146" s="113">
        <f t="shared" si="1285"/>
        <v>0</v>
      </c>
      <c r="FU146" s="70">
        <f t="shared" si="1286"/>
        <v>0</v>
      </c>
      <c r="FV146" s="113">
        <f t="shared" si="1287"/>
        <v>0</v>
      </c>
      <c r="FW146" s="70">
        <f t="shared" si="1288"/>
        <v>0</v>
      </c>
      <c r="FX146" s="113">
        <f t="shared" si="1289"/>
        <v>0</v>
      </c>
      <c r="FY146" s="70">
        <f t="shared" si="1290"/>
        <v>0</v>
      </c>
      <c r="FZ146" s="113">
        <f t="shared" si="1291"/>
        <v>0</v>
      </c>
      <c r="GA146" s="70">
        <f t="shared" si="1292"/>
        <v>0</v>
      </c>
      <c r="GB146" s="113">
        <f t="shared" si="1293"/>
        <v>0</v>
      </c>
      <c r="GC146" s="70">
        <f t="shared" si="1294"/>
        <v>0</v>
      </c>
      <c r="GD146" s="70">
        <f t="shared" si="1295"/>
        <v>0</v>
      </c>
      <c r="GE146" s="70">
        <f t="shared" si="1296"/>
        <v>42.666666666666671</v>
      </c>
      <c r="GF146" s="70">
        <f t="shared" si="1297"/>
        <v>32</v>
      </c>
      <c r="GG146" s="116"/>
      <c r="GH146" s="116"/>
      <c r="GI146" s="116"/>
      <c r="GJ146" s="117"/>
      <c r="GL146" s="10"/>
      <c r="GM146" s="10"/>
      <c r="GN146" s="22"/>
      <c r="GO146" s="13"/>
      <c r="GP146" s="26"/>
      <c r="GQ146" s="5"/>
      <c r="GR146" s="33"/>
    </row>
    <row r="147" spans="1:200" ht="24.95" hidden="1" customHeight="1" outlineLevel="1" x14ac:dyDescent="0.3">
      <c r="A147" s="108"/>
      <c r="B147" s="62" t="s">
        <v>221</v>
      </c>
      <c r="C147" s="145" t="s">
        <v>222</v>
      </c>
      <c r="D147" s="63" t="s">
        <v>95</v>
      </c>
      <c r="E147" s="63" t="s">
        <v>223</v>
      </c>
      <c r="F147" s="63" t="s">
        <v>226</v>
      </c>
      <c r="G147" s="63">
        <v>3</v>
      </c>
      <c r="H147" s="63">
        <v>1</v>
      </c>
      <c r="I147" s="63">
        <v>1</v>
      </c>
      <c r="J147" s="63">
        <v>1</v>
      </c>
      <c r="K147" s="63">
        <v>1</v>
      </c>
      <c r="L147" s="109">
        <v>66</v>
      </c>
      <c r="M147" s="64">
        <f>SUM(N147+P147+R147+T147+V147)</f>
        <v>8</v>
      </c>
      <c r="N147" s="65">
        <v>4</v>
      </c>
      <c r="O147" s="66">
        <f>SUM(N147)*I147</f>
        <v>4</v>
      </c>
      <c r="P147" s="65">
        <v>4</v>
      </c>
      <c r="Q147" s="66">
        <f>J147*P147</f>
        <v>4</v>
      </c>
      <c r="R147" s="65"/>
      <c r="S147" s="66">
        <f>SUM(R147)*J147</f>
        <v>0</v>
      </c>
      <c r="T147" s="65"/>
      <c r="U147" s="66">
        <f>SUM(T147)*K147</f>
        <v>0</v>
      </c>
      <c r="V147" s="65"/>
      <c r="W147" s="66">
        <f>SUM(V147)*J147*5</f>
        <v>0</v>
      </c>
      <c r="X147" s="67"/>
      <c r="Y147" s="67"/>
      <c r="Z147" s="65"/>
      <c r="AA147" s="66"/>
      <c r="AB147" s="65"/>
      <c r="AC147" s="67">
        <f>SUM(AB147)*3*H147/5</f>
        <v>0</v>
      </c>
      <c r="AD147" s="65"/>
      <c r="AE147" s="69">
        <f>SUM(AD147*H147*(30+4))</f>
        <v>0</v>
      </c>
      <c r="AF147" s="65"/>
      <c r="AG147" s="66">
        <f>SUM(AF147*H147*3)</f>
        <v>0</v>
      </c>
      <c r="AH147" s="65"/>
      <c r="AI147" s="67">
        <f>SUM(AH147*H147/3)</f>
        <v>0</v>
      </c>
      <c r="AJ147" s="65"/>
      <c r="AK147" s="67">
        <f>SUM(AJ147*H147*2/3)</f>
        <v>0</v>
      </c>
      <c r="AL147" s="65"/>
      <c r="AM147" s="66">
        <f>SUM(AL147*H147)*2</f>
        <v>0</v>
      </c>
      <c r="AN147" s="65"/>
      <c r="AO147" s="66">
        <f>SUM(AN147*J147)</f>
        <v>0</v>
      </c>
      <c r="AP147" s="65"/>
      <c r="AQ147" s="67">
        <f>SUM(AP147*H147*2)</f>
        <v>0</v>
      </c>
      <c r="AR147" s="65"/>
      <c r="AS147" s="67">
        <f>SUM(AR147*J147*2)</f>
        <v>0</v>
      </c>
      <c r="AT147" s="65"/>
      <c r="AU147" s="67">
        <f>AT147*H147/3</f>
        <v>0</v>
      </c>
      <c r="AV147" s="65"/>
      <c r="AW147" s="66">
        <f>SUM(AV147*H147/3)</f>
        <v>0</v>
      </c>
      <c r="AX147" s="65"/>
      <c r="AY147" s="67">
        <f>SUM(AX147*H147/3)</f>
        <v>0</v>
      </c>
      <c r="AZ147" s="65"/>
      <c r="BA147" s="67">
        <f>SUM(AZ147*K147*5*6)</f>
        <v>0</v>
      </c>
      <c r="BB147" s="65"/>
      <c r="BC147" s="67">
        <f>SUM(BB147*K147*4*6)</f>
        <v>0</v>
      </c>
      <c r="BD147" s="65"/>
      <c r="BE147" s="70">
        <f>SUM(BD147*50)/2</f>
        <v>0</v>
      </c>
      <c r="BF147" s="70"/>
      <c r="BG147" s="70">
        <f t="shared" si="1229"/>
        <v>8</v>
      </c>
      <c r="BH147" s="70">
        <f t="shared" si="1230"/>
        <v>8</v>
      </c>
      <c r="BI147" s="116"/>
      <c r="BJ147" s="116"/>
      <c r="BK147" s="116"/>
      <c r="BL147" s="117"/>
      <c r="BM147" s="108"/>
      <c r="BN147" s="62" t="s">
        <v>102</v>
      </c>
      <c r="BO147" s="119" t="s">
        <v>94</v>
      </c>
      <c r="BP147" s="119" t="s">
        <v>190</v>
      </c>
      <c r="BQ147" s="119" t="s">
        <v>187</v>
      </c>
      <c r="BR147" s="63" t="s">
        <v>418</v>
      </c>
      <c r="BS147" s="119">
        <v>4</v>
      </c>
      <c r="BT147" s="63">
        <v>22</v>
      </c>
      <c r="BU147" s="63">
        <v>1</v>
      </c>
      <c r="BV147" s="63">
        <v>1</v>
      </c>
      <c r="BW147" s="63">
        <f>SUM(BV147)*2</f>
        <v>2</v>
      </c>
      <c r="BX147" s="109">
        <v>22</v>
      </c>
      <c r="BY147" s="124">
        <f>SUM(BZ147+CB147+CD147+CF147+CH147)</f>
        <v>0</v>
      </c>
      <c r="BZ147" s="109"/>
      <c r="CA147" s="109">
        <f>SUM(BZ147)*BU147</f>
        <v>0</v>
      </c>
      <c r="CB147" s="109"/>
      <c r="CC147" s="111">
        <f>BV147*CB147</f>
        <v>0</v>
      </c>
      <c r="CD147" s="109"/>
      <c r="CE147" s="111">
        <f>SUM(CD147)*BV147</f>
        <v>0</v>
      </c>
      <c r="CF147" s="65"/>
      <c r="CG147" s="66">
        <f>SUM(CF147)*BW147</f>
        <v>0</v>
      </c>
      <c r="CH147" s="65"/>
      <c r="CI147" s="66">
        <f>SUM(CH147)*BV147*5</f>
        <v>0</v>
      </c>
      <c r="CJ147" s="67">
        <v>0</v>
      </c>
      <c r="CK147" s="68"/>
      <c r="CL147" s="65"/>
      <c r="CM147" s="66"/>
      <c r="CN147" s="65"/>
      <c r="CO147" s="67">
        <f>SUM(CN147)*3*BT147/5</f>
        <v>0</v>
      </c>
      <c r="CP147" s="65"/>
      <c r="CQ147" s="69">
        <f>SUM(CP147*BT147*(30+4))</f>
        <v>0</v>
      </c>
      <c r="CR147" s="65"/>
      <c r="CS147" s="66">
        <f>SUM(CR147*BT147*3)</f>
        <v>0</v>
      </c>
      <c r="CT147" s="65"/>
      <c r="CU147" s="67">
        <f>SUM(CT147*BT147/3)</f>
        <v>0</v>
      </c>
      <c r="CV147" s="65"/>
      <c r="CW147" s="67">
        <f>SUM(CV147*BT147*2/3)</f>
        <v>0</v>
      </c>
      <c r="CX147" s="65">
        <v>1</v>
      </c>
      <c r="CY147" s="66">
        <f>SUM(CX147*BT147)*2</f>
        <v>44</v>
      </c>
      <c r="CZ147" s="65"/>
      <c r="DA147" s="66">
        <f>SUM(CZ147*BV147*2)</f>
        <v>0</v>
      </c>
      <c r="DB147" s="65"/>
      <c r="DC147" s="66">
        <f>SUM(DB147*BT147*2)</f>
        <v>0</v>
      </c>
      <c r="DD147" s="65"/>
      <c r="DE147" s="66">
        <f>DD147*BV147*6</f>
        <v>0</v>
      </c>
      <c r="DF147" s="65"/>
      <c r="DG147" s="67">
        <f t="shared" si="1245"/>
        <v>0</v>
      </c>
      <c r="DH147" s="65"/>
      <c r="DI147" s="66">
        <f>SUM(BV147*DH147*6)</f>
        <v>0</v>
      </c>
      <c r="DJ147" s="65"/>
      <c r="DK147" s="66">
        <f>SUM(BV147*DJ147*8)</f>
        <v>0</v>
      </c>
      <c r="DL147" s="65"/>
      <c r="DM147" s="67">
        <f>SUM(DL147*BW147*5*6)</f>
        <v>0</v>
      </c>
      <c r="DN147" s="65"/>
      <c r="DO147" s="67">
        <f>SUM(DN147*BW147*4*6)</f>
        <v>0</v>
      </c>
      <c r="DP147" s="65"/>
      <c r="DQ147" s="70">
        <f>SUM(DP147*50)</f>
        <v>0</v>
      </c>
      <c r="DR147" s="70"/>
      <c r="DS147" s="70">
        <f t="shared" si="1251"/>
        <v>44</v>
      </c>
      <c r="DT147" s="70">
        <f t="shared" si="1252"/>
        <v>0</v>
      </c>
      <c r="DU147" s="116"/>
      <c r="DV147" s="116"/>
      <c r="DW147" s="116"/>
      <c r="DX147" s="117"/>
      <c r="DY147" s="108"/>
      <c r="DZ147" s="70"/>
      <c r="EA147" s="146"/>
      <c r="EB147" s="146"/>
      <c r="EC147" s="146"/>
      <c r="ED147" s="146"/>
      <c r="EE147" s="177"/>
      <c r="EF147" s="177"/>
      <c r="EG147" s="177"/>
      <c r="EH147" s="177"/>
      <c r="EI147" s="177"/>
      <c r="EJ147" s="66">
        <f t="shared" si="1298"/>
        <v>88</v>
      </c>
      <c r="EK147" s="147">
        <f t="shared" si="1253"/>
        <v>8</v>
      </c>
      <c r="EL147" s="65">
        <f t="shared" si="1253"/>
        <v>4</v>
      </c>
      <c r="EM147" s="70">
        <f t="shared" si="1254"/>
        <v>4</v>
      </c>
      <c r="EN147" s="65">
        <f t="shared" si="1255"/>
        <v>4</v>
      </c>
      <c r="EO147" s="70">
        <f t="shared" si="1256"/>
        <v>4</v>
      </c>
      <c r="EP147" s="65">
        <f t="shared" si="1257"/>
        <v>0</v>
      </c>
      <c r="EQ147" s="70">
        <f t="shared" si="1258"/>
        <v>0</v>
      </c>
      <c r="ER147" s="65">
        <f t="shared" si="1259"/>
        <v>0</v>
      </c>
      <c r="ES147" s="70">
        <f t="shared" si="1260"/>
        <v>0</v>
      </c>
      <c r="ET147" s="113">
        <f t="shared" si="1261"/>
        <v>0</v>
      </c>
      <c r="EU147" s="70">
        <f t="shared" si="1262"/>
        <v>0</v>
      </c>
      <c r="EV147" s="70">
        <f t="shared" si="1263"/>
        <v>0</v>
      </c>
      <c r="EW147" s="70">
        <f t="shared" si="1264"/>
        <v>0</v>
      </c>
      <c r="EX147" s="113">
        <f t="shared" si="1265"/>
        <v>0</v>
      </c>
      <c r="EY147" s="70">
        <f t="shared" si="1266"/>
        <v>0</v>
      </c>
      <c r="EZ147" s="113">
        <f t="shared" si="1267"/>
        <v>0</v>
      </c>
      <c r="FA147" s="70">
        <f t="shared" si="1268"/>
        <v>0</v>
      </c>
      <c r="FB147" s="113">
        <f t="shared" si="1269"/>
        <v>0</v>
      </c>
      <c r="FC147" s="114">
        <f t="shared" si="1270"/>
        <v>0</v>
      </c>
      <c r="FD147" s="113">
        <f t="shared" si="1271"/>
        <v>0</v>
      </c>
      <c r="FE147" s="70">
        <f t="shared" si="1272"/>
        <v>0</v>
      </c>
      <c r="FF147" s="113">
        <f t="shared" si="1273"/>
        <v>0</v>
      </c>
      <c r="FG147" s="70">
        <f t="shared" si="1274"/>
        <v>0</v>
      </c>
      <c r="FH147" s="113">
        <f t="shared" si="1275"/>
        <v>0</v>
      </c>
      <c r="FI147" s="70">
        <f t="shared" si="1276"/>
        <v>0</v>
      </c>
      <c r="FJ147" s="113">
        <f t="shared" si="1277"/>
        <v>1</v>
      </c>
      <c r="FK147" s="70">
        <f t="shared" si="1278"/>
        <v>44</v>
      </c>
      <c r="FL147" s="113">
        <f t="shared" si="1279"/>
        <v>0</v>
      </c>
      <c r="FM147" s="70">
        <f t="shared" si="1280"/>
        <v>0</v>
      </c>
      <c r="FN147" s="113">
        <f t="shared" si="1281"/>
        <v>0</v>
      </c>
      <c r="FO147" s="70">
        <f t="shared" si="1282"/>
        <v>0</v>
      </c>
      <c r="FP147" s="113">
        <f t="shared" si="1283"/>
        <v>0</v>
      </c>
      <c r="FQ147" s="70">
        <f t="shared" si="1284"/>
        <v>0</v>
      </c>
      <c r="FR147" s="113"/>
      <c r="FS147" s="66">
        <f t="shared" si="1284"/>
        <v>0</v>
      </c>
      <c r="FT147" s="113">
        <f t="shared" si="1285"/>
        <v>0</v>
      </c>
      <c r="FU147" s="70">
        <f t="shared" si="1286"/>
        <v>0</v>
      </c>
      <c r="FV147" s="113">
        <f t="shared" si="1287"/>
        <v>0</v>
      </c>
      <c r="FW147" s="70">
        <f t="shared" si="1288"/>
        <v>0</v>
      </c>
      <c r="FX147" s="113">
        <f t="shared" si="1289"/>
        <v>0</v>
      </c>
      <c r="FY147" s="70">
        <f t="shared" si="1290"/>
        <v>0</v>
      </c>
      <c r="FZ147" s="113">
        <f t="shared" si="1291"/>
        <v>0</v>
      </c>
      <c r="GA147" s="70">
        <f t="shared" si="1292"/>
        <v>0</v>
      </c>
      <c r="GB147" s="113">
        <f t="shared" si="1293"/>
        <v>0</v>
      </c>
      <c r="GC147" s="70">
        <f t="shared" si="1294"/>
        <v>0</v>
      </c>
      <c r="GD147" s="70">
        <f t="shared" si="1295"/>
        <v>0</v>
      </c>
      <c r="GE147" s="70">
        <f t="shared" si="1296"/>
        <v>52</v>
      </c>
      <c r="GF147" s="70">
        <f t="shared" si="1297"/>
        <v>8</v>
      </c>
      <c r="GG147" s="116"/>
      <c r="GH147" s="116"/>
      <c r="GI147" s="116"/>
      <c r="GJ147" s="117"/>
      <c r="GL147" s="10"/>
      <c r="GM147" s="10"/>
      <c r="GN147" s="22"/>
      <c r="GO147" s="13"/>
      <c r="GP147" s="26"/>
      <c r="GQ147" s="5"/>
      <c r="GR147" s="33"/>
    </row>
    <row r="148" spans="1:200" ht="24.95" hidden="1" customHeight="1" outlineLevel="1" x14ac:dyDescent="0.3">
      <c r="A148" s="108"/>
      <c r="B148" s="62" t="s">
        <v>221</v>
      </c>
      <c r="C148" s="145" t="s">
        <v>222</v>
      </c>
      <c r="D148" s="63" t="s">
        <v>95</v>
      </c>
      <c r="E148" s="63" t="s">
        <v>223</v>
      </c>
      <c r="F148" s="63" t="s">
        <v>228</v>
      </c>
      <c r="G148" s="63">
        <v>3</v>
      </c>
      <c r="H148" s="63">
        <v>1</v>
      </c>
      <c r="I148" s="63">
        <v>1</v>
      </c>
      <c r="J148" s="63">
        <v>1</v>
      </c>
      <c r="K148" s="63">
        <v>1</v>
      </c>
      <c r="L148" s="109">
        <v>66</v>
      </c>
      <c r="M148" s="64">
        <f>SUM(N148+P148+R148+T148+V148)</f>
        <v>4</v>
      </c>
      <c r="N148" s="65">
        <v>4</v>
      </c>
      <c r="O148" s="66">
        <f>SUM(N148)*I148</f>
        <v>4</v>
      </c>
      <c r="P148" s="65"/>
      <c r="Q148" s="70"/>
      <c r="R148" s="65"/>
      <c r="S148" s="66"/>
      <c r="T148" s="65"/>
      <c r="U148" s="66"/>
      <c r="V148" s="65"/>
      <c r="W148" s="66"/>
      <c r="X148" s="67"/>
      <c r="Y148" s="67"/>
      <c r="Z148" s="65"/>
      <c r="AA148" s="66"/>
      <c r="AB148" s="65"/>
      <c r="AC148" s="67"/>
      <c r="AD148" s="65"/>
      <c r="AE148" s="69"/>
      <c r="AF148" s="65"/>
      <c r="AG148" s="66"/>
      <c r="AH148" s="65"/>
      <c r="AI148" s="67"/>
      <c r="AJ148" s="65"/>
      <c r="AK148" s="67"/>
      <c r="AL148" s="65"/>
      <c r="AM148" s="66"/>
      <c r="AN148" s="65"/>
      <c r="AO148" s="66"/>
      <c r="AP148" s="65"/>
      <c r="AQ148" s="67"/>
      <c r="AR148" s="65"/>
      <c r="AS148" s="67"/>
      <c r="AT148" s="65"/>
      <c r="AU148" s="67"/>
      <c r="AV148" s="65"/>
      <c r="AW148" s="66"/>
      <c r="AX148" s="65"/>
      <c r="AY148" s="67"/>
      <c r="AZ148" s="65"/>
      <c r="BA148" s="67"/>
      <c r="BB148" s="65"/>
      <c r="BC148" s="67"/>
      <c r="BD148" s="65"/>
      <c r="BE148" s="70"/>
      <c r="BF148" s="70"/>
      <c r="BG148" s="70">
        <f t="shared" si="1229"/>
        <v>4</v>
      </c>
      <c r="BH148" s="70">
        <f t="shared" si="1230"/>
        <v>4</v>
      </c>
      <c r="BI148" s="116"/>
      <c r="BJ148" s="116"/>
      <c r="BK148" s="116"/>
      <c r="BL148" s="117"/>
      <c r="BM148" s="108"/>
      <c r="BN148" s="62" t="s">
        <v>221</v>
      </c>
      <c r="BO148" s="145" t="s">
        <v>222</v>
      </c>
      <c r="BP148" s="63" t="s">
        <v>95</v>
      </c>
      <c r="BQ148" s="63" t="s">
        <v>223</v>
      </c>
      <c r="BR148" s="63" t="s">
        <v>429</v>
      </c>
      <c r="BS148" s="63">
        <v>4</v>
      </c>
      <c r="BT148" s="63">
        <v>1</v>
      </c>
      <c r="BU148" s="63">
        <v>1</v>
      </c>
      <c r="BV148" s="63">
        <v>1</v>
      </c>
      <c r="BW148" s="63">
        <v>1</v>
      </c>
      <c r="BX148" s="109">
        <v>66</v>
      </c>
      <c r="BY148" s="135">
        <f t="shared" ref="BY148" si="1299">SUM(BZ148+CB148+CD148+CF148+CH148)</f>
        <v>4</v>
      </c>
      <c r="BZ148" s="65">
        <v>4</v>
      </c>
      <c r="CA148" s="66">
        <f t="shared" ref="CA148" si="1300">SUM(BZ148)*BU148</f>
        <v>4</v>
      </c>
      <c r="CB148" s="65"/>
      <c r="CC148" s="70"/>
      <c r="CD148" s="65"/>
      <c r="CE148" s="70"/>
      <c r="CF148" s="65"/>
      <c r="CG148" s="70"/>
      <c r="CH148" s="113"/>
      <c r="CI148" s="70"/>
      <c r="CJ148" s="70"/>
      <c r="CK148" s="70"/>
      <c r="CL148" s="113"/>
      <c r="CM148" s="70"/>
      <c r="CN148" s="113"/>
      <c r="CO148" s="70"/>
      <c r="CP148" s="113"/>
      <c r="CQ148" s="114"/>
      <c r="CR148" s="113"/>
      <c r="CS148" s="70"/>
      <c r="CT148" s="113"/>
      <c r="CU148" s="70"/>
      <c r="CV148" s="113"/>
      <c r="CW148" s="70"/>
      <c r="CX148" s="113"/>
      <c r="CY148" s="70"/>
      <c r="CZ148" s="113"/>
      <c r="DA148" s="70"/>
      <c r="DB148" s="113"/>
      <c r="DC148" s="66"/>
      <c r="DD148" s="113"/>
      <c r="DE148" s="66"/>
      <c r="DF148" s="113"/>
      <c r="DG148" s="70"/>
      <c r="DH148" s="113"/>
      <c r="DI148" s="70"/>
      <c r="DJ148" s="113"/>
      <c r="DK148" s="66"/>
      <c r="DL148" s="113"/>
      <c r="DM148" s="70"/>
      <c r="DN148" s="113"/>
      <c r="DO148" s="70"/>
      <c r="DP148" s="113"/>
      <c r="DQ148" s="70"/>
      <c r="DR148" s="70"/>
      <c r="DS148" s="70">
        <f t="shared" si="1251"/>
        <v>4</v>
      </c>
      <c r="DT148" s="70">
        <f t="shared" si="1252"/>
        <v>4</v>
      </c>
      <c r="DU148" s="116"/>
      <c r="DV148" s="116"/>
      <c r="DW148" s="116"/>
      <c r="DX148" s="117"/>
      <c r="DY148" s="108"/>
      <c r="DZ148" s="70"/>
      <c r="EA148" s="146"/>
      <c r="EB148" s="146"/>
      <c r="EC148" s="146"/>
      <c r="ED148" s="177"/>
      <c r="EE148" s="177"/>
      <c r="EF148" s="177"/>
      <c r="EG148" s="177"/>
      <c r="EH148" s="177"/>
      <c r="EI148" s="177"/>
      <c r="EJ148" s="66">
        <f t="shared" si="1298"/>
        <v>132</v>
      </c>
      <c r="EK148" s="147">
        <f t="shared" si="1253"/>
        <v>8</v>
      </c>
      <c r="EL148" s="65">
        <f t="shared" si="1253"/>
        <v>8</v>
      </c>
      <c r="EM148" s="70">
        <f t="shared" si="1254"/>
        <v>8</v>
      </c>
      <c r="EN148" s="65">
        <f t="shared" si="1255"/>
        <v>0</v>
      </c>
      <c r="EO148" s="70">
        <f t="shared" si="1256"/>
        <v>0</v>
      </c>
      <c r="EP148" s="65">
        <f t="shared" si="1257"/>
        <v>0</v>
      </c>
      <c r="EQ148" s="70">
        <f t="shared" si="1258"/>
        <v>0</v>
      </c>
      <c r="ER148" s="65">
        <f t="shared" si="1259"/>
        <v>0</v>
      </c>
      <c r="ES148" s="70">
        <f t="shared" si="1260"/>
        <v>0</v>
      </c>
      <c r="ET148" s="113">
        <f t="shared" si="1261"/>
        <v>0</v>
      </c>
      <c r="EU148" s="70">
        <f t="shared" si="1262"/>
        <v>0</v>
      </c>
      <c r="EV148" s="70">
        <f t="shared" si="1263"/>
        <v>0</v>
      </c>
      <c r="EW148" s="70">
        <f t="shared" si="1264"/>
        <v>0</v>
      </c>
      <c r="EX148" s="113">
        <f t="shared" si="1265"/>
        <v>0</v>
      </c>
      <c r="EY148" s="70">
        <f t="shared" si="1266"/>
        <v>0</v>
      </c>
      <c r="EZ148" s="113">
        <f t="shared" si="1267"/>
        <v>0</v>
      </c>
      <c r="FA148" s="70">
        <f t="shared" si="1268"/>
        <v>0</v>
      </c>
      <c r="FB148" s="113">
        <f t="shared" si="1269"/>
        <v>0</v>
      </c>
      <c r="FC148" s="114">
        <f t="shared" si="1270"/>
        <v>0</v>
      </c>
      <c r="FD148" s="113">
        <f t="shared" si="1271"/>
        <v>0</v>
      </c>
      <c r="FE148" s="70">
        <f t="shared" si="1272"/>
        <v>0</v>
      </c>
      <c r="FF148" s="113">
        <f t="shared" si="1273"/>
        <v>0</v>
      </c>
      <c r="FG148" s="70">
        <f t="shared" si="1274"/>
        <v>0</v>
      </c>
      <c r="FH148" s="113">
        <f t="shared" si="1275"/>
        <v>0</v>
      </c>
      <c r="FI148" s="70">
        <f t="shared" si="1276"/>
        <v>0</v>
      </c>
      <c r="FJ148" s="113">
        <f t="shared" si="1277"/>
        <v>0</v>
      </c>
      <c r="FK148" s="70">
        <f t="shared" si="1278"/>
        <v>0</v>
      </c>
      <c r="FL148" s="113">
        <f t="shared" si="1279"/>
        <v>0</v>
      </c>
      <c r="FM148" s="70">
        <f t="shared" si="1280"/>
        <v>0</v>
      </c>
      <c r="FN148" s="113">
        <f t="shared" si="1281"/>
        <v>0</v>
      </c>
      <c r="FO148" s="70">
        <f t="shared" si="1282"/>
        <v>0</v>
      </c>
      <c r="FP148" s="113">
        <f t="shared" si="1283"/>
        <v>0</v>
      </c>
      <c r="FQ148" s="70">
        <f t="shared" si="1284"/>
        <v>0</v>
      </c>
      <c r="FR148" s="113"/>
      <c r="FS148" s="66">
        <f t="shared" si="1284"/>
        <v>0</v>
      </c>
      <c r="FT148" s="113">
        <f t="shared" si="1285"/>
        <v>0</v>
      </c>
      <c r="FU148" s="70">
        <f t="shared" si="1286"/>
        <v>0</v>
      </c>
      <c r="FV148" s="113">
        <f t="shared" si="1287"/>
        <v>0</v>
      </c>
      <c r="FW148" s="70">
        <f t="shared" si="1288"/>
        <v>0</v>
      </c>
      <c r="FX148" s="113">
        <f t="shared" si="1289"/>
        <v>0</v>
      </c>
      <c r="FY148" s="70">
        <f t="shared" si="1290"/>
        <v>0</v>
      </c>
      <c r="FZ148" s="113">
        <f t="shared" si="1291"/>
        <v>0</v>
      </c>
      <c r="GA148" s="70">
        <f t="shared" si="1292"/>
        <v>0</v>
      </c>
      <c r="GB148" s="113">
        <f t="shared" si="1293"/>
        <v>0</v>
      </c>
      <c r="GC148" s="70">
        <f t="shared" si="1294"/>
        <v>0</v>
      </c>
      <c r="GD148" s="70">
        <f t="shared" si="1295"/>
        <v>0</v>
      </c>
      <c r="GE148" s="70">
        <f t="shared" si="1296"/>
        <v>8</v>
      </c>
      <c r="GF148" s="70">
        <f t="shared" si="1297"/>
        <v>8</v>
      </c>
      <c r="GG148" s="116"/>
      <c r="GH148" s="116"/>
      <c r="GI148" s="116"/>
      <c r="GJ148" s="117"/>
      <c r="GL148" s="10"/>
      <c r="GM148" s="10"/>
      <c r="GN148" s="1"/>
      <c r="GO148" s="13"/>
      <c r="GP148" s="26"/>
      <c r="GQ148" s="5"/>
      <c r="GR148" s="33"/>
    </row>
    <row r="149" spans="1:200" ht="24.95" hidden="1" customHeight="1" outlineLevel="1" x14ac:dyDescent="0.3">
      <c r="A149" s="108"/>
      <c r="B149" s="62" t="s">
        <v>249</v>
      </c>
      <c r="C149" s="63" t="s">
        <v>110</v>
      </c>
      <c r="D149" s="63" t="s">
        <v>95</v>
      </c>
      <c r="E149" s="63" t="s">
        <v>130</v>
      </c>
      <c r="F149" s="63" t="s">
        <v>248</v>
      </c>
      <c r="G149" s="63">
        <v>9</v>
      </c>
      <c r="H149" s="63">
        <v>3</v>
      </c>
      <c r="I149" s="63">
        <v>1</v>
      </c>
      <c r="J149" s="63">
        <v>3</v>
      </c>
      <c r="K149" s="63">
        <f>SUM(J149)*2</f>
        <v>6</v>
      </c>
      <c r="L149" s="62"/>
      <c r="M149" s="64">
        <f>SUM(N149+P149+R149+T149+V149)</f>
        <v>0</v>
      </c>
      <c r="N149" s="65"/>
      <c r="O149" s="66">
        <f>SUM(N149)*I149</f>
        <v>0</v>
      </c>
      <c r="P149" s="65"/>
      <c r="Q149" s="66">
        <f>J149*P149</f>
        <v>0</v>
      </c>
      <c r="R149" s="65"/>
      <c r="S149" s="66">
        <f>SUM(R149)*J149</f>
        <v>0</v>
      </c>
      <c r="T149" s="65"/>
      <c r="U149" s="66">
        <f>SUM(T149)*K149</f>
        <v>0</v>
      </c>
      <c r="V149" s="65"/>
      <c r="W149" s="66">
        <f>SUM(V149)*J149*5</f>
        <v>0</v>
      </c>
      <c r="X149" s="67">
        <f>SUM(J149*AX149*2+K149*AZ149*2)</f>
        <v>0</v>
      </c>
      <c r="Y149" s="67">
        <f>L149*J149*0.05</f>
        <v>0</v>
      </c>
      <c r="Z149" s="65"/>
      <c r="AA149" s="66"/>
      <c r="AB149" s="65">
        <v>17</v>
      </c>
      <c r="AC149" s="67">
        <f>AB149*H149*0.5</f>
        <v>25.5</v>
      </c>
      <c r="AD149" s="65"/>
      <c r="AE149" s="69">
        <f>SUM(AD149*H149*(30+4))/5</f>
        <v>0</v>
      </c>
      <c r="AF149" s="65"/>
      <c r="AG149" s="66">
        <f>SUM(AF149*H149*3)</f>
        <v>0</v>
      </c>
      <c r="AH149" s="65"/>
      <c r="AI149" s="67">
        <f>SUM(AH149*H149/3)</f>
        <v>0</v>
      </c>
      <c r="AJ149" s="65"/>
      <c r="AK149" s="67">
        <f>SUM(AJ149*H149*2/3)</f>
        <v>0</v>
      </c>
      <c r="AL149" s="65"/>
      <c r="AM149" s="66">
        <f>SUM(AL149*H149)</f>
        <v>0</v>
      </c>
      <c r="AN149" s="65"/>
      <c r="AO149" s="66">
        <f>SUM(AN149*J149)</f>
        <v>0</v>
      </c>
      <c r="AP149" s="65"/>
      <c r="AQ149" s="68">
        <f>AP149*122/3</f>
        <v>0</v>
      </c>
      <c r="AR149" s="65"/>
      <c r="AS149" s="67">
        <f>SUM(J149*AR149*6)</f>
        <v>0</v>
      </c>
      <c r="AT149" s="65"/>
      <c r="AU149" s="67">
        <f>AT149*H149/3</f>
        <v>0</v>
      </c>
      <c r="AV149" s="65"/>
      <c r="AW149" s="66">
        <f>SUM(AV149*H149/3)</f>
        <v>0</v>
      </c>
      <c r="AX149" s="65"/>
      <c r="AY149" s="67">
        <f>SUM(J149*AX149*8)</f>
        <v>0</v>
      </c>
      <c r="AZ149" s="65"/>
      <c r="BA149" s="67">
        <f>SUM(AZ149*K149*5*6)</f>
        <v>0</v>
      </c>
      <c r="BB149" s="65"/>
      <c r="BC149" s="67">
        <f>SUM(BB149*K149*4*6)</f>
        <v>0</v>
      </c>
      <c r="BD149" s="65"/>
      <c r="BE149" s="70">
        <f>SUM(BD149*50)</f>
        <v>0</v>
      </c>
      <c r="BF149" s="70"/>
      <c r="BG149" s="70">
        <f t="shared" si="1229"/>
        <v>25.5</v>
      </c>
      <c r="BH149" s="70">
        <f t="shared" si="1230"/>
        <v>0</v>
      </c>
      <c r="BI149" s="116"/>
      <c r="BJ149" s="116"/>
      <c r="BK149" s="116"/>
      <c r="BL149" s="117"/>
      <c r="BM149" s="108"/>
      <c r="BN149" s="70"/>
      <c r="BO149" s="146"/>
      <c r="BP149" s="146"/>
      <c r="BQ149" s="146"/>
      <c r="BR149" s="177"/>
      <c r="BS149" s="177"/>
      <c r="BT149" s="177"/>
      <c r="BU149" s="177"/>
      <c r="BV149" s="177"/>
      <c r="BW149" s="177"/>
      <c r="BX149" s="66"/>
      <c r="BY149" s="147">
        <f t="shared" ref="BY149:BY157" si="1301">SUM(BZ149+CB149+CF149+CH149+DD149*2)</f>
        <v>0</v>
      </c>
      <c r="BZ149" s="65"/>
      <c r="CA149" s="70"/>
      <c r="CB149" s="65"/>
      <c r="CC149" s="70"/>
      <c r="CD149" s="65"/>
      <c r="CE149" s="70"/>
      <c r="CF149" s="65"/>
      <c r="CG149" s="70"/>
      <c r="CH149" s="113"/>
      <c r="CI149" s="70"/>
      <c r="CJ149" s="70"/>
      <c r="CK149" s="70"/>
      <c r="CL149" s="113"/>
      <c r="CM149" s="70"/>
      <c r="CN149" s="113"/>
      <c r="CO149" s="70"/>
      <c r="CP149" s="113"/>
      <c r="CQ149" s="114"/>
      <c r="CR149" s="113"/>
      <c r="CS149" s="70"/>
      <c r="CT149" s="113"/>
      <c r="CU149" s="70"/>
      <c r="CV149" s="113"/>
      <c r="CW149" s="70"/>
      <c r="CX149" s="113"/>
      <c r="CY149" s="70"/>
      <c r="CZ149" s="113"/>
      <c r="DA149" s="70"/>
      <c r="DB149" s="113"/>
      <c r="DC149" s="66"/>
      <c r="DD149" s="113"/>
      <c r="DE149" s="66"/>
      <c r="DF149" s="113"/>
      <c r="DG149" s="70"/>
      <c r="DH149" s="113"/>
      <c r="DI149" s="70"/>
      <c r="DJ149" s="113"/>
      <c r="DK149" s="66"/>
      <c r="DL149" s="113"/>
      <c r="DM149" s="70"/>
      <c r="DN149" s="113"/>
      <c r="DO149" s="70"/>
      <c r="DP149" s="113"/>
      <c r="DQ149" s="70"/>
      <c r="DR149" s="70"/>
      <c r="DS149" s="70">
        <f t="shared" si="1251"/>
        <v>0</v>
      </c>
      <c r="DT149" s="70">
        <f t="shared" si="1252"/>
        <v>0</v>
      </c>
      <c r="DU149" s="116"/>
      <c r="DV149" s="116"/>
      <c r="DW149" s="116"/>
      <c r="DX149" s="117"/>
      <c r="DY149" s="108"/>
      <c r="DZ149" s="70"/>
      <c r="EA149" s="146"/>
      <c r="EB149" s="146"/>
      <c r="EC149" s="146"/>
      <c r="ED149" s="177"/>
      <c r="EE149" s="177"/>
      <c r="EF149" s="177"/>
      <c r="EG149" s="177"/>
      <c r="EH149" s="177"/>
      <c r="EI149" s="177"/>
      <c r="EJ149" s="66">
        <f t="shared" si="1298"/>
        <v>0</v>
      </c>
      <c r="EK149" s="147">
        <f t="shared" si="1253"/>
        <v>0</v>
      </c>
      <c r="EL149" s="65">
        <f t="shared" si="1253"/>
        <v>0</v>
      </c>
      <c r="EM149" s="70">
        <f t="shared" si="1254"/>
        <v>0</v>
      </c>
      <c r="EN149" s="65">
        <f t="shared" si="1255"/>
        <v>0</v>
      </c>
      <c r="EO149" s="70">
        <f t="shared" si="1256"/>
        <v>0</v>
      </c>
      <c r="EP149" s="65">
        <f t="shared" si="1257"/>
        <v>0</v>
      </c>
      <c r="EQ149" s="70">
        <f t="shared" si="1258"/>
        <v>0</v>
      </c>
      <c r="ER149" s="65">
        <f t="shared" si="1259"/>
        <v>0</v>
      </c>
      <c r="ES149" s="70">
        <f t="shared" si="1260"/>
        <v>0</v>
      </c>
      <c r="ET149" s="113">
        <f t="shared" si="1261"/>
        <v>0</v>
      </c>
      <c r="EU149" s="70">
        <f t="shared" si="1262"/>
        <v>0</v>
      </c>
      <c r="EV149" s="70">
        <f t="shared" si="1263"/>
        <v>0</v>
      </c>
      <c r="EW149" s="70">
        <f t="shared" si="1264"/>
        <v>0</v>
      </c>
      <c r="EX149" s="113">
        <f t="shared" si="1265"/>
        <v>0</v>
      </c>
      <c r="EY149" s="70">
        <f t="shared" si="1266"/>
        <v>0</v>
      </c>
      <c r="EZ149" s="113">
        <f t="shared" si="1267"/>
        <v>17</v>
      </c>
      <c r="FA149" s="70">
        <f t="shared" si="1268"/>
        <v>25.5</v>
      </c>
      <c r="FB149" s="113">
        <f t="shared" si="1269"/>
        <v>0</v>
      </c>
      <c r="FC149" s="114">
        <f t="shared" si="1270"/>
        <v>0</v>
      </c>
      <c r="FD149" s="113">
        <f t="shared" si="1271"/>
        <v>0</v>
      </c>
      <c r="FE149" s="70">
        <f t="shared" si="1272"/>
        <v>0</v>
      </c>
      <c r="FF149" s="113">
        <f t="shared" si="1273"/>
        <v>0</v>
      </c>
      <c r="FG149" s="70">
        <f t="shared" si="1274"/>
        <v>0</v>
      </c>
      <c r="FH149" s="113">
        <f t="shared" si="1275"/>
        <v>0</v>
      </c>
      <c r="FI149" s="70">
        <f t="shared" si="1276"/>
        <v>0</v>
      </c>
      <c r="FJ149" s="113">
        <f t="shared" si="1277"/>
        <v>0</v>
      </c>
      <c r="FK149" s="70">
        <f t="shared" si="1278"/>
        <v>0</v>
      </c>
      <c r="FL149" s="113">
        <f t="shared" si="1279"/>
        <v>0</v>
      </c>
      <c r="FM149" s="70">
        <f t="shared" si="1280"/>
        <v>0</v>
      </c>
      <c r="FN149" s="113">
        <f t="shared" si="1281"/>
        <v>0</v>
      </c>
      <c r="FO149" s="70">
        <f t="shared" si="1282"/>
        <v>0</v>
      </c>
      <c r="FP149" s="113">
        <f t="shared" si="1283"/>
        <v>0</v>
      </c>
      <c r="FQ149" s="70">
        <f t="shared" si="1284"/>
        <v>0</v>
      </c>
      <c r="FR149" s="113"/>
      <c r="FS149" s="66">
        <f t="shared" si="1284"/>
        <v>0</v>
      </c>
      <c r="FT149" s="113">
        <f t="shared" si="1285"/>
        <v>0</v>
      </c>
      <c r="FU149" s="70">
        <f t="shared" si="1286"/>
        <v>0</v>
      </c>
      <c r="FV149" s="113">
        <f t="shared" si="1287"/>
        <v>0</v>
      </c>
      <c r="FW149" s="70">
        <f t="shared" si="1288"/>
        <v>0</v>
      </c>
      <c r="FX149" s="113">
        <f t="shared" si="1289"/>
        <v>0</v>
      </c>
      <c r="FY149" s="70">
        <f t="shared" si="1290"/>
        <v>0</v>
      </c>
      <c r="FZ149" s="113">
        <f t="shared" si="1291"/>
        <v>0</v>
      </c>
      <c r="GA149" s="70">
        <f t="shared" si="1292"/>
        <v>0</v>
      </c>
      <c r="GB149" s="113">
        <f t="shared" si="1293"/>
        <v>0</v>
      </c>
      <c r="GC149" s="70">
        <f t="shared" si="1294"/>
        <v>0</v>
      </c>
      <c r="GD149" s="70">
        <f t="shared" si="1295"/>
        <v>0</v>
      </c>
      <c r="GE149" s="70">
        <f t="shared" si="1296"/>
        <v>25.5</v>
      </c>
      <c r="GF149" s="70">
        <f t="shared" si="1297"/>
        <v>0</v>
      </c>
      <c r="GG149" s="116"/>
      <c r="GH149" s="116"/>
      <c r="GI149" s="116"/>
      <c r="GJ149" s="117"/>
      <c r="GL149" s="10"/>
      <c r="GM149" s="10"/>
      <c r="GN149" s="1"/>
      <c r="GO149" s="13"/>
      <c r="GP149" s="26"/>
      <c r="GQ149" s="5"/>
      <c r="GR149" s="33"/>
    </row>
    <row r="150" spans="1:200" ht="24.95" hidden="1" customHeight="1" outlineLevel="1" x14ac:dyDescent="0.3">
      <c r="A150" s="108"/>
      <c r="B150" s="168"/>
      <c r="C150" s="168"/>
      <c r="D150" s="116"/>
      <c r="E150" s="116"/>
      <c r="F150" s="116"/>
      <c r="G150" s="116"/>
      <c r="H150" s="116"/>
      <c r="I150" s="116"/>
      <c r="J150" s="116"/>
      <c r="K150" s="116"/>
      <c r="L150" s="116"/>
      <c r="M150" s="147">
        <f t="shared" ref="M150:M157" si="1302">SUM(N150+P150+T150+V150+AR150*2)</f>
        <v>0</v>
      </c>
      <c r="N150" s="65"/>
      <c r="O150" s="70"/>
      <c r="P150" s="65"/>
      <c r="Q150" s="70"/>
      <c r="R150" s="65"/>
      <c r="S150" s="70"/>
      <c r="T150" s="65"/>
      <c r="U150" s="70"/>
      <c r="V150" s="113"/>
      <c r="W150" s="70"/>
      <c r="X150" s="70"/>
      <c r="Y150" s="70"/>
      <c r="Z150" s="113"/>
      <c r="AA150" s="70"/>
      <c r="AB150" s="113"/>
      <c r="AC150" s="70"/>
      <c r="AD150" s="113"/>
      <c r="AE150" s="114"/>
      <c r="AF150" s="113"/>
      <c r="AG150" s="70"/>
      <c r="AH150" s="113"/>
      <c r="AI150" s="70"/>
      <c r="AJ150" s="113"/>
      <c r="AK150" s="70"/>
      <c r="AL150" s="113"/>
      <c r="AM150" s="70"/>
      <c r="AN150" s="113"/>
      <c r="AO150" s="70"/>
      <c r="AP150" s="113"/>
      <c r="AQ150" s="70"/>
      <c r="AR150" s="113"/>
      <c r="AS150" s="70"/>
      <c r="AT150" s="113"/>
      <c r="AU150" s="70"/>
      <c r="AV150" s="113"/>
      <c r="AW150" s="70"/>
      <c r="AX150" s="113"/>
      <c r="AY150" s="70"/>
      <c r="AZ150" s="113"/>
      <c r="BA150" s="70"/>
      <c r="BB150" s="113"/>
      <c r="BC150" s="70"/>
      <c r="BD150" s="113"/>
      <c r="BE150" s="70"/>
      <c r="BF150" s="70"/>
      <c r="BG150" s="70">
        <f t="shared" si="1229"/>
        <v>0</v>
      </c>
      <c r="BH150" s="70">
        <f t="shared" si="1230"/>
        <v>0</v>
      </c>
      <c r="BI150" s="116"/>
      <c r="BJ150" s="116"/>
      <c r="BK150" s="116"/>
      <c r="BL150" s="117"/>
      <c r="BM150" s="108"/>
      <c r="BN150" s="168"/>
      <c r="BO150" s="168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47">
        <f t="shared" si="1301"/>
        <v>0</v>
      </c>
      <c r="BZ150" s="65"/>
      <c r="CA150" s="70"/>
      <c r="CB150" s="65"/>
      <c r="CC150" s="70"/>
      <c r="CD150" s="65"/>
      <c r="CE150" s="70"/>
      <c r="CF150" s="65"/>
      <c r="CG150" s="70"/>
      <c r="CH150" s="113"/>
      <c r="CI150" s="70"/>
      <c r="CJ150" s="70"/>
      <c r="CK150" s="70"/>
      <c r="CL150" s="113"/>
      <c r="CM150" s="70"/>
      <c r="CN150" s="113"/>
      <c r="CO150" s="70"/>
      <c r="CP150" s="113"/>
      <c r="CQ150" s="114"/>
      <c r="CR150" s="113"/>
      <c r="CS150" s="70"/>
      <c r="CT150" s="113"/>
      <c r="CU150" s="70"/>
      <c r="CV150" s="113"/>
      <c r="CW150" s="70"/>
      <c r="CX150" s="113"/>
      <c r="CY150" s="70"/>
      <c r="CZ150" s="113"/>
      <c r="DA150" s="70"/>
      <c r="DB150" s="113"/>
      <c r="DC150" s="66"/>
      <c r="DD150" s="113"/>
      <c r="DE150" s="66"/>
      <c r="DF150" s="113"/>
      <c r="DG150" s="70"/>
      <c r="DH150" s="113"/>
      <c r="DI150" s="70"/>
      <c r="DJ150" s="113"/>
      <c r="DK150" s="66"/>
      <c r="DL150" s="113"/>
      <c r="DM150" s="70"/>
      <c r="DN150" s="113"/>
      <c r="DO150" s="70"/>
      <c r="DP150" s="113"/>
      <c r="DQ150" s="70"/>
      <c r="DR150" s="70"/>
      <c r="DS150" s="70">
        <f t="shared" si="1251"/>
        <v>0</v>
      </c>
      <c r="DT150" s="70">
        <f t="shared" si="1252"/>
        <v>0</v>
      </c>
      <c r="DU150" s="116"/>
      <c r="DV150" s="116"/>
      <c r="DW150" s="116"/>
      <c r="DX150" s="117"/>
      <c r="DY150" s="108"/>
      <c r="DZ150" s="168"/>
      <c r="EA150" s="168"/>
      <c r="EB150" s="116"/>
      <c r="EC150" s="116"/>
      <c r="ED150" s="116"/>
      <c r="EE150" s="116"/>
      <c r="EF150" s="116"/>
      <c r="EG150" s="116"/>
      <c r="EH150" s="116"/>
      <c r="EI150" s="116"/>
      <c r="EJ150" s="116">
        <f t="shared" si="1298"/>
        <v>0</v>
      </c>
      <c r="EK150" s="147">
        <f t="shared" si="1253"/>
        <v>0</v>
      </c>
      <c r="EL150" s="65">
        <f t="shared" si="1253"/>
        <v>0</v>
      </c>
      <c r="EM150" s="70">
        <f t="shared" si="1254"/>
        <v>0</v>
      </c>
      <c r="EN150" s="65">
        <f t="shared" si="1255"/>
        <v>0</v>
      </c>
      <c r="EO150" s="70">
        <f t="shared" si="1256"/>
        <v>0</v>
      </c>
      <c r="EP150" s="65">
        <f t="shared" si="1257"/>
        <v>0</v>
      </c>
      <c r="EQ150" s="70">
        <f t="shared" si="1258"/>
        <v>0</v>
      </c>
      <c r="ER150" s="65">
        <f t="shared" si="1259"/>
        <v>0</v>
      </c>
      <c r="ES150" s="70">
        <f t="shared" si="1260"/>
        <v>0</v>
      </c>
      <c r="ET150" s="113">
        <f t="shared" si="1261"/>
        <v>0</v>
      </c>
      <c r="EU150" s="70">
        <f t="shared" si="1262"/>
        <v>0</v>
      </c>
      <c r="EV150" s="70">
        <f t="shared" si="1263"/>
        <v>0</v>
      </c>
      <c r="EW150" s="70">
        <f t="shared" si="1264"/>
        <v>0</v>
      </c>
      <c r="EX150" s="113">
        <f t="shared" si="1265"/>
        <v>0</v>
      </c>
      <c r="EY150" s="70">
        <f t="shared" si="1266"/>
        <v>0</v>
      </c>
      <c r="EZ150" s="113">
        <f t="shared" si="1267"/>
        <v>0</v>
      </c>
      <c r="FA150" s="70">
        <f t="shared" si="1268"/>
        <v>0</v>
      </c>
      <c r="FB150" s="113">
        <f t="shared" si="1269"/>
        <v>0</v>
      </c>
      <c r="FC150" s="114">
        <f t="shared" si="1270"/>
        <v>0</v>
      </c>
      <c r="FD150" s="113">
        <f t="shared" si="1271"/>
        <v>0</v>
      </c>
      <c r="FE150" s="70">
        <f t="shared" si="1272"/>
        <v>0</v>
      </c>
      <c r="FF150" s="113">
        <f t="shared" si="1273"/>
        <v>0</v>
      </c>
      <c r="FG150" s="70">
        <f t="shared" si="1274"/>
        <v>0</v>
      </c>
      <c r="FH150" s="113">
        <f t="shared" si="1275"/>
        <v>0</v>
      </c>
      <c r="FI150" s="70">
        <f t="shared" si="1276"/>
        <v>0</v>
      </c>
      <c r="FJ150" s="113">
        <f t="shared" si="1277"/>
        <v>0</v>
      </c>
      <c r="FK150" s="70">
        <f t="shared" si="1278"/>
        <v>0</v>
      </c>
      <c r="FL150" s="113">
        <f t="shared" si="1279"/>
        <v>0</v>
      </c>
      <c r="FM150" s="70">
        <f t="shared" si="1280"/>
        <v>0</v>
      </c>
      <c r="FN150" s="113">
        <f t="shared" si="1281"/>
        <v>0</v>
      </c>
      <c r="FO150" s="70">
        <f t="shared" si="1282"/>
        <v>0</v>
      </c>
      <c r="FP150" s="113">
        <f t="shared" si="1283"/>
        <v>0</v>
      </c>
      <c r="FQ150" s="70">
        <f t="shared" si="1284"/>
        <v>0</v>
      </c>
      <c r="FR150" s="113"/>
      <c r="FS150" s="66">
        <f t="shared" si="1284"/>
        <v>0</v>
      </c>
      <c r="FT150" s="113">
        <f t="shared" si="1285"/>
        <v>0</v>
      </c>
      <c r="FU150" s="70">
        <f t="shared" si="1286"/>
        <v>0</v>
      </c>
      <c r="FV150" s="113">
        <f t="shared" si="1287"/>
        <v>0</v>
      </c>
      <c r="FW150" s="70">
        <f t="shared" si="1288"/>
        <v>0</v>
      </c>
      <c r="FX150" s="113">
        <f t="shared" si="1289"/>
        <v>0</v>
      </c>
      <c r="FY150" s="70">
        <f t="shared" si="1290"/>
        <v>0</v>
      </c>
      <c r="FZ150" s="113">
        <f t="shared" si="1291"/>
        <v>0</v>
      </c>
      <c r="GA150" s="70">
        <f t="shared" si="1292"/>
        <v>0</v>
      </c>
      <c r="GB150" s="113">
        <f t="shared" si="1293"/>
        <v>0</v>
      </c>
      <c r="GC150" s="70">
        <f t="shared" si="1294"/>
        <v>0</v>
      </c>
      <c r="GD150" s="70">
        <f t="shared" si="1295"/>
        <v>0</v>
      </c>
      <c r="GE150" s="70">
        <f t="shared" si="1296"/>
        <v>0</v>
      </c>
      <c r="GF150" s="70">
        <f t="shared" si="1297"/>
        <v>0</v>
      </c>
      <c r="GG150" s="116"/>
      <c r="GH150" s="116"/>
      <c r="GI150" s="116"/>
      <c r="GJ150" s="117"/>
      <c r="GL150" s="10"/>
      <c r="GM150" s="10"/>
      <c r="GN150" s="1"/>
      <c r="GO150" s="13"/>
      <c r="GP150" s="26"/>
      <c r="GQ150" s="5"/>
      <c r="GR150" s="33"/>
    </row>
    <row r="151" spans="1:200" ht="24.95" hidden="1" customHeight="1" outlineLevel="1" x14ac:dyDescent="0.3">
      <c r="A151" s="108"/>
      <c r="B151" s="168"/>
      <c r="C151" s="168"/>
      <c r="D151" s="116"/>
      <c r="E151" s="116"/>
      <c r="F151" s="116"/>
      <c r="G151" s="116"/>
      <c r="H151" s="116"/>
      <c r="I151" s="116"/>
      <c r="J151" s="116"/>
      <c r="K151" s="116"/>
      <c r="L151" s="116"/>
      <c r="M151" s="147">
        <f t="shared" si="1302"/>
        <v>0</v>
      </c>
      <c r="N151" s="65"/>
      <c r="O151" s="70"/>
      <c r="P151" s="65"/>
      <c r="Q151" s="70"/>
      <c r="R151" s="65"/>
      <c r="S151" s="70"/>
      <c r="T151" s="65"/>
      <c r="U151" s="70"/>
      <c r="V151" s="113"/>
      <c r="W151" s="70"/>
      <c r="X151" s="70"/>
      <c r="Y151" s="70"/>
      <c r="Z151" s="113"/>
      <c r="AA151" s="70"/>
      <c r="AB151" s="113"/>
      <c r="AC151" s="70"/>
      <c r="AD151" s="113"/>
      <c r="AE151" s="114"/>
      <c r="AF151" s="113"/>
      <c r="AG151" s="70"/>
      <c r="AH151" s="113"/>
      <c r="AI151" s="70"/>
      <c r="AJ151" s="113"/>
      <c r="AK151" s="70"/>
      <c r="AL151" s="113"/>
      <c r="AM151" s="70"/>
      <c r="AN151" s="113"/>
      <c r="AO151" s="70"/>
      <c r="AP151" s="113"/>
      <c r="AQ151" s="70"/>
      <c r="AR151" s="113"/>
      <c r="AS151" s="70"/>
      <c r="AT151" s="113"/>
      <c r="AU151" s="70"/>
      <c r="AV151" s="113"/>
      <c r="AW151" s="70"/>
      <c r="AX151" s="113"/>
      <c r="AY151" s="70"/>
      <c r="AZ151" s="113"/>
      <c r="BA151" s="70"/>
      <c r="BB151" s="113"/>
      <c r="BC151" s="70"/>
      <c r="BD151" s="113"/>
      <c r="BE151" s="70"/>
      <c r="BF151" s="70"/>
      <c r="BG151" s="70">
        <f t="shared" si="1229"/>
        <v>0</v>
      </c>
      <c r="BH151" s="70">
        <f t="shared" si="1230"/>
        <v>0</v>
      </c>
      <c r="BI151" s="116"/>
      <c r="BJ151" s="116"/>
      <c r="BK151" s="116"/>
      <c r="BL151" s="117"/>
      <c r="BM151" s="108"/>
      <c r="BN151" s="168"/>
      <c r="BO151" s="168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47">
        <f t="shared" si="1301"/>
        <v>0</v>
      </c>
      <c r="BZ151" s="65"/>
      <c r="CA151" s="70"/>
      <c r="CB151" s="65"/>
      <c r="CC151" s="70"/>
      <c r="CD151" s="65"/>
      <c r="CE151" s="70"/>
      <c r="CF151" s="65"/>
      <c r="CG151" s="70"/>
      <c r="CH151" s="113"/>
      <c r="CI151" s="70"/>
      <c r="CJ151" s="70"/>
      <c r="CK151" s="70"/>
      <c r="CL151" s="113"/>
      <c r="CM151" s="70"/>
      <c r="CN151" s="113"/>
      <c r="CO151" s="70"/>
      <c r="CP151" s="113"/>
      <c r="CQ151" s="114"/>
      <c r="CR151" s="113"/>
      <c r="CS151" s="70"/>
      <c r="CT151" s="113"/>
      <c r="CU151" s="70"/>
      <c r="CV151" s="113"/>
      <c r="CW151" s="70"/>
      <c r="CX151" s="113"/>
      <c r="CY151" s="70"/>
      <c r="CZ151" s="113"/>
      <c r="DA151" s="70"/>
      <c r="DB151" s="113"/>
      <c r="DC151" s="66"/>
      <c r="DD151" s="113"/>
      <c r="DE151" s="66"/>
      <c r="DF151" s="113"/>
      <c r="DG151" s="70"/>
      <c r="DH151" s="113"/>
      <c r="DI151" s="70"/>
      <c r="DJ151" s="113"/>
      <c r="DK151" s="66"/>
      <c r="DL151" s="113"/>
      <c r="DM151" s="70"/>
      <c r="DN151" s="113"/>
      <c r="DO151" s="70"/>
      <c r="DP151" s="113"/>
      <c r="DQ151" s="70"/>
      <c r="DR151" s="70"/>
      <c r="DS151" s="70">
        <f t="shared" si="1251"/>
        <v>0</v>
      </c>
      <c r="DT151" s="70">
        <f t="shared" si="1252"/>
        <v>0</v>
      </c>
      <c r="DU151" s="116"/>
      <c r="DV151" s="116"/>
      <c r="DW151" s="116"/>
      <c r="DX151" s="117"/>
      <c r="DY151" s="108"/>
      <c r="DZ151" s="168"/>
      <c r="EA151" s="168"/>
      <c r="EB151" s="116"/>
      <c r="EC151" s="116"/>
      <c r="ED151" s="116"/>
      <c r="EE151" s="116"/>
      <c r="EF151" s="116"/>
      <c r="EG151" s="116"/>
      <c r="EH151" s="116"/>
      <c r="EI151" s="116"/>
      <c r="EJ151" s="116">
        <f t="shared" si="1298"/>
        <v>0</v>
      </c>
      <c r="EK151" s="147">
        <f t="shared" ref="EK151:EK157" si="1303">SUM(M151+BY151)</f>
        <v>0</v>
      </c>
      <c r="EL151" s="65">
        <f t="shared" ref="EL151:EL157" si="1304">SUM(N151+BZ151)</f>
        <v>0</v>
      </c>
      <c r="EM151" s="70">
        <f t="shared" si="1254"/>
        <v>0</v>
      </c>
      <c r="EN151" s="65">
        <f t="shared" si="1255"/>
        <v>0</v>
      </c>
      <c r="EO151" s="70">
        <f t="shared" si="1256"/>
        <v>0</v>
      </c>
      <c r="EP151" s="65">
        <f t="shared" si="1257"/>
        <v>0</v>
      </c>
      <c r="EQ151" s="70">
        <f t="shared" si="1258"/>
        <v>0</v>
      </c>
      <c r="ER151" s="65">
        <f t="shared" si="1259"/>
        <v>0</v>
      </c>
      <c r="ES151" s="70">
        <f t="shared" si="1260"/>
        <v>0</v>
      </c>
      <c r="ET151" s="113">
        <f t="shared" si="1261"/>
        <v>0</v>
      </c>
      <c r="EU151" s="70">
        <f t="shared" si="1262"/>
        <v>0</v>
      </c>
      <c r="EV151" s="70">
        <f t="shared" si="1263"/>
        <v>0</v>
      </c>
      <c r="EW151" s="70">
        <f t="shared" si="1264"/>
        <v>0</v>
      </c>
      <c r="EX151" s="113">
        <f t="shared" si="1265"/>
        <v>0</v>
      </c>
      <c r="EY151" s="70">
        <f t="shared" si="1266"/>
        <v>0</v>
      </c>
      <c r="EZ151" s="113">
        <f t="shared" si="1267"/>
        <v>0</v>
      </c>
      <c r="FA151" s="70">
        <f t="shared" si="1268"/>
        <v>0</v>
      </c>
      <c r="FB151" s="113">
        <f t="shared" si="1269"/>
        <v>0</v>
      </c>
      <c r="FC151" s="114">
        <f t="shared" si="1270"/>
        <v>0</v>
      </c>
      <c r="FD151" s="113">
        <f t="shared" si="1271"/>
        <v>0</v>
      </c>
      <c r="FE151" s="70">
        <f t="shared" si="1272"/>
        <v>0</v>
      </c>
      <c r="FF151" s="113">
        <f t="shared" si="1273"/>
        <v>0</v>
      </c>
      <c r="FG151" s="70">
        <f t="shared" si="1274"/>
        <v>0</v>
      </c>
      <c r="FH151" s="113">
        <f t="shared" si="1275"/>
        <v>0</v>
      </c>
      <c r="FI151" s="70">
        <f t="shared" si="1276"/>
        <v>0</v>
      </c>
      <c r="FJ151" s="113">
        <f t="shared" si="1277"/>
        <v>0</v>
      </c>
      <c r="FK151" s="70">
        <f t="shared" si="1278"/>
        <v>0</v>
      </c>
      <c r="FL151" s="113">
        <f t="shared" si="1279"/>
        <v>0</v>
      </c>
      <c r="FM151" s="70">
        <f t="shared" si="1280"/>
        <v>0</v>
      </c>
      <c r="FN151" s="113">
        <f t="shared" si="1281"/>
        <v>0</v>
      </c>
      <c r="FO151" s="70">
        <f t="shared" si="1282"/>
        <v>0</v>
      </c>
      <c r="FP151" s="113">
        <f t="shared" si="1283"/>
        <v>0</v>
      </c>
      <c r="FQ151" s="70">
        <f t="shared" si="1284"/>
        <v>0</v>
      </c>
      <c r="FR151" s="113"/>
      <c r="FS151" s="66">
        <f t="shared" si="1284"/>
        <v>0</v>
      </c>
      <c r="FT151" s="113">
        <f t="shared" si="1285"/>
        <v>0</v>
      </c>
      <c r="FU151" s="70">
        <f t="shared" si="1286"/>
        <v>0</v>
      </c>
      <c r="FV151" s="113">
        <f t="shared" si="1287"/>
        <v>0</v>
      </c>
      <c r="FW151" s="70">
        <f t="shared" si="1288"/>
        <v>0</v>
      </c>
      <c r="FX151" s="113">
        <f t="shared" si="1289"/>
        <v>0</v>
      </c>
      <c r="FY151" s="70">
        <f t="shared" si="1290"/>
        <v>0</v>
      </c>
      <c r="FZ151" s="113">
        <f t="shared" si="1291"/>
        <v>0</v>
      </c>
      <c r="GA151" s="70">
        <f t="shared" si="1292"/>
        <v>0</v>
      </c>
      <c r="GB151" s="113">
        <f t="shared" si="1293"/>
        <v>0</v>
      </c>
      <c r="GC151" s="70">
        <f t="shared" si="1294"/>
        <v>0</v>
      </c>
      <c r="GD151" s="70">
        <f t="shared" si="1295"/>
        <v>0</v>
      </c>
      <c r="GE151" s="70">
        <f t="shared" si="1296"/>
        <v>0</v>
      </c>
      <c r="GF151" s="70">
        <f t="shared" si="1297"/>
        <v>0</v>
      </c>
      <c r="GG151" s="116"/>
      <c r="GH151" s="116"/>
      <c r="GI151" s="116"/>
      <c r="GJ151" s="117"/>
      <c r="GL151" s="10"/>
      <c r="GM151" s="10"/>
      <c r="GN151" s="1"/>
      <c r="GO151" s="13"/>
      <c r="GP151" s="26"/>
      <c r="GQ151" s="5"/>
      <c r="GR151" s="33"/>
    </row>
    <row r="152" spans="1:200" ht="24.95" hidden="1" customHeight="1" outlineLevel="1" x14ac:dyDescent="0.3">
      <c r="A152" s="108"/>
      <c r="B152" s="168"/>
      <c r="C152" s="168"/>
      <c r="D152" s="116"/>
      <c r="E152" s="116"/>
      <c r="F152" s="116"/>
      <c r="G152" s="116"/>
      <c r="H152" s="116"/>
      <c r="I152" s="116"/>
      <c r="J152" s="116"/>
      <c r="K152" s="116"/>
      <c r="L152" s="116"/>
      <c r="M152" s="147">
        <f t="shared" si="1302"/>
        <v>0</v>
      </c>
      <c r="N152" s="65"/>
      <c r="O152" s="70"/>
      <c r="P152" s="65"/>
      <c r="Q152" s="70"/>
      <c r="R152" s="65"/>
      <c r="S152" s="70"/>
      <c r="T152" s="65"/>
      <c r="U152" s="70"/>
      <c r="V152" s="113"/>
      <c r="W152" s="70"/>
      <c r="X152" s="70"/>
      <c r="Y152" s="70"/>
      <c r="Z152" s="113"/>
      <c r="AA152" s="70"/>
      <c r="AB152" s="113"/>
      <c r="AC152" s="70"/>
      <c r="AD152" s="113"/>
      <c r="AE152" s="114"/>
      <c r="AF152" s="113"/>
      <c r="AG152" s="70"/>
      <c r="AH152" s="113"/>
      <c r="AI152" s="70"/>
      <c r="AJ152" s="113"/>
      <c r="AK152" s="70"/>
      <c r="AL152" s="113"/>
      <c r="AM152" s="70"/>
      <c r="AN152" s="113"/>
      <c r="AO152" s="70"/>
      <c r="AP152" s="113"/>
      <c r="AQ152" s="70"/>
      <c r="AR152" s="113"/>
      <c r="AS152" s="70"/>
      <c r="AT152" s="113"/>
      <c r="AU152" s="70"/>
      <c r="AV152" s="113"/>
      <c r="AW152" s="70"/>
      <c r="AX152" s="113"/>
      <c r="AY152" s="70"/>
      <c r="AZ152" s="113"/>
      <c r="BA152" s="70"/>
      <c r="BB152" s="113"/>
      <c r="BC152" s="70"/>
      <c r="BD152" s="113"/>
      <c r="BE152" s="70"/>
      <c r="BF152" s="70"/>
      <c r="BG152" s="70">
        <f t="shared" si="1229"/>
        <v>0</v>
      </c>
      <c r="BH152" s="70">
        <f t="shared" si="1230"/>
        <v>0</v>
      </c>
      <c r="BI152" s="116"/>
      <c r="BJ152" s="116"/>
      <c r="BK152" s="116"/>
      <c r="BL152" s="117"/>
      <c r="BM152" s="108"/>
      <c r="BN152" s="168"/>
      <c r="BO152" s="168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47">
        <f t="shared" si="1301"/>
        <v>0</v>
      </c>
      <c r="BZ152" s="65"/>
      <c r="CA152" s="70"/>
      <c r="CB152" s="65"/>
      <c r="CC152" s="70"/>
      <c r="CD152" s="65"/>
      <c r="CE152" s="70"/>
      <c r="CF152" s="65"/>
      <c r="CG152" s="70"/>
      <c r="CH152" s="113"/>
      <c r="CI152" s="70"/>
      <c r="CJ152" s="70"/>
      <c r="CK152" s="70"/>
      <c r="CL152" s="113"/>
      <c r="CM152" s="70"/>
      <c r="CN152" s="113"/>
      <c r="CO152" s="70"/>
      <c r="CP152" s="113"/>
      <c r="CQ152" s="114"/>
      <c r="CR152" s="113"/>
      <c r="CS152" s="70"/>
      <c r="CT152" s="113"/>
      <c r="CU152" s="70"/>
      <c r="CV152" s="113"/>
      <c r="CW152" s="70"/>
      <c r="CX152" s="113"/>
      <c r="CY152" s="70"/>
      <c r="CZ152" s="113"/>
      <c r="DA152" s="70"/>
      <c r="DB152" s="113"/>
      <c r="DC152" s="66"/>
      <c r="DD152" s="113"/>
      <c r="DE152" s="66"/>
      <c r="DF152" s="113"/>
      <c r="DG152" s="70"/>
      <c r="DH152" s="113"/>
      <c r="DI152" s="70"/>
      <c r="DJ152" s="113"/>
      <c r="DK152" s="66"/>
      <c r="DL152" s="113"/>
      <c r="DM152" s="70"/>
      <c r="DN152" s="113"/>
      <c r="DO152" s="70"/>
      <c r="DP152" s="113"/>
      <c r="DQ152" s="70"/>
      <c r="DR152" s="70"/>
      <c r="DS152" s="70">
        <f t="shared" si="1251"/>
        <v>0</v>
      </c>
      <c r="DT152" s="70">
        <f t="shared" si="1252"/>
        <v>0</v>
      </c>
      <c r="DU152" s="116"/>
      <c r="DV152" s="116"/>
      <c r="DW152" s="116"/>
      <c r="DX152" s="117"/>
      <c r="DY152" s="108"/>
      <c r="DZ152" s="168"/>
      <c r="EA152" s="168"/>
      <c r="EB152" s="116"/>
      <c r="EC152" s="116"/>
      <c r="ED152" s="116"/>
      <c r="EE152" s="116"/>
      <c r="EF152" s="116"/>
      <c r="EG152" s="116"/>
      <c r="EH152" s="116"/>
      <c r="EI152" s="116"/>
      <c r="EJ152" s="116">
        <f t="shared" si="1298"/>
        <v>0</v>
      </c>
      <c r="EK152" s="147">
        <f t="shared" si="1303"/>
        <v>0</v>
      </c>
      <c r="EL152" s="65">
        <f t="shared" si="1304"/>
        <v>0</v>
      </c>
      <c r="EM152" s="70">
        <f t="shared" si="1254"/>
        <v>0</v>
      </c>
      <c r="EN152" s="65">
        <f t="shared" si="1255"/>
        <v>0</v>
      </c>
      <c r="EO152" s="70">
        <f t="shared" si="1256"/>
        <v>0</v>
      </c>
      <c r="EP152" s="65">
        <f t="shared" si="1257"/>
        <v>0</v>
      </c>
      <c r="EQ152" s="70">
        <f t="shared" si="1258"/>
        <v>0</v>
      </c>
      <c r="ER152" s="65">
        <f t="shared" si="1259"/>
        <v>0</v>
      </c>
      <c r="ES152" s="70">
        <f t="shared" si="1260"/>
        <v>0</v>
      </c>
      <c r="ET152" s="113">
        <f t="shared" si="1261"/>
        <v>0</v>
      </c>
      <c r="EU152" s="70">
        <f t="shared" si="1262"/>
        <v>0</v>
      </c>
      <c r="EV152" s="70">
        <f t="shared" si="1263"/>
        <v>0</v>
      </c>
      <c r="EW152" s="70">
        <f t="shared" si="1264"/>
        <v>0</v>
      </c>
      <c r="EX152" s="113">
        <f t="shared" si="1265"/>
        <v>0</v>
      </c>
      <c r="EY152" s="70">
        <f t="shared" si="1266"/>
        <v>0</v>
      </c>
      <c r="EZ152" s="113">
        <f t="shared" si="1267"/>
        <v>0</v>
      </c>
      <c r="FA152" s="70">
        <f t="shared" si="1268"/>
        <v>0</v>
      </c>
      <c r="FB152" s="113">
        <f t="shared" si="1269"/>
        <v>0</v>
      </c>
      <c r="FC152" s="114">
        <f t="shared" si="1270"/>
        <v>0</v>
      </c>
      <c r="FD152" s="113">
        <f t="shared" si="1271"/>
        <v>0</v>
      </c>
      <c r="FE152" s="70">
        <f t="shared" si="1272"/>
        <v>0</v>
      </c>
      <c r="FF152" s="113">
        <f t="shared" si="1273"/>
        <v>0</v>
      </c>
      <c r="FG152" s="70">
        <f t="shared" si="1274"/>
        <v>0</v>
      </c>
      <c r="FH152" s="113">
        <f t="shared" si="1275"/>
        <v>0</v>
      </c>
      <c r="FI152" s="70">
        <f t="shared" si="1276"/>
        <v>0</v>
      </c>
      <c r="FJ152" s="113">
        <f t="shared" si="1277"/>
        <v>0</v>
      </c>
      <c r="FK152" s="70">
        <f t="shared" si="1278"/>
        <v>0</v>
      </c>
      <c r="FL152" s="113">
        <f t="shared" si="1279"/>
        <v>0</v>
      </c>
      <c r="FM152" s="70">
        <f t="shared" si="1280"/>
        <v>0</v>
      </c>
      <c r="FN152" s="113">
        <f t="shared" si="1281"/>
        <v>0</v>
      </c>
      <c r="FO152" s="70">
        <f t="shared" si="1282"/>
        <v>0</v>
      </c>
      <c r="FP152" s="113">
        <f t="shared" si="1283"/>
        <v>0</v>
      </c>
      <c r="FQ152" s="70">
        <f t="shared" si="1284"/>
        <v>0</v>
      </c>
      <c r="FR152" s="113"/>
      <c r="FS152" s="66">
        <f t="shared" si="1284"/>
        <v>0</v>
      </c>
      <c r="FT152" s="113">
        <f t="shared" si="1285"/>
        <v>0</v>
      </c>
      <c r="FU152" s="70">
        <f t="shared" si="1286"/>
        <v>0</v>
      </c>
      <c r="FV152" s="113">
        <f t="shared" si="1287"/>
        <v>0</v>
      </c>
      <c r="FW152" s="70">
        <f t="shared" si="1288"/>
        <v>0</v>
      </c>
      <c r="FX152" s="113">
        <f t="shared" si="1289"/>
        <v>0</v>
      </c>
      <c r="FY152" s="70">
        <f t="shared" si="1290"/>
        <v>0</v>
      </c>
      <c r="FZ152" s="113">
        <f t="shared" si="1291"/>
        <v>0</v>
      </c>
      <c r="GA152" s="70">
        <f t="shared" si="1292"/>
        <v>0</v>
      </c>
      <c r="GB152" s="113">
        <f t="shared" si="1293"/>
        <v>0</v>
      </c>
      <c r="GC152" s="70">
        <f t="shared" si="1294"/>
        <v>0</v>
      </c>
      <c r="GD152" s="70">
        <f t="shared" si="1295"/>
        <v>0</v>
      </c>
      <c r="GE152" s="70">
        <f t="shared" si="1296"/>
        <v>0</v>
      </c>
      <c r="GF152" s="70">
        <f t="shared" si="1297"/>
        <v>0</v>
      </c>
      <c r="GG152" s="116"/>
      <c r="GH152" s="116"/>
      <c r="GI152" s="116"/>
      <c r="GJ152" s="117"/>
      <c r="GL152" s="10"/>
      <c r="GM152" s="10"/>
      <c r="GN152" s="1"/>
      <c r="GO152" s="13"/>
      <c r="GP152" s="26"/>
      <c r="GQ152" s="5"/>
      <c r="GR152" s="33"/>
    </row>
    <row r="153" spans="1:200" ht="24.95" hidden="1" customHeight="1" outlineLevel="1" x14ac:dyDescent="0.3">
      <c r="A153" s="108"/>
      <c r="B153" s="168"/>
      <c r="C153" s="168"/>
      <c r="D153" s="116"/>
      <c r="E153" s="116"/>
      <c r="F153" s="116"/>
      <c r="G153" s="116"/>
      <c r="H153" s="116"/>
      <c r="I153" s="116"/>
      <c r="J153" s="116"/>
      <c r="K153" s="116"/>
      <c r="L153" s="116"/>
      <c r="M153" s="147">
        <f t="shared" si="1302"/>
        <v>0</v>
      </c>
      <c r="N153" s="65"/>
      <c r="O153" s="70"/>
      <c r="P153" s="65"/>
      <c r="Q153" s="70"/>
      <c r="R153" s="65"/>
      <c r="S153" s="70"/>
      <c r="T153" s="65"/>
      <c r="U153" s="70"/>
      <c r="V153" s="113"/>
      <c r="W153" s="70"/>
      <c r="X153" s="70"/>
      <c r="Y153" s="70"/>
      <c r="Z153" s="113"/>
      <c r="AA153" s="70"/>
      <c r="AB153" s="113"/>
      <c r="AC153" s="70"/>
      <c r="AD153" s="113"/>
      <c r="AE153" s="114"/>
      <c r="AF153" s="113"/>
      <c r="AG153" s="70"/>
      <c r="AH153" s="113"/>
      <c r="AI153" s="70"/>
      <c r="AJ153" s="113"/>
      <c r="AK153" s="70"/>
      <c r="AL153" s="113"/>
      <c r="AM153" s="70"/>
      <c r="AN153" s="113"/>
      <c r="AO153" s="70"/>
      <c r="AP153" s="113"/>
      <c r="AQ153" s="70"/>
      <c r="AR153" s="113"/>
      <c r="AS153" s="70"/>
      <c r="AT153" s="113"/>
      <c r="AU153" s="70"/>
      <c r="AV153" s="113"/>
      <c r="AW153" s="70"/>
      <c r="AX153" s="113"/>
      <c r="AY153" s="70"/>
      <c r="AZ153" s="113"/>
      <c r="BA153" s="70"/>
      <c r="BB153" s="113"/>
      <c r="BC153" s="70"/>
      <c r="BD153" s="113"/>
      <c r="BE153" s="70"/>
      <c r="BF153" s="70"/>
      <c r="BG153" s="70">
        <f t="shared" si="1229"/>
        <v>0</v>
      </c>
      <c r="BH153" s="70">
        <f t="shared" si="1230"/>
        <v>0</v>
      </c>
      <c r="BI153" s="116"/>
      <c r="BJ153" s="116"/>
      <c r="BK153" s="116"/>
      <c r="BL153" s="117"/>
      <c r="BM153" s="108"/>
      <c r="BN153" s="168"/>
      <c r="BO153" s="168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47">
        <f t="shared" si="1301"/>
        <v>0</v>
      </c>
      <c r="BZ153" s="65"/>
      <c r="CA153" s="70"/>
      <c r="CB153" s="65"/>
      <c r="CC153" s="70"/>
      <c r="CD153" s="65"/>
      <c r="CE153" s="70"/>
      <c r="CF153" s="65"/>
      <c r="CG153" s="70"/>
      <c r="CH153" s="113"/>
      <c r="CI153" s="70"/>
      <c r="CJ153" s="70"/>
      <c r="CK153" s="70"/>
      <c r="CL153" s="113"/>
      <c r="CM153" s="70"/>
      <c r="CN153" s="113"/>
      <c r="CO153" s="70"/>
      <c r="CP153" s="113"/>
      <c r="CQ153" s="114"/>
      <c r="CR153" s="113"/>
      <c r="CS153" s="70"/>
      <c r="CT153" s="113"/>
      <c r="CU153" s="70"/>
      <c r="CV153" s="113"/>
      <c r="CW153" s="70"/>
      <c r="CX153" s="113"/>
      <c r="CY153" s="70"/>
      <c r="CZ153" s="113"/>
      <c r="DA153" s="70"/>
      <c r="DB153" s="113"/>
      <c r="DC153" s="66"/>
      <c r="DD153" s="113"/>
      <c r="DE153" s="66"/>
      <c r="DF153" s="113"/>
      <c r="DG153" s="70"/>
      <c r="DH153" s="113"/>
      <c r="DI153" s="70"/>
      <c r="DJ153" s="113"/>
      <c r="DK153" s="66"/>
      <c r="DL153" s="113"/>
      <c r="DM153" s="70"/>
      <c r="DN153" s="113"/>
      <c r="DO153" s="70"/>
      <c r="DP153" s="113"/>
      <c r="DQ153" s="70"/>
      <c r="DR153" s="70"/>
      <c r="DS153" s="70">
        <f t="shared" si="1251"/>
        <v>0</v>
      </c>
      <c r="DT153" s="70">
        <f t="shared" si="1252"/>
        <v>0</v>
      </c>
      <c r="DU153" s="116"/>
      <c r="DV153" s="116"/>
      <c r="DW153" s="116"/>
      <c r="DX153" s="117"/>
      <c r="DY153" s="108"/>
      <c r="DZ153" s="168"/>
      <c r="EA153" s="168"/>
      <c r="EB153" s="116"/>
      <c r="EC153" s="116"/>
      <c r="ED153" s="116"/>
      <c r="EE153" s="116"/>
      <c r="EF153" s="116"/>
      <c r="EG153" s="116"/>
      <c r="EH153" s="116"/>
      <c r="EI153" s="116"/>
      <c r="EJ153" s="116">
        <f t="shared" si="1298"/>
        <v>0</v>
      </c>
      <c r="EK153" s="147">
        <f t="shared" si="1303"/>
        <v>0</v>
      </c>
      <c r="EL153" s="65">
        <f t="shared" si="1304"/>
        <v>0</v>
      </c>
      <c r="EM153" s="70">
        <f t="shared" si="1254"/>
        <v>0</v>
      </c>
      <c r="EN153" s="65">
        <f t="shared" si="1255"/>
        <v>0</v>
      </c>
      <c r="EO153" s="70">
        <f t="shared" si="1256"/>
        <v>0</v>
      </c>
      <c r="EP153" s="65">
        <f t="shared" si="1257"/>
        <v>0</v>
      </c>
      <c r="EQ153" s="70">
        <f t="shared" si="1258"/>
        <v>0</v>
      </c>
      <c r="ER153" s="65">
        <f t="shared" si="1259"/>
        <v>0</v>
      </c>
      <c r="ES153" s="70">
        <f t="shared" si="1260"/>
        <v>0</v>
      </c>
      <c r="ET153" s="113">
        <f t="shared" si="1261"/>
        <v>0</v>
      </c>
      <c r="EU153" s="70">
        <f t="shared" si="1262"/>
        <v>0</v>
      </c>
      <c r="EV153" s="70">
        <f t="shared" si="1263"/>
        <v>0</v>
      </c>
      <c r="EW153" s="70">
        <f t="shared" si="1264"/>
        <v>0</v>
      </c>
      <c r="EX153" s="113">
        <f t="shared" si="1265"/>
        <v>0</v>
      </c>
      <c r="EY153" s="70">
        <f t="shared" si="1266"/>
        <v>0</v>
      </c>
      <c r="EZ153" s="113">
        <f t="shared" si="1267"/>
        <v>0</v>
      </c>
      <c r="FA153" s="70">
        <f t="shared" si="1268"/>
        <v>0</v>
      </c>
      <c r="FB153" s="113">
        <f t="shared" si="1269"/>
        <v>0</v>
      </c>
      <c r="FC153" s="114">
        <f t="shared" si="1270"/>
        <v>0</v>
      </c>
      <c r="FD153" s="113">
        <f t="shared" si="1271"/>
        <v>0</v>
      </c>
      <c r="FE153" s="70">
        <f t="shared" si="1272"/>
        <v>0</v>
      </c>
      <c r="FF153" s="113">
        <f t="shared" si="1273"/>
        <v>0</v>
      </c>
      <c r="FG153" s="70">
        <f t="shared" si="1274"/>
        <v>0</v>
      </c>
      <c r="FH153" s="113">
        <f t="shared" si="1275"/>
        <v>0</v>
      </c>
      <c r="FI153" s="70">
        <f t="shared" si="1276"/>
        <v>0</v>
      </c>
      <c r="FJ153" s="113">
        <f t="shared" si="1277"/>
        <v>0</v>
      </c>
      <c r="FK153" s="70">
        <f t="shared" si="1278"/>
        <v>0</v>
      </c>
      <c r="FL153" s="113">
        <f t="shared" si="1279"/>
        <v>0</v>
      </c>
      <c r="FM153" s="70">
        <f t="shared" si="1280"/>
        <v>0</v>
      </c>
      <c r="FN153" s="113">
        <f t="shared" si="1281"/>
        <v>0</v>
      </c>
      <c r="FO153" s="70">
        <f t="shared" si="1282"/>
        <v>0</v>
      </c>
      <c r="FP153" s="113">
        <f t="shared" si="1283"/>
        <v>0</v>
      </c>
      <c r="FQ153" s="70">
        <f t="shared" si="1284"/>
        <v>0</v>
      </c>
      <c r="FR153" s="113"/>
      <c r="FS153" s="66">
        <f t="shared" si="1284"/>
        <v>0</v>
      </c>
      <c r="FT153" s="113">
        <f t="shared" si="1285"/>
        <v>0</v>
      </c>
      <c r="FU153" s="70">
        <f t="shared" si="1286"/>
        <v>0</v>
      </c>
      <c r="FV153" s="113">
        <f t="shared" si="1287"/>
        <v>0</v>
      </c>
      <c r="FW153" s="70">
        <f t="shared" si="1288"/>
        <v>0</v>
      </c>
      <c r="FX153" s="113">
        <f t="shared" si="1289"/>
        <v>0</v>
      </c>
      <c r="FY153" s="70">
        <f t="shared" si="1290"/>
        <v>0</v>
      </c>
      <c r="FZ153" s="113">
        <f t="shared" si="1291"/>
        <v>0</v>
      </c>
      <c r="GA153" s="70">
        <f t="shared" si="1292"/>
        <v>0</v>
      </c>
      <c r="GB153" s="113">
        <f t="shared" si="1293"/>
        <v>0</v>
      </c>
      <c r="GC153" s="70">
        <f t="shared" si="1294"/>
        <v>0</v>
      </c>
      <c r="GD153" s="70">
        <f t="shared" si="1295"/>
        <v>0</v>
      </c>
      <c r="GE153" s="70">
        <f t="shared" si="1296"/>
        <v>0</v>
      </c>
      <c r="GF153" s="70">
        <f t="shared" si="1297"/>
        <v>0</v>
      </c>
      <c r="GG153" s="116"/>
      <c r="GH153" s="116"/>
      <c r="GI153" s="116"/>
      <c r="GJ153" s="117"/>
      <c r="GL153" s="10"/>
      <c r="GM153" s="10"/>
      <c r="GN153" s="1"/>
      <c r="GO153" s="13"/>
      <c r="GP153" s="26"/>
      <c r="GQ153" s="5"/>
      <c r="GR153" s="33"/>
    </row>
    <row r="154" spans="1:200" ht="24.95" hidden="1" customHeight="1" outlineLevel="1" x14ac:dyDescent="0.3">
      <c r="A154" s="108"/>
      <c r="B154" s="168"/>
      <c r="C154" s="168"/>
      <c r="D154" s="116"/>
      <c r="E154" s="116"/>
      <c r="F154" s="116"/>
      <c r="G154" s="116"/>
      <c r="H154" s="116"/>
      <c r="I154" s="116"/>
      <c r="J154" s="116"/>
      <c r="K154" s="116"/>
      <c r="L154" s="116"/>
      <c r="M154" s="147">
        <f t="shared" si="1302"/>
        <v>0</v>
      </c>
      <c r="N154" s="65"/>
      <c r="O154" s="70"/>
      <c r="P154" s="65"/>
      <c r="Q154" s="70"/>
      <c r="R154" s="65"/>
      <c r="S154" s="70"/>
      <c r="T154" s="65"/>
      <c r="U154" s="70"/>
      <c r="V154" s="113"/>
      <c r="W154" s="70"/>
      <c r="X154" s="70"/>
      <c r="Y154" s="70"/>
      <c r="Z154" s="113"/>
      <c r="AA154" s="70"/>
      <c r="AB154" s="113"/>
      <c r="AC154" s="70"/>
      <c r="AD154" s="113"/>
      <c r="AE154" s="114"/>
      <c r="AF154" s="113"/>
      <c r="AG154" s="70"/>
      <c r="AH154" s="113"/>
      <c r="AI154" s="70"/>
      <c r="AJ154" s="113"/>
      <c r="AK154" s="70"/>
      <c r="AL154" s="113"/>
      <c r="AM154" s="70"/>
      <c r="AN154" s="113"/>
      <c r="AO154" s="70"/>
      <c r="AP154" s="113"/>
      <c r="AQ154" s="70"/>
      <c r="AR154" s="113"/>
      <c r="AS154" s="70"/>
      <c r="AT154" s="113"/>
      <c r="AU154" s="70"/>
      <c r="AV154" s="113"/>
      <c r="AW154" s="70"/>
      <c r="AX154" s="113"/>
      <c r="AY154" s="70"/>
      <c r="AZ154" s="113"/>
      <c r="BA154" s="70"/>
      <c r="BB154" s="113"/>
      <c r="BC154" s="70"/>
      <c r="BD154" s="113"/>
      <c r="BE154" s="70"/>
      <c r="BF154" s="70"/>
      <c r="BG154" s="70">
        <f t="shared" si="1229"/>
        <v>0</v>
      </c>
      <c r="BH154" s="70">
        <f t="shared" si="1230"/>
        <v>0</v>
      </c>
      <c r="BI154" s="116"/>
      <c r="BJ154" s="116"/>
      <c r="BK154" s="116"/>
      <c r="BL154" s="117"/>
      <c r="BM154" s="108"/>
      <c r="BN154" s="168"/>
      <c r="BO154" s="168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47">
        <f t="shared" si="1301"/>
        <v>0</v>
      </c>
      <c r="BZ154" s="65"/>
      <c r="CA154" s="70"/>
      <c r="CB154" s="65"/>
      <c r="CC154" s="70"/>
      <c r="CD154" s="65"/>
      <c r="CE154" s="70"/>
      <c r="CF154" s="65"/>
      <c r="CG154" s="70"/>
      <c r="CH154" s="113"/>
      <c r="CI154" s="70"/>
      <c r="CJ154" s="70"/>
      <c r="CK154" s="70"/>
      <c r="CL154" s="113"/>
      <c r="CM154" s="70"/>
      <c r="CN154" s="113"/>
      <c r="CO154" s="70"/>
      <c r="CP154" s="113"/>
      <c r="CQ154" s="114"/>
      <c r="CR154" s="113"/>
      <c r="CS154" s="70"/>
      <c r="CT154" s="113"/>
      <c r="CU154" s="70"/>
      <c r="CV154" s="113"/>
      <c r="CW154" s="70"/>
      <c r="CX154" s="113"/>
      <c r="CY154" s="70"/>
      <c r="CZ154" s="113"/>
      <c r="DA154" s="70"/>
      <c r="DB154" s="113"/>
      <c r="DC154" s="66"/>
      <c r="DD154" s="113"/>
      <c r="DE154" s="66"/>
      <c r="DF154" s="113"/>
      <c r="DG154" s="70"/>
      <c r="DH154" s="113"/>
      <c r="DI154" s="70"/>
      <c r="DJ154" s="113"/>
      <c r="DK154" s="66"/>
      <c r="DL154" s="113"/>
      <c r="DM154" s="70"/>
      <c r="DN154" s="113"/>
      <c r="DO154" s="70"/>
      <c r="DP154" s="113"/>
      <c r="DQ154" s="70"/>
      <c r="DR154" s="70"/>
      <c r="DS154" s="70">
        <f t="shared" si="1251"/>
        <v>0</v>
      </c>
      <c r="DT154" s="70">
        <f t="shared" si="1252"/>
        <v>0</v>
      </c>
      <c r="DU154" s="116"/>
      <c r="DV154" s="116"/>
      <c r="DW154" s="116"/>
      <c r="DX154" s="117"/>
      <c r="DY154" s="108"/>
      <c r="DZ154" s="168"/>
      <c r="EA154" s="168"/>
      <c r="EB154" s="116"/>
      <c r="EC154" s="116"/>
      <c r="ED154" s="116"/>
      <c r="EE154" s="116"/>
      <c r="EF154" s="116"/>
      <c r="EG154" s="116"/>
      <c r="EH154" s="116"/>
      <c r="EI154" s="116"/>
      <c r="EJ154" s="116">
        <f t="shared" si="1298"/>
        <v>0</v>
      </c>
      <c r="EK154" s="147">
        <f t="shared" si="1303"/>
        <v>0</v>
      </c>
      <c r="EL154" s="65">
        <f t="shared" si="1304"/>
        <v>0</v>
      </c>
      <c r="EM154" s="70">
        <f t="shared" si="1254"/>
        <v>0</v>
      </c>
      <c r="EN154" s="65">
        <f t="shared" si="1255"/>
        <v>0</v>
      </c>
      <c r="EO154" s="70">
        <f t="shared" si="1256"/>
        <v>0</v>
      </c>
      <c r="EP154" s="65">
        <f t="shared" si="1257"/>
        <v>0</v>
      </c>
      <c r="EQ154" s="70">
        <f t="shared" si="1258"/>
        <v>0</v>
      </c>
      <c r="ER154" s="65">
        <f t="shared" si="1259"/>
        <v>0</v>
      </c>
      <c r="ES154" s="70">
        <f t="shared" si="1260"/>
        <v>0</v>
      </c>
      <c r="ET154" s="113">
        <f t="shared" si="1261"/>
        <v>0</v>
      </c>
      <c r="EU154" s="70">
        <f t="shared" si="1262"/>
        <v>0</v>
      </c>
      <c r="EV154" s="70">
        <f t="shared" si="1263"/>
        <v>0</v>
      </c>
      <c r="EW154" s="70">
        <f t="shared" si="1264"/>
        <v>0</v>
      </c>
      <c r="EX154" s="113">
        <f t="shared" si="1265"/>
        <v>0</v>
      </c>
      <c r="EY154" s="70">
        <f t="shared" si="1266"/>
        <v>0</v>
      </c>
      <c r="EZ154" s="113">
        <f t="shared" si="1267"/>
        <v>0</v>
      </c>
      <c r="FA154" s="70">
        <f t="shared" si="1268"/>
        <v>0</v>
      </c>
      <c r="FB154" s="113">
        <f t="shared" si="1269"/>
        <v>0</v>
      </c>
      <c r="FC154" s="114">
        <f t="shared" si="1270"/>
        <v>0</v>
      </c>
      <c r="FD154" s="113">
        <f t="shared" si="1271"/>
        <v>0</v>
      </c>
      <c r="FE154" s="70">
        <f t="shared" si="1272"/>
        <v>0</v>
      </c>
      <c r="FF154" s="113">
        <f t="shared" si="1273"/>
        <v>0</v>
      </c>
      <c r="FG154" s="70">
        <f t="shared" si="1274"/>
        <v>0</v>
      </c>
      <c r="FH154" s="113">
        <f t="shared" si="1275"/>
        <v>0</v>
      </c>
      <c r="FI154" s="70">
        <f t="shared" si="1276"/>
        <v>0</v>
      </c>
      <c r="FJ154" s="113">
        <f t="shared" si="1277"/>
        <v>0</v>
      </c>
      <c r="FK154" s="70">
        <f t="shared" si="1278"/>
        <v>0</v>
      </c>
      <c r="FL154" s="113">
        <f t="shared" si="1279"/>
        <v>0</v>
      </c>
      <c r="FM154" s="70">
        <f t="shared" si="1280"/>
        <v>0</v>
      </c>
      <c r="FN154" s="113">
        <f t="shared" si="1281"/>
        <v>0</v>
      </c>
      <c r="FO154" s="70">
        <f t="shared" si="1282"/>
        <v>0</v>
      </c>
      <c r="FP154" s="113">
        <f t="shared" si="1283"/>
        <v>0</v>
      </c>
      <c r="FQ154" s="70">
        <f t="shared" si="1284"/>
        <v>0</v>
      </c>
      <c r="FR154" s="113"/>
      <c r="FS154" s="66">
        <f t="shared" si="1284"/>
        <v>0</v>
      </c>
      <c r="FT154" s="113">
        <f t="shared" si="1285"/>
        <v>0</v>
      </c>
      <c r="FU154" s="70">
        <f t="shared" si="1286"/>
        <v>0</v>
      </c>
      <c r="FV154" s="113">
        <f t="shared" si="1287"/>
        <v>0</v>
      </c>
      <c r="FW154" s="70">
        <f t="shared" si="1288"/>
        <v>0</v>
      </c>
      <c r="FX154" s="113">
        <f t="shared" si="1289"/>
        <v>0</v>
      </c>
      <c r="FY154" s="70">
        <f t="shared" si="1290"/>
        <v>0</v>
      </c>
      <c r="FZ154" s="113">
        <f t="shared" si="1291"/>
        <v>0</v>
      </c>
      <c r="GA154" s="70">
        <f t="shared" si="1292"/>
        <v>0</v>
      </c>
      <c r="GB154" s="113">
        <f t="shared" si="1293"/>
        <v>0</v>
      </c>
      <c r="GC154" s="70">
        <f t="shared" si="1294"/>
        <v>0</v>
      </c>
      <c r="GD154" s="70">
        <f t="shared" si="1295"/>
        <v>0</v>
      </c>
      <c r="GE154" s="70">
        <f t="shared" si="1296"/>
        <v>0</v>
      </c>
      <c r="GF154" s="70">
        <f t="shared" si="1297"/>
        <v>0</v>
      </c>
      <c r="GG154" s="116"/>
      <c r="GH154" s="116"/>
      <c r="GI154" s="116"/>
      <c r="GJ154" s="117"/>
      <c r="GL154" s="10"/>
      <c r="GM154" s="10"/>
      <c r="GN154" s="1"/>
      <c r="GO154" s="13"/>
      <c r="GP154" s="26"/>
      <c r="GQ154" s="5"/>
      <c r="GR154" s="33"/>
    </row>
    <row r="155" spans="1:200" ht="24.95" hidden="1" customHeight="1" outlineLevel="1" x14ac:dyDescent="0.3">
      <c r="A155" s="108"/>
      <c r="B155" s="116"/>
      <c r="C155" s="168"/>
      <c r="D155" s="116"/>
      <c r="E155" s="116"/>
      <c r="F155" s="116"/>
      <c r="G155" s="116"/>
      <c r="H155" s="116"/>
      <c r="I155" s="116"/>
      <c r="J155" s="116"/>
      <c r="K155" s="116"/>
      <c r="L155" s="116"/>
      <c r="M155" s="147">
        <f t="shared" si="1302"/>
        <v>0</v>
      </c>
      <c r="N155" s="65"/>
      <c r="O155" s="70"/>
      <c r="P155" s="65"/>
      <c r="Q155" s="70"/>
      <c r="R155" s="65"/>
      <c r="S155" s="70"/>
      <c r="T155" s="65"/>
      <c r="U155" s="70"/>
      <c r="V155" s="113"/>
      <c r="W155" s="70"/>
      <c r="X155" s="70"/>
      <c r="Y155" s="70"/>
      <c r="Z155" s="113"/>
      <c r="AA155" s="70"/>
      <c r="AB155" s="113"/>
      <c r="AC155" s="70"/>
      <c r="AD155" s="113"/>
      <c r="AE155" s="114"/>
      <c r="AF155" s="113"/>
      <c r="AG155" s="70"/>
      <c r="AH155" s="113"/>
      <c r="AI155" s="70"/>
      <c r="AJ155" s="113"/>
      <c r="AK155" s="70"/>
      <c r="AL155" s="113"/>
      <c r="AM155" s="70"/>
      <c r="AN155" s="113"/>
      <c r="AO155" s="70"/>
      <c r="AP155" s="113"/>
      <c r="AQ155" s="70"/>
      <c r="AR155" s="113"/>
      <c r="AS155" s="70"/>
      <c r="AT155" s="113"/>
      <c r="AU155" s="70"/>
      <c r="AV155" s="113"/>
      <c r="AW155" s="70"/>
      <c r="AX155" s="113"/>
      <c r="AY155" s="70"/>
      <c r="AZ155" s="113"/>
      <c r="BA155" s="70"/>
      <c r="BB155" s="113"/>
      <c r="BC155" s="70"/>
      <c r="BD155" s="113"/>
      <c r="BE155" s="70"/>
      <c r="BF155" s="70"/>
      <c r="BG155" s="70">
        <f t="shared" si="1229"/>
        <v>0</v>
      </c>
      <c r="BH155" s="70">
        <f t="shared" si="1230"/>
        <v>0</v>
      </c>
      <c r="BI155" s="116"/>
      <c r="BJ155" s="116"/>
      <c r="BK155" s="116"/>
      <c r="BL155" s="117"/>
      <c r="BM155" s="108"/>
      <c r="BN155" s="116"/>
      <c r="BO155" s="168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47">
        <f t="shared" si="1301"/>
        <v>0</v>
      </c>
      <c r="BZ155" s="65"/>
      <c r="CA155" s="70"/>
      <c r="CB155" s="65"/>
      <c r="CC155" s="70"/>
      <c r="CD155" s="65"/>
      <c r="CE155" s="70"/>
      <c r="CF155" s="65"/>
      <c r="CG155" s="70"/>
      <c r="CH155" s="113"/>
      <c r="CI155" s="70"/>
      <c r="CJ155" s="70"/>
      <c r="CK155" s="70"/>
      <c r="CL155" s="113"/>
      <c r="CM155" s="70"/>
      <c r="CN155" s="113"/>
      <c r="CO155" s="70"/>
      <c r="CP155" s="113"/>
      <c r="CQ155" s="114"/>
      <c r="CR155" s="113"/>
      <c r="CS155" s="70"/>
      <c r="CT155" s="113"/>
      <c r="CU155" s="70"/>
      <c r="CV155" s="113"/>
      <c r="CW155" s="70"/>
      <c r="CX155" s="113"/>
      <c r="CY155" s="70"/>
      <c r="CZ155" s="113"/>
      <c r="DA155" s="70"/>
      <c r="DB155" s="113"/>
      <c r="DC155" s="66"/>
      <c r="DD155" s="113"/>
      <c r="DE155" s="66"/>
      <c r="DF155" s="113"/>
      <c r="DG155" s="70"/>
      <c r="DH155" s="113"/>
      <c r="DI155" s="70"/>
      <c r="DJ155" s="113"/>
      <c r="DK155" s="66"/>
      <c r="DL155" s="113"/>
      <c r="DM155" s="70"/>
      <c r="DN155" s="113"/>
      <c r="DO155" s="70"/>
      <c r="DP155" s="113"/>
      <c r="DQ155" s="70"/>
      <c r="DR155" s="70"/>
      <c r="DS155" s="70">
        <f t="shared" si="1251"/>
        <v>0</v>
      </c>
      <c r="DT155" s="70">
        <f t="shared" si="1252"/>
        <v>0</v>
      </c>
      <c r="DU155" s="116"/>
      <c r="DV155" s="116"/>
      <c r="DW155" s="116"/>
      <c r="DX155" s="117"/>
      <c r="DY155" s="108"/>
      <c r="DZ155" s="116"/>
      <c r="EA155" s="168"/>
      <c r="EB155" s="116"/>
      <c r="EC155" s="116"/>
      <c r="ED155" s="116"/>
      <c r="EE155" s="116"/>
      <c r="EF155" s="116"/>
      <c r="EG155" s="116"/>
      <c r="EH155" s="116"/>
      <c r="EI155" s="116"/>
      <c r="EJ155" s="116">
        <f t="shared" si="1298"/>
        <v>0</v>
      </c>
      <c r="EK155" s="147">
        <f t="shared" si="1303"/>
        <v>0</v>
      </c>
      <c r="EL155" s="65">
        <f t="shared" si="1304"/>
        <v>0</v>
      </c>
      <c r="EM155" s="70">
        <f t="shared" si="1254"/>
        <v>0</v>
      </c>
      <c r="EN155" s="65">
        <f t="shared" si="1255"/>
        <v>0</v>
      </c>
      <c r="EO155" s="70">
        <f t="shared" si="1256"/>
        <v>0</v>
      </c>
      <c r="EP155" s="65">
        <f t="shared" si="1257"/>
        <v>0</v>
      </c>
      <c r="EQ155" s="70">
        <f t="shared" si="1258"/>
        <v>0</v>
      </c>
      <c r="ER155" s="65">
        <f t="shared" si="1259"/>
        <v>0</v>
      </c>
      <c r="ES155" s="70">
        <f t="shared" si="1260"/>
        <v>0</v>
      </c>
      <c r="ET155" s="113">
        <f t="shared" si="1261"/>
        <v>0</v>
      </c>
      <c r="EU155" s="70">
        <f t="shared" si="1262"/>
        <v>0</v>
      </c>
      <c r="EV155" s="70">
        <f t="shared" si="1263"/>
        <v>0</v>
      </c>
      <c r="EW155" s="70">
        <f t="shared" si="1264"/>
        <v>0</v>
      </c>
      <c r="EX155" s="113">
        <f t="shared" si="1265"/>
        <v>0</v>
      </c>
      <c r="EY155" s="70">
        <f t="shared" si="1266"/>
        <v>0</v>
      </c>
      <c r="EZ155" s="113">
        <f t="shared" si="1267"/>
        <v>0</v>
      </c>
      <c r="FA155" s="70">
        <f t="shared" si="1268"/>
        <v>0</v>
      </c>
      <c r="FB155" s="113">
        <f t="shared" si="1269"/>
        <v>0</v>
      </c>
      <c r="FC155" s="114">
        <f t="shared" si="1270"/>
        <v>0</v>
      </c>
      <c r="FD155" s="113">
        <f t="shared" si="1271"/>
        <v>0</v>
      </c>
      <c r="FE155" s="70">
        <f t="shared" si="1272"/>
        <v>0</v>
      </c>
      <c r="FF155" s="113">
        <f t="shared" si="1273"/>
        <v>0</v>
      </c>
      <c r="FG155" s="70">
        <f t="shared" si="1274"/>
        <v>0</v>
      </c>
      <c r="FH155" s="113">
        <f t="shared" si="1275"/>
        <v>0</v>
      </c>
      <c r="FI155" s="70">
        <f t="shared" si="1276"/>
        <v>0</v>
      </c>
      <c r="FJ155" s="113">
        <f t="shared" si="1277"/>
        <v>0</v>
      </c>
      <c r="FK155" s="70">
        <f t="shared" si="1278"/>
        <v>0</v>
      </c>
      <c r="FL155" s="113">
        <f t="shared" si="1279"/>
        <v>0</v>
      </c>
      <c r="FM155" s="70">
        <f t="shared" si="1280"/>
        <v>0</v>
      </c>
      <c r="FN155" s="113">
        <f t="shared" si="1281"/>
        <v>0</v>
      </c>
      <c r="FO155" s="70">
        <f t="shared" si="1282"/>
        <v>0</v>
      </c>
      <c r="FP155" s="113">
        <f t="shared" si="1283"/>
        <v>0</v>
      </c>
      <c r="FQ155" s="70">
        <f t="shared" si="1284"/>
        <v>0</v>
      </c>
      <c r="FR155" s="113"/>
      <c r="FS155" s="66">
        <f t="shared" si="1284"/>
        <v>0</v>
      </c>
      <c r="FT155" s="113">
        <f t="shared" si="1285"/>
        <v>0</v>
      </c>
      <c r="FU155" s="70">
        <f t="shared" si="1286"/>
        <v>0</v>
      </c>
      <c r="FV155" s="113">
        <f t="shared" si="1287"/>
        <v>0</v>
      </c>
      <c r="FW155" s="70">
        <f t="shared" si="1288"/>
        <v>0</v>
      </c>
      <c r="FX155" s="113">
        <f t="shared" si="1289"/>
        <v>0</v>
      </c>
      <c r="FY155" s="70">
        <f t="shared" si="1290"/>
        <v>0</v>
      </c>
      <c r="FZ155" s="113">
        <f t="shared" si="1291"/>
        <v>0</v>
      </c>
      <c r="GA155" s="70">
        <f t="shared" si="1292"/>
        <v>0</v>
      </c>
      <c r="GB155" s="113">
        <f t="shared" si="1293"/>
        <v>0</v>
      </c>
      <c r="GC155" s="70">
        <f t="shared" si="1294"/>
        <v>0</v>
      </c>
      <c r="GD155" s="70">
        <f t="shared" si="1295"/>
        <v>0</v>
      </c>
      <c r="GE155" s="70">
        <f t="shared" si="1296"/>
        <v>0</v>
      </c>
      <c r="GF155" s="70">
        <f t="shared" si="1297"/>
        <v>0</v>
      </c>
      <c r="GG155" s="116"/>
      <c r="GH155" s="116"/>
      <c r="GI155" s="116"/>
      <c r="GJ155" s="117"/>
      <c r="GL155" s="10"/>
      <c r="GM155" s="10"/>
      <c r="GN155" s="1"/>
      <c r="GO155" s="13"/>
      <c r="GP155" s="26"/>
      <c r="GQ155" s="5"/>
      <c r="GR155" s="33"/>
    </row>
    <row r="156" spans="1:200" ht="24.95" hidden="1" customHeight="1" outlineLevel="1" x14ac:dyDescent="0.3">
      <c r="A156" s="108"/>
      <c r="B156" s="116"/>
      <c r="C156" s="168"/>
      <c r="D156" s="116"/>
      <c r="E156" s="116"/>
      <c r="F156" s="116"/>
      <c r="G156" s="116"/>
      <c r="H156" s="116"/>
      <c r="I156" s="116"/>
      <c r="J156" s="116"/>
      <c r="K156" s="116"/>
      <c r="L156" s="116"/>
      <c r="M156" s="147">
        <f t="shared" si="1302"/>
        <v>0</v>
      </c>
      <c r="N156" s="65"/>
      <c r="O156" s="70"/>
      <c r="P156" s="65"/>
      <c r="Q156" s="70"/>
      <c r="R156" s="65"/>
      <c r="S156" s="70"/>
      <c r="T156" s="65"/>
      <c r="U156" s="70"/>
      <c r="V156" s="113"/>
      <c r="W156" s="70"/>
      <c r="X156" s="70"/>
      <c r="Y156" s="70"/>
      <c r="Z156" s="113"/>
      <c r="AA156" s="70"/>
      <c r="AB156" s="113"/>
      <c r="AC156" s="70"/>
      <c r="AD156" s="113"/>
      <c r="AE156" s="114"/>
      <c r="AF156" s="113"/>
      <c r="AG156" s="70"/>
      <c r="AH156" s="113"/>
      <c r="AI156" s="70"/>
      <c r="AJ156" s="113"/>
      <c r="AK156" s="70"/>
      <c r="AL156" s="113"/>
      <c r="AM156" s="70"/>
      <c r="AN156" s="113"/>
      <c r="AO156" s="70"/>
      <c r="AP156" s="113"/>
      <c r="AQ156" s="70"/>
      <c r="AR156" s="113"/>
      <c r="AS156" s="70"/>
      <c r="AT156" s="113"/>
      <c r="AU156" s="70"/>
      <c r="AV156" s="113"/>
      <c r="AW156" s="70"/>
      <c r="AX156" s="113"/>
      <c r="AY156" s="70"/>
      <c r="AZ156" s="113"/>
      <c r="BA156" s="70"/>
      <c r="BB156" s="113"/>
      <c r="BC156" s="70"/>
      <c r="BD156" s="113"/>
      <c r="BE156" s="70"/>
      <c r="BF156" s="70"/>
      <c r="BG156" s="70">
        <f t="shared" si="1229"/>
        <v>0</v>
      </c>
      <c r="BH156" s="70">
        <f t="shared" si="1230"/>
        <v>0</v>
      </c>
      <c r="BI156" s="116"/>
      <c r="BJ156" s="116"/>
      <c r="BK156" s="116"/>
      <c r="BL156" s="117"/>
      <c r="BM156" s="108"/>
      <c r="BN156" s="116"/>
      <c r="BO156" s="168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47">
        <f t="shared" si="1301"/>
        <v>0</v>
      </c>
      <c r="BZ156" s="65"/>
      <c r="CA156" s="70"/>
      <c r="CB156" s="65"/>
      <c r="CC156" s="70"/>
      <c r="CD156" s="65"/>
      <c r="CE156" s="70"/>
      <c r="CF156" s="65"/>
      <c r="CG156" s="70"/>
      <c r="CH156" s="113"/>
      <c r="CI156" s="70"/>
      <c r="CJ156" s="70"/>
      <c r="CK156" s="70"/>
      <c r="CL156" s="113"/>
      <c r="CM156" s="70"/>
      <c r="CN156" s="113"/>
      <c r="CO156" s="70"/>
      <c r="CP156" s="113"/>
      <c r="CQ156" s="114"/>
      <c r="CR156" s="113"/>
      <c r="CS156" s="70"/>
      <c r="CT156" s="113"/>
      <c r="CU156" s="70"/>
      <c r="CV156" s="113"/>
      <c r="CW156" s="70"/>
      <c r="CX156" s="113"/>
      <c r="CY156" s="70"/>
      <c r="CZ156" s="113"/>
      <c r="DA156" s="70"/>
      <c r="DB156" s="113"/>
      <c r="DC156" s="66"/>
      <c r="DD156" s="113"/>
      <c r="DE156" s="66"/>
      <c r="DF156" s="113"/>
      <c r="DG156" s="70"/>
      <c r="DH156" s="113"/>
      <c r="DI156" s="70"/>
      <c r="DJ156" s="113"/>
      <c r="DK156" s="66"/>
      <c r="DL156" s="113"/>
      <c r="DM156" s="70"/>
      <c r="DN156" s="113"/>
      <c r="DO156" s="70"/>
      <c r="DP156" s="113"/>
      <c r="DQ156" s="70"/>
      <c r="DR156" s="70"/>
      <c r="DS156" s="70">
        <f t="shared" si="1251"/>
        <v>0</v>
      </c>
      <c r="DT156" s="70">
        <f t="shared" si="1252"/>
        <v>0</v>
      </c>
      <c r="DU156" s="116"/>
      <c r="DV156" s="116"/>
      <c r="DW156" s="116"/>
      <c r="DX156" s="117"/>
      <c r="DY156" s="108"/>
      <c r="DZ156" s="116"/>
      <c r="EA156" s="168"/>
      <c r="EB156" s="116"/>
      <c r="EC156" s="116"/>
      <c r="ED156" s="116"/>
      <c r="EE156" s="116"/>
      <c r="EF156" s="116"/>
      <c r="EG156" s="116"/>
      <c r="EH156" s="116"/>
      <c r="EI156" s="116"/>
      <c r="EJ156" s="116">
        <f t="shared" si="1298"/>
        <v>0</v>
      </c>
      <c r="EK156" s="147">
        <f t="shared" si="1303"/>
        <v>0</v>
      </c>
      <c r="EL156" s="65">
        <f t="shared" si="1304"/>
        <v>0</v>
      </c>
      <c r="EM156" s="70">
        <f t="shared" si="1254"/>
        <v>0</v>
      </c>
      <c r="EN156" s="65">
        <f t="shared" si="1255"/>
        <v>0</v>
      </c>
      <c r="EO156" s="70">
        <f t="shared" si="1256"/>
        <v>0</v>
      </c>
      <c r="EP156" s="65">
        <f t="shared" si="1257"/>
        <v>0</v>
      </c>
      <c r="EQ156" s="70">
        <f t="shared" si="1258"/>
        <v>0</v>
      </c>
      <c r="ER156" s="65">
        <f t="shared" si="1259"/>
        <v>0</v>
      </c>
      <c r="ES156" s="70">
        <f t="shared" si="1260"/>
        <v>0</v>
      </c>
      <c r="ET156" s="113">
        <f t="shared" si="1261"/>
        <v>0</v>
      </c>
      <c r="EU156" s="70">
        <f t="shared" si="1262"/>
        <v>0</v>
      </c>
      <c r="EV156" s="70">
        <f t="shared" si="1263"/>
        <v>0</v>
      </c>
      <c r="EW156" s="70">
        <f t="shared" si="1264"/>
        <v>0</v>
      </c>
      <c r="EX156" s="113">
        <f t="shared" si="1265"/>
        <v>0</v>
      </c>
      <c r="EY156" s="70">
        <f t="shared" si="1266"/>
        <v>0</v>
      </c>
      <c r="EZ156" s="113">
        <f t="shared" si="1267"/>
        <v>0</v>
      </c>
      <c r="FA156" s="70">
        <f t="shared" si="1268"/>
        <v>0</v>
      </c>
      <c r="FB156" s="113">
        <f t="shared" si="1269"/>
        <v>0</v>
      </c>
      <c r="FC156" s="114">
        <f t="shared" si="1270"/>
        <v>0</v>
      </c>
      <c r="FD156" s="113">
        <f t="shared" si="1271"/>
        <v>0</v>
      </c>
      <c r="FE156" s="70">
        <f t="shared" si="1272"/>
        <v>0</v>
      </c>
      <c r="FF156" s="113">
        <f t="shared" si="1273"/>
        <v>0</v>
      </c>
      <c r="FG156" s="70">
        <f t="shared" si="1274"/>
        <v>0</v>
      </c>
      <c r="FH156" s="113">
        <f t="shared" si="1275"/>
        <v>0</v>
      </c>
      <c r="FI156" s="70">
        <f t="shared" si="1276"/>
        <v>0</v>
      </c>
      <c r="FJ156" s="113">
        <f t="shared" si="1277"/>
        <v>0</v>
      </c>
      <c r="FK156" s="70">
        <f t="shared" si="1278"/>
        <v>0</v>
      </c>
      <c r="FL156" s="113">
        <f t="shared" si="1279"/>
        <v>0</v>
      </c>
      <c r="FM156" s="70">
        <f t="shared" si="1280"/>
        <v>0</v>
      </c>
      <c r="FN156" s="113">
        <f t="shared" si="1281"/>
        <v>0</v>
      </c>
      <c r="FO156" s="70">
        <f t="shared" si="1282"/>
        <v>0</v>
      </c>
      <c r="FP156" s="113">
        <f t="shared" si="1283"/>
        <v>0</v>
      </c>
      <c r="FQ156" s="70">
        <f t="shared" si="1284"/>
        <v>0</v>
      </c>
      <c r="FR156" s="113"/>
      <c r="FS156" s="66">
        <f t="shared" si="1284"/>
        <v>0</v>
      </c>
      <c r="FT156" s="113">
        <f t="shared" si="1285"/>
        <v>0</v>
      </c>
      <c r="FU156" s="70">
        <f t="shared" si="1286"/>
        <v>0</v>
      </c>
      <c r="FV156" s="113">
        <f t="shared" si="1287"/>
        <v>0</v>
      </c>
      <c r="FW156" s="70">
        <f t="shared" si="1288"/>
        <v>0</v>
      </c>
      <c r="FX156" s="113">
        <f t="shared" si="1289"/>
        <v>0</v>
      </c>
      <c r="FY156" s="70">
        <f t="shared" si="1290"/>
        <v>0</v>
      </c>
      <c r="FZ156" s="113">
        <f t="shared" si="1291"/>
        <v>0</v>
      </c>
      <c r="GA156" s="70">
        <f t="shared" si="1292"/>
        <v>0</v>
      </c>
      <c r="GB156" s="113">
        <f t="shared" si="1293"/>
        <v>0</v>
      </c>
      <c r="GC156" s="70">
        <f t="shared" si="1294"/>
        <v>0</v>
      </c>
      <c r="GD156" s="70">
        <f t="shared" si="1295"/>
        <v>0</v>
      </c>
      <c r="GE156" s="70">
        <f t="shared" si="1296"/>
        <v>0</v>
      </c>
      <c r="GF156" s="70">
        <f t="shared" si="1297"/>
        <v>0</v>
      </c>
      <c r="GG156" s="116"/>
      <c r="GH156" s="116"/>
      <c r="GI156" s="116"/>
      <c r="GJ156" s="117"/>
      <c r="GL156" s="10"/>
      <c r="GM156" s="10"/>
      <c r="GN156" s="1"/>
      <c r="GO156" s="13"/>
      <c r="GP156" s="26"/>
      <c r="GQ156" s="5"/>
      <c r="GR156" s="33"/>
    </row>
    <row r="157" spans="1:200" ht="24.95" hidden="1" customHeight="1" outlineLevel="1" x14ac:dyDescent="0.3">
      <c r="A157" s="108"/>
      <c r="B157" s="116"/>
      <c r="C157" s="168"/>
      <c r="D157" s="116"/>
      <c r="E157" s="116"/>
      <c r="F157" s="116"/>
      <c r="G157" s="116"/>
      <c r="H157" s="116"/>
      <c r="I157" s="116"/>
      <c r="J157" s="116"/>
      <c r="K157" s="116"/>
      <c r="L157" s="116"/>
      <c r="M157" s="147">
        <f t="shared" si="1302"/>
        <v>0</v>
      </c>
      <c r="N157" s="65"/>
      <c r="O157" s="70"/>
      <c r="P157" s="65"/>
      <c r="Q157" s="70"/>
      <c r="R157" s="65"/>
      <c r="S157" s="70"/>
      <c r="T157" s="65"/>
      <c r="U157" s="70"/>
      <c r="V157" s="113"/>
      <c r="W157" s="70"/>
      <c r="X157" s="70"/>
      <c r="Y157" s="70"/>
      <c r="Z157" s="113"/>
      <c r="AA157" s="70"/>
      <c r="AB157" s="113"/>
      <c r="AC157" s="70"/>
      <c r="AD157" s="113"/>
      <c r="AE157" s="114"/>
      <c r="AF157" s="113"/>
      <c r="AG157" s="70"/>
      <c r="AH157" s="113"/>
      <c r="AI157" s="70"/>
      <c r="AJ157" s="113"/>
      <c r="AK157" s="70"/>
      <c r="AL157" s="113"/>
      <c r="AM157" s="70"/>
      <c r="AN157" s="113"/>
      <c r="AO157" s="70"/>
      <c r="AP157" s="113"/>
      <c r="AQ157" s="70"/>
      <c r="AR157" s="113"/>
      <c r="AS157" s="70"/>
      <c r="AT157" s="113"/>
      <c r="AU157" s="70"/>
      <c r="AV157" s="113"/>
      <c r="AW157" s="70"/>
      <c r="AX157" s="113"/>
      <c r="AY157" s="70"/>
      <c r="AZ157" s="113"/>
      <c r="BA157" s="70"/>
      <c r="BB157" s="113"/>
      <c r="BC157" s="70"/>
      <c r="BD157" s="113"/>
      <c r="BE157" s="70"/>
      <c r="BF157" s="70"/>
      <c r="BG157" s="70">
        <f t="shared" si="1229"/>
        <v>0</v>
      </c>
      <c r="BH157" s="70">
        <f t="shared" si="1230"/>
        <v>0</v>
      </c>
      <c r="BI157" s="116"/>
      <c r="BJ157" s="116"/>
      <c r="BK157" s="116"/>
      <c r="BL157" s="117"/>
      <c r="BM157" s="108"/>
      <c r="BN157" s="116"/>
      <c r="BO157" s="168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47">
        <f t="shared" si="1301"/>
        <v>0</v>
      </c>
      <c r="BZ157" s="65"/>
      <c r="CA157" s="70"/>
      <c r="CB157" s="65"/>
      <c r="CC157" s="70"/>
      <c r="CD157" s="65"/>
      <c r="CE157" s="70"/>
      <c r="CF157" s="65"/>
      <c r="CG157" s="70"/>
      <c r="CH157" s="113"/>
      <c r="CI157" s="70"/>
      <c r="CJ157" s="70"/>
      <c r="CK157" s="70"/>
      <c r="CL157" s="113"/>
      <c r="CM157" s="70"/>
      <c r="CN157" s="113"/>
      <c r="CO157" s="70"/>
      <c r="CP157" s="113"/>
      <c r="CQ157" s="114"/>
      <c r="CR157" s="113"/>
      <c r="CS157" s="70"/>
      <c r="CT157" s="113"/>
      <c r="CU157" s="70"/>
      <c r="CV157" s="113"/>
      <c r="CW157" s="70"/>
      <c r="CX157" s="113"/>
      <c r="CY157" s="70"/>
      <c r="CZ157" s="113"/>
      <c r="DA157" s="70"/>
      <c r="DB157" s="113"/>
      <c r="DC157" s="66"/>
      <c r="DD157" s="113"/>
      <c r="DE157" s="66"/>
      <c r="DF157" s="113"/>
      <c r="DG157" s="70"/>
      <c r="DH157" s="113"/>
      <c r="DI157" s="70"/>
      <c r="DJ157" s="113"/>
      <c r="DK157" s="66"/>
      <c r="DL157" s="113"/>
      <c r="DM157" s="70"/>
      <c r="DN157" s="113"/>
      <c r="DO157" s="70"/>
      <c r="DP157" s="113"/>
      <c r="DQ157" s="70"/>
      <c r="DR157" s="70"/>
      <c r="DS157" s="70">
        <f t="shared" si="1251"/>
        <v>0</v>
      </c>
      <c r="DT157" s="70">
        <f t="shared" si="1252"/>
        <v>0</v>
      </c>
      <c r="DU157" s="116"/>
      <c r="DV157" s="116"/>
      <c r="DW157" s="116"/>
      <c r="DX157" s="117"/>
      <c r="DY157" s="108"/>
      <c r="DZ157" s="116"/>
      <c r="EA157" s="168"/>
      <c r="EB157" s="116"/>
      <c r="EC157" s="116"/>
      <c r="ED157" s="116"/>
      <c r="EE157" s="116"/>
      <c r="EF157" s="116"/>
      <c r="EG157" s="116"/>
      <c r="EH157" s="116"/>
      <c r="EI157" s="116"/>
      <c r="EJ157" s="116">
        <f t="shared" si="1298"/>
        <v>0</v>
      </c>
      <c r="EK157" s="147">
        <f t="shared" si="1303"/>
        <v>0</v>
      </c>
      <c r="EL157" s="65">
        <f t="shared" si="1304"/>
        <v>0</v>
      </c>
      <c r="EM157" s="70">
        <f t="shared" si="1254"/>
        <v>0</v>
      </c>
      <c r="EN157" s="65">
        <f t="shared" si="1255"/>
        <v>0</v>
      </c>
      <c r="EO157" s="70">
        <f t="shared" si="1256"/>
        <v>0</v>
      </c>
      <c r="EP157" s="65">
        <f t="shared" si="1257"/>
        <v>0</v>
      </c>
      <c r="EQ157" s="70">
        <f t="shared" si="1258"/>
        <v>0</v>
      </c>
      <c r="ER157" s="65">
        <f t="shared" si="1259"/>
        <v>0</v>
      </c>
      <c r="ES157" s="70">
        <f t="shared" si="1260"/>
        <v>0</v>
      </c>
      <c r="ET157" s="113">
        <f t="shared" si="1261"/>
        <v>0</v>
      </c>
      <c r="EU157" s="70">
        <f t="shared" si="1262"/>
        <v>0</v>
      </c>
      <c r="EV157" s="70">
        <f t="shared" si="1263"/>
        <v>0</v>
      </c>
      <c r="EW157" s="70">
        <f t="shared" si="1264"/>
        <v>0</v>
      </c>
      <c r="EX157" s="113">
        <f t="shared" si="1265"/>
        <v>0</v>
      </c>
      <c r="EY157" s="70">
        <f t="shared" si="1266"/>
        <v>0</v>
      </c>
      <c r="EZ157" s="113">
        <f t="shared" si="1267"/>
        <v>0</v>
      </c>
      <c r="FA157" s="70">
        <f t="shared" si="1268"/>
        <v>0</v>
      </c>
      <c r="FB157" s="113">
        <f t="shared" si="1269"/>
        <v>0</v>
      </c>
      <c r="FC157" s="114">
        <f t="shared" si="1270"/>
        <v>0</v>
      </c>
      <c r="FD157" s="113">
        <f t="shared" si="1271"/>
        <v>0</v>
      </c>
      <c r="FE157" s="70">
        <f t="shared" si="1272"/>
        <v>0</v>
      </c>
      <c r="FF157" s="113">
        <f t="shared" si="1273"/>
        <v>0</v>
      </c>
      <c r="FG157" s="70">
        <f t="shared" si="1274"/>
        <v>0</v>
      </c>
      <c r="FH157" s="113">
        <f t="shared" si="1275"/>
        <v>0</v>
      </c>
      <c r="FI157" s="70">
        <f t="shared" si="1276"/>
        <v>0</v>
      </c>
      <c r="FJ157" s="113">
        <f t="shared" si="1277"/>
        <v>0</v>
      </c>
      <c r="FK157" s="70">
        <f t="shared" si="1278"/>
        <v>0</v>
      </c>
      <c r="FL157" s="113">
        <f t="shared" si="1279"/>
        <v>0</v>
      </c>
      <c r="FM157" s="70">
        <f t="shared" si="1280"/>
        <v>0</v>
      </c>
      <c r="FN157" s="113">
        <f t="shared" si="1281"/>
        <v>0</v>
      </c>
      <c r="FO157" s="70">
        <f t="shared" si="1282"/>
        <v>0</v>
      </c>
      <c r="FP157" s="113">
        <f t="shared" si="1283"/>
        <v>0</v>
      </c>
      <c r="FQ157" s="70">
        <f t="shared" si="1284"/>
        <v>0</v>
      </c>
      <c r="FR157" s="113"/>
      <c r="FS157" s="66">
        <f t="shared" si="1284"/>
        <v>0</v>
      </c>
      <c r="FT157" s="113">
        <f t="shared" si="1285"/>
        <v>0</v>
      </c>
      <c r="FU157" s="70">
        <f t="shared" si="1286"/>
        <v>0</v>
      </c>
      <c r="FV157" s="113">
        <f t="shared" si="1287"/>
        <v>0</v>
      </c>
      <c r="FW157" s="70">
        <f t="shared" si="1288"/>
        <v>0</v>
      </c>
      <c r="FX157" s="113">
        <f t="shared" si="1289"/>
        <v>0</v>
      </c>
      <c r="FY157" s="70">
        <f t="shared" si="1290"/>
        <v>0</v>
      </c>
      <c r="FZ157" s="113">
        <f t="shared" si="1291"/>
        <v>0</v>
      </c>
      <c r="GA157" s="70">
        <f t="shared" si="1292"/>
        <v>0</v>
      </c>
      <c r="GB157" s="113">
        <f t="shared" si="1293"/>
        <v>0</v>
      </c>
      <c r="GC157" s="70">
        <f t="shared" si="1294"/>
        <v>0</v>
      </c>
      <c r="GD157" s="70">
        <f t="shared" si="1295"/>
        <v>0</v>
      </c>
      <c r="GE157" s="70">
        <f t="shared" si="1296"/>
        <v>0</v>
      </c>
      <c r="GF157" s="70">
        <f t="shared" si="1297"/>
        <v>0</v>
      </c>
      <c r="GG157" s="116"/>
      <c r="GH157" s="116"/>
      <c r="GI157" s="116"/>
      <c r="GJ157" s="117"/>
      <c r="GL157" s="10"/>
      <c r="GM157" s="10"/>
      <c r="GN157" s="1"/>
      <c r="GO157" s="13"/>
      <c r="GP157" s="26"/>
      <c r="GQ157" s="5"/>
      <c r="GR157" s="33"/>
    </row>
    <row r="158" spans="1:200" ht="24.95" customHeight="1" collapsed="1" thickBot="1" x14ac:dyDescent="0.35">
      <c r="A158" s="151">
        <v>10</v>
      </c>
      <c r="B158" s="99" t="s">
        <v>68</v>
      </c>
      <c r="C158" s="100" t="s">
        <v>63</v>
      </c>
      <c r="D158" s="101">
        <v>0.25</v>
      </c>
      <c r="E158" s="152"/>
      <c r="F158" s="152"/>
      <c r="G158" s="152"/>
      <c r="H158" s="152"/>
      <c r="I158" s="152"/>
      <c r="J158" s="152"/>
      <c r="K158" s="152"/>
      <c r="L158" s="152">
        <f t="shared" ref="L158:BH158" si="1305">SUM(L159:L174)</f>
        <v>20</v>
      </c>
      <c r="M158" s="152">
        <f t="shared" si="1305"/>
        <v>4</v>
      </c>
      <c r="N158" s="152">
        <f t="shared" si="1305"/>
        <v>4</v>
      </c>
      <c r="O158" s="152">
        <f t="shared" si="1305"/>
        <v>4</v>
      </c>
      <c r="P158" s="152">
        <f t="shared" si="1305"/>
        <v>0</v>
      </c>
      <c r="Q158" s="152">
        <f t="shared" si="1305"/>
        <v>0</v>
      </c>
      <c r="R158" s="152">
        <f>SUM(R159:R174)</f>
        <v>0</v>
      </c>
      <c r="S158" s="152">
        <f>SUM(S159:S174)</f>
        <v>0</v>
      </c>
      <c r="T158" s="152">
        <f t="shared" si="1305"/>
        <v>0</v>
      </c>
      <c r="U158" s="152">
        <f t="shared" si="1305"/>
        <v>0</v>
      </c>
      <c r="V158" s="152">
        <f t="shared" si="1305"/>
        <v>0</v>
      </c>
      <c r="W158" s="152">
        <f t="shared" si="1305"/>
        <v>0</v>
      </c>
      <c r="X158" s="152">
        <f t="shared" si="1305"/>
        <v>2</v>
      </c>
      <c r="Y158" s="152">
        <f t="shared" si="1305"/>
        <v>0</v>
      </c>
      <c r="Z158" s="152">
        <f t="shared" si="1305"/>
        <v>0</v>
      </c>
      <c r="AA158" s="152">
        <f t="shared" si="1305"/>
        <v>0</v>
      </c>
      <c r="AB158" s="152">
        <f t="shared" si="1305"/>
        <v>0</v>
      </c>
      <c r="AC158" s="152">
        <f t="shared" si="1305"/>
        <v>0</v>
      </c>
      <c r="AD158" s="152">
        <f t="shared" si="1305"/>
        <v>1</v>
      </c>
      <c r="AE158" s="152">
        <f t="shared" si="1305"/>
        <v>40</v>
      </c>
      <c r="AF158" s="152">
        <f t="shared" si="1305"/>
        <v>0</v>
      </c>
      <c r="AG158" s="152">
        <f t="shared" si="1305"/>
        <v>0</v>
      </c>
      <c r="AH158" s="152">
        <f t="shared" si="1305"/>
        <v>0</v>
      </c>
      <c r="AI158" s="71">
        <f t="shared" si="1305"/>
        <v>0</v>
      </c>
      <c r="AJ158" s="152">
        <f t="shared" si="1305"/>
        <v>0</v>
      </c>
      <c r="AK158" s="152">
        <f t="shared" si="1305"/>
        <v>0</v>
      </c>
      <c r="AL158" s="152">
        <f t="shared" si="1305"/>
        <v>0</v>
      </c>
      <c r="AM158" s="152">
        <f t="shared" si="1305"/>
        <v>0</v>
      </c>
      <c r="AN158" s="152">
        <f>SUM(AN159:AN174)</f>
        <v>0</v>
      </c>
      <c r="AO158" s="152">
        <f t="shared" si="1305"/>
        <v>0</v>
      </c>
      <c r="AP158" s="152">
        <f t="shared" si="1305"/>
        <v>1</v>
      </c>
      <c r="AQ158" s="71">
        <f t="shared" si="1305"/>
        <v>4.333333333333333</v>
      </c>
      <c r="AR158" s="152">
        <f t="shared" si="1305"/>
        <v>0</v>
      </c>
      <c r="AS158" s="152">
        <f t="shared" si="1305"/>
        <v>0</v>
      </c>
      <c r="AT158" s="152">
        <f>SUM(AT159:AT174)</f>
        <v>0</v>
      </c>
      <c r="AU158" s="152">
        <f>SUM(AU159:AU174)</f>
        <v>0</v>
      </c>
      <c r="AV158" s="152">
        <f t="shared" si="1305"/>
        <v>0</v>
      </c>
      <c r="AW158" s="152">
        <f t="shared" si="1305"/>
        <v>0</v>
      </c>
      <c r="AX158" s="152">
        <f t="shared" si="1305"/>
        <v>0</v>
      </c>
      <c r="AY158" s="152">
        <f t="shared" si="1305"/>
        <v>0</v>
      </c>
      <c r="AZ158" s="152">
        <f t="shared" si="1305"/>
        <v>2</v>
      </c>
      <c r="BA158" s="152">
        <f t="shared" si="1305"/>
        <v>16</v>
      </c>
      <c r="BB158" s="152">
        <f t="shared" si="1305"/>
        <v>0</v>
      </c>
      <c r="BC158" s="152">
        <f t="shared" si="1305"/>
        <v>0</v>
      </c>
      <c r="BD158" s="152">
        <f t="shared" si="1305"/>
        <v>2</v>
      </c>
      <c r="BE158" s="152">
        <f t="shared" si="1305"/>
        <v>50</v>
      </c>
      <c r="BF158" s="152">
        <f t="shared" si="1305"/>
        <v>0</v>
      </c>
      <c r="BG158" s="71">
        <f>SUM(BG159:BG174)</f>
        <v>116.33333333333333</v>
      </c>
      <c r="BH158" s="71">
        <f t="shared" si="1305"/>
        <v>26.333333333333332</v>
      </c>
      <c r="BI158" s="152"/>
      <c r="BJ158" s="152"/>
      <c r="BK158" s="152"/>
      <c r="BL158" s="154"/>
      <c r="BM158" s="151">
        <v>10</v>
      </c>
      <c r="BN158" s="99" t="s">
        <v>68</v>
      </c>
      <c r="BO158" s="100" t="s">
        <v>63</v>
      </c>
      <c r="BP158" s="101">
        <v>0.25</v>
      </c>
      <c r="BQ158" s="152"/>
      <c r="BR158" s="152"/>
      <c r="BS158" s="152"/>
      <c r="BT158" s="152"/>
      <c r="BU158" s="152"/>
      <c r="BV158" s="152"/>
      <c r="BW158" s="152"/>
      <c r="BX158" s="152">
        <f t="shared" ref="BX158:CC158" si="1306">SUM(BX159:BX174)</f>
        <v>0</v>
      </c>
      <c r="BY158" s="152">
        <f t="shared" si="1306"/>
        <v>0</v>
      </c>
      <c r="BZ158" s="152">
        <f t="shared" si="1306"/>
        <v>0</v>
      </c>
      <c r="CA158" s="152">
        <f t="shared" si="1306"/>
        <v>0</v>
      </c>
      <c r="CB158" s="152">
        <f t="shared" si="1306"/>
        <v>0</v>
      </c>
      <c r="CC158" s="152">
        <f t="shared" si="1306"/>
        <v>0</v>
      </c>
      <c r="CD158" s="152">
        <f>SUM(CD159:CD174)</f>
        <v>0</v>
      </c>
      <c r="CE158" s="152">
        <f>SUM(CE159:CE174)</f>
        <v>0</v>
      </c>
      <c r="CF158" s="152">
        <f t="shared" ref="CF158:CY158" si="1307">SUM(CF159:CF174)</f>
        <v>0</v>
      </c>
      <c r="CG158" s="152">
        <f t="shared" si="1307"/>
        <v>0</v>
      </c>
      <c r="CH158" s="152">
        <f t="shared" si="1307"/>
        <v>0</v>
      </c>
      <c r="CI158" s="152">
        <f t="shared" si="1307"/>
        <v>0</v>
      </c>
      <c r="CJ158" s="152">
        <f t="shared" si="1307"/>
        <v>0</v>
      </c>
      <c r="CK158" s="152">
        <f t="shared" si="1307"/>
        <v>0</v>
      </c>
      <c r="CL158" s="152">
        <f t="shared" si="1307"/>
        <v>0</v>
      </c>
      <c r="CM158" s="152">
        <f t="shared" si="1307"/>
        <v>0</v>
      </c>
      <c r="CN158" s="152">
        <f t="shared" si="1307"/>
        <v>6</v>
      </c>
      <c r="CO158" s="152">
        <f t="shared" si="1307"/>
        <v>24</v>
      </c>
      <c r="CP158" s="152">
        <f t="shared" si="1307"/>
        <v>0</v>
      </c>
      <c r="CQ158" s="152">
        <f t="shared" si="1307"/>
        <v>0</v>
      </c>
      <c r="CR158" s="152">
        <f t="shared" si="1307"/>
        <v>0</v>
      </c>
      <c r="CS158" s="152">
        <f t="shared" si="1307"/>
        <v>0</v>
      </c>
      <c r="CT158" s="152">
        <f t="shared" si="1307"/>
        <v>0</v>
      </c>
      <c r="CU158" s="71">
        <f t="shared" si="1307"/>
        <v>0</v>
      </c>
      <c r="CV158" s="152">
        <f t="shared" si="1307"/>
        <v>0</v>
      </c>
      <c r="CW158" s="152">
        <f t="shared" si="1307"/>
        <v>0</v>
      </c>
      <c r="CX158" s="152">
        <f t="shared" si="1307"/>
        <v>0</v>
      </c>
      <c r="CY158" s="152">
        <f t="shared" si="1307"/>
        <v>0</v>
      </c>
      <c r="CZ158" s="152">
        <f>SUM(CZ159:CZ174)</f>
        <v>0</v>
      </c>
      <c r="DA158" s="152">
        <f t="shared" ref="DA158:DR158" si="1308">SUM(DA159:DA174)</f>
        <v>0</v>
      </c>
      <c r="DB158" s="152">
        <f t="shared" si="1308"/>
        <v>3</v>
      </c>
      <c r="DC158" s="71">
        <f t="shared" si="1308"/>
        <v>7.666666666666667</v>
      </c>
      <c r="DD158" s="152">
        <f t="shared" si="1308"/>
        <v>0</v>
      </c>
      <c r="DE158" s="169">
        <f t="shared" si="1308"/>
        <v>0</v>
      </c>
      <c r="DF158" s="152">
        <f t="shared" si="1308"/>
        <v>0</v>
      </c>
      <c r="DG158" s="152">
        <f t="shared" si="1308"/>
        <v>0</v>
      </c>
      <c r="DH158" s="152">
        <f t="shared" si="1308"/>
        <v>0</v>
      </c>
      <c r="DI158" s="152">
        <f t="shared" si="1308"/>
        <v>0</v>
      </c>
      <c r="DJ158" s="152">
        <f t="shared" si="1308"/>
        <v>0</v>
      </c>
      <c r="DK158" s="169">
        <f t="shared" si="1308"/>
        <v>0</v>
      </c>
      <c r="DL158" s="152">
        <f t="shared" si="1308"/>
        <v>0</v>
      </c>
      <c r="DM158" s="152">
        <f t="shared" si="1308"/>
        <v>0</v>
      </c>
      <c r="DN158" s="152">
        <f t="shared" si="1308"/>
        <v>0</v>
      </c>
      <c r="DO158" s="152">
        <f t="shared" si="1308"/>
        <v>0</v>
      </c>
      <c r="DP158" s="152">
        <f t="shared" si="1308"/>
        <v>2</v>
      </c>
      <c r="DQ158" s="152">
        <f t="shared" si="1308"/>
        <v>50</v>
      </c>
      <c r="DR158" s="152">
        <f t="shared" si="1308"/>
        <v>0</v>
      </c>
      <c r="DS158" s="71">
        <f>SUM(DS159:DS174)</f>
        <v>81.666666666666657</v>
      </c>
      <c r="DT158" s="71">
        <f>SUM(DT159:DT174)</f>
        <v>7.666666666666667</v>
      </c>
      <c r="DU158" s="152"/>
      <c r="DV158" s="152"/>
      <c r="DW158" s="152"/>
      <c r="DX158" s="154"/>
      <c r="DY158" s="151">
        <v>10</v>
      </c>
      <c r="DZ158" s="99" t="s">
        <v>68</v>
      </c>
      <c r="EA158" s="100" t="s">
        <v>63</v>
      </c>
      <c r="EB158" s="101">
        <v>0.25</v>
      </c>
      <c r="EC158" s="152"/>
      <c r="ED158" s="152"/>
      <c r="EE158" s="152"/>
      <c r="EF158" s="152"/>
      <c r="EG158" s="152"/>
      <c r="EH158" s="152"/>
      <c r="EI158" s="152"/>
      <c r="EJ158" s="152">
        <f t="shared" ref="EJ158:FQ158" si="1309">SUM(EJ159:EJ174)</f>
        <v>20</v>
      </c>
      <c r="EK158" s="152">
        <f t="shared" si="1309"/>
        <v>4</v>
      </c>
      <c r="EL158" s="152">
        <f t="shared" si="1309"/>
        <v>4</v>
      </c>
      <c r="EM158" s="152">
        <f t="shared" si="1309"/>
        <v>4</v>
      </c>
      <c r="EN158" s="152">
        <f t="shared" si="1309"/>
        <v>0</v>
      </c>
      <c r="EO158" s="152">
        <f t="shared" si="1309"/>
        <v>0</v>
      </c>
      <c r="EP158" s="152">
        <f t="shared" si="1309"/>
        <v>0</v>
      </c>
      <c r="EQ158" s="152">
        <f t="shared" si="1309"/>
        <v>0</v>
      </c>
      <c r="ER158" s="152">
        <f t="shared" si="1309"/>
        <v>0</v>
      </c>
      <c r="ES158" s="152">
        <f t="shared" si="1309"/>
        <v>0</v>
      </c>
      <c r="ET158" s="152">
        <f t="shared" si="1309"/>
        <v>0</v>
      </c>
      <c r="EU158" s="152">
        <f t="shared" si="1309"/>
        <v>0</v>
      </c>
      <c r="EV158" s="152">
        <f t="shared" si="1309"/>
        <v>2</v>
      </c>
      <c r="EW158" s="152">
        <f t="shared" si="1309"/>
        <v>0</v>
      </c>
      <c r="EX158" s="152">
        <f t="shared" si="1309"/>
        <v>0</v>
      </c>
      <c r="EY158" s="152">
        <f t="shared" si="1309"/>
        <v>0</v>
      </c>
      <c r="EZ158" s="152">
        <f t="shared" si="1309"/>
        <v>6</v>
      </c>
      <c r="FA158" s="152">
        <f t="shared" si="1309"/>
        <v>24</v>
      </c>
      <c r="FB158" s="152">
        <f t="shared" si="1309"/>
        <v>1</v>
      </c>
      <c r="FC158" s="152">
        <f t="shared" si="1309"/>
        <v>40</v>
      </c>
      <c r="FD158" s="152">
        <f t="shared" si="1309"/>
        <v>0</v>
      </c>
      <c r="FE158" s="152">
        <f t="shared" si="1309"/>
        <v>0</v>
      </c>
      <c r="FF158" s="152">
        <f t="shared" si="1309"/>
        <v>0</v>
      </c>
      <c r="FG158" s="71">
        <f t="shared" si="1309"/>
        <v>0</v>
      </c>
      <c r="FH158" s="152">
        <f t="shared" si="1309"/>
        <v>0</v>
      </c>
      <c r="FI158" s="152">
        <f t="shared" si="1309"/>
        <v>0</v>
      </c>
      <c r="FJ158" s="152">
        <f t="shared" si="1309"/>
        <v>0</v>
      </c>
      <c r="FK158" s="152">
        <f t="shared" si="1309"/>
        <v>0</v>
      </c>
      <c r="FL158" s="152">
        <f t="shared" si="1309"/>
        <v>0</v>
      </c>
      <c r="FM158" s="152">
        <f t="shared" si="1309"/>
        <v>0</v>
      </c>
      <c r="FN158" s="152">
        <f t="shared" si="1309"/>
        <v>4</v>
      </c>
      <c r="FO158" s="152">
        <f t="shared" si="1309"/>
        <v>12</v>
      </c>
      <c r="FP158" s="152">
        <f t="shared" si="1309"/>
        <v>0</v>
      </c>
      <c r="FQ158" s="152">
        <f t="shared" si="1309"/>
        <v>0</v>
      </c>
      <c r="FR158" s="152"/>
      <c r="FS158" s="169">
        <f t="shared" ref="FS158:GF158" si="1310">SUM(FS159:FS174)</f>
        <v>0</v>
      </c>
      <c r="FT158" s="152">
        <f t="shared" si="1310"/>
        <v>0</v>
      </c>
      <c r="FU158" s="152">
        <f t="shared" si="1310"/>
        <v>0</v>
      </c>
      <c r="FV158" s="152">
        <f t="shared" si="1310"/>
        <v>0</v>
      </c>
      <c r="FW158" s="152">
        <f t="shared" si="1310"/>
        <v>0</v>
      </c>
      <c r="FX158" s="152">
        <f t="shared" si="1310"/>
        <v>2</v>
      </c>
      <c r="FY158" s="152">
        <f t="shared" si="1310"/>
        <v>16</v>
      </c>
      <c r="FZ158" s="152">
        <f t="shared" si="1310"/>
        <v>0</v>
      </c>
      <c r="GA158" s="152">
        <f t="shared" si="1310"/>
        <v>0</v>
      </c>
      <c r="GB158" s="152">
        <f t="shared" si="1310"/>
        <v>4</v>
      </c>
      <c r="GC158" s="152">
        <f t="shared" si="1310"/>
        <v>100</v>
      </c>
      <c r="GD158" s="152">
        <f t="shared" si="1310"/>
        <v>0</v>
      </c>
      <c r="GE158" s="71">
        <f t="shared" si="1310"/>
        <v>198</v>
      </c>
      <c r="GF158" s="71">
        <f t="shared" si="1310"/>
        <v>34</v>
      </c>
      <c r="GG158" s="152"/>
      <c r="GH158" s="152"/>
      <c r="GI158" s="152"/>
      <c r="GJ158" s="154"/>
      <c r="GL158" s="10"/>
      <c r="GM158" s="10"/>
      <c r="GN158" s="9"/>
      <c r="GO158" s="9"/>
      <c r="GP158" s="27"/>
      <c r="GQ158" s="5"/>
      <c r="GR158" s="33"/>
    </row>
    <row r="159" spans="1:200" ht="24.95" hidden="1" customHeight="1" outlineLevel="1" x14ac:dyDescent="0.3">
      <c r="A159" s="108"/>
      <c r="B159" s="62"/>
      <c r="C159" s="63"/>
      <c r="D159" s="63"/>
      <c r="E159" s="63"/>
      <c r="F159" s="119"/>
      <c r="G159" s="119"/>
      <c r="H159" s="63"/>
      <c r="I159" s="63"/>
      <c r="J159" s="63"/>
      <c r="K159" s="63"/>
      <c r="L159" s="62"/>
      <c r="M159" s="64"/>
      <c r="N159" s="65"/>
      <c r="O159" s="66"/>
      <c r="P159" s="65"/>
      <c r="Q159" s="66"/>
      <c r="R159" s="65"/>
      <c r="S159" s="66"/>
      <c r="T159" s="65"/>
      <c r="U159" s="66"/>
      <c r="V159" s="65"/>
      <c r="W159" s="66"/>
      <c r="X159" s="67"/>
      <c r="Y159" s="68"/>
      <c r="Z159" s="65"/>
      <c r="AA159" s="66"/>
      <c r="AB159" s="65"/>
      <c r="AC159" s="67"/>
      <c r="AD159" s="65"/>
      <c r="AE159" s="69"/>
      <c r="AF159" s="65"/>
      <c r="AG159" s="66"/>
      <c r="AH159" s="65"/>
      <c r="AI159" s="67"/>
      <c r="AJ159" s="65"/>
      <c r="AK159" s="67"/>
      <c r="AL159" s="65"/>
      <c r="AM159" s="66"/>
      <c r="AN159" s="65"/>
      <c r="AO159" s="66"/>
      <c r="AP159" s="65"/>
      <c r="AQ159" s="67"/>
      <c r="AR159" s="65"/>
      <c r="AS159" s="67"/>
      <c r="AT159" s="65"/>
      <c r="AU159" s="67"/>
      <c r="AV159" s="65"/>
      <c r="AW159" s="66"/>
      <c r="AX159" s="65"/>
      <c r="AY159" s="67"/>
      <c r="AZ159" s="65"/>
      <c r="BA159" s="67"/>
      <c r="BB159" s="65"/>
      <c r="BC159" s="67"/>
      <c r="BD159" s="65"/>
      <c r="BE159" s="70"/>
      <c r="BF159" s="70"/>
      <c r="BG159" s="70">
        <f t="shared" ref="BG159:BG174" si="1311">SUM(AO159+BE159+BC159+BA159+AY159+AW159+AS159+AQ159+AK159+AM159+AI159+AG159+AE159+AC159+AA159+Y159+X159+W159+U159+Q159+O159+S159+AU159)</f>
        <v>0</v>
      </c>
      <c r="BH159" s="70">
        <f t="shared" ref="BH159:BH174" si="1312">SUM(O159+Q159+U159+W159+X159+AS159+AW159+AY159+BA159+BC159+S159+AQ159)</f>
        <v>0</v>
      </c>
      <c r="BI159" s="175"/>
      <c r="BJ159" s="174"/>
      <c r="BK159" s="62"/>
      <c r="BL159" s="237"/>
      <c r="BM159" s="108"/>
      <c r="BN159" s="134"/>
      <c r="BO159" s="63"/>
      <c r="BP159" s="63"/>
      <c r="BQ159" s="63"/>
      <c r="BR159" s="63"/>
      <c r="BS159" s="63"/>
      <c r="BT159" s="63"/>
      <c r="BU159" s="63"/>
      <c r="BV159" s="63"/>
      <c r="BW159" s="63"/>
      <c r="BX159" s="109"/>
      <c r="BY159" s="135"/>
      <c r="BZ159" s="65"/>
      <c r="CA159" s="66"/>
      <c r="CB159" s="65"/>
      <c r="CC159" s="66"/>
      <c r="CD159" s="65"/>
      <c r="CE159" s="66"/>
      <c r="CF159" s="65"/>
      <c r="CG159" s="66"/>
      <c r="CH159" s="65"/>
      <c r="CI159" s="66"/>
      <c r="CJ159" s="67"/>
      <c r="CK159" s="68"/>
      <c r="CL159" s="65"/>
      <c r="CM159" s="66"/>
      <c r="CN159" s="65"/>
      <c r="CO159" s="67"/>
      <c r="CP159" s="65"/>
      <c r="CQ159" s="69"/>
      <c r="CR159" s="65"/>
      <c r="CS159" s="66"/>
      <c r="CT159" s="65"/>
      <c r="CU159" s="67"/>
      <c r="CV159" s="65"/>
      <c r="CW159" s="67"/>
      <c r="CX159" s="65"/>
      <c r="CY159" s="66"/>
      <c r="CZ159" s="65"/>
      <c r="DA159" s="66"/>
      <c r="DB159" s="65"/>
      <c r="DC159" s="66"/>
      <c r="DD159" s="65"/>
      <c r="DE159" s="66"/>
      <c r="DF159" s="65"/>
      <c r="DG159" s="67"/>
      <c r="DH159" s="65"/>
      <c r="DI159" s="66"/>
      <c r="DJ159" s="65"/>
      <c r="DK159" s="66"/>
      <c r="DL159" s="65"/>
      <c r="DM159" s="67"/>
      <c r="DN159" s="65"/>
      <c r="DO159" s="67"/>
      <c r="DP159" s="65"/>
      <c r="DQ159" s="70"/>
      <c r="DR159" s="70"/>
      <c r="DS159" s="70">
        <f t="shared" ref="DS159:DS174" si="1313">SUM(DA159+DQ159+DO159+DM159+DK159+DI159+DE159+DC159+CW159+CY159+CU159+CS159+CQ159+CO159+CM159+CK159+CJ159+CI159+CG159+CC159+CA159+CE159+DG159)</f>
        <v>0</v>
      </c>
      <c r="DT159" s="70">
        <f t="shared" ref="DT159:DT174" si="1314">SUM(CA159+CC159+CG159+CI159+CJ159+DE159+DI159+DK159+DM159+DO159+CE159+DC159)</f>
        <v>0</v>
      </c>
      <c r="DU159" s="175"/>
      <c r="DV159" s="174"/>
      <c r="DW159" s="62"/>
      <c r="DX159" s="237"/>
      <c r="DY159" s="108"/>
      <c r="DZ159" s="62" t="s">
        <v>102</v>
      </c>
      <c r="EA159" s="119" t="s">
        <v>94</v>
      </c>
      <c r="EB159" s="119" t="s">
        <v>190</v>
      </c>
      <c r="EC159" s="146"/>
      <c r="ED159" s="177"/>
      <c r="EE159" s="177"/>
      <c r="EF159" s="177"/>
      <c r="EG159" s="177"/>
      <c r="EH159" s="180"/>
      <c r="EI159" s="177"/>
      <c r="EJ159" s="66">
        <f t="shared" ref="EJ159:EJ174" si="1315">SUM(L159+BX159)</f>
        <v>0</v>
      </c>
      <c r="EK159" s="147">
        <f t="shared" ref="EK159:EK174" si="1316">SUM(M159+BY159)</f>
        <v>0</v>
      </c>
      <c r="EL159" s="65">
        <f t="shared" ref="EL159:EL174" si="1317">SUM(N159+BZ159)</f>
        <v>0</v>
      </c>
      <c r="EM159" s="70">
        <f t="shared" ref="EM159:EM174" si="1318">SUM(O159+CA159)</f>
        <v>0</v>
      </c>
      <c r="EN159" s="65">
        <f t="shared" ref="EN159:EN174" si="1319">SUM(P159+CB159)</f>
        <v>0</v>
      </c>
      <c r="EO159" s="70">
        <f t="shared" ref="EO159:EO174" si="1320">SUM(Q159+CC159)</f>
        <v>0</v>
      </c>
      <c r="EP159" s="65">
        <f t="shared" ref="EP159:EP174" si="1321">SUM(R159+CD159)</f>
        <v>0</v>
      </c>
      <c r="EQ159" s="70">
        <f t="shared" ref="EQ159:EQ174" si="1322">SUM(S159+CE159)</f>
        <v>0</v>
      </c>
      <c r="ER159" s="65">
        <f t="shared" ref="ER159:ER174" si="1323">SUM(T159+CF159)</f>
        <v>0</v>
      </c>
      <c r="ES159" s="70">
        <f t="shared" ref="ES159:ES174" si="1324">SUM(U159+CG159)</f>
        <v>0</v>
      </c>
      <c r="ET159" s="113">
        <f t="shared" ref="ET159:ET174" si="1325">SUM(V159+CH159)</f>
        <v>0</v>
      </c>
      <c r="EU159" s="70">
        <f t="shared" ref="EU159:EU174" si="1326">SUM(W159+CI159)</f>
        <v>0</v>
      </c>
      <c r="EV159" s="70">
        <f t="shared" ref="EV159:EV174" si="1327">SUM(X159+CJ159)</f>
        <v>0</v>
      </c>
      <c r="EW159" s="70">
        <f t="shared" ref="EW159:EW174" si="1328">SUM(Y159+CK159)</f>
        <v>0</v>
      </c>
      <c r="EX159" s="113">
        <f t="shared" ref="EX159:EX174" si="1329">SUM(Z159+CL159)</f>
        <v>0</v>
      </c>
      <c r="EY159" s="70">
        <f t="shared" ref="EY159:EY174" si="1330">SUM(AA159+CM159)</f>
        <v>0</v>
      </c>
      <c r="EZ159" s="113">
        <f t="shared" ref="EZ159:EZ174" si="1331">SUM(AB159+CN159)</f>
        <v>0</v>
      </c>
      <c r="FA159" s="70">
        <f t="shared" ref="FA159:FA174" si="1332">SUM(AC159+CO159)</f>
        <v>0</v>
      </c>
      <c r="FB159" s="113">
        <f t="shared" ref="FB159:FB174" si="1333">SUM(AD159+CP159)</f>
        <v>0</v>
      </c>
      <c r="FC159" s="114">
        <f t="shared" ref="FC159:FC174" si="1334">SUM(AE159+CQ159)</f>
        <v>0</v>
      </c>
      <c r="FD159" s="113">
        <f t="shared" ref="FD159:FD174" si="1335">SUM(AF159+CR159)</f>
        <v>0</v>
      </c>
      <c r="FE159" s="70">
        <f t="shared" ref="FE159:FE174" si="1336">SUM(AG159+CS159)</f>
        <v>0</v>
      </c>
      <c r="FF159" s="113">
        <f t="shared" ref="FF159:FF174" si="1337">SUM(AH159+CT159)</f>
        <v>0</v>
      </c>
      <c r="FG159" s="70">
        <f t="shared" ref="FG159:FG174" si="1338">SUM(AI159+CU159)</f>
        <v>0</v>
      </c>
      <c r="FH159" s="113">
        <f t="shared" ref="FH159:FH174" si="1339">SUM(AJ159+CV159)</f>
        <v>0</v>
      </c>
      <c r="FI159" s="70">
        <f t="shared" ref="FI159:FI174" si="1340">SUM(AK159+CW159)</f>
        <v>0</v>
      </c>
      <c r="FJ159" s="113">
        <f t="shared" ref="FJ159:FJ174" si="1341">SUM(AL159+CX159)</f>
        <v>0</v>
      </c>
      <c r="FK159" s="70">
        <f t="shared" ref="FK159:FK174" si="1342">SUM(AM159+CY159)</f>
        <v>0</v>
      </c>
      <c r="FL159" s="113">
        <f t="shared" ref="FL159:FL174" si="1343">SUM(AN159+CZ159)</f>
        <v>0</v>
      </c>
      <c r="FM159" s="70">
        <f t="shared" ref="FM159:FM174" si="1344">SUM(AO159+DA159)</f>
        <v>0</v>
      </c>
      <c r="FN159" s="113">
        <f t="shared" ref="FN159:FN174" si="1345">SUM(AP159+DB159)</f>
        <v>0</v>
      </c>
      <c r="FO159" s="70">
        <f t="shared" ref="FO159:FO174" si="1346">SUM(AQ159+DC159)</f>
        <v>0</v>
      </c>
      <c r="FP159" s="113">
        <f t="shared" ref="FP159:FP174" si="1347">SUM(AR159+DD159)</f>
        <v>0</v>
      </c>
      <c r="FQ159" s="70">
        <f t="shared" ref="FQ159:FS174" si="1348">SUM(AS159+DE159)</f>
        <v>0</v>
      </c>
      <c r="FR159" s="113"/>
      <c r="FS159" s="66">
        <f t="shared" si="1348"/>
        <v>0</v>
      </c>
      <c r="FT159" s="113">
        <f t="shared" ref="FT159:FT174" si="1349">SUM(AV159+DH159)</f>
        <v>0</v>
      </c>
      <c r="FU159" s="70">
        <f t="shared" ref="FU159:FU174" si="1350">SUM(AW159+DI159)</f>
        <v>0</v>
      </c>
      <c r="FV159" s="113">
        <f t="shared" ref="FV159:FV174" si="1351">SUM(AX159+DJ159)</f>
        <v>0</v>
      </c>
      <c r="FW159" s="70">
        <f t="shared" ref="FW159:FW174" si="1352">SUM(AY159+DK159)</f>
        <v>0</v>
      </c>
      <c r="FX159" s="113">
        <f t="shared" ref="FX159:FX174" si="1353">SUM(AZ159+DL159)</f>
        <v>0</v>
      </c>
      <c r="FY159" s="70">
        <f t="shared" ref="FY159:FY174" si="1354">SUM(BA159+DM159)</f>
        <v>0</v>
      </c>
      <c r="FZ159" s="113">
        <f t="shared" ref="FZ159:FZ174" si="1355">SUM(BB159+DN159)</f>
        <v>0</v>
      </c>
      <c r="GA159" s="70">
        <f t="shared" ref="GA159:GA174" si="1356">SUM(BC159+DO159)</f>
        <v>0</v>
      </c>
      <c r="GB159" s="113">
        <f t="shared" ref="GB159:GB174" si="1357">SUM(BD159+DP159)</f>
        <v>0</v>
      </c>
      <c r="GC159" s="70">
        <f t="shared" ref="GC159:GC174" si="1358">SUM(BE159+DQ159)</f>
        <v>0</v>
      </c>
      <c r="GD159" s="70">
        <f t="shared" ref="GD159:GD174" si="1359">SUM(BF159+DR159)</f>
        <v>0</v>
      </c>
      <c r="GE159" s="70">
        <f t="shared" ref="GE159:GE174" si="1360">SUM(BG159+DS159)</f>
        <v>0</v>
      </c>
      <c r="GF159" s="70">
        <f t="shared" ref="GF159:GF174" si="1361">SUM(BH159+DT159)</f>
        <v>0</v>
      </c>
      <c r="GG159" s="175"/>
      <c r="GH159" s="174"/>
      <c r="GI159" s="62"/>
      <c r="GJ159" s="237"/>
      <c r="GL159" s="10"/>
      <c r="GM159" s="10"/>
      <c r="GN159" s="1"/>
      <c r="GO159" s="13"/>
      <c r="GP159" s="26"/>
      <c r="GQ159" s="5"/>
      <c r="GR159" s="33"/>
    </row>
    <row r="160" spans="1:200" ht="24.95" hidden="1" customHeight="1" outlineLevel="1" x14ac:dyDescent="0.3">
      <c r="A160" s="108"/>
      <c r="B160" s="62"/>
      <c r="C160" s="119"/>
      <c r="D160" s="119"/>
      <c r="E160" s="119"/>
      <c r="F160" s="63"/>
      <c r="G160" s="119"/>
      <c r="H160" s="63"/>
      <c r="I160" s="63"/>
      <c r="J160" s="63"/>
      <c r="K160" s="63"/>
      <c r="L160" s="120"/>
      <c r="M160" s="121"/>
      <c r="N160" s="122"/>
      <c r="O160" s="123"/>
      <c r="P160" s="122"/>
      <c r="Q160" s="123"/>
      <c r="R160" s="122"/>
      <c r="S160" s="123"/>
      <c r="T160" s="65"/>
      <c r="U160" s="66"/>
      <c r="V160" s="65"/>
      <c r="W160" s="66"/>
      <c r="X160" s="67"/>
      <c r="Y160" s="68"/>
      <c r="Z160" s="65"/>
      <c r="AA160" s="66"/>
      <c r="AB160" s="65"/>
      <c r="AC160" s="67"/>
      <c r="AD160" s="65"/>
      <c r="AE160" s="69"/>
      <c r="AF160" s="65"/>
      <c r="AG160" s="66"/>
      <c r="AH160" s="66"/>
      <c r="AI160" s="67"/>
      <c r="AJ160" s="65"/>
      <c r="AK160" s="67"/>
      <c r="AL160" s="65"/>
      <c r="AM160" s="66"/>
      <c r="AN160" s="65"/>
      <c r="AO160" s="66"/>
      <c r="AP160" s="65"/>
      <c r="AQ160" s="67"/>
      <c r="AR160" s="65"/>
      <c r="AS160" s="67"/>
      <c r="AT160" s="65"/>
      <c r="AU160" s="67"/>
      <c r="AV160" s="66"/>
      <c r="AW160" s="66"/>
      <c r="AX160" s="65"/>
      <c r="AY160" s="67"/>
      <c r="AZ160" s="66"/>
      <c r="BA160" s="67"/>
      <c r="BB160" s="65"/>
      <c r="BC160" s="67"/>
      <c r="BD160" s="65"/>
      <c r="BE160" s="70"/>
      <c r="BF160" s="70"/>
      <c r="BG160" s="70">
        <f t="shared" si="1311"/>
        <v>0</v>
      </c>
      <c r="BH160" s="70">
        <f t="shared" si="1312"/>
        <v>0</v>
      </c>
      <c r="BI160" s="116"/>
      <c r="BJ160" s="174"/>
      <c r="BK160" s="116"/>
      <c r="BL160" s="117"/>
      <c r="BM160" s="108"/>
      <c r="BN160" s="62" t="s">
        <v>236</v>
      </c>
      <c r="BO160" s="63" t="s">
        <v>237</v>
      </c>
      <c r="BP160" s="63"/>
      <c r="BQ160" s="63" t="s">
        <v>223</v>
      </c>
      <c r="BR160" s="63"/>
      <c r="BS160" s="63">
        <v>1</v>
      </c>
      <c r="BT160" s="63"/>
      <c r="BU160" s="63"/>
      <c r="BV160" s="63"/>
      <c r="BW160" s="63"/>
      <c r="BX160" s="62"/>
      <c r="BY160" s="64">
        <f t="shared" ref="BY160" si="1362">SUM(BZ160+CB160+CD160+CF160+CH160)</f>
        <v>0</v>
      </c>
      <c r="BZ160" s="65"/>
      <c r="CA160" s="66">
        <f t="shared" ref="CA160" si="1363">SUM(BZ160)*BU160</f>
        <v>0</v>
      </c>
      <c r="CB160" s="65"/>
      <c r="CC160" s="66">
        <f t="shared" ref="CC160" si="1364">BV160*CB160</f>
        <v>0</v>
      </c>
      <c r="CD160" s="65"/>
      <c r="CE160" s="66">
        <f t="shared" ref="CE160" si="1365">SUM(CD160)*BV160</f>
        <v>0</v>
      </c>
      <c r="CF160" s="65"/>
      <c r="CG160" s="66">
        <f t="shared" ref="CG160" si="1366">SUM(CF160)*BW160</f>
        <v>0</v>
      </c>
      <c r="CH160" s="65"/>
      <c r="CI160" s="66">
        <f t="shared" ref="CI160" si="1367">SUM(CH160)*BV160*5</f>
        <v>0</v>
      </c>
      <c r="CJ160" s="67"/>
      <c r="CK160" s="67">
        <f>SUM(BX160*5/100*BV160)</f>
        <v>0</v>
      </c>
      <c r="CL160" s="65"/>
      <c r="CM160" s="66"/>
      <c r="CN160" s="65"/>
      <c r="CO160" s="67">
        <f>SUM(CN160)*3*BT160/5</f>
        <v>0</v>
      </c>
      <c r="CP160" s="65"/>
      <c r="CQ160" s="69">
        <f>SUM(CP160*BT160*(30+4))</f>
        <v>0</v>
      </c>
      <c r="CR160" s="65"/>
      <c r="CS160" s="66">
        <f t="shared" ref="CS160" si="1368">SUM(CR160*BT160*3)</f>
        <v>0</v>
      </c>
      <c r="CT160" s="65"/>
      <c r="CU160" s="67">
        <f t="shared" ref="CU160" si="1369">SUM(CT160*BT160/3)</f>
        <v>0</v>
      </c>
      <c r="CV160" s="65"/>
      <c r="CW160" s="67">
        <f t="shared" ref="CW160" si="1370">SUM(CV160*BT160*2/3)</f>
        <v>0</v>
      </c>
      <c r="CX160" s="65"/>
      <c r="CY160" s="66">
        <f>SUM(CX160*BT160)</f>
        <v>0</v>
      </c>
      <c r="CZ160" s="65"/>
      <c r="DA160" s="66">
        <f>SUM(CZ160*BV160)</f>
        <v>0</v>
      </c>
      <c r="DB160" s="65"/>
      <c r="DC160" s="66">
        <f>SUM(DB160*BT160*2)</f>
        <v>0</v>
      </c>
      <c r="DD160" s="65"/>
      <c r="DE160" s="66">
        <f>SUM(DD160*BV160*2)</f>
        <v>0</v>
      </c>
      <c r="DF160" s="65"/>
      <c r="DG160" s="67">
        <f t="shared" ref="DG160:DG162" si="1371">DF160*BT160/3</f>
        <v>0</v>
      </c>
      <c r="DH160" s="65"/>
      <c r="DI160" s="66">
        <f>SUM(DH160*BT160/3)</f>
        <v>0</v>
      </c>
      <c r="DJ160" s="65"/>
      <c r="DK160" s="66">
        <f>SUM(DJ160*BT160/3)</f>
        <v>0</v>
      </c>
      <c r="DL160" s="65"/>
      <c r="DM160" s="67">
        <f>SUM(DL160*BW160*5*6)</f>
        <v>0</v>
      </c>
      <c r="DN160" s="65"/>
      <c r="DO160" s="67">
        <f>SUM(DN160*BW160*4*6)</f>
        <v>0</v>
      </c>
      <c r="DP160" s="65">
        <v>2</v>
      </c>
      <c r="DQ160" s="70">
        <f>SUM(DP160*50)/2</f>
        <v>50</v>
      </c>
      <c r="DR160" s="70"/>
      <c r="DS160" s="70">
        <f t="shared" si="1313"/>
        <v>50</v>
      </c>
      <c r="DT160" s="70">
        <f t="shared" si="1314"/>
        <v>0</v>
      </c>
      <c r="DU160" s="116"/>
      <c r="DV160" s="174"/>
      <c r="DW160" s="116"/>
      <c r="DX160" s="117"/>
      <c r="DY160" s="108"/>
      <c r="DZ160" s="62" t="s">
        <v>102</v>
      </c>
      <c r="EA160" s="63" t="s">
        <v>94</v>
      </c>
      <c r="EB160" s="63" t="s">
        <v>190</v>
      </c>
      <c r="EC160" s="146"/>
      <c r="ED160" s="177"/>
      <c r="EE160" s="177"/>
      <c r="EF160" s="177"/>
      <c r="EG160" s="177"/>
      <c r="EH160" s="177"/>
      <c r="EI160" s="177"/>
      <c r="EJ160" s="66">
        <f t="shared" si="1315"/>
        <v>0</v>
      </c>
      <c r="EK160" s="147">
        <f t="shared" si="1316"/>
        <v>0</v>
      </c>
      <c r="EL160" s="65">
        <f t="shared" si="1317"/>
        <v>0</v>
      </c>
      <c r="EM160" s="70">
        <f t="shared" si="1318"/>
        <v>0</v>
      </c>
      <c r="EN160" s="65">
        <f t="shared" si="1319"/>
        <v>0</v>
      </c>
      <c r="EO160" s="70">
        <f t="shared" si="1320"/>
        <v>0</v>
      </c>
      <c r="EP160" s="65">
        <f t="shared" si="1321"/>
        <v>0</v>
      </c>
      <c r="EQ160" s="70">
        <f t="shared" si="1322"/>
        <v>0</v>
      </c>
      <c r="ER160" s="65">
        <f t="shared" si="1323"/>
        <v>0</v>
      </c>
      <c r="ES160" s="70">
        <f t="shared" si="1324"/>
        <v>0</v>
      </c>
      <c r="ET160" s="113">
        <f t="shared" si="1325"/>
        <v>0</v>
      </c>
      <c r="EU160" s="70">
        <f t="shared" si="1326"/>
        <v>0</v>
      </c>
      <c r="EV160" s="70">
        <f t="shared" si="1327"/>
        <v>0</v>
      </c>
      <c r="EW160" s="70">
        <f t="shared" si="1328"/>
        <v>0</v>
      </c>
      <c r="EX160" s="113">
        <f t="shared" si="1329"/>
        <v>0</v>
      </c>
      <c r="EY160" s="70">
        <f t="shared" si="1330"/>
        <v>0</v>
      </c>
      <c r="EZ160" s="113">
        <f t="shared" si="1331"/>
        <v>0</v>
      </c>
      <c r="FA160" s="70">
        <f t="shared" si="1332"/>
        <v>0</v>
      </c>
      <c r="FB160" s="113">
        <f t="shared" si="1333"/>
        <v>0</v>
      </c>
      <c r="FC160" s="114">
        <f t="shared" si="1334"/>
        <v>0</v>
      </c>
      <c r="FD160" s="113">
        <f t="shared" si="1335"/>
        <v>0</v>
      </c>
      <c r="FE160" s="70">
        <f t="shared" si="1336"/>
        <v>0</v>
      </c>
      <c r="FF160" s="113">
        <f t="shared" si="1337"/>
        <v>0</v>
      </c>
      <c r="FG160" s="70">
        <f t="shared" si="1338"/>
        <v>0</v>
      </c>
      <c r="FH160" s="113">
        <f t="shared" si="1339"/>
        <v>0</v>
      </c>
      <c r="FI160" s="70">
        <f t="shared" si="1340"/>
        <v>0</v>
      </c>
      <c r="FJ160" s="113">
        <f t="shared" si="1341"/>
        <v>0</v>
      </c>
      <c r="FK160" s="70">
        <f t="shared" si="1342"/>
        <v>0</v>
      </c>
      <c r="FL160" s="113">
        <f t="shared" si="1343"/>
        <v>0</v>
      </c>
      <c r="FM160" s="70">
        <f t="shared" si="1344"/>
        <v>0</v>
      </c>
      <c r="FN160" s="113">
        <f t="shared" si="1345"/>
        <v>0</v>
      </c>
      <c r="FO160" s="70">
        <f t="shared" si="1346"/>
        <v>0</v>
      </c>
      <c r="FP160" s="113">
        <f t="shared" si="1347"/>
        <v>0</v>
      </c>
      <c r="FQ160" s="70">
        <f t="shared" si="1348"/>
        <v>0</v>
      </c>
      <c r="FR160" s="113"/>
      <c r="FS160" s="66">
        <f t="shared" si="1348"/>
        <v>0</v>
      </c>
      <c r="FT160" s="113">
        <f t="shared" si="1349"/>
        <v>0</v>
      </c>
      <c r="FU160" s="70">
        <f t="shared" si="1350"/>
        <v>0</v>
      </c>
      <c r="FV160" s="113">
        <f t="shared" si="1351"/>
        <v>0</v>
      </c>
      <c r="FW160" s="70">
        <f t="shared" si="1352"/>
        <v>0</v>
      </c>
      <c r="FX160" s="113">
        <f t="shared" si="1353"/>
        <v>0</v>
      </c>
      <c r="FY160" s="70">
        <f t="shared" si="1354"/>
        <v>0</v>
      </c>
      <c r="FZ160" s="113">
        <f t="shared" si="1355"/>
        <v>0</v>
      </c>
      <c r="GA160" s="70">
        <f t="shared" si="1356"/>
        <v>0</v>
      </c>
      <c r="GB160" s="113">
        <f t="shared" si="1357"/>
        <v>2</v>
      </c>
      <c r="GC160" s="70">
        <f t="shared" si="1358"/>
        <v>50</v>
      </c>
      <c r="GD160" s="70">
        <f t="shared" si="1359"/>
        <v>0</v>
      </c>
      <c r="GE160" s="70">
        <f t="shared" si="1360"/>
        <v>50</v>
      </c>
      <c r="GF160" s="70">
        <f t="shared" si="1361"/>
        <v>0</v>
      </c>
      <c r="GG160" s="116"/>
      <c r="GH160" s="174"/>
      <c r="GI160" s="116"/>
      <c r="GJ160" s="117"/>
      <c r="GL160" s="10"/>
      <c r="GM160" s="10"/>
      <c r="GN160" s="1"/>
      <c r="GO160" s="13"/>
      <c r="GP160" s="26"/>
      <c r="GQ160" s="5"/>
      <c r="GR160" s="33"/>
    </row>
    <row r="161" spans="1:200" ht="24.95" hidden="1" customHeight="1" outlineLevel="1" x14ac:dyDescent="0.3">
      <c r="A161" s="108"/>
      <c r="B161" s="62"/>
      <c r="C161" s="119"/>
      <c r="D161" s="119"/>
      <c r="E161" s="119"/>
      <c r="F161" s="63"/>
      <c r="G161" s="119"/>
      <c r="H161" s="63"/>
      <c r="I161" s="63"/>
      <c r="J161" s="63"/>
      <c r="K161" s="63"/>
      <c r="L161" s="120"/>
      <c r="M161" s="121"/>
      <c r="N161" s="122"/>
      <c r="O161" s="123"/>
      <c r="P161" s="122"/>
      <c r="Q161" s="123"/>
      <c r="R161" s="122"/>
      <c r="S161" s="123"/>
      <c r="T161" s="65"/>
      <c r="U161" s="66"/>
      <c r="V161" s="65"/>
      <c r="W161" s="66"/>
      <c r="X161" s="67"/>
      <c r="Y161" s="68"/>
      <c r="Z161" s="65"/>
      <c r="AA161" s="66"/>
      <c r="AB161" s="65"/>
      <c r="AC161" s="67"/>
      <c r="AD161" s="65"/>
      <c r="AE161" s="69"/>
      <c r="AF161" s="65"/>
      <c r="AG161" s="66"/>
      <c r="AH161" s="66"/>
      <c r="AI161" s="67"/>
      <c r="AJ161" s="65"/>
      <c r="AK161" s="67"/>
      <c r="AL161" s="65"/>
      <c r="AM161" s="66"/>
      <c r="AN161" s="65"/>
      <c r="AO161" s="66"/>
      <c r="AP161" s="65"/>
      <c r="AQ161" s="67"/>
      <c r="AR161" s="65"/>
      <c r="AS161" s="67"/>
      <c r="AT161" s="65"/>
      <c r="AU161" s="67"/>
      <c r="AV161" s="66"/>
      <c r="AW161" s="66"/>
      <c r="AX161" s="65"/>
      <c r="AY161" s="67"/>
      <c r="AZ161" s="66"/>
      <c r="BA161" s="67"/>
      <c r="BB161" s="65"/>
      <c r="BC161" s="67"/>
      <c r="BD161" s="65"/>
      <c r="BE161" s="70"/>
      <c r="BF161" s="70"/>
      <c r="BG161" s="70">
        <f t="shared" si="1311"/>
        <v>0</v>
      </c>
      <c r="BH161" s="70">
        <f t="shared" si="1312"/>
        <v>0</v>
      </c>
      <c r="BI161" s="116"/>
      <c r="BJ161" s="116"/>
      <c r="BK161" s="116"/>
      <c r="BL161" s="117"/>
      <c r="BM161" s="108"/>
      <c r="BN161" s="137" t="s">
        <v>399</v>
      </c>
      <c r="BO161" s="119" t="s">
        <v>218</v>
      </c>
      <c r="BP161" s="119" t="s">
        <v>219</v>
      </c>
      <c r="BQ161" s="119" t="s">
        <v>187</v>
      </c>
      <c r="BR161" s="119" t="s">
        <v>220</v>
      </c>
      <c r="BS161" s="119">
        <v>4</v>
      </c>
      <c r="BT161" s="119">
        <v>23</v>
      </c>
      <c r="BU161" s="119">
        <v>1</v>
      </c>
      <c r="BV161" s="119">
        <v>1</v>
      </c>
      <c r="BW161" s="119">
        <f>SUM(BV161)*2</f>
        <v>2</v>
      </c>
      <c r="BX161" s="239"/>
      <c r="BY161" s="172">
        <f t="shared" ref="BY161:BY162" si="1372">SUM(BZ161+CB161+CD161+CF161+CH161)</f>
        <v>0</v>
      </c>
      <c r="BZ161" s="141"/>
      <c r="CA161" s="142">
        <f>SUM(BZ161)*BU161</f>
        <v>0</v>
      </c>
      <c r="CB161" s="141"/>
      <c r="CC161" s="142">
        <f t="shared" ref="CC161" si="1373">CB161*BV161</f>
        <v>0</v>
      </c>
      <c r="CD161" s="141"/>
      <c r="CE161" s="142">
        <f>SUM(CD161)*BV161</f>
        <v>0</v>
      </c>
      <c r="CF161" s="141"/>
      <c r="CG161" s="142">
        <f>SUM(CF161)*BW161</f>
        <v>0</v>
      </c>
      <c r="CH161" s="141"/>
      <c r="CI161" s="142">
        <f>SUM(CH161)*BV161*5</f>
        <v>0</v>
      </c>
      <c r="CJ161" s="68"/>
      <c r="CK161" s="68">
        <f>SUM(BX161*15/100*BV161)</f>
        <v>0</v>
      </c>
      <c r="CL161" s="141"/>
      <c r="CM161" s="68"/>
      <c r="CN161" s="141"/>
      <c r="CO161" s="240">
        <f>CN161*BV161*8</f>
        <v>0</v>
      </c>
      <c r="CP161" s="141"/>
      <c r="CQ161" s="142">
        <f>SUM(CP161*BT161*(30))</f>
        <v>0</v>
      </c>
      <c r="CR161" s="141"/>
      <c r="CS161" s="68">
        <f>SUM(CR161*BT161*3)</f>
        <v>0</v>
      </c>
      <c r="CT161" s="141"/>
      <c r="CU161" s="68">
        <f>SUM(CT161*BT161/3)</f>
        <v>0</v>
      </c>
      <c r="CV161" s="141"/>
      <c r="CW161" s="68">
        <f>SUM(CV161*BT161*2/3)</f>
        <v>0</v>
      </c>
      <c r="CX161" s="141"/>
      <c r="CY161" s="142">
        <f>SUM(CX161*BT161)</f>
        <v>0</v>
      </c>
      <c r="CZ161" s="141"/>
      <c r="DA161" s="68">
        <f>SUM(CZ161*BV161)</f>
        <v>0</v>
      </c>
      <c r="DB161" s="141">
        <v>1</v>
      </c>
      <c r="DC161" s="112">
        <f>DB161*BT161/3</f>
        <v>7.666666666666667</v>
      </c>
      <c r="DD161" s="141"/>
      <c r="DE161" s="142">
        <f t="shared" ref="DE161" si="1374">SUM(BV161*DD161*6)</f>
        <v>0</v>
      </c>
      <c r="DF161" s="141"/>
      <c r="DG161" s="68">
        <f t="shared" si="1371"/>
        <v>0</v>
      </c>
      <c r="DH161" s="141"/>
      <c r="DI161" s="142">
        <f t="shared" ref="DI161" si="1375">SUM(DH161*BT161/3)</f>
        <v>0</v>
      </c>
      <c r="DJ161" s="141"/>
      <c r="DK161" s="142">
        <f>DJ161*BT161/3</f>
        <v>0</v>
      </c>
      <c r="DL161" s="141"/>
      <c r="DM161" s="68">
        <f>SUM(DL161*BT161*5*2/3)</f>
        <v>0</v>
      </c>
      <c r="DN161" s="141"/>
      <c r="DO161" s="68">
        <f>SUM(DN161*BW161*4*6)</f>
        <v>0</v>
      </c>
      <c r="DP161" s="142"/>
      <c r="DQ161" s="68">
        <f>SUM(DP161*50)</f>
        <v>0</v>
      </c>
      <c r="DR161" s="70"/>
      <c r="DS161" s="70">
        <f t="shared" si="1313"/>
        <v>7.666666666666667</v>
      </c>
      <c r="DT161" s="70">
        <f t="shared" si="1314"/>
        <v>7.666666666666667</v>
      </c>
      <c r="DU161" s="116"/>
      <c r="DV161" s="116"/>
      <c r="DW161" s="116"/>
      <c r="DX161" s="117"/>
      <c r="DY161" s="108"/>
      <c r="DZ161" s="62" t="s">
        <v>102</v>
      </c>
      <c r="EA161" s="63" t="s">
        <v>110</v>
      </c>
      <c r="EB161" s="63" t="s">
        <v>190</v>
      </c>
      <c r="EC161" s="146"/>
      <c r="ED161" s="177"/>
      <c r="EE161" s="177"/>
      <c r="EF161" s="177"/>
      <c r="EG161" s="177"/>
      <c r="EH161" s="177"/>
      <c r="EI161" s="177"/>
      <c r="EJ161" s="66">
        <f t="shared" si="1315"/>
        <v>0</v>
      </c>
      <c r="EK161" s="147">
        <f t="shared" si="1316"/>
        <v>0</v>
      </c>
      <c r="EL161" s="65">
        <f t="shared" si="1317"/>
        <v>0</v>
      </c>
      <c r="EM161" s="70">
        <f t="shared" si="1318"/>
        <v>0</v>
      </c>
      <c r="EN161" s="65">
        <f t="shared" si="1319"/>
        <v>0</v>
      </c>
      <c r="EO161" s="70">
        <f t="shared" si="1320"/>
        <v>0</v>
      </c>
      <c r="EP161" s="65">
        <f t="shared" si="1321"/>
        <v>0</v>
      </c>
      <c r="EQ161" s="70">
        <f t="shared" si="1322"/>
        <v>0</v>
      </c>
      <c r="ER161" s="65">
        <f t="shared" si="1323"/>
        <v>0</v>
      </c>
      <c r="ES161" s="70">
        <f t="shared" si="1324"/>
        <v>0</v>
      </c>
      <c r="ET161" s="113">
        <f t="shared" si="1325"/>
        <v>0</v>
      </c>
      <c r="EU161" s="70">
        <f t="shared" si="1326"/>
        <v>0</v>
      </c>
      <c r="EV161" s="70">
        <f t="shared" si="1327"/>
        <v>0</v>
      </c>
      <c r="EW161" s="70">
        <f t="shared" si="1328"/>
        <v>0</v>
      </c>
      <c r="EX161" s="113">
        <f t="shared" si="1329"/>
        <v>0</v>
      </c>
      <c r="EY161" s="70">
        <f t="shared" si="1330"/>
        <v>0</v>
      </c>
      <c r="EZ161" s="113">
        <f t="shared" si="1331"/>
        <v>0</v>
      </c>
      <c r="FA161" s="70">
        <f t="shared" si="1332"/>
        <v>0</v>
      </c>
      <c r="FB161" s="113">
        <f t="shared" si="1333"/>
        <v>0</v>
      </c>
      <c r="FC161" s="114">
        <f t="shared" si="1334"/>
        <v>0</v>
      </c>
      <c r="FD161" s="113">
        <f t="shared" si="1335"/>
        <v>0</v>
      </c>
      <c r="FE161" s="70">
        <f t="shared" si="1336"/>
        <v>0</v>
      </c>
      <c r="FF161" s="113">
        <f t="shared" si="1337"/>
        <v>0</v>
      </c>
      <c r="FG161" s="70">
        <f t="shared" si="1338"/>
        <v>0</v>
      </c>
      <c r="FH161" s="113">
        <f t="shared" si="1339"/>
        <v>0</v>
      </c>
      <c r="FI161" s="70">
        <f t="shared" si="1340"/>
        <v>0</v>
      </c>
      <c r="FJ161" s="113">
        <f t="shared" si="1341"/>
        <v>0</v>
      </c>
      <c r="FK161" s="70">
        <f t="shared" si="1342"/>
        <v>0</v>
      </c>
      <c r="FL161" s="113">
        <f t="shared" si="1343"/>
        <v>0</v>
      </c>
      <c r="FM161" s="70">
        <f t="shared" si="1344"/>
        <v>0</v>
      </c>
      <c r="FN161" s="113">
        <f t="shared" si="1345"/>
        <v>1</v>
      </c>
      <c r="FO161" s="70">
        <f t="shared" si="1346"/>
        <v>7.666666666666667</v>
      </c>
      <c r="FP161" s="113">
        <f t="shared" si="1347"/>
        <v>0</v>
      </c>
      <c r="FQ161" s="70">
        <f t="shared" si="1348"/>
        <v>0</v>
      </c>
      <c r="FR161" s="113"/>
      <c r="FS161" s="66">
        <f t="shared" si="1348"/>
        <v>0</v>
      </c>
      <c r="FT161" s="113">
        <f t="shared" si="1349"/>
        <v>0</v>
      </c>
      <c r="FU161" s="70">
        <f t="shared" si="1350"/>
        <v>0</v>
      </c>
      <c r="FV161" s="113">
        <f t="shared" si="1351"/>
        <v>0</v>
      </c>
      <c r="FW161" s="70">
        <f t="shared" si="1352"/>
        <v>0</v>
      </c>
      <c r="FX161" s="113">
        <f t="shared" si="1353"/>
        <v>0</v>
      </c>
      <c r="FY161" s="70">
        <f t="shared" si="1354"/>
        <v>0</v>
      </c>
      <c r="FZ161" s="113">
        <f t="shared" si="1355"/>
        <v>0</v>
      </c>
      <c r="GA161" s="70">
        <f t="shared" si="1356"/>
        <v>0</v>
      </c>
      <c r="GB161" s="113">
        <f t="shared" si="1357"/>
        <v>0</v>
      </c>
      <c r="GC161" s="70">
        <f t="shared" si="1358"/>
        <v>0</v>
      </c>
      <c r="GD161" s="70">
        <f t="shared" si="1359"/>
        <v>0</v>
      </c>
      <c r="GE161" s="70">
        <f t="shared" si="1360"/>
        <v>7.666666666666667</v>
      </c>
      <c r="GF161" s="70">
        <f t="shared" si="1361"/>
        <v>7.666666666666667</v>
      </c>
      <c r="GG161" s="116"/>
      <c r="GH161" s="116"/>
      <c r="GI161" s="116"/>
      <c r="GJ161" s="117"/>
      <c r="GL161" s="10"/>
      <c r="GM161" s="10"/>
      <c r="GN161" s="22"/>
      <c r="GO161" s="13"/>
      <c r="GP161" s="26"/>
      <c r="GQ161" s="5"/>
      <c r="GR161" s="33"/>
    </row>
    <row r="162" spans="1:200" ht="24.95" hidden="1" customHeight="1" outlineLevel="1" x14ac:dyDescent="0.3">
      <c r="A162" s="108"/>
      <c r="B162" s="156" t="s">
        <v>217</v>
      </c>
      <c r="C162" s="157" t="s">
        <v>218</v>
      </c>
      <c r="D162" s="157" t="s">
        <v>219</v>
      </c>
      <c r="E162" s="157" t="s">
        <v>187</v>
      </c>
      <c r="F162" s="157" t="s">
        <v>220</v>
      </c>
      <c r="G162" s="157">
        <v>3</v>
      </c>
      <c r="H162" s="157">
        <v>23</v>
      </c>
      <c r="I162" s="157">
        <v>1</v>
      </c>
      <c r="J162" s="157">
        <v>1</v>
      </c>
      <c r="K162" s="157">
        <f>SUM(J162)*2</f>
        <v>2</v>
      </c>
      <c r="L162" s="156">
        <v>20</v>
      </c>
      <c r="M162" s="178">
        <f t="shared" ref="M162:M166" si="1376">SUM(N162+P162+R162+T162+V162)</f>
        <v>4</v>
      </c>
      <c r="N162" s="150">
        <v>4</v>
      </c>
      <c r="O162" s="162">
        <f t="shared" ref="O162:O166" si="1377">SUM(N162)*I162</f>
        <v>4</v>
      </c>
      <c r="P162" s="65"/>
      <c r="Q162" s="70"/>
      <c r="R162" s="65"/>
      <c r="S162" s="70"/>
      <c r="T162" s="65"/>
      <c r="U162" s="70"/>
      <c r="V162" s="113"/>
      <c r="W162" s="70"/>
      <c r="X162" s="70"/>
      <c r="Y162" s="70"/>
      <c r="Z162" s="113"/>
      <c r="AA162" s="70"/>
      <c r="AB162" s="113"/>
      <c r="AC162" s="70"/>
      <c r="AD162" s="113"/>
      <c r="AE162" s="114"/>
      <c r="AF162" s="113"/>
      <c r="AG162" s="70"/>
      <c r="AH162" s="113"/>
      <c r="AI162" s="70"/>
      <c r="AJ162" s="113"/>
      <c r="AK162" s="70"/>
      <c r="AL162" s="113"/>
      <c r="AM162" s="70"/>
      <c r="AN162" s="113"/>
      <c r="AO162" s="70"/>
      <c r="AP162" s="113"/>
      <c r="AQ162" s="70"/>
      <c r="AR162" s="113"/>
      <c r="AS162" s="70"/>
      <c r="AT162" s="113"/>
      <c r="AU162" s="70"/>
      <c r="AV162" s="113"/>
      <c r="AW162" s="70"/>
      <c r="AX162" s="113"/>
      <c r="AY162" s="70"/>
      <c r="AZ162" s="113"/>
      <c r="BA162" s="70"/>
      <c r="BB162" s="113"/>
      <c r="BC162" s="70"/>
      <c r="BD162" s="113"/>
      <c r="BE162" s="70"/>
      <c r="BF162" s="70"/>
      <c r="BG162" s="70">
        <f t="shared" si="1311"/>
        <v>4</v>
      </c>
      <c r="BH162" s="70">
        <f t="shared" si="1312"/>
        <v>4</v>
      </c>
      <c r="BI162" s="116"/>
      <c r="BJ162" s="116"/>
      <c r="BK162" s="116"/>
      <c r="BL162" s="117"/>
      <c r="BM162" s="108"/>
      <c r="BN162" s="112" t="s">
        <v>404</v>
      </c>
      <c r="BO162" s="233" t="s">
        <v>222</v>
      </c>
      <c r="BP162" s="119" t="s">
        <v>345</v>
      </c>
      <c r="BQ162" s="119" t="s">
        <v>223</v>
      </c>
      <c r="BR162" s="234" t="s">
        <v>231</v>
      </c>
      <c r="BS162" s="235">
        <v>6</v>
      </c>
      <c r="BT162" s="119">
        <v>1</v>
      </c>
      <c r="BU162" s="119">
        <v>1</v>
      </c>
      <c r="BV162" s="119">
        <v>1</v>
      </c>
      <c r="BW162" s="119">
        <f>SUM(BV162)*2</f>
        <v>2</v>
      </c>
      <c r="BX162" s="140"/>
      <c r="BY162" s="172">
        <f t="shared" si="1372"/>
        <v>0</v>
      </c>
      <c r="BZ162" s="173"/>
      <c r="CA162" s="142">
        <f t="shared" ref="CA162" si="1378">SUM(BZ162)*BU162</f>
        <v>0</v>
      </c>
      <c r="CB162" s="173"/>
      <c r="CC162" s="142">
        <f>CB162*BV162</f>
        <v>0</v>
      </c>
      <c r="CD162" s="173"/>
      <c r="CE162" s="142">
        <f>SUM(CD162)*BV162</f>
        <v>0</v>
      </c>
      <c r="CF162" s="173"/>
      <c r="CG162" s="142">
        <f>SUM(CF162)*BW162</f>
        <v>0</v>
      </c>
      <c r="CH162" s="173"/>
      <c r="CI162" s="142">
        <f t="shared" ref="CI162" si="1379">SUM(CH162)*BV162*5</f>
        <v>0</v>
      </c>
      <c r="CJ162" s="68">
        <f>SUM(BV162*DJ162*2+BW162*DL162*2+BV162*DN162*2)</f>
        <v>0</v>
      </c>
      <c r="CK162" s="68">
        <f t="shared" ref="CK162" si="1380">SUM(BX162*5/100*BV162)</f>
        <v>0</v>
      </c>
      <c r="CL162" s="173"/>
      <c r="CM162" s="142"/>
      <c r="CN162" s="173">
        <v>6</v>
      </c>
      <c r="CO162" s="68">
        <f>CN162*BT162*4</f>
        <v>24</v>
      </c>
      <c r="CP162" s="173"/>
      <c r="CQ162" s="142">
        <f>SUM(CP162*BT162*(30+4))</f>
        <v>0</v>
      </c>
      <c r="CR162" s="173"/>
      <c r="CS162" s="142">
        <f t="shared" ref="CS162" si="1381">SUM(CR162*BT162*3)</f>
        <v>0</v>
      </c>
      <c r="CT162" s="142"/>
      <c r="CU162" s="68">
        <f t="shared" ref="CU162" si="1382">SUM(CT162*BT162/3)</f>
        <v>0</v>
      </c>
      <c r="CV162" s="141"/>
      <c r="CW162" s="68">
        <f>SUM(CV162*BT162*2/3)</f>
        <v>0</v>
      </c>
      <c r="CX162" s="173"/>
      <c r="CY162" s="142">
        <f t="shared" ref="CY162" si="1383">SUM(CX162*BT162)</f>
        <v>0</v>
      </c>
      <c r="CZ162" s="173"/>
      <c r="DA162" s="142">
        <f t="shared" ref="DA162" si="1384">SUM(CZ162*BV162)</f>
        <v>0</v>
      </c>
      <c r="DB162" s="173">
        <v>2</v>
      </c>
      <c r="DC162" s="112">
        <v>0</v>
      </c>
      <c r="DD162" s="173"/>
      <c r="DE162" s="142">
        <f>SUM(BV162*DD162*6)</f>
        <v>0</v>
      </c>
      <c r="DF162" s="141"/>
      <c r="DG162" s="68">
        <f t="shared" si="1371"/>
        <v>0</v>
      </c>
      <c r="DH162" s="142"/>
      <c r="DI162" s="142">
        <f>SUM(BV162*DH162*6)</f>
        <v>0</v>
      </c>
      <c r="DJ162" s="141"/>
      <c r="DK162" s="142">
        <f>SUM(BV162*DJ162*8)</f>
        <v>0</v>
      </c>
      <c r="DL162" s="142"/>
      <c r="DM162" s="68">
        <f>SUM(DL162*BW162*5*6)</f>
        <v>0</v>
      </c>
      <c r="DN162" s="173"/>
      <c r="DO162" s="68">
        <f t="shared" ref="DO162" si="1385">SUM(DN162*BW162*4*6)</f>
        <v>0</v>
      </c>
      <c r="DP162" s="173"/>
      <c r="DQ162" s="112">
        <f>SUM(DP162*50)</f>
        <v>0</v>
      </c>
      <c r="DR162" s="70"/>
      <c r="DS162" s="70">
        <f t="shared" si="1313"/>
        <v>24</v>
      </c>
      <c r="DT162" s="70">
        <f t="shared" si="1314"/>
        <v>0</v>
      </c>
      <c r="DU162" s="116"/>
      <c r="DV162" s="116"/>
      <c r="DW162" s="116"/>
      <c r="DX162" s="117"/>
      <c r="DY162" s="108"/>
      <c r="DZ162" s="62" t="s">
        <v>102</v>
      </c>
      <c r="EA162" s="63" t="s">
        <v>110</v>
      </c>
      <c r="EB162" s="63" t="s">
        <v>190</v>
      </c>
      <c r="EC162" s="146"/>
      <c r="ED162" s="146"/>
      <c r="EE162" s="177"/>
      <c r="EF162" s="177"/>
      <c r="EG162" s="177"/>
      <c r="EH162" s="177"/>
      <c r="EI162" s="177"/>
      <c r="EJ162" s="66">
        <f t="shared" si="1315"/>
        <v>20</v>
      </c>
      <c r="EK162" s="147">
        <f t="shared" si="1316"/>
        <v>4</v>
      </c>
      <c r="EL162" s="65">
        <f t="shared" si="1317"/>
        <v>4</v>
      </c>
      <c r="EM162" s="70">
        <f t="shared" si="1318"/>
        <v>4</v>
      </c>
      <c r="EN162" s="65">
        <f t="shared" si="1319"/>
        <v>0</v>
      </c>
      <c r="EO162" s="70">
        <f t="shared" si="1320"/>
        <v>0</v>
      </c>
      <c r="EP162" s="65">
        <f t="shared" si="1321"/>
        <v>0</v>
      </c>
      <c r="EQ162" s="70">
        <f t="shared" si="1322"/>
        <v>0</v>
      </c>
      <c r="ER162" s="65">
        <f t="shared" si="1323"/>
        <v>0</v>
      </c>
      <c r="ES162" s="70">
        <f t="shared" si="1324"/>
        <v>0</v>
      </c>
      <c r="ET162" s="113">
        <f t="shared" si="1325"/>
        <v>0</v>
      </c>
      <c r="EU162" s="70">
        <f t="shared" si="1326"/>
        <v>0</v>
      </c>
      <c r="EV162" s="70">
        <f t="shared" si="1327"/>
        <v>0</v>
      </c>
      <c r="EW162" s="70">
        <f t="shared" si="1328"/>
        <v>0</v>
      </c>
      <c r="EX162" s="113">
        <f t="shared" si="1329"/>
        <v>0</v>
      </c>
      <c r="EY162" s="70">
        <f t="shared" si="1330"/>
        <v>0</v>
      </c>
      <c r="EZ162" s="113">
        <f t="shared" si="1331"/>
        <v>6</v>
      </c>
      <c r="FA162" s="70">
        <f t="shared" si="1332"/>
        <v>24</v>
      </c>
      <c r="FB162" s="113">
        <f t="shared" si="1333"/>
        <v>0</v>
      </c>
      <c r="FC162" s="114">
        <f t="shared" si="1334"/>
        <v>0</v>
      </c>
      <c r="FD162" s="113">
        <f t="shared" si="1335"/>
        <v>0</v>
      </c>
      <c r="FE162" s="70">
        <f t="shared" si="1336"/>
        <v>0</v>
      </c>
      <c r="FF162" s="113">
        <f t="shared" si="1337"/>
        <v>0</v>
      </c>
      <c r="FG162" s="70">
        <f t="shared" si="1338"/>
        <v>0</v>
      </c>
      <c r="FH162" s="113">
        <f t="shared" si="1339"/>
        <v>0</v>
      </c>
      <c r="FI162" s="70">
        <f t="shared" si="1340"/>
        <v>0</v>
      </c>
      <c r="FJ162" s="113">
        <f t="shared" si="1341"/>
        <v>0</v>
      </c>
      <c r="FK162" s="70">
        <f t="shared" si="1342"/>
        <v>0</v>
      </c>
      <c r="FL162" s="113">
        <f t="shared" si="1343"/>
        <v>0</v>
      </c>
      <c r="FM162" s="70">
        <f t="shared" si="1344"/>
        <v>0</v>
      </c>
      <c r="FN162" s="113">
        <f t="shared" si="1345"/>
        <v>2</v>
      </c>
      <c r="FO162" s="70">
        <f t="shared" si="1346"/>
        <v>0</v>
      </c>
      <c r="FP162" s="113">
        <f t="shared" si="1347"/>
        <v>0</v>
      </c>
      <c r="FQ162" s="70">
        <f t="shared" si="1348"/>
        <v>0</v>
      </c>
      <c r="FR162" s="113"/>
      <c r="FS162" s="66">
        <f t="shared" si="1348"/>
        <v>0</v>
      </c>
      <c r="FT162" s="113">
        <f t="shared" si="1349"/>
        <v>0</v>
      </c>
      <c r="FU162" s="70">
        <f t="shared" si="1350"/>
        <v>0</v>
      </c>
      <c r="FV162" s="113">
        <f t="shared" si="1351"/>
        <v>0</v>
      </c>
      <c r="FW162" s="70">
        <f t="shared" si="1352"/>
        <v>0</v>
      </c>
      <c r="FX162" s="113">
        <f t="shared" si="1353"/>
        <v>0</v>
      </c>
      <c r="FY162" s="70">
        <f t="shared" si="1354"/>
        <v>0</v>
      </c>
      <c r="FZ162" s="113">
        <f t="shared" si="1355"/>
        <v>0</v>
      </c>
      <c r="GA162" s="70">
        <f t="shared" si="1356"/>
        <v>0</v>
      </c>
      <c r="GB162" s="113">
        <f t="shared" si="1357"/>
        <v>0</v>
      </c>
      <c r="GC162" s="70">
        <f t="shared" si="1358"/>
        <v>0</v>
      </c>
      <c r="GD162" s="70">
        <f t="shared" si="1359"/>
        <v>0</v>
      </c>
      <c r="GE162" s="70">
        <f t="shared" si="1360"/>
        <v>28</v>
      </c>
      <c r="GF162" s="70">
        <f t="shared" si="1361"/>
        <v>4</v>
      </c>
      <c r="GG162" s="116"/>
      <c r="GH162" s="116"/>
      <c r="GI162" s="116"/>
      <c r="GJ162" s="117"/>
      <c r="GL162" s="10"/>
      <c r="GM162" s="10"/>
      <c r="GN162" s="1"/>
      <c r="GO162" s="13"/>
      <c r="GP162" s="26"/>
      <c r="GQ162" s="5"/>
      <c r="GR162" s="33"/>
    </row>
    <row r="163" spans="1:200" ht="24.95" hidden="1" customHeight="1" outlineLevel="1" x14ac:dyDescent="0.3">
      <c r="A163" s="108"/>
      <c r="B163" s="62" t="s">
        <v>233</v>
      </c>
      <c r="C163" s="119" t="s">
        <v>218</v>
      </c>
      <c r="D163" s="119" t="s">
        <v>219</v>
      </c>
      <c r="E163" s="119" t="s">
        <v>187</v>
      </c>
      <c r="F163" s="119" t="s">
        <v>234</v>
      </c>
      <c r="G163" s="119">
        <v>5</v>
      </c>
      <c r="H163" s="63">
        <v>1</v>
      </c>
      <c r="I163" s="63">
        <v>1</v>
      </c>
      <c r="J163" s="63">
        <v>1</v>
      </c>
      <c r="K163" s="63">
        <v>1</v>
      </c>
      <c r="L163" s="109"/>
      <c r="M163" s="110">
        <f t="shared" si="1376"/>
        <v>0</v>
      </c>
      <c r="N163" s="109"/>
      <c r="O163" s="109">
        <f t="shared" si="1377"/>
        <v>0</v>
      </c>
      <c r="P163" s="109"/>
      <c r="Q163" s="111">
        <f>J163*P163</f>
        <v>0</v>
      </c>
      <c r="R163" s="109"/>
      <c r="S163" s="111">
        <f>SUM(R163)*J163</f>
        <v>0</v>
      </c>
      <c r="T163" s="65"/>
      <c r="U163" s="66">
        <f>SUM(T163)*K163</f>
        <v>0</v>
      </c>
      <c r="V163" s="65"/>
      <c r="W163" s="66">
        <f>SUM(V163)*J163*5</f>
        <v>0</v>
      </c>
      <c r="X163" s="67"/>
      <c r="Y163" s="68">
        <f>SUM(L163*15/100*J163)</f>
        <v>0</v>
      </c>
      <c r="Z163" s="65"/>
      <c r="AA163" s="66"/>
      <c r="AB163" s="65"/>
      <c r="AC163" s="67">
        <f>SUM(AB163)*3*H163/5</f>
        <v>0</v>
      </c>
      <c r="AD163" s="65">
        <v>1</v>
      </c>
      <c r="AE163" s="69">
        <f>SUM(AD163*H163*(40))</f>
        <v>40</v>
      </c>
      <c r="AF163" s="65"/>
      <c r="AG163" s="66">
        <f>SUM(AF163*H163*3)</f>
        <v>0</v>
      </c>
      <c r="AH163" s="65"/>
      <c r="AI163" s="67">
        <f>SUM(AH163*H163/3)</f>
        <v>0</v>
      </c>
      <c r="AJ163" s="65"/>
      <c r="AK163" s="67">
        <f>SUM(AJ163*H163*2/3)</f>
        <v>0</v>
      </c>
      <c r="AL163" s="65"/>
      <c r="AM163" s="66">
        <f>SUM(AL163*H163)</f>
        <v>0</v>
      </c>
      <c r="AN163" s="65"/>
      <c r="AO163" s="66">
        <f>SUM(AN163*J163)</f>
        <v>0</v>
      </c>
      <c r="AP163" s="65"/>
      <c r="AQ163" s="67">
        <f>SUM(AP163*H163*2)</f>
        <v>0</v>
      </c>
      <c r="AR163" s="65"/>
      <c r="AS163" s="67">
        <f>SUM(J163*AR163*6)</f>
        <v>0</v>
      </c>
      <c r="AT163" s="65"/>
      <c r="AU163" s="67">
        <f>AT163*H163/3</f>
        <v>0</v>
      </c>
      <c r="AV163" s="65"/>
      <c r="AW163" s="66">
        <f>SUM(AV163*H163/3)</f>
        <v>0</v>
      </c>
      <c r="AX163" s="65"/>
      <c r="AY163" s="67">
        <f>AX163*H163/3</f>
        <v>0</v>
      </c>
      <c r="AZ163" s="65"/>
      <c r="BA163" s="67">
        <f>SUM(AZ163*H163*2*2/3)</f>
        <v>0</v>
      </c>
      <c r="BB163" s="65"/>
      <c r="BC163" s="67">
        <f>SUM(BB163*K163*4*6)</f>
        <v>0</v>
      </c>
      <c r="BD163" s="65"/>
      <c r="BE163" s="70">
        <f>SUM(BD163*50)</f>
        <v>0</v>
      </c>
      <c r="BF163" s="70"/>
      <c r="BG163" s="70">
        <f t="shared" si="1311"/>
        <v>40</v>
      </c>
      <c r="BH163" s="70">
        <f t="shared" si="1312"/>
        <v>0</v>
      </c>
      <c r="BI163" s="116"/>
      <c r="BJ163" s="116"/>
      <c r="BK163" s="116"/>
      <c r="BL163" s="117"/>
      <c r="BM163" s="108"/>
      <c r="BN163" s="62"/>
      <c r="BO163" s="63"/>
      <c r="BP163" s="63"/>
      <c r="BQ163" s="63"/>
      <c r="BR163" s="63"/>
      <c r="BS163" s="63"/>
      <c r="BT163" s="63"/>
      <c r="BU163" s="63"/>
      <c r="BV163" s="63"/>
      <c r="BW163" s="63"/>
      <c r="BX163" s="109"/>
      <c r="BY163" s="124"/>
      <c r="BZ163" s="109"/>
      <c r="CA163" s="109"/>
      <c r="CB163" s="109"/>
      <c r="CC163" s="111"/>
      <c r="CD163" s="109"/>
      <c r="CE163" s="111"/>
      <c r="CF163" s="65"/>
      <c r="CG163" s="66"/>
      <c r="CH163" s="65"/>
      <c r="CI163" s="66"/>
      <c r="CJ163" s="67"/>
      <c r="CK163" s="68"/>
      <c r="CL163" s="65"/>
      <c r="CM163" s="66"/>
      <c r="CN163" s="65"/>
      <c r="CO163" s="67"/>
      <c r="CP163" s="65"/>
      <c r="CQ163" s="69"/>
      <c r="CR163" s="65"/>
      <c r="CS163" s="66"/>
      <c r="CT163" s="65"/>
      <c r="CU163" s="67"/>
      <c r="CV163" s="65"/>
      <c r="CW163" s="67"/>
      <c r="CX163" s="65"/>
      <c r="CY163" s="66"/>
      <c r="CZ163" s="65"/>
      <c r="DA163" s="66"/>
      <c r="DB163" s="65"/>
      <c r="DC163" s="66"/>
      <c r="DD163" s="65"/>
      <c r="DE163" s="66"/>
      <c r="DF163" s="65"/>
      <c r="DG163" s="67"/>
      <c r="DH163" s="65"/>
      <c r="DI163" s="66"/>
      <c r="DJ163" s="65"/>
      <c r="DK163" s="66"/>
      <c r="DL163" s="65"/>
      <c r="DM163" s="67"/>
      <c r="DN163" s="65"/>
      <c r="DO163" s="67"/>
      <c r="DP163" s="65"/>
      <c r="DQ163" s="70"/>
      <c r="DR163" s="70"/>
      <c r="DS163" s="70">
        <f t="shared" si="1313"/>
        <v>0</v>
      </c>
      <c r="DT163" s="70">
        <f t="shared" si="1314"/>
        <v>0</v>
      </c>
      <c r="DU163" s="116"/>
      <c r="DV163" s="116"/>
      <c r="DW163" s="116"/>
      <c r="DX163" s="117"/>
      <c r="DY163" s="108"/>
      <c r="DZ163" s="62" t="s">
        <v>102</v>
      </c>
      <c r="EA163" s="63" t="s">
        <v>110</v>
      </c>
      <c r="EB163" s="63" t="s">
        <v>190</v>
      </c>
      <c r="EC163" s="63"/>
      <c r="ED163" s="63"/>
      <c r="EE163" s="63"/>
      <c r="EF163" s="63"/>
      <c r="EG163" s="63"/>
      <c r="EH163" s="63"/>
      <c r="EI163" s="63"/>
      <c r="EJ163" s="62">
        <f t="shared" si="1315"/>
        <v>0</v>
      </c>
      <c r="EK163" s="147">
        <f t="shared" si="1316"/>
        <v>0</v>
      </c>
      <c r="EL163" s="65">
        <f t="shared" si="1317"/>
        <v>0</v>
      </c>
      <c r="EM163" s="70">
        <f t="shared" si="1318"/>
        <v>0</v>
      </c>
      <c r="EN163" s="65">
        <f t="shared" si="1319"/>
        <v>0</v>
      </c>
      <c r="EO163" s="70">
        <f t="shared" si="1320"/>
        <v>0</v>
      </c>
      <c r="EP163" s="65">
        <f t="shared" si="1321"/>
        <v>0</v>
      </c>
      <c r="EQ163" s="70">
        <f t="shared" si="1322"/>
        <v>0</v>
      </c>
      <c r="ER163" s="65">
        <f t="shared" si="1323"/>
        <v>0</v>
      </c>
      <c r="ES163" s="70">
        <f t="shared" si="1324"/>
        <v>0</v>
      </c>
      <c r="ET163" s="113">
        <f t="shared" si="1325"/>
        <v>0</v>
      </c>
      <c r="EU163" s="70">
        <f t="shared" si="1326"/>
        <v>0</v>
      </c>
      <c r="EV163" s="70">
        <f t="shared" si="1327"/>
        <v>0</v>
      </c>
      <c r="EW163" s="70">
        <f t="shared" si="1328"/>
        <v>0</v>
      </c>
      <c r="EX163" s="113">
        <f t="shared" si="1329"/>
        <v>0</v>
      </c>
      <c r="EY163" s="70">
        <f t="shared" si="1330"/>
        <v>0</v>
      </c>
      <c r="EZ163" s="113">
        <f t="shared" si="1331"/>
        <v>0</v>
      </c>
      <c r="FA163" s="70">
        <f t="shared" si="1332"/>
        <v>0</v>
      </c>
      <c r="FB163" s="113">
        <f t="shared" si="1333"/>
        <v>1</v>
      </c>
      <c r="FC163" s="114">
        <f t="shared" si="1334"/>
        <v>40</v>
      </c>
      <c r="FD163" s="113">
        <f t="shared" si="1335"/>
        <v>0</v>
      </c>
      <c r="FE163" s="70">
        <f t="shared" si="1336"/>
        <v>0</v>
      </c>
      <c r="FF163" s="113">
        <f t="shared" si="1337"/>
        <v>0</v>
      </c>
      <c r="FG163" s="70">
        <f t="shared" si="1338"/>
        <v>0</v>
      </c>
      <c r="FH163" s="113">
        <f t="shared" si="1339"/>
        <v>0</v>
      </c>
      <c r="FI163" s="70">
        <f t="shared" si="1340"/>
        <v>0</v>
      </c>
      <c r="FJ163" s="113">
        <f t="shared" si="1341"/>
        <v>0</v>
      </c>
      <c r="FK163" s="70">
        <f t="shared" si="1342"/>
        <v>0</v>
      </c>
      <c r="FL163" s="113">
        <f t="shared" si="1343"/>
        <v>0</v>
      </c>
      <c r="FM163" s="70">
        <f t="shared" si="1344"/>
        <v>0</v>
      </c>
      <c r="FN163" s="113">
        <f t="shared" si="1345"/>
        <v>0</v>
      </c>
      <c r="FO163" s="70">
        <f t="shared" si="1346"/>
        <v>0</v>
      </c>
      <c r="FP163" s="113">
        <f t="shared" si="1347"/>
        <v>0</v>
      </c>
      <c r="FQ163" s="70">
        <f t="shared" si="1348"/>
        <v>0</v>
      </c>
      <c r="FR163" s="113"/>
      <c r="FS163" s="66">
        <f t="shared" si="1348"/>
        <v>0</v>
      </c>
      <c r="FT163" s="113">
        <f t="shared" si="1349"/>
        <v>0</v>
      </c>
      <c r="FU163" s="70">
        <f t="shared" si="1350"/>
        <v>0</v>
      </c>
      <c r="FV163" s="113">
        <f t="shared" si="1351"/>
        <v>0</v>
      </c>
      <c r="FW163" s="70">
        <f t="shared" si="1352"/>
        <v>0</v>
      </c>
      <c r="FX163" s="113">
        <f t="shared" si="1353"/>
        <v>0</v>
      </c>
      <c r="FY163" s="70">
        <f t="shared" si="1354"/>
        <v>0</v>
      </c>
      <c r="FZ163" s="113">
        <f t="shared" si="1355"/>
        <v>0</v>
      </c>
      <c r="GA163" s="70">
        <f t="shared" si="1356"/>
        <v>0</v>
      </c>
      <c r="GB163" s="113">
        <f t="shared" si="1357"/>
        <v>0</v>
      </c>
      <c r="GC163" s="70">
        <f t="shared" si="1358"/>
        <v>0</v>
      </c>
      <c r="GD163" s="70">
        <f t="shared" si="1359"/>
        <v>0</v>
      </c>
      <c r="GE163" s="70">
        <f t="shared" si="1360"/>
        <v>40</v>
      </c>
      <c r="GF163" s="70">
        <f t="shared" si="1361"/>
        <v>0</v>
      </c>
      <c r="GG163" s="116"/>
      <c r="GH163" s="116"/>
      <c r="GI163" s="116"/>
      <c r="GJ163" s="117"/>
      <c r="GL163" s="10"/>
      <c r="GM163" s="10"/>
      <c r="GN163" s="1"/>
      <c r="GO163" s="13"/>
      <c r="GP163" s="26"/>
      <c r="GQ163" s="5"/>
      <c r="GR163" s="33"/>
    </row>
    <row r="164" spans="1:200" ht="24.95" hidden="1" customHeight="1" outlineLevel="1" x14ac:dyDescent="0.3">
      <c r="A164" s="108"/>
      <c r="B164" s="62" t="s">
        <v>236</v>
      </c>
      <c r="C164" s="63" t="s">
        <v>237</v>
      </c>
      <c r="D164" s="63"/>
      <c r="E164" s="63" t="s">
        <v>223</v>
      </c>
      <c r="F164" s="63"/>
      <c r="G164" s="63">
        <v>1</v>
      </c>
      <c r="H164" s="63"/>
      <c r="I164" s="63"/>
      <c r="J164" s="63"/>
      <c r="K164" s="63"/>
      <c r="L164" s="62"/>
      <c r="M164" s="64">
        <f t="shared" si="1376"/>
        <v>0</v>
      </c>
      <c r="N164" s="65"/>
      <c r="O164" s="66">
        <f t="shared" si="1377"/>
        <v>0</v>
      </c>
      <c r="P164" s="65"/>
      <c r="Q164" s="66">
        <f>J164*P164</f>
        <v>0</v>
      </c>
      <c r="R164" s="65"/>
      <c r="S164" s="66">
        <f>SUM(R164)*J164</f>
        <v>0</v>
      </c>
      <c r="T164" s="65"/>
      <c r="U164" s="66">
        <f>SUM(T164)*K164</f>
        <v>0</v>
      </c>
      <c r="V164" s="65"/>
      <c r="W164" s="66">
        <f>SUM(V164)*J164*5</f>
        <v>0</v>
      </c>
      <c r="X164" s="67"/>
      <c r="Y164" s="67">
        <f>SUM(L164*5/100*J164)</f>
        <v>0</v>
      </c>
      <c r="Z164" s="65"/>
      <c r="AA164" s="66"/>
      <c r="AB164" s="65"/>
      <c r="AC164" s="67">
        <f>SUM(AB164)*3*H164/5</f>
        <v>0</v>
      </c>
      <c r="AD164" s="65"/>
      <c r="AE164" s="69">
        <f>SUM(AD164*H164*(30+4))</f>
        <v>0</v>
      </c>
      <c r="AF164" s="65"/>
      <c r="AG164" s="66">
        <f>SUM(AF164*H164*3)</f>
        <v>0</v>
      </c>
      <c r="AH164" s="65"/>
      <c r="AI164" s="67">
        <f>SUM(AH164*H164/3)</f>
        <v>0</v>
      </c>
      <c r="AJ164" s="65"/>
      <c r="AK164" s="67">
        <f>SUM(AJ164*H164*2/3)</f>
        <v>0</v>
      </c>
      <c r="AL164" s="65"/>
      <c r="AM164" s="66">
        <f>SUM(AL164*H164)</f>
        <v>0</v>
      </c>
      <c r="AN164" s="65"/>
      <c r="AO164" s="66">
        <f>SUM(AN164*J164)</f>
        <v>0</v>
      </c>
      <c r="AP164" s="65"/>
      <c r="AQ164" s="67">
        <f>SUM(AP164*H164*2)</f>
        <v>0</v>
      </c>
      <c r="AR164" s="65"/>
      <c r="AS164" s="67">
        <f>SUM(AR164*J164*2)</f>
        <v>0</v>
      </c>
      <c r="AT164" s="65"/>
      <c r="AU164" s="67">
        <f>AT164*H164/3</f>
        <v>0</v>
      </c>
      <c r="AV164" s="65"/>
      <c r="AW164" s="66">
        <f>SUM(AV164*H164/3)</f>
        <v>0</v>
      </c>
      <c r="AX164" s="65"/>
      <c r="AY164" s="67">
        <f>SUM(AX164*H164/3)</f>
        <v>0</v>
      </c>
      <c r="AZ164" s="65"/>
      <c r="BA164" s="67">
        <f>SUM(AZ164*K164*5*6)</f>
        <v>0</v>
      </c>
      <c r="BB164" s="65"/>
      <c r="BC164" s="67">
        <f>SUM(BB164*K164*4*6)</f>
        <v>0</v>
      </c>
      <c r="BD164" s="65">
        <v>2</v>
      </c>
      <c r="BE164" s="70">
        <f>SUM(BD164*50)/2</f>
        <v>50</v>
      </c>
      <c r="BF164" s="70"/>
      <c r="BG164" s="70">
        <f t="shared" si="1311"/>
        <v>50</v>
      </c>
      <c r="BH164" s="70">
        <f t="shared" si="1312"/>
        <v>0</v>
      </c>
      <c r="BI164" s="116"/>
      <c r="BJ164" s="116"/>
      <c r="BK164" s="116"/>
      <c r="BL164" s="117"/>
      <c r="BM164" s="108"/>
      <c r="BN164" s="62"/>
      <c r="BO164" s="63"/>
      <c r="BP164" s="63"/>
      <c r="BQ164" s="63"/>
      <c r="BR164" s="63"/>
      <c r="BS164" s="63"/>
      <c r="BT164" s="63"/>
      <c r="BU164" s="63"/>
      <c r="BV164" s="63"/>
      <c r="BW164" s="63"/>
      <c r="BX164" s="62"/>
      <c r="BY164" s="135"/>
      <c r="BZ164" s="65"/>
      <c r="CA164" s="66"/>
      <c r="CB164" s="65"/>
      <c r="CC164" s="66"/>
      <c r="CD164" s="65"/>
      <c r="CE164" s="66"/>
      <c r="CF164" s="65"/>
      <c r="CG164" s="66"/>
      <c r="CH164" s="65"/>
      <c r="CI164" s="66"/>
      <c r="CJ164" s="67"/>
      <c r="CK164" s="68"/>
      <c r="CL164" s="65"/>
      <c r="CM164" s="66"/>
      <c r="CN164" s="65"/>
      <c r="CO164" s="67"/>
      <c r="CP164" s="65"/>
      <c r="CQ164" s="69"/>
      <c r="CR164" s="65"/>
      <c r="CS164" s="66"/>
      <c r="CT164" s="65"/>
      <c r="CU164" s="67"/>
      <c r="CV164" s="65"/>
      <c r="CW164" s="67"/>
      <c r="CX164" s="65"/>
      <c r="CY164" s="66"/>
      <c r="CZ164" s="65"/>
      <c r="DA164" s="66"/>
      <c r="DB164" s="65"/>
      <c r="DC164" s="66"/>
      <c r="DD164" s="65"/>
      <c r="DE164" s="66"/>
      <c r="DF164" s="65"/>
      <c r="DG164" s="67"/>
      <c r="DH164" s="65"/>
      <c r="DI164" s="66"/>
      <c r="DJ164" s="65"/>
      <c r="DK164" s="66"/>
      <c r="DL164" s="65"/>
      <c r="DM164" s="67"/>
      <c r="DN164" s="65"/>
      <c r="DO164" s="67"/>
      <c r="DP164" s="65"/>
      <c r="DQ164" s="70"/>
      <c r="DR164" s="70"/>
      <c r="DS164" s="70">
        <f t="shared" si="1313"/>
        <v>0</v>
      </c>
      <c r="DT164" s="70">
        <f t="shared" si="1314"/>
        <v>0</v>
      </c>
      <c r="DU164" s="116"/>
      <c r="DV164" s="116"/>
      <c r="DW164" s="116"/>
      <c r="DX164" s="117"/>
      <c r="DY164" s="108"/>
      <c r="DZ164" s="62" t="s">
        <v>158</v>
      </c>
      <c r="EA164" s="63" t="s">
        <v>185</v>
      </c>
      <c r="EB164" s="63" t="s">
        <v>186</v>
      </c>
      <c r="EC164" s="63"/>
      <c r="ED164" s="63"/>
      <c r="EE164" s="63"/>
      <c r="EF164" s="63"/>
      <c r="EG164" s="63"/>
      <c r="EH164" s="63"/>
      <c r="EI164" s="63"/>
      <c r="EJ164" s="62">
        <f t="shared" si="1315"/>
        <v>0</v>
      </c>
      <c r="EK164" s="147">
        <f t="shared" si="1316"/>
        <v>0</v>
      </c>
      <c r="EL164" s="65">
        <f t="shared" si="1317"/>
        <v>0</v>
      </c>
      <c r="EM164" s="70">
        <f t="shared" si="1318"/>
        <v>0</v>
      </c>
      <c r="EN164" s="65">
        <f t="shared" si="1319"/>
        <v>0</v>
      </c>
      <c r="EO164" s="70">
        <f t="shared" si="1320"/>
        <v>0</v>
      </c>
      <c r="EP164" s="65">
        <f t="shared" si="1321"/>
        <v>0</v>
      </c>
      <c r="EQ164" s="70">
        <f t="shared" si="1322"/>
        <v>0</v>
      </c>
      <c r="ER164" s="65">
        <f t="shared" si="1323"/>
        <v>0</v>
      </c>
      <c r="ES164" s="70">
        <f t="shared" si="1324"/>
        <v>0</v>
      </c>
      <c r="ET164" s="113">
        <f t="shared" si="1325"/>
        <v>0</v>
      </c>
      <c r="EU164" s="70">
        <f t="shared" si="1326"/>
        <v>0</v>
      </c>
      <c r="EV164" s="70">
        <f t="shared" si="1327"/>
        <v>0</v>
      </c>
      <c r="EW164" s="70">
        <f t="shared" si="1328"/>
        <v>0</v>
      </c>
      <c r="EX164" s="113">
        <f t="shared" si="1329"/>
        <v>0</v>
      </c>
      <c r="EY164" s="70">
        <f t="shared" si="1330"/>
        <v>0</v>
      </c>
      <c r="EZ164" s="113">
        <f t="shared" si="1331"/>
        <v>0</v>
      </c>
      <c r="FA164" s="70">
        <f t="shared" si="1332"/>
        <v>0</v>
      </c>
      <c r="FB164" s="113">
        <f t="shared" si="1333"/>
        <v>0</v>
      </c>
      <c r="FC164" s="114">
        <f t="shared" si="1334"/>
        <v>0</v>
      </c>
      <c r="FD164" s="113">
        <f t="shared" si="1335"/>
        <v>0</v>
      </c>
      <c r="FE164" s="70">
        <f t="shared" si="1336"/>
        <v>0</v>
      </c>
      <c r="FF164" s="113">
        <f t="shared" si="1337"/>
        <v>0</v>
      </c>
      <c r="FG164" s="70">
        <f t="shared" si="1338"/>
        <v>0</v>
      </c>
      <c r="FH164" s="113">
        <f t="shared" si="1339"/>
        <v>0</v>
      </c>
      <c r="FI164" s="70">
        <f t="shared" si="1340"/>
        <v>0</v>
      </c>
      <c r="FJ164" s="113">
        <f t="shared" si="1341"/>
        <v>0</v>
      </c>
      <c r="FK164" s="70">
        <f t="shared" si="1342"/>
        <v>0</v>
      </c>
      <c r="FL164" s="113">
        <f t="shared" si="1343"/>
        <v>0</v>
      </c>
      <c r="FM164" s="70">
        <f t="shared" si="1344"/>
        <v>0</v>
      </c>
      <c r="FN164" s="113">
        <f t="shared" si="1345"/>
        <v>0</v>
      </c>
      <c r="FO164" s="70">
        <f t="shared" si="1346"/>
        <v>0</v>
      </c>
      <c r="FP164" s="113">
        <f t="shared" si="1347"/>
        <v>0</v>
      </c>
      <c r="FQ164" s="70">
        <f t="shared" si="1348"/>
        <v>0</v>
      </c>
      <c r="FR164" s="113"/>
      <c r="FS164" s="66">
        <f t="shared" si="1348"/>
        <v>0</v>
      </c>
      <c r="FT164" s="113">
        <f t="shared" si="1349"/>
        <v>0</v>
      </c>
      <c r="FU164" s="70">
        <f t="shared" si="1350"/>
        <v>0</v>
      </c>
      <c r="FV164" s="113">
        <f t="shared" si="1351"/>
        <v>0</v>
      </c>
      <c r="FW164" s="70">
        <f t="shared" si="1352"/>
        <v>0</v>
      </c>
      <c r="FX164" s="113">
        <f t="shared" si="1353"/>
        <v>0</v>
      </c>
      <c r="FY164" s="70">
        <f t="shared" si="1354"/>
        <v>0</v>
      </c>
      <c r="FZ164" s="113">
        <f t="shared" si="1355"/>
        <v>0</v>
      </c>
      <c r="GA164" s="70">
        <f t="shared" si="1356"/>
        <v>0</v>
      </c>
      <c r="GB164" s="113">
        <f t="shared" si="1357"/>
        <v>2</v>
      </c>
      <c r="GC164" s="70">
        <f t="shared" si="1358"/>
        <v>50</v>
      </c>
      <c r="GD164" s="70">
        <f t="shared" si="1359"/>
        <v>0</v>
      </c>
      <c r="GE164" s="70">
        <f t="shared" si="1360"/>
        <v>50</v>
      </c>
      <c r="GF164" s="70">
        <f t="shared" si="1361"/>
        <v>0</v>
      </c>
      <c r="GG164" s="116"/>
      <c r="GH164" s="116"/>
      <c r="GI164" s="116"/>
      <c r="GJ164" s="117"/>
      <c r="GL164" s="10"/>
      <c r="GM164" s="10"/>
      <c r="GN164" s="1"/>
      <c r="GO164" s="13"/>
      <c r="GP164" s="26"/>
      <c r="GQ164" s="5"/>
      <c r="GR164" s="33"/>
    </row>
    <row r="165" spans="1:200" ht="24.95" hidden="1" customHeight="1" outlineLevel="1" x14ac:dyDescent="0.3">
      <c r="A165" s="108"/>
      <c r="B165" s="134" t="s">
        <v>241</v>
      </c>
      <c r="C165" s="119" t="s">
        <v>218</v>
      </c>
      <c r="D165" s="119" t="s">
        <v>219</v>
      </c>
      <c r="E165" s="119" t="s">
        <v>187</v>
      </c>
      <c r="F165" s="119" t="s">
        <v>234</v>
      </c>
      <c r="G165" s="119">
        <v>5</v>
      </c>
      <c r="H165" s="63">
        <v>13</v>
      </c>
      <c r="I165" s="63">
        <v>1</v>
      </c>
      <c r="J165" s="63">
        <v>1</v>
      </c>
      <c r="K165" s="63">
        <v>1</v>
      </c>
      <c r="L165" s="109"/>
      <c r="M165" s="110">
        <f t="shared" si="1376"/>
        <v>0</v>
      </c>
      <c r="N165" s="109"/>
      <c r="O165" s="109">
        <f t="shared" si="1377"/>
        <v>0</v>
      </c>
      <c r="P165" s="109"/>
      <c r="Q165" s="111">
        <f>J165*P165</f>
        <v>0</v>
      </c>
      <c r="R165" s="109"/>
      <c r="S165" s="111">
        <f>SUM(R165)*J165</f>
        <v>0</v>
      </c>
      <c r="T165" s="65"/>
      <c r="U165" s="66">
        <f>SUM(T165)*K165</f>
        <v>0</v>
      </c>
      <c r="V165" s="65"/>
      <c r="W165" s="66">
        <f>SUM(V165)*J165*5</f>
        <v>0</v>
      </c>
      <c r="X165" s="67">
        <v>2</v>
      </c>
      <c r="Y165" s="68">
        <f>SUM(L165*15/100*J165)</f>
        <v>0</v>
      </c>
      <c r="Z165" s="65"/>
      <c r="AA165" s="66"/>
      <c r="AB165" s="65"/>
      <c r="AC165" s="67">
        <f>SUM(AB165)*3*H165/5</f>
        <v>0</v>
      </c>
      <c r="AD165" s="65"/>
      <c r="AE165" s="69">
        <f>SUM(AD165*H165*(30))</f>
        <v>0</v>
      </c>
      <c r="AF165" s="65"/>
      <c r="AG165" s="66">
        <f>SUM(AF165*H165*3)</f>
        <v>0</v>
      </c>
      <c r="AH165" s="65"/>
      <c r="AI165" s="67">
        <f>SUM(AH165*H165/3)</f>
        <v>0</v>
      </c>
      <c r="AJ165" s="65"/>
      <c r="AK165" s="67">
        <f>SUM(AJ165*H165*2/3)</f>
        <v>0</v>
      </c>
      <c r="AL165" s="65"/>
      <c r="AM165" s="66">
        <f>SUM(AL165*H165*2)</f>
        <v>0</v>
      </c>
      <c r="AN165" s="65"/>
      <c r="AO165" s="66">
        <f>SUM(AN165*J165*2)</f>
        <v>0</v>
      </c>
      <c r="AP165" s="65"/>
      <c r="AQ165" s="67">
        <f>SUM(AP165*H165*2)</f>
        <v>0</v>
      </c>
      <c r="AR165" s="65"/>
      <c r="AS165" s="67">
        <f>SUM(J165*AR165*6)</f>
        <v>0</v>
      </c>
      <c r="AT165" s="65"/>
      <c r="AU165" s="67">
        <f>AT165*H165/3</f>
        <v>0</v>
      </c>
      <c r="AV165" s="65"/>
      <c r="AW165" s="66">
        <f>SUM(J165*AV165*6)</f>
        <v>0</v>
      </c>
      <c r="AX165" s="65"/>
      <c r="AY165" s="67">
        <f>AX165*H165/3</f>
        <v>0</v>
      </c>
      <c r="AZ165" s="65">
        <v>2</v>
      </c>
      <c r="BA165" s="67">
        <f>AZ165*J165*8*1</f>
        <v>16</v>
      </c>
      <c r="BB165" s="65"/>
      <c r="BC165" s="67">
        <f>SUM(BB165*K165*4*6)</f>
        <v>0</v>
      </c>
      <c r="BD165" s="65"/>
      <c r="BE165" s="70">
        <f>SUM(BD165*50)</f>
        <v>0</v>
      </c>
      <c r="BF165" s="70"/>
      <c r="BG165" s="70">
        <f t="shared" si="1311"/>
        <v>18</v>
      </c>
      <c r="BH165" s="70">
        <f t="shared" si="1312"/>
        <v>18</v>
      </c>
      <c r="BI165" s="116"/>
      <c r="BJ165" s="116"/>
      <c r="BK165" s="116"/>
      <c r="BL165" s="117"/>
      <c r="BM165" s="108"/>
      <c r="BN165" s="62"/>
      <c r="BO165" s="119"/>
      <c r="BP165" s="119"/>
      <c r="BQ165" s="119"/>
      <c r="BR165" s="119"/>
      <c r="BS165" s="63"/>
      <c r="BT165" s="63"/>
      <c r="BU165" s="63"/>
      <c r="BV165" s="63"/>
      <c r="BW165" s="63"/>
      <c r="BX165" s="109"/>
      <c r="BY165" s="135"/>
      <c r="BZ165" s="65"/>
      <c r="CA165" s="66"/>
      <c r="CB165" s="65"/>
      <c r="CC165" s="66"/>
      <c r="CD165" s="65"/>
      <c r="CE165" s="66"/>
      <c r="CF165" s="65"/>
      <c r="CG165" s="66"/>
      <c r="CH165" s="65"/>
      <c r="CI165" s="66"/>
      <c r="CJ165" s="67"/>
      <c r="CK165" s="68"/>
      <c r="CL165" s="65"/>
      <c r="CM165" s="66"/>
      <c r="CN165" s="65"/>
      <c r="CO165" s="67"/>
      <c r="CP165" s="65"/>
      <c r="CQ165" s="69"/>
      <c r="CR165" s="65"/>
      <c r="CS165" s="66"/>
      <c r="CT165" s="66"/>
      <c r="CU165" s="67"/>
      <c r="CV165" s="65"/>
      <c r="CW165" s="67"/>
      <c r="CX165" s="65"/>
      <c r="CY165" s="66"/>
      <c r="CZ165" s="65"/>
      <c r="DA165" s="66"/>
      <c r="DB165" s="65"/>
      <c r="DC165" s="66"/>
      <c r="DD165" s="65"/>
      <c r="DE165" s="66"/>
      <c r="DF165" s="65"/>
      <c r="DG165" s="67"/>
      <c r="DH165" s="65"/>
      <c r="DI165" s="66"/>
      <c r="DJ165" s="65"/>
      <c r="DK165" s="66"/>
      <c r="DL165" s="66"/>
      <c r="DM165" s="67"/>
      <c r="DN165" s="65"/>
      <c r="DO165" s="67"/>
      <c r="DP165" s="65"/>
      <c r="DQ165" s="70"/>
      <c r="DR165" s="70"/>
      <c r="DS165" s="70">
        <f t="shared" si="1313"/>
        <v>0</v>
      </c>
      <c r="DT165" s="70">
        <f t="shared" si="1314"/>
        <v>0</v>
      </c>
      <c r="DU165" s="116"/>
      <c r="DV165" s="116"/>
      <c r="DW165" s="116"/>
      <c r="DX165" s="117"/>
      <c r="DY165" s="108"/>
      <c r="DZ165" s="62" t="s">
        <v>158</v>
      </c>
      <c r="EA165" s="119" t="s">
        <v>210</v>
      </c>
      <c r="EB165" s="119" t="s">
        <v>211</v>
      </c>
      <c r="EC165" s="63"/>
      <c r="ED165" s="63"/>
      <c r="EE165" s="63"/>
      <c r="EF165" s="63"/>
      <c r="EG165" s="63"/>
      <c r="EH165" s="63"/>
      <c r="EI165" s="63"/>
      <c r="EJ165" s="62">
        <f t="shared" si="1315"/>
        <v>0</v>
      </c>
      <c r="EK165" s="147">
        <f t="shared" si="1316"/>
        <v>0</v>
      </c>
      <c r="EL165" s="65">
        <f t="shared" si="1317"/>
        <v>0</v>
      </c>
      <c r="EM165" s="70">
        <f t="shared" si="1318"/>
        <v>0</v>
      </c>
      <c r="EN165" s="65">
        <f t="shared" si="1319"/>
        <v>0</v>
      </c>
      <c r="EO165" s="70">
        <f t="shared" si="1320"/>
        <v>0</v>
      </c>
      <c r="EP165" s="65">
        <f t="shared" si="1321"/>
        <v>0</v>
      </c>
      <c r="EQ165" s="70">
        <f t="shared" si="1322"/>
        <v>0</v>
      </c>
      <c r="ER165" s="65">
        <f t="shared" si="1323"/>
        <v>0</v>
      </c>
      <c r="ES165" s="70">
        <f t="shared" si="1324"/>
        <v>0</v>
      </c>
      <c r="ET165" s="113">
        <f t="shared" si="1325"/>
        <v>0</v>
      </c>
      <c r="EU165" s="70">
        <f t="shared" si="1326"/>
        <v>0</v>
      </c>
      <c r="EV165" s="70">
        <f t="shared" si="1327"/>
        <v>2</v>
      </c>
      <c r="EW165" s="70">
        <f t="shared" si="1328"/>
        <v>0</v>
      </c>
      <c r="EX165" s="113">
        <f t="shared" si="1329"/>
        <v>0</v>
      </c>
      <c r="EY165" s="70">
        <f t="shared" si="1330"/>
        <v>0</v>
      </c>
      <c r="EZ165" s="113">
        <f t="shared" si="1331"/>
        <v>0</v>
      </c>
      <c r="FA165" s="70">
        <f t="shared" si="1332"/>
        <v>0</v>
      </c>
      <c r="FB165" s="113">
        <f t="shared" si="1333"/>
        <v>0</v>
      </c>
      <c r="FC165" s="114">
        <f t="shared" si="1334"/>
        <v>0</v>
      </c>
      <c r="FD165" s="113">
        <f t="shared" si="1335"/>
        <v>0</v>
      </c>
      <c r="FE165" s="70">
        <f t="shared" si="1336"/>
        <v>0</v>
      </c>
      <c r="FF165" s="113">
        <f t="shared" si="1337"/>
        <v>0</v>
      </c>
      <c r="FG165" s="70">
        <f t="shared" si="1338"/>
        <v>0</v>
      </c>
      <c r="FH165" s="113">
        <f t="shared" si="1339"/>
        <v>0</v>
      </c>
      <c r="FI165" s="70">
        <f t="shared" si="1340"/>
        <v>0</v>
      </c>
      <c r="FJ165" s="113">
        <f t="shared" si="1341"/>
        <v>0</v>
      </c>
      <c r="FK165" s="70">
        <f t="shared" si="1342"/>
        <v>0</v>
      </c>
      <c r="FL165" s="113">
        <f t="shared" si="1343"/>
        <v>0</v>
      </c>
      <c r="FM165" s="70">
        <f t="shared" si="1344"/>
        <v>0</v>
      </c>
      <c r="FN165" s="113">
        <f t="shared" si="1345"/>
        <v>0</v>
      </c>
      <c r="FO165" s="70">
        <f t="shared" si="1346"/>
        <v>0</v>
      </c>
      <c r="FP165" s="113">
        <f t="shared" si="1347"/>
        <v>0</v>
      </c>
      <c r="FQ165" s="70">
        <f t="shared" si="1348"/>
        <v>0</v>
      </c>
      <c r="FR165" s="113"/>
      <c r="FS165" s="66">
        <f t="shared" si="1348"/>
        <v>0</v>
      </c>
      <c r="FT165" s="113">
        <f t="shared" si="1349"/>
        <v>0</v>
      </c>
      <c r="FU165" s="70">
        <f t="shared" si="1350"/>
        <v>0</v>
      </c>
      <c r="FV165" s="113">
        <f t="shared" si="1351"/>
        <v>0</v>
      </c>
      <c r="FW165" s="70">
        <f t="shared" si="1352"/>
        <v>0</v>
      </c>
      <c r="FX165" s="113">
        <f t="shared" si="1353"/>
        <v>2</v>
      </c>
      <c r="FY165" s="70">
        <f t="shared" si="1354"/>
        <v>16</v>
      </c>
      <c r="FZ165" s="113">
        <f t="shared" si="1355"/>
        <v>0</v>
      </c>
      <c r="GA165" s="70">
        <f t="shared" si="1356"/>
        <v>0</v>
      </c>
      <c r="GB165" s="113">
        <f t="shared" si="1357"/>
        <v>0</v>
      </c>
      <c r="GC165" s="70">
        <f t="shared" si="1358"/>
        <v>0</v>
      </c>
      <c r="GD165" s="70">
        <f t="shared" si="1359"/>
        <v>0</v>
      </c>
      <c r="GE165" s="70">
        <f t="shared" si="1360"/>
        <v>18</v>
      </c>
      <c r="GF165" s="70">
        <f t="shared" si="1361"/>
        <v>18</v>
      </c>
      <c r="GG165" s="116"/>
      <c r="GH165" s="116"/>
      <c r="GI165" s="116"/>
      <c r="GJ165" s="117"/>
      <c r="GL165" s="10"/>
      <c r="GM165" s="10"/>
      <c r="GN165" s="1"/>
      <c r="GO165" s="13"/>
      <c r="GP165" s="26"/>
      <c r="GQ165" s="5"/>
      <c r="GR165" s="33"/>
    </row>
    <row r="166" spans="1:200" ht="24.95" hidden="1" customHeight="1" outlineLevel="1" x14ac:dyDescent="0.3">
      <c r="A166" s="108"/>
      <c r="B166" s="134" t="s">
        <v>242</v>
      </c>
      <c r="C166" s="119" t="s">
        <v>218</v>
      </c>
      <c r="D166" s="119" t="s">
        <v>219</v>
      </c>
      <c r="E166" s="119" t="s">
        <v>187</v>
      </c>
      <c r="F166" s="119" t="s">
        <v>234</v>
      </c>
      <c r="G166" s="119">
        <v>5</v>
      </c>
      <c r="H166" s="63">
        <v>13</v>
      </c>
      <c r="I166" s="63">
        <v>1</v>
      </c>
      <c r="J166" s="63">
        <v>1</v>
      </c>
      <c r="K166" s="63">
        <v>1</v>
      </c>
      <c r="L166" s="109"/>
      <c r="M166" s="110">
        <f t="shared" si="1376"/>
        <v>0</v>
      </c>
      <c r="N166" s="109"/>
      <c r="O166" s="109">
        <f t="shared" si="1377"/>
        <v>0</v>
      </c>
      <c r="P166" s="109"/>
      <c r="Q166" s="111">
        <f>J166*P166</f>
        <v>0</v>
      </c>
      <c r="R166" s="109"/>
      <c r="S166" s="111">
        <f>SUM(R166)*J166</f>
        <v>0</v>
      </c>
      <c r="T166" s="65"/>
      <c r="U166" s="66">
        <f>SUM(T166)*K166</f>
        <v>0</v>
      </c>
      <c r="V166" s="65"/>
      <c r="W166" s="66">
        <f>SUM(V166)*J166*5</f>
        <v>0</v>
      </c>
      <c r="X166" s="67">
        <v>0</v>
      </c>
      <c r="Y166" s="68">
        <f>SUM(L166*15/100*J166)</f>
        <v>0</v>
      </c>
      <c r="Z166" s="65"/>
      <c r="AA166" s="66"/>
      <c r="AB166" s="65"/>
      <c r="AC166" s="67">
        <f>SUM(AB166)*3*H166/5</f>
        <v>0</v>
      </c>
      <c r="AD166" s="65"/>
      <c r="AE166" s="69">
        <f>SUM(AD166*H166*(30))</f>
        <v>0</v>
      </c>
      <c r="AF166" s="65"/>
      <c r="AG166" s="66">
        <f>SUM(AF166*H166*3)</f>
        <v>0</v>
      </c>
      <c r="AH166" s="65"/>
      <c r="AI166" s="67">
        <f>SUM(AH166*H166/3)</f>
        <v>0</v>
      </c>
      <c r="AJ166" s="65"/>
      <c r="AK166" s="67">
        <f>SUM(AJ166*H166*2/3)</f>
        <v>0</v>
      </c>
      <c r="AL166" s="65"/>
      <c r="AM166" s="66">
        <f>SUM(AL166*H166*2)</f>
        <v>0</v>
      </c>
      <c r="AN166" s="65"/>
      <c r="AO166" s="66">
        <f>SUM(AN166*J166*2)</f>
        <v>0</v>
      </c>
      <c r="AP166" s="65">
        <v>1</v>
      </c>
      <c r="AQ166" s="67">
        <f>H166*AP166/3</f>
        <v>4.333333333333333</v>
      </c>
      <c r="AR166" s="65"/>
      <c r="AS166" s="67">
        <f>SUM(J166*AR166*6)</f>
        <v>0</v>
      </c>
      <c r="AT166" s="65"/>
      <c r="AU166" s="67">
        <f>AT166*H166/3</f>
        <v>0</v>
      </c>
      <c r="AV166" s="65"/>
      <c r="AW166" s="66">
        <f>SUM(J166*AV166*6)</f>
        <v>0</v>
      </c>
      <c r="AX166" s="65"/>
      <c r="AY166" s="67">
        <f>AX166*H166/3</f>
        <v>0</v>
      </c>
      <c r="AZ166" s="65"/>
      <c r="BA166" s="67">
        <f>AZ166*J166*8*1</f>
        <v>0</v>
      </c>
      <c r="BB166" s="65"/>
      <c r="BC166" s="67">
        <f>SUM(BB166*K166*4*6)</f>
        <v>0</v>
      </c>
      <c r="BD166" s="65"/>
      <c r="BE166" s="70">
        <f>SUM(BD166*50)</f>
        <v>0</v>
      </c>
      <c r="BF166" s="70"/>
      <c r="BG166" s="70">
        <f t="shared" si="1311"/>
        <v>4.333333333333333</v>
      </c>
      <c r="BH166" s="70">
        <f t="shared" si="1312"/>
        <v>4.333333333333333</v>
      </c>
      <c r="BI166" s="116"/>
      <c r="BJ166" s="116"/>
      <c r="BK166" s="116"/>
      <c r="BL166" s="117"/>
      <c r="BM166" s="108"/>
      <c r="BN166" s="62"/>
      <c r="BO166" s="119"/>
      <c r="BP166" s="119"/>
      <c r="BQ166" s="119"/>
      <c r="BR166" s="119"/>
      <c r="BS166" s="63"/>
      <c r="BT166" s="63"/>
      <c r="BU166" s="63"/>
      <c r="BV166" s="63"/>
      <c r="BW166" s="63"/>
      <c r="BX166" s="109"/>
      <c r="BY166" s="135"/>
      <c r="BZ166" s="65"/>
      <c r="CA166" s="66"/>
      <c r="CB166" s="65"/>
      <c r="CC166" s="66"/>
      <c r="CD166" s="65"/>
      <c r="CE166" s="66"/>
      <c r="CF166" s="65"/>
      <c r="CG166" s="66"/>
      <c r="CH166" s="65"/>
      <c r="CI166" s="66"/>
      <c r="CJ166" s="67"/>
      <c r="CK166" s="68"/>
      <c r="CL166" s="65"/>
      <c r="CM166" s="66"/>
      <c r="CN166" s="65"/>
      <c r="CO166" s="67"/>
      <c r="CP166" s="65"/>
      <c r="CQ166" s="69"/>
      <c r="CR166" s="65"/>
      <c r="CS166" s="66"/>
      <c r="CT166" s="66"/>
      <c r="CU166" s="67"/>
      <c r="CV166" s="65"/>
      <c r="CW166" s="67"/>
      <c r="CX166" s="65"/>
      <c r="CY166" s="66"/>
      <c r="CZ166" s="65"/>
      <c r="DA166" s="66"/>
      <c r="DB166" s="65"/>
      <c r="DC166" s="66"/>
      <c r="DD166" s="65"/>
      <c r="DE166" s="66"/>
      <c r="DF166" s="65"/>
      <c r="DG166" s="67"/>
      <c r="DH166" s="65"/>
      <c r="DI166" s="66"/>
      <c r="DJ166" s="65"/>
      <c r="DK166" s="66"/>
      <c r="DL166" s="66"/>
      <c r="DM166" s="67"/>
      <c r="DN166" s="65"/>
      <c r="DO166" s="67"/>
      <c r="DP166" s="65"/>
      <c r="DQ166" s="70"/>
      <c r="DR166" s="70"/>
      <c r="DS166" s="70">
        <f t="shared" si="1313"/>
        <v>0</v>
      </c>
      <c r="DT166" s="70">
        <f t="shared" si="1314"/>
        <v>0</v>
      </c>
      <c r="DU166" s="116"/>
      <c r="DV166" s="116"/>
      <c r="DW166" s="116"/>
      <c r="DX166" s="117"/>
      <c r="DY166" s="108"/>
      <c r="DZ166" s="62" t="s">
        <v>158</v>
      </c>
      <c r="EA166" s="119" t="s">
        <v>210</v>
      </c>
      <c r="EB166" s="119" t="s">
        <v>211</v>
      </c>
      <c r="EC166" s="63"/>
      <c r="ED166" s="63"/>
      <c r="EE166" s="63"/>
      <c r="EF166" s="63"/>
      <c r="EG166" s="63"/>
      <c r="EH166" s="63"/>
      <c r="EI166" s="63"/>
      <c r="EJ166" s="62">
        <f t="shared" si="1315"/>
        <v>0</v>
      </c>
      <c r="EK166" s="147">
        <f t="shared" si="1316"/>
        <v>0</v>
      </c>
      <c r="EL166" s="65">
        <f t="shared" si="1317"/>
        <v>0</v>
      </c>
      <c r="EM166" s="70">
        <f t="shared" si="1318"/>
        <v>0</v>
      </c>
      <c r="EN166" s="65">
        <f t="shared" si="1319"/>
        <v>0</v>
      </c>
      <c r="EO166" s="70">
        <f t="shared" si="1320"/>
        <v>0</v>
      </c>
      <c r="EP166" s="65">
        <f t="shared" si="1321"/>
        <v>0</v>
      </c>
      <c r="EQ166" s="70">
        <f t="shared" si="1322"/>
        <v>0</v>
      </c>
      <c r="ER166" s="65">
        <f t="shared" si="1323"/>
        <v>0</v>
      </c>
      <c r="ES166" s="70">
        <f t="shared" si="1324"/>
        <v>0</v>
      </c>
      <c r="ET166" s="113">
        <f t="shared" si="1325"/>
        <v>0</v>
      </c>
      <c r="EU166" s="70">
        <f t="shared" si="1326"/>
        <v>0</v>
      </c>
      <c r="EV166" s="70">
        <f t="shared" si="1327"/>
        <v>0</v>
      </c>
      <c r="EW166" s="70">
        <f t="shared" si="1328"/>
        <v>0</v>
      </c>
      <c r="EX166" s="113">
        <f t="shared" si="1329"/>
        <v>0</v>
      </c>
      <c r="EY166" s="70">
        <f t="shared" si="1330"/>
        <v>0</v>
      </c>
      <c r="EZ166" s="113">
        <f t="shared" si="1331"/>
        <v>0</v>
      </c>
      <c r="FA166" s="70">
        <f t="shared" si="1332"/>
        <v>0</v>
      </c>
      <c r="FB166" s="113">
        <f t="shared" si="1333"/>
        <v>0</v>
      </c>
      <c r="FC166" s="114">
        <f t="shared" si="1334"/>
        <v>0</v>
      </c>
      <c r="FD166" s="113">
        <f t="shared" si="1335"/>
        <v>0</v>
      </c>
      <c r="FE166" s="70">
        <f t="shared" si="1336"/>
        <v>0</v>
      </c>
      <c r="FF166" s="113">
        <f t="shared" si="1337"/>
        <v>0</v>
      </c>
      <c r="FG166" s="70">
        <f t="shared" si="1338"/>
        <v>0</v>
      </c>
      <c r="FH166" s="113">
        <f t="shared" si="1339"/>
        <v>0</v>
      </c>
      <c r="FI166" s="70">
        <f t="shared" si="1340"/>
        <v>0</v>
      </c>
      <c r="FJ166" s="113">
        <f t="shared" si="1341"/>
        <v>0</v>
      </c>
      <c r="FK166" s="70">
        <f t="shared" si="1342"/>
        <v>0</v>
      </c>
      <c r="FL166" s="113">
        <f t="shared" si="1343"/>
        <v>0</v>
      </c>
      <c r="FM166" s="70">
        <f t="shared" si="1344"/>
        <v>0</v>
      </c>
      <c r="FN166" s="113">
        <f t="shared" si="1345"/>
        <v>1</v>
      </c>
      <c r="FO166" s="70">
        <f t="shared" si="1346"/>
        <v>4.333333333333333</v>
      </c>
      <c r="FP166" s="113">
        <f t="shared" si="1347"/>
        <v>0</v>
      </c>
      <c r="FQ166" s="70">
        <f t="shared" si="1348"/>
        <v>0</v>
      </c>
      <c r="FR166" s="113"/>
      <c r="FS166" s="66">
        <f t="shared" si="1348"/>
        <v>0</v>
      </c>
      <c r="FT166" s="113">
        <f t="shared" si="1349"/>
        <v>0</v>
      </c>
      <c r="FU166" s="70">
        <f t="shared" si="1350"/>
        <v>0</v>
      </c>
      <c r="FV166" s="113">
        <f t="shared" si="1351"/>
        <v>0</v>
      </c>
      <c r="FW166" s="70">
        <f t="shared" si="1352"/>
        <v>0</v>
      </c>
      <c r="FX166" s="113">
        <f t="shared" si="1353"/>
        <v>0</v>
      </c>
      <c r="FY166" s="70">
        <f t="shared" si="1354"/>
        <v>0</v>
      </c>
      <c r="FZ166" s="113">
        <f t="shared" si="1355"/>
        <v>0</v>
      </c>
      <c r="GA166" s="70">
        <f t="shared" si="1356"/>
        <v>0</v>
      </c>
      <c r="GB166" s="113">
        <f t="shared" si="1357"/>
        <v>0</v>
      </c>
      <c r="GC166" s="70">
        <f t="shared" si="1358"/>
        <v>0</v>
      </c>
      <c r="GD166" s="70">
        <f t="shared" si="1359"/>
        <v>0</v>
      </c>
      <c r="GE166" s="70">
        <f t="shared" si="1360"/>
        <v>4.333333333333333</v>
      </c>
      <c r="GF166" s="70">
        <f t="shared" si="1361"/>
        <v>4.333333333333333</v>
      </c>
      <c r="GG166" s="116"/>
      <c r="GH166" s="116"/>
      <c r="GI166" s="116"/>
      <c r="GJ166" s="117"/>
      <c r="GL166" s="10"/>
      <c r="GM166" s="10"/>
      <c r="GN166" s="1"/>
      <c r="GO166" s="13"/>
      <c r="GP166" s="26"/>
      <c r="GQ166" s="5"/>
      <c r="GR166" s="33"/>
    </row>
    <row r="167" spans="1:200" ht="24.95" hidden="1" customHeight="1" outlineLevel="1" x14ac:dyDescent="0.3">
      <c r="A167" s="108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109"/>
      <c r="M167" s="147">
        <f>SUM(N167+P167+T167+V167+AR167*2)</f>
        <v>0</v>
      </c>
      <c r="N167" s="65"/>
      <c r="O167" s="70"/>
      <c r="P167" s="65"/>
      <c r="Q167" s="70"/>
      <c r="R167" s="65"/>
      <c r="S167" s="70"/>
      <c r="T167" s="65"/>
      <c r="U167" s="70"/>
      <c r="V167" s="113"/>
      <c r="W167" s="70"/>
      <c r="X167" s="70"/>
      <c r="Y167" s="70"/>
      <c r="Z167" s="113"/>
      <c r="AA167" s="70"/>
      <c r="AB167" s="113"/>
      <c r="AC167" s="70"/>
      <c r="AD167" s="113"/>
      <c r="AE167" s="114"/>
      <c r="AF167" s="113"/>
      <c r="AG167" s="70"/>
      <c r="AH167" s="113"/>
      <c r="AI167" s="70"/>
      <c r="AJ167" s="113"/>
      <c r="AK167" s="70"/>
      <c r="AL167" s="113"/>
      <c r="AM167" s="70"/>
      <c r="AN167" s="113"/>
      <c r="AO167" s="70"/>
      <c r="AP167" s="113"/>
      <c r="AQ167" s="70"/>
      <c r="AR167" s="113"/>
      <c r="AS167" s="70"/>
      <c r="AT167" s="113"/>
      <c r="AU167" s="70"/>
      <c r="AV167" s="113"/>
      <c r="AW167" s="70"/>
      <c r="AX167" s="113"/>
      <c r="AY167" s="70"/>
      <c r="AZ167" s="113"/>
      <c r="BA167" s="70"/>
      <c r="BB167" s="113"/>
      <c r="BC167" s="70"/>
      <c r="BD167" s="113"/>
      <c r="BE167" s="70"/>
      <c r="BF167" s="70"/>
      <c r="BG167" s="70">
        <f t="shared" si="1311"/>
        <v>0</v>
      </c>
      <c r="BH167" s="70">
        <f t="shared" si="1312"/>
        <v>0</v>
      </c>
      <c r="BI167" s="116"/>
      <c r="BJ167" s="116"/>
      <c r="BK167" s="116"/>
      <c r="BL167" s="117"/>
      <c r="BM167" s="108"/>
      <c r="BN167" s="62"/>
      <c r="BO167" s="63"/>
      <c r="BP167" s="63"/>
      <c r="BQ167" s="63"/>
      <c r="BR167" s="63"/>
      <c r="BS167" s="63"/>
      <c r="BT167" s="63"/>
      <c r="BU167" s="63"/>
      <c r="BV167" s="63"/>
      <c r="BW167" s="63"/>
      <c r="BX167" s="62"/>
      <c r="BY167" s="64"/>
      <c r="BZ167" s="65"/>
      <c r="CA167" s="66"/>
      <c r="CB167" s="65"/>
      <c r="CC167" s="66"/>
      <c r="CD167" s="65"/>
      <c r="CE167" s="66"/>
      <c r="CF167" s="65"/>
      <c r="CG167" s="66"/>
      <c r="CH167" s="65"/>
      <c r="CI167" s="66"/>
      <c r="CJ167" s="67"/>
      <c r="CK167" s="67"/>
      <c r="CL167" s="65"/>
      <c r="CM167" s="66"/>
      <c r="CN167" s="65"/>
      <c r="CO167" s="67"/>
      <c r="CP167" s="65"/>
      <c r="CQ167" s="69"/>
      <c r="CR167" s="65"/>
      <c r="CS167" s="66"/>
      <c r="CT167" s="65"/>
      <c r="CU167" s="67"/>
      <c r="CV167" s="65"/>
      <c r="CW167" s="67"/>
      <c r="CX167" s="65"/>
      <c r="CY167" s="66"/>
      <c r="CZ167" s="65"/>
      <c r="DA167" s="66"/>
      <c r="DB167" s="65"/>
      <c r="DC167" s="66"/>
      <c r="DD167" s="65"/>
      <c r="DE167" s="66"/>
      <c r="DF167" s="65"/>
      <c r="DG167" s="67"/>
      <c r="DH167" s="65"/>
      <c r="DI167" s="66"/>
      <c r="DJ167" s="65"/>
      <c r="DK167" s="66"/>
      <c r="DL167" s="65"/>
      <c r="DM167" s="67"/>
      <c r="DN167" s="65"/>
      <c r="DO167" s="67"/>
      <c r="DP167" s="65"/>
      <c r="DQ167" s="70"/>
      <c r="DR167" s="70"/>
      <c r="DS167" s="70">
        <f t="shared" si="1313"/>
        <v>0</v>
      </c>
      <c r="DT167" s="70">
        <f t="shared" si="1314"/>
        <v>0</v>
      </c>
      <c r="DU167" s="116"/>
      <c r="DV167" s="116"/>
      <c r="DW167" s="116"/>
      <c r="DX167" s="117"/>
      <c r="DY167" s="108"/>
      <c r="DZ167" s="62" t="s">
        <v>236</v>
      </c>
      <c r="EA167" s="63" t="s">
        <v>237</v>
      </c>
      <c r="EB167" s="63"/>
      <c r="EC167" s="63"/>
      <c r="ED167" s="63"/>
      <c r="EE167" s="63"/>
      <c r="EF167" s="63"/>
      <c r="EG167" s="63"/>
      <c r="EH167" s="63"/>
      <c r="EI167" s="63"/>
      <c r="EJ167" s="109">
        <f t="shared" si="1315"/>
        <v>0</v>
      </c>
      <c r="EK167" s="147">
        <f t="shared" si="1316"/>
        <v>0</v>
      </c>
      <c r="EL167" s="65">
        <f t="shared" si="1317"/>
        <v>0</v>
      </c>
      <c r="EM167" s="70">
        <f t="shared" si="1318"/>
        <v>0</v>
      </c>
      <c r="EN167" s="65">
        <f t="shared" si="1319"/>
        <v>0</v>
      </c>
      <c r="EO167" s="70">
        <f t="shared" si="1320"/>
        <v>0</v>
      </c>
      <c r="EP167" s="65">
        <f t="shared" si="1321"/>
        <v>0</v>
      </c>
      <c r="EQ167" s="70">
        <f t="shared" si="1322"/>
        <v>0</v>
      </c>
      <c r="ER167" s="65">
        <f t="shared" si="1323"/>
        <v>0</v>
      </c>
      <c r="ES167" s="70">
        <f t="shared" si="1324"/>
        <v>0</v>
      </c>
      <c r="ET167" s="113">
        <f t="shared" si="1325"/>
        <v>0</v>
      </c>
      <c r="EU167" s="70">
        <f t="shared" si="1326"/>
        <v>0</v>
      </c>
      <c r="EV167" s="70">
        <f t="shared" si="1327"/>
        <v>0</v>
      </c>
      <c r="EW167" s="70">
        <f t="shared" si="1328"/>
        <v>0</v>
      </c>
      <c r="EX167" s="113">
        <f t="shared" si="1329"/>
        <v>0</v>
      </c>
      <c r="EY167" s="70">
        <f t="shared" si="1330"/>
        <v>0</v>
      </c>
      <c r="EZ167" s="113">
        <f t="shared" si="1331"/>
        <v>0</v>
      </c>
      <c r="FA167" s="70">
        <f t="shared" si="1332"/>
        <v>0</v>
      </c>
      <c r="FB167" s="113">
        <f t="shared" si="1333"/>
        <v>0</v>
      </c>
      <c r="FC167" s="114">
        <f t="shared" si="1334"/>
        <v>0</v>
      </c>
      <c r="FD167" s="113">
        <f t="shared" si="1335"/>
        <v>0</v>
      </c>
      <c r="FE167" s="70">
        <f t="shared" si="1336"/>
        <v>0</v>
      </c>
      <c r="FF167" s="113">
        <f t="shared" si="1337"/>
        <v>0</v>
      </c>
      <c r="FG167" s="70">
        <f t="shared" si="1338"/>
        <v>0</v>
      </c>
      <c r="FH167" s="113">
        <f t="shared" si="1339"/>
        <v>0</v>
      </c>
      <c r="FI167" s="70">
        <f t="shared" si="1340"/>
        <v>0</v>
      </c>
      <c r="FJ167" s="113">
        <f t="shared" si="1341"/>
        <v>0</v>
      </c>
      <c r="FK167" s="70">
        <f t="shared" si="1342"/>
        <v>0</v>
      </c>
      <c r="FL167" s="113">
        <f t="shared" si="1343"/>
        <v>0</v>
      </c>
      <c r="FM167" s="70">
        <f t="shared" si="1344"/>
        <v>0</v>
      </c>
      <c r="FN167" s="113">
        <f t="shared" si="1345"/>
        <v>0</v>
      </c>
      <c r="FO167" s="70">
        <f t="shared" si="1346"/>
        <v>0</v>
      </c>
      <c r="FP167" s="113">
        <f t="shared" si="1347"/>
        <v>0</v>
      </c>
      <c r="FQ167" s="70">
        <f t="shared" si="1348"/>
        <v>0</v>
      </c>
      <c r="FR167" s="113"/>
      <c r="FS167" s="66">
        <f t="shared" si="1348"/>
        <v>0</v>
      </c>
      <c r="FT167" s="113">
        <f t="shared" si="1349"/>
        <v>0</v>
      </c>
      <c r="FU167" s="70">
        <f t="shared" si="1350"/>
        <v>0</v>
      </c>
      <c r="FV167" s="113">
        <f t="shared" si="1351"/>
        <v>0</v>
      </c>
      <c r="FW167" s="70">
        <f t="shared" si="1352"/>
        <v>0</v>
      </c>
      <c r="FX167" s="113">
        <f t="shared" si="1353"/>
        <v>0</v>
      </c>
      <c r="FY167" s="70">
        <f t="shared" si="1354"/>
        <v>0</v>
      </c>
      <c r="FZ167" s="113">
        <f t="shared" si="1355"/>
        <v>0</v>
      </c>
      <c r="GA167" s="70">
        <f t="shared" si="1356"/>
        <v>0</v>
      </c>
      <c r="GB167" s="113">
        <f t="shared" si="1357"/>
        <v>0</v>
      </c>
      <c r="GC167" s="70">
        <f t="shared" si="1358"/>
        <v>0</v>
      </c>
      <c r="GD167" s="70">
        <f t="shared" si="1359"/>
        <v>0</v>
      </c>
      <c r="GE167" s="70">
        <f t="shared" si="1360"/>
        <v>0</v>
      </c>
      <c r="GF167" s="70">
        <f t="shared" si="1361"/>
        <v>0</v>
      </c>
      <c r="GG167" s="116"/>
      <c r="GH167" s="116"/>
      <c r="GI167" s="116"/>
      <c r="GJ167" s="117"/>
      <c r="GL167" s="10"/>
      <c r="GM167" s="10"/>
      <c r="GN167" s="1"/>
      <c r="GO167" s="13"/>
      <c r="GP167" s="26"/>
      <c r="GQ167" s="5"/>
      <c r="GR167" s="33"/>
    </row>
    <row r="168" spans="1:200" ht="24.95" hidden="1" customHeight="1" outlineLevel="1" x14ac:dyDescent="0.3">
      <c r="A168" s="108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2"/>
      <c r="M168" s="147">
        <f>SUM(N168+P168+T168+V168+AR168*2)</f>
        <v>0</v>
      </c>
      <c r="N168" s="65"/>
      <c r="O168" s="70"/>
      <c r="P168" s="65"/>
      <c r="Q168" s="70"/>
      <c r="R168" s="65"/>
      <c r="S168" s="70"/>
      <c r="T168" s="65"/>
      <c r="U168" s="70"/>
      <c r="V168" s="113"/>
      <c r="W168" s="70"/>
      <c r="X168" s="70"/>
      <c r="Y168" s="70"/>
      <c r="Z168" s="113"/>
      <c r="AA168" s="70"/>
      <c r="AB168" s="113"/>
      <c r="AC168" s="70"/>
      <c r="AD168" s="113"/>
      <c r="AE168" s="114"/>
      <c r="AF168" s="113"/>
      <c r="AG168" s="70"/>
      <c r="AH168" s="113"/>
      <c r="AI168" s="70"/>
      <c r="AJ168" s="113"/>
      <c r="AK168" s="70"/>
      <c r="AL168" s="113"/>
      <c r="AM168" s="70"/>
      <c r="AN168" s="113"/>
      <c r="AO168" s="70"/>
      <c r="AP168" s="113"/>
      <c r="AQ168" s="70"/>
      <c r="AR168" s="113"/>
      <c r="AS168" s="70"/>
      <c r="AT168" s="113"/>
      <c r="AU168" s="70"/>
      <c r="AV168" s="113"/>
      <c r="AW168" s="70"/>
      <c r="AX168" s="113"/>
      <c r="AY168" s="70"/>
      <c r="AZ168" s="113"/>
      <c r="BA168" s="70"/>
      <c r="BB168" s="113"/>
      <c r="BC168" s="70"/>
      <c r="BD168" s="113"/>
      <c r="BE168" s="70"/>
      <c r="BF168" s="70"/>
      <c r="BG168" s="70">
        <f t="shared" si="1311"/>
        <v>0</v>
      </c>
      <c r="BH168" s="70">
        <f t="shared" si="1312"/>
        <v>0</v>
      </c>
      <c r="BI168" s="116"/>
      <c r="BJ168" s="116"/>
      <c r="BK168" s="116"/>
      <c r="BL168" s="117"/>
      <c r="BM168" s="108"/>
      <c r="BN168" s="137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37"/>
      <c r="BY168" s="172"/>
      <c r="BZ168" s="141"/>
      <c r="CA168" s="142"/>
      <c r="CB168" s="141"/>
      <c r="CC168" s="142"/>
      <c r="CD168" s="141"/>
      <c r="CE168" s="142"/>
      <c r="CF168" s="141"/>
      <c r="CG168" s="142"/>
      <c r="CH168" s="141"/>
      <c r="CI168" s="142"/>
      <c r="CJ168" s="68"/>
      <c r="CK168" s="68"/>
      <c r="CL168" s="141"/>
      <c r="CM168" s="142"/>
      <c r="CN168" s="141"/>
      <c r="CO168" s="68"/>
      <c r="CP168" s="141"/>
      <c r="CQ168" s="148"/>
      <c r="CR168" s="141"/>
      <c r="CS168" s="142"/>
      <c r="CT168" s="141"/>
      <c r="CU168" s="68"/>
      <c r="CV168" s="141"/>
      <c r="CW168" s="68"/>
      <c r="CX168" s="141"/>
      <c r="CY168" s="142"/>
      <c r="CZ168" s="141"/>
      <c r="DA168" s="142"/>
      <c r="DB168" s="141"/>
      <c r="DC168" s="142"/>
      <c r="DD168" s="141"/>
      <c r="DE168" s="142"/>
      <c r="DF168" s="141"/>
      <c r="DG168" s="68"/>
      <c r="DH168" s="141"/>
      <c r="DI168" s="142"/>
      <c r="DJ168" s="141"/>
      <c r="DK168" s="142"/>
      <c r="DL168" s="141"/>
      <c r="DM168" s="68"/>
      <c r="DN168" s="141"/>
      <c r="DO168" s="68"/>
      <c r="DP168" s="141"/>
      <c r="DQ168" s="112"/>
      <c r="DR168" s="70"/>
      <c r="DS168" s="70">
        <f t="shared" si="1313"/>
        <v>0</v>
      </c>
      <c r="DT168" s="70">
        <f t="shared" si="1314"/>
        <v>0</v>
      </c>
      <c r="DU168" s="116"/>
      <c r="DV168" s="116"/>
      <c r="DW168" s="116"/>
      <c r="DX168" s="117"/>
      <c r="DY168" s="108"/>
      <c r="DZ168" s="62"/>
      <c r="EA168" s="63"/>
      <c r="EB168" s="63"/>
      <c r="EC168" s="63"/>
      <c r="ED168" s="63"/>
      <c r="EE168" s="63"/>
      <c r="EF168" s="63"/>
      <c r="EG168" s="63"/>
      <c r="EH168" s="63"/>
      <c r="EI168" s="63"/>
      <c r="EJ168" s="62">
        <f t="shared" si="1315"/>
        <v>0</v>
      </c>
      <c r="EK168" s="147">
        <f t="shared" si="1316"/>
        <v>0</v>
      </c>
      <c r="EL168" s="65">
        <f t="shared" si="1317"/>
        <v>0</v>
      </c>
      <c r="EM168" s="70">
        <f t="shared" si="1318"/>
        <v>0</v>
      </c>
      <c r="EN168" s="65">
        <f t="shared" si="1319"/>
        <v>0</v>
      </c>
      <c r="EO168" s="70">
        <f t="shared" si="1320"/>
        <v>0</v>
      </c>
      <c r="EP168" s="65">
        <f t="shared" si="1321"/>
        <v>0</v>
      </c>
      <c r="EQ168" s="70">
        <f t="shared" si="1322"/>
        <v>0</v>
      </c>
      <c r="ER168" s="65">
        <f t="shared" si="1323"/>
        <v>0</v>
      </c>
      <c r="ES168" s="70">
        <f t="shared" si="1324"/>
        <v>0</v>
      </c>
      <c r="ET168" s="113">
        <f t="shared" si="1325"/>
        <v>0</v>
      </c>
      <c r="EU168" s="70">
        <f t="shared" si="1326"/>
        <v>0</v>
      </c>
      <c r="EV168" s="70">
        <f t="shared" si="1327"/>
        <v>0</v>
      </c>
      <c r="EW168" s="70">
        <f t="shared" si="1328"/>
        <v>0</v>
      </c>
      <c r="EX168" s="113">
        <f t="shared" si="1329"/>
        <v>0</v>
      </c>
      <c r="EY168" s="70">
        <f t="shared" si="1330"/>
        <v>0</v>
      </c>
      <c r="EZ168" s="113">
        <f t="shared" si="1331"/>
        <v>0</v>
      </c>
      <c r="FA168" s="70">
        <f t="shared" si="1332"/>
        <v>0</v>
      </c>
      <c r="FB168" s="113">
        <f t="shared" si="1333"/>
        <v>0</v>
      </c>
      <c r="FC168" s="114">
        <f t="shared" si="1334"/>
        <v>0</v>
      </c>
      <c r="FD168" s="113">
        <f t="shared" si="1335"/>
        <v>0</v>
      </c>
      <c r="FE168" s="70">
        <f t="shared" si="1336"/>
        <v>0</v>
      </c>
      <c r="FF168" s="113">
        <f t="shared" si="1337"/>
        <v>0</v>
      </c>
      <c r="FG168" s="70">
        <f t="shared" si="1338"/>
        <v>0</v>
      </c>
      <c r="FH168" s="113">
        <f t="shared" si="1339"/>
        <v>0</v>
      </c>
      <c r="FI168" s="70">
        <f t="shared" si="1340"/>
        <v>0</v>
      </c>
      <c r="FJ168" s="113">
        <f t="shared" si="1341"/>
        <v>0</v>
      </c>
      <c r="FK168" s="70">
        <f t="shared" si="1342"/>
        <v>0</v>
      </c>
      <c r="FL168" s="113">
        <f t="shared" si="1343"/>
        <v>0</v>
      </c>
      <c r="FM168" s="70">
        <f t="shared" si="1344"/>
        <v>0</v>
      </c>
      <c r="FN168" s="113">
        <f t="shared" si="1345"/>
        <v>0</v>
      </c>
      <c r="FO168" s="70">
        <f t="shared" si="1346"/>
        <v>0</v>
      </c>
      <c r="FP168" s="113">
        <f t="shared" si="1347"/>
        <v>0</v>
      </c>
      <c r="FQ168" s="70">
        <f t="shared" si="1348"/>
        <v>0</v>
      </c>
      <c r="FR168" s="113"/>
      <c r="FS168" s="66">
        <f t="shared" si="1348"/>
        <v>0</v>
      </c>
      <c r="FT168" s="113">
        <f t="shared" si="1349"/>
        <v>0</v>
      </c>
      <c r="FU168" s="70">
        <f t="shared" si="1350"/>
        <v>0</v>
      </c>
      <c r="FV168" s="113">
        <f t="shared" si="1351"/>
        <v>0</v>
      </c>
      <c r="FW168" s="70">
        <f t="shared" si="1352"/>
        <v>0</v>
      </c>
      <c r="FX168" s="113">
        <f t="shared" si="1353"/>
        <v>0</v>
      </c>
      <c r="FY168" s="70">
        <f t="shared" si="1354"/>
        <v>0</v>
      </c>
      <c r="FZ168" s="113">
        <f t="shared" si="1355"/>
        <v>0</v>
      </c>
      <c r="GA168" s="70">
        <f t="shared" si="1356"/>
        <v>0</v>
      </c>
      <c r="GB168" s="113">
        <f t="shared" si="1357"/>
        <v>0</v>
      </c>
      <c r="GC168" s="70">
        <f t="shared" si="1358"/>
        <v>0</v>
      </c>
      <c r="GD168" s="70">
        <f t="shared" si="1359"/>
        <v>0</v>
      </c>
      <c r="GE168" s="70">
        <f t="shared" si="1360"/>
        <v>0</v>
      </c>
      <c r="GF168" s="70">
        <f t="shared" si="1361"/>
        <v>0</v>
      </c>
      <c r="GG168" s="116"/>
      <c r="GH168" s="116"/>
      <c r="GI168" s="116"/>
      <c r="GJ168" s="117"/>
      <c r="GL168" s="10"/>
      <c r="GM168" s="10"/>
      <c r="GN168" s="1"/>
      <c r="GO168" s="13"/>
      <c r="GP168" s="26"/>
      <c r="GQ168" s="5"/>
      <c r="GR168" s="33"/>
    </row>
    <row r="169" spans="1:200" ht="24.95" hidden="1" customHeight="1" outlineLevel="1" x14ac:dyDescent="0.3">
      <c r="A169" s="108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2"/>
      <c r="M169" s="147"/>
      <c r="N169" s="65"/>
      <c r="O169" s="70"/>
      <c r="P169" s="65"/>
      <c r="Q169" s="70"/>
      <c r="R169" s="65"/>
      <c r="S169" s="70"/>
      <c r="T169" s="65"/>
      <c r="U169" s="70"/>
      <c r="V169" s="113"/>
      <c r="W169" s="70"/>
      <c r="X169" s="70"/>
      <c r="Y169" s="70"/>
      <c r="Z169" s="113"/>
      <c r="AA169" s="70"/>
      <c r="AB169" s="113"/>
      <c r="AC169" s="70"/>
      <c r="AD169" s="113"/>
      <c r="AE169" s="114"/>
      <c r="AF169" s="113"/>
      <c r="AG169" s="70"/>
      <c r="AH169" s="113"/>
      <c r="AI169" s="70"/>
      <c r="AJ169" s="113"/>
      <c r="AK169" s="70"/>
      <c r="AL169" s="113"/>
      <c r="AM169" s="70"/>
      <c r="AN169" s="113"/>
      <c r="AO169" s="70"/>
      <c r="AP169" s="113"/>
      <c r="AQ169" s="70"/>
      <c r="AR169" s="113"/>
      <c r="AS169" s="70"/>
      <c r="AT169" s="113"/>
      <c r="AU169" s="70"/>
      <c r="AV169" s="113"/>
      <c r="AW169" s="70"/>
      <c r="AX169" s="113"/>
      <c r="AY169" s="70"/>
      <c r="AZ169" s="113"/>
      <c r="BA169" s="70"/>
      <c r="BB169" s="113"/>
      <c r="BC169" s="70"/>
      <c r="BD169" s="113"/>
      <c r="BE169" s="70"/>
      <c r="BF169" s="70"/>
      <c r="BG169" s="70">
        <f t="shared" si="1311"/>
        <v>0</v>
      </c>
      <c r="BH169" s="70">
        <f t="shared" si="1312"/>
        <v>0</v>
      </c>
      <c r="BI169" s="116"/>
      <c r="BJ169" s="116"/>
      <c r="BK169" s="116"/>
      <c r="BL169" s="117"/>
      <c r="BM169" s="108"/>
      <c r="BN169" s="137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239"/>
      <c r="BY169" s="172"/>
      <c r="BZ169" s="141"/>
      <c r="CA169" s="142"/>
      <c r="CB169" s="141"/>
      <c r="CC169" s="142"/>
      <c r="CD169" s="141"/>
      <c r="CE169" s="142"/>
      <c r="CF169" s="141"/>
      <c r="CG169" s="142"/>
      <c r="CH169" s="141"/>
      <c r="CI169" s="142"/>
      <c r="CJ169" s="68"/>
      <c r="CK169" s="68"/>
      <c r="CL169" s="141"/>
      <c r="CM169" s="68"/>
      <c r="CN169" s="141"/>
      <c r="CO169" s="240"/>
      <c r="CP169" s="141"/>
      <c r="CQ169" s="142"/>
      <c r="CR169" s="141"/>
      <c r="CS169" s="68"/>
      <c r="CT169" s="141"/>
      <c r="CU169" s="68"/>
      <c r="CV169" s="141"/>
      <c r="CW169" s="68"/>
      <c r="CX169" s="141"/>
      <c r="CY169" s="142"/>
      <c r="CZ169" s="141"/>
      <c r="DA169" s="68"/>
      <c r="DB169" s="141"/>
      <c r="DC169" s="112"/>
      <c r="DD169" s="141"/>
      <c r="DE169" s="142"/>
      <c r="DF169" s="141"/>
      <c r="DG169" s="68"/>
      <c r="DH169" s="141"/>
      <c r="DI169" s="142"/>
      <c r="DJ169" s="141"/>
      <c r="DK169" s="142"/>
      <c r="DL169" s="141"/>
      <c r="DM169" s="68"/>
      <c r="DN169" s="141"/>
      <c r="DO169" s="68"/>
      <c r="DP169" s="142"/>
      <c r="DQ169" s="68"/>
      <c r="DR169" s="70"/>
      <c r="DS169" s="70">
        <f t="shared" si="1313"/>
        <v>0</v>
      </c>
      <c r="DT169" s="70">
        <f t="shared" si="1314"/>
        <v>0</v>
      </c>
      <c r="DU169" s="116"/>
      <c r="DV169" s="116"/>
      <c r="DW169" s="116"/>
      <c r="DX169" s="117"/>
      <c r="DY169" s="108"/>
      <c r="DZ169" s="62"/>
      <c r="EA169" s="63"/>
      <c r="EB169" s="63"/>
      <c r="EC169" s="63"/>
      <c r="ED169" s="63"/>
      <c r="EE169" s="63"/>
      <c r="EF169" s="63"/>
      <c r="EG169" s="63"/>
      <c r="EH169" s="63"/>
      <c r="EI169" s="63"/>
      <c r="EJ169" s="62"/>
      <c r="EK169" s="147"/>
      <c r="EL169" s="65"/>
      <c r="EM169" s="70">
        <f t="shared" si="1318"/>
        <v>0</v>
      </c>
      <c r="EN169" s="70">
        <f t="shared" si="1319"/>
        <v>0</v>
      </c>
      <c r="EO169" s="70">
        <f t="shared" si="1320"/>
        <v>0</v>
      </c>
      <c r="EP169" s="70">
        <f t="shared" si="1321"/>
        <v>0</v>
      </c>
      <c r="EQ169" s="70">
        <f t="shared" si="1322"/>
        <v>0</v>
      </c>
      <c r="ER169" s="70">
        <f t="shared" si="1323"/>
        <v>0</v>
      </c>
      <c r="ES169" s="70">
        <f t="shared" si="1324"/>
        <v>0</v>
      </c>
      <c r="ET169" s="70">
        <f t="shared" si="1325"/>
        <v>0</v>
      </c>
      <c r="EU169" s="70">
        <f t="shared" si="1326"/>
        <v>0</v>
      </c>
      <c r="EV169" s="70">
        <f t="shared" si="1327"/>
        <v>0</v>
      </c>
      <c r="EW169" s="70">
        <f t="shared" si="1328"/>
        <v>0</v>
      </c>
      <c r="EX169" s="70">
        <f t="shared" si="1329"/>
        <v>0</v>
      </c>
      <c r="EY169" s="70">
        <f t="shared" si="1330"/>
        <v>0</v>
      </c>
      <c r="EZ169" s="70">
        <f t="shared" si="1331"/>
        <v>0</v>
      </c>
      <c r="FA169" s="70">
        <f t="shared" si="1332"/>
        <v>0</v>
      </c>
      <c r="FB169" s="70">
        <f t="shared" si="1333"/>
        <v>0</v>
      </c>
      <c r="FC169" s="70">
        <f t="shared" si="1334"/>
        <v>0</v>
      </c>
      <c r="FD169" s="70">
        <f t="shared" si="1335"/>
        <v>0</v>
      </c>
      <c r="FE169" s="70">
        <f t="shared" si="1336"/>
        <v>0</v>
      </c>
      <c r="FF169" s="70">
        <f t="shared" si="1337"/>
        <v>0</v>
      </c>
      <c r="FG169" s="70">
        <f t="shared" si="1338"/>
        <v>0</v>
      </c>
      <c r="FH169" s="70">
        <f t="shared" si="1339"/>
        <v>0</v>
      </c>
      <c r="FI169" s="70">
        <f t="shared" si="1340"/>
        <v>0</v>
      </c>
      <c r="FJ169" s="70">
        <f t="shared" si="1341"/>
        <v>0</v>
      </c>
      <c r="FK169" s="70">
        <f t="shared" si="1342"/>
        <v>0</v>
      </c>
      <c r="FL169" s="70">
        <f t="shared" si="1343"/>
        <v>0</v>
      </c>
      <c r="FM169" s="70">
        <f t="shared" si="1344"/>
        <v>0</v>
      </c>
      <c r="FN169" s="70">
        <f t="shared" si="1345"/>
        <v>0</v>
      </c>
      <c r="FO169" s="70">
        <f t="shared" si="1346"/>
        <v>0</v>
      </c>
      <c r="FP169" s="70">
        <f t="shared" si="1347"/>
        <v>0</v>
      </c>
      <c r="FQ169" s="70">
        <f t="shared" si="1348"/>
        <v>0</v>
      </c>
      <c r="FR169" s="70">
        <f t="shared" ref="FR169:FR173" si="1386">SUM(AT169+DF169)</f>
        <v>0</v>
      </c>
      <c r="FS169" s="66">
        <f t="shared" si="1348"/>
        <v>0</v>
      </c>
      <c r="FT169" s="70">
        <f t="shared" si="1349"/>
        <v>0</v>
      </c>
      <c r="FU169" s="70">
        <f t="shared" si="1350"/>
        <v>0</v>
      </c>
      <c r="FV169" s="70">
        <f t="shared" si="1351"/>
        <v>0</v>
      </c>
      <c r="FW169" s="70">
        <f t="shared" si="1352"/>
        <v>0</v>
      </c>
      <c r="FX169" s="70">
        <f t="shared" si="1353"/>
        <v>0</v>
      </c>
      <c r="FY169" s="70">
        <f t="shared" si="1354"/>
        <v>0</v>
      </c>
      <c r="FZ169" s="70">
        <f t="shared" si="1355"/>
        <v>0</v>
      </c>
      <c r="GA169" s="70">
        <f t="shared" si="1356"/>
        <v>0</v>
      </c>
      <c r="GB169" s="70">
        <f t="shared" si="1357"/>
        <v>0</v>
      </c>
      <c r="GC169" s="70">
        <f t="shared" si="1358"/>
        <v>0</v>
      </c>
      <c r="GD169" s="70">
        <f t="shared" si="1359"/>
        <v>0</v>
      </c>
      <c r="GE169" s="70">
        <f t="shared" si="1360"/>
        <v>0</v>
      </c>
      <c r="GF169" s="70">
        <f t="shared" si="1361"/>
        <v>0</v>
      </c>
      <c r="GG169" s="116"/>
      <c r="GH169" s="116"/>
      <c r="GI169" s="116"/>
      <c r="GJ169" s="117"/>
      <c r="GL169" s="10"/>
      <c r="GM169" s="10"/>
      <c r="GN169" s="43"/>
      <c r="GO169" s="44"/>
      <c r="GP169" s="26"/>
      <c r="GQ169" s="5"/>
      <c r="GR169" s="33"/>
    </row>
    <row r="170" spans="1:200" ht="24.95" hidden="1" customHeight="1" outlineLevel="1" x14ac:dyDescent="0.3">
      <c r="A170" s="108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2"/>
      <c r="M170" s="147"/>
      <c r="N170" s="65"/>
      <c r="O170" s="70"/>
      <c r="P170" s="65"/>
      <c r="Q170" s="70"/>
      <c r="R170" s="65"/>
      <c r="S170" s="70"/>
      <c r="T170" s="65"/>
      <c r="U170" s="70"/>
      <c r="V170" s="113"/>
      <c r="W170" s="70"/>
      <c r="X170" s="70"/>
      <c r="Y170" s="70"/>
      <c r="Z170" s="113"/>
      <c r="AA170" s="70"/>
      <c r="AB170" s="113"/>
      <c r="AC170" s="70"/>
      <c r="AD170" s="113"/>
      <c r="AE170" s="114"/>
      <c r="AF170" s="113"/>
      <c r="AG170" s="70"/>
      <c r="AH170" s="113"/>
      <c r="AI170" s="70"/>
      <c r="AJ170" s="113"/>
      <c r="AK170" s="70"/>
      <c r="AL170" s="113"/>
      <c r="AM170" s="70"/>
      <c r="AN170" s="113"/>
      <c r="AO170" s="70"/>
      <c r="AP170" s="113"/>
      <c r="AQ170" s="70"/>
      <c r="AR170" s="113"/>
      <c r="AS170" s="70"/>
      <c r="AT170" s="113"/>
      <c r="AU170" s="70"/>
      <c r="AV170" s="113"/>
      <c r="AW170" s="70"/>
      <c r="AX170" s="113"/>
      <c r="AY170" s="70"/>
      <c r="AZ170" s="113"/>
      <c r="BA170" s="70"/>
      <c r="BB170" s="113"/>
      <c r="BC170" s="70"/>
      <c r="BD170" s="113"/>
      <c r="BE170" s="70"/>
      <c r="BF170" s="70"/>
      <c r="BG170" s="70">
        <f t="shared" si="1311"/>
        <v>0</v>
      </c>
      <c r="BH170" s="70">
        <f t="shared" si="1312"/>
        <v>0</v>
      </c>
      <c r="BI170" s="116"/>
      <c r="BJ170" s="116"/>
      <c r="BK170" s="116"/>
      <c r="BL170" s="117"/>
      <c r="BM170" s="108"/>
      <c r="BN170" s="112"/>
      <c r="BO170" s="233"/>
      <c r="BP170" s="119"/>
      <c r="BQ170" s="119"/>
      <c r="BR170" s="234"/>
      <c r="BS170" s="235"/>
      <c r="BT170" s="119"/>
      <c r="BU170" s="119"/>
      <c r="BV170" s="119"/>
      <c r="BW170" s="119"/>
      <c r="BX170" s="140"/>
      <c r="BY170" s="172"/>
      <c r="BZ170" s="173"/>
      <c r="CA170" s="142"/>
      <c r="CB170" s="173"/>
      <c r="CC170" s="142"/>
      <c r="CD170" s="173"/>
      <c r="CE170" s="142"/>
      <c r="CF170" s="173"/>
      <c r="CG170" s="142"/>
      <c r="CH170" s="173"/>
      <c r="CI170" s="142"/>
      <c r="CJ170" s="68"/>
      <c r="CK170" s="68"/>
      <c r="CL170" s="173"/>
      <c r="CM170" s="142"/>
      <c r="CN170" s="173"/>
      <c r="CO170" s="68"/>
      <c r="CP170" s="173"/>
      <c r="CQ170" s="142"/>
      <c r="CR170" s="173"/>
      <c r="CS170" s="142"/>
      <c r="CT170" s="142"/>
      <c r="CU170" s="68"/>
      <c r="CV170" s="141"/>
      <c r="CW170" s="68"/>
      <c r="CX170" s="173"/>
      <c r="CY170" s="142"/>
      <c r="CZ170" s="173"/>
      <c r="DA170" s="142"/>
      <c r="DB170" s="173"/>
      <c r="DC170" s="112"/>
      <c r="DD170" s="173"/>
      <c r="DE170" s="142"/>
      <c r="DF170" s="141"/>
      <c r="DG170" s="68"/>
      <c r="DH170" s="142"/>
      <c r="DI170" s="142"/>
      <c r="DJ170" s="141"/>
      <c r="DK170" s="142"/>
      <c r="DL170" s="142"/>
      <c r="DM170" s="68"/>
      <c r="DN170" s="173"/>
      <c r="DO170" s="68"/>
      <c r="DP170" s="173"/>
      <c r="DQ170" s="112"/>
      <c r="DR170" s="70"/>
      <c r="DS170" s="70">
        <f t="shared" si="1313"/>
        <v>0</v>
      </c>
      <c r="DT170" s="70">
        <f t="shared" si="1314"/>
        <v>0</v>
      </c>
      <c r="DU170" s="116"/>
      <c r="DV170" s="116"/>
      <c r="DW170" s="116"/>
      <c r="DX170" s="117"/>
      <c r="DY170" s="108"/>
      <c r="DZ170" s="62"/>
      <c r="EA170" s="63"/>
      <c r="EB170" s="63"/>
      <c r="EC170" s="63"/>
      <c r="ED170" s="63"/>
      <c r="EE170" s="63"/>
      <c r="EF170" s="63"/>
      <c r="EG170" s="63"/>
      <c r="EH170" s="63"/>
      <c r="EI170" s="63"/>
      <c r="EJ170" s="62"/>
      <c r="EK170" s="147"/>
      <c r="EL170" s="65"/>
      <c r="EM170" s="70">
        <f t="shared" si="1318"/>
        <v>0</v>
      </c>
      <c r="EN170" s="70">
        <f t="shared" si="1319"/>
        <v>0</v>
      </c>
      <c r="EO170" s="70">
        <f t="shared" si="1320"/>
        <v>0</v>
      </c>
      <c r="EP170" s="70">
        <f t="shared" si="1321"/>
        <v>0</v>
      </c>
      <c r="EQ170" s="70">
        <f t="shared" si="1322"/>
        <v>0</v>
      </c>
      <c r="ER170" s="70">
        <f t="shared" si="1323"/>
        <v>0</v>
      </c>
      <c r="ES170" s="70">
        <f t="shared" si="1324"/>
        <v>0</v>
      </c>
      <c r="ET170" s="70">
        <f t="shared" si="1325"/>
        <v>0</v>
      </c>
      <c r="EU170" s="70">
        <f t="shared" si="1326"/>
        <v>0</v>
      </c>
      <c r="EV170" s="70">
        <f t="shared" si="1327"/>
        <v>0</v>
      </c>
      <c r="EW170" s="70">
        <f t="shared" si="1328"/>
        <v>0</v>
      </c>
      <c r="EX170" s="70">
        <f t="shared" si="1329"/>
        <v>0</v>
      </c>
      <c r="EY170" s="70">
        <f t="shared" si="1330"/>
        <v>0</v>
      </c>
      <c r="EZ170" s="70">
        <f t="shared" si="1331"/>
        <v>0</v>
      </c>
      <c r="FA170" s="70">
        <f t="shared" si="1332"/>
        <v>0</v>
      </c>
      <c r="FB170" s="70">
        <f t="shared" si="1333"/>
        <v>0</v>
      </c>
      <c r="FC170" s="70">
        <f t="shared" si="1334"/>
        <v>0</v>
      </c>
      <c r="FD170" s="70">
        <f t="shared" si="1335"/>
        <v>0</v>
      </c>
      <c r="FE170" s="70">
        <f t="shared" si="1336"/>
        <v>0</v>
      </c>
      <c r="FF170" s="70">
        <f t="shared" si="1337"/>
        <v>0</v>
      </c>
      <c r="FG170" s="70">
        <f t="shared" si="1338"/>
        <v>0</v>
      </c>
      <c r="FH170" s="70">
        <f t="shared" si="1339"/>
        <v>0</v>
      </c>
      <c r="FI170" s="70">
        <f t="shared" si="1340"/>
        <v>0</v>
      </c>
      <c r="FJ170" s="70">
        <f t="shared" si="1341"/>
        <v>0</v>
      </c>
      <c r="FK170" s="70">
        <f t="shared" si="1342"/>
        <v>0</v>
      </c>
      <c r="FL170" s="70">
        <f t="shared" si="1343"/>
        <v>0</v>
      </c>
      <c r="FM170" s="70">
        <f t="shared" si="1344"/>
        <v>0</v>
      </c>
      <c r="FN170" s="70">
        <f t="shared" si="1345"/>
        <v>0</v>
      </c>
      <c r="FO170" s="70">
        <f t="shared" si="1346"/>
        <v>0</v>
      </c>
      <c r="FP170" s="70">
        <f t="shared" si="1347"/>
        <v>0</v>
      </c>
      <c r="FQ170" s="70">
        <f t="shared" si="1348"/>
        <v>0</v>
      </c>
      <c r="FR170" s="70">
        <f t="shared" si="1386"/>
        <v>0</v>
      </c>
      <c r="FS170" s="66">
        <f t="shared" si="1348"/>
        <v>0</v>
      </c>
      <c r="FT170" s="70">
        <f t="shared" si="1349"/>
        <v>0</v>
      </c>
      <c r="FU170" s="70">
        <f t="shared" si="1350"/>
        <v>0</v>
      </c>
      <c r="FV170" s="70">
        <f t="shared" si="1351"/>
        <v>0</v>
      </c>
      <c r="FW170" s="70">
        <f t="shared" si="1352"/>
        <v>0</v>
      </c>
      <c r="FX170" s="70">
        <f t="shared" si="1353"/>
        <v>0</v>
      </c>
      <c r="FY170" s="70">
        <f t="shared" si="1354"/>
        <v>0</v>
      </c>
      <c r="FZ170" s="70">
        <f t="shared" si="1355"/>
        <v>0</v>
      </c>
      <c r="GA170" s="70">
        <f t="shared" si="1356"/>
        <v>0</v>
      </c>
      <c r="GB170" s="70">
        <f t="shared" si="1357"/>
        <v>0</v>
      </c>
      <c r="GC170" s="70">
        <f t="shared" si="1358"/>
        <v>0</v>
      </c>
      <c r="GD170" s="70">
        <f t="shared" si="1359"/>
        <v>0</v>
      </c>
      <c r="GE170" s="70">
        <f t="shared" si="1360"/>
        <v>0</v>
      </c>
      <c r="GF170" s="70">
        <f t="shared" si="1361"/>
        <v>0</v>
      </c>
      <c r="GG170" s="116"/>
      <c r="GH170" s="116"/>
      <c r="GI170" s="116"/>
      <c r="GJ170" s="117"/>
      <c r="GL170" s="10"/>
      <c r="GM170" s="10"/>
      <c r="GN170" s="43"/>
      <c r="GO170" s="44"/>
      <c r="GP170" s="26"/>
      <c r="GQ170" s="5"/>
      <c r="GR170" s="33"/>
    </row>
    <row r="171" spans="1:200" ht="24.95" hidden="1" customHeight="1" outlineLevel="1" x14ac:dyDescent="0.3">
      <c r="A171" s="108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2"/>
      <c r="M171" s="147"/>
      <c r="N171" s="65"/>
      <c r="O171" s="70"/>
      <c r="P171" s="65"/>
      <c r="Q171" s="70"/>
      <c r="R171" s="65"/>
      <c r="S171" s="70"/>
      <c r="T171" s="65"/>
      <c r="U171" s="70"/>
      <c r="V171" s="113"/>
      <c r="W171" s="70"/>
      <c r="X171" s="70"/>
      <c r="Y171" s="70"/>
      <c r="Z171" s="113"/>
      <c r="AA171" s="70"/>
      <c r="AB171" s="113"/>
      <c r="AC171" s="70"/>
      <c r="AD171" s="113"/>
      <c r="AE171" s="114"/>
      <c r="AF171" s="113"/>
      <c r="AG171" s="70"/>
      <c r="AH171" s="113"/>
      <c r="AI171" s="70"/>
      <c r="AJ171" s="113"/>
      <c r="AK171" s="70"/>
      <c r="AL171" s="113"/>
      <c r="AM171" s="70"/>
      <c r="AN171" s="113"/>
      <c r="AO171" s="70"/>
      <c r="AP171" s="113"/>
      <c r="AQ171" s="70"/>
      <c r="AR171" s="113"/>
      <c r="AS171" s="70"/>
      <c r="AT171" s="113"/>
      <c r="AU171" s="70"/>
      <c r="AV171" s="113"/>
      <c r="AW171" s="70"/>
      <c r="AX171" s="113"/>
      <c r="AY171" s="70"/>
      <c r="AZ171" s="113"/>
      <c r="BA171" s="70"/>
      <c r="BB171" s="113"/>
      <c r="BC171" s="70"/>
      <c r="BD171" s="113"/>
      <c r="BE171" s="70"/>
      <c r="BF171" s="70"/>
      <c r="BG171" s="70">
        <f t="shared" si="1311"/>
        <v>0</v>
      </c>
      <c r="BH171" s="70">
        <f t="shared" si="1312"/>
        <v>0</v>
      </c>
      <c r="BI171" s="116"/>
      <c r="BJ171" s="116"/>
      <c r="BK171" s="116"/>
      <c r="BL171" s="117"/>
      <c r="BM171" s="108"/>
      <c r="BN171" s="62"/>
      <c r="BO171" s="63"/>
      <c r="BP171" s="63"/>
      <c r="BQ171" s="63"/>
      <c r="BR171" s="63"/>
      <c r="BS171" s="63"/>
      <c r="BT171" s="63"/>
      <c r="BU171" s="63"/>
      <c r="BV171" s="63"/>
      <c r="BW171" s="63"/>
      <c r="BX171" s="109"/>
      <c r="BY171" s="135"/>
      <c r="BZ171" s="65"/>
      <c r="CA171" s="66"/>
      <c r="CB171" s="65"/>
      <c r="CC171" s="66"/>
      <c r="CD171" s="65"/>
      <c r="CE171" s="66"/>
      <c r="CF171" s="65"/>
      <c r="CG171" s="66"/>
      <c r="CH171" s="65"/>
      <c r="CI171" s="66"/>
      <c r="CJ171" s="67"/>
      <c r="CK171" s="68"/>
      <c r="CL171" s="65"/>
      <c r="CM171" s="66"/>
      <c r="CN171" s="65"/>
      <c r="CO171" s="67"/>
      <c r="CP171" s="65"/>
      <c r="CQ171" s="69"/>
      <c r="CR171" s="65"/>
      <c r="CS171" s="66"/>
      <c r="CT171" s="65"/>
      <c r="CU171" s="67"/>
      <c r="CV171" s="65"/>
      <c r="CW171" s="67"/>
      <c r="CX171" s="65"/>
      <c r="CY171" s="66"/>
      <c r="CZ171" s="65"/>
      <c r="DA171" s="66"/>
      <c r="DB171" s="65"/>
      <c r="DC171" s="66"/>
      <c r="DD171" s="65"/>
      <c r="DE171" s="66"/>
      <c r="DF171" s="65"/>
      <c r="DG171" s="67"/>
      <c r="DH171" s="65"/>
      <c r="DI171" s="66"/>
      <c r="DJ171" s="65"/>
      <c r="DK171" s="66"/>
      <c r="DL171" s="65"/>
      <c r="DM171" s="67"/>
      <c r="DN171" s="65"/>
      <c r="DO171" s="67"/>
      <c r="DP171" s="65"/>
      <c r="DQ171" s="70"/>
      <c r="DR171" s="70"/>
      <c r="DS171" s="70">
        <f t="shared" si="1313"/>
        <v>0</v>
      </c>
      <c r="DT171" s="70">
        <f t="shared" si="1314"/>
        <v>0</v>
      </c>
      <c r="DU171" s="116"/>
      <c r="DV171" s="116"/>
      <c r="DW171" s="116"/>
      <c r="DX171" s="117"/>
      <c r="DY171" s="108"/>
      <c r="DZ171" s="62"/>
      <c r="EA171" s="63"/>
      <c r="EB171" s="63"/>
      <c r="EC171" s="63"/>
      <c r="ED171" s="63"/>
      <c r="EE171" s="63"/>
      <c r="EF171" s="63"/>
      <c r="EG171" s="63"/>
      <c r="EH171" s="63"/>
      <c r="EI171" s="63"/>
      <c r="EJ171" s="62"/>
      <c r="EK171" s="147"/>
      <c r="EL171" s="65"/>
      <c r="EM171" s="70">
        <f t="shared" si="1318"/>
        <v>0</v>
      </c>
      <c r="EN171" s="70">
        <f t="shared" si="1319"/>
        <v>0</v>
      </c>
      <c r="EO171" s="70">
        <f t="shared" si="1320"/>
        <v>0</v>
      </c>
      <c r="EP171" s="70">
        <f t="shared" si="1321"/>
        <v>0</v>
      </c>
      <c r="EQ171" s="70">
        <f t="shared" si="1322"/>
        <v>0</v>
      </c>
      <c r="ER171" s="70">
        <f t="shared" si="1323"/>
        <v>0</v>
      </c>
      <c r="ES171" s="70">
        <f t="shared" si="1324"/>
        <v>0</v>
      </c>
      <c r="ET171" s="70">
        <f t="shared" si="1325"/>
        <v>0</v>
      </c>
      <c r="EU171" s="70">
        <f t="shared" si="1326"/>
        <v>0</v>
      </c>
      <c r="EV171" s="70">
        <f t="shared" si="1327"/>
        <v>0</v>
      </c>
      <c r="EW171" s="70">
        <f t="shared" si="1328"/>
        <v>0</v>
      </c>
      <c r="EX171" s="70">
        <f t="shared" si="1329"/>
        <v>0</v>
      </c>
      <c r="EY171" s="70">
        <f t="shared" si="1330"/>
        <v>0</v>
      </c>
      <c r="EZ171" s="70">
        <f t="shared" si="1331"/>
        <v>0</v>
      </c>
      <c r="FA171" s="70">
        <f t="shared" si="1332"/>
        <v>0</v>
      </c>
      <c r="FB171" s="70">
        <f t="shared" si="1333"/>
        <v>0</v>
      </c>
      <c r="FC171" s="70">
        <f t="shared" si="1334"/>
        <v>0</v>
      </c>
      <c r="FD171" s="70">
        <f t="shared" si="1335"/>
        <v>0</v>
      </c>
      <c r="FE171" s="70">
        <f t="shared" si="1336"/>
        <v>0</v>
      </c>
      <c r="FF171" s="70">
        <f t="shared" si="1337"/>
        <v>0</v>
      </c>
      <c r="FG171" s="70">
        <f t="shared" si="1338"/>
        <v>0</v>
      </c>
      <c r="FH171" s="70">
        <f t="shared" si="1339"/>
        <v>0</v>
      </c>
      <c r="FI171" s="70">
        <f t="shared" si="1340"/>
        <v>0</v>
      </c>
      <c r="FJ171" s="70">
        <f t="shared" si="1341"/>
        <v>0</v>
      </c>
      <c r="FK171" s="70">
        <f t="shared" si="1342"/>
        <v>0</v>
      </c>
      <c r="FL171" s="70">
        <f t="shared" si="1343"/>
        <v>0</v>
      </c>
      <c r="FM171" s="70">
        <f t="shared" si="1344"/>
        <v>0</v>
      </c>
      <c r="FN171" s="70">
        <f t="shared" si="1345"/>
        <v>0</v>
      </c>
      <c r="FO171" s="70">
        <f t="shared" si="1346"/>
        <v>0</v>
      </c>
      <c r="FP171" s="70">
        <f t="shared" si="1347"/>
        <v>0</v>
      </c>
      <c r="FQ171" s="70">
        <f t="shared" si="1348"/>
        <v>0</v>
      </c>
      <c r="FR171" s="70">
        <f t="shared" ref="FR171:FR172" si="1387">SUM(AT171+DF171)</f>
        <v>0</v>
      </c>
      <c r="FS171" s="70">
        <f t="shared" si="1348"/>
        <v>0</v>
      </c>
      <c r="FT171" s="70">
        <f t="shared" si="1349"/>
        <v>0</v>
      </c>
      <c r="FU171" s="70">
        <f t="shared" si="1350"/>
        <v>0</v>
      </c>
      <c r="FV171" s="70">
        <f t="shared" si="1351"/>
        <v>0</v>
      </c>
      <c r="FW171" s="70">
        <f t="shared" si="1352"/>
        <v>0</v>
      </c>
      <c r="FX171" s="70">
        <f t="shared" si="1353"/>
        <v>0</v>
      </c>
      <c r="FY171" s="70">
        <f t="shared" si="1354"/>
        <v>0</v>
      </c>
      <c r="FZ171" s="70">
        <f t="shared" si="1355"/>
        <v>0</v>
      </c>
      <c r="GA171" s="70">
        <f t="shared" si="1356"/>
        <v>0</v>
      </c>
      <c r="GB171" s="70">
        <f t="shared" si="1357"/>
        <v>0</v>
      </c>
      <c r="GC171" s="70">
        <f t="shared" si="1358"/>
        <v>0</v>
      </c>
      <c r="GD171" s="70">
        <f t="shared" si="1359"/>
        <v>0</v>
      </c>
      <c r="GE171" s="70">
        <f t="shared" si="1360"/>
        <v>0</v>
      </c>
      <c r="GF171" s="70">
        <f t="shared" si="1361"/>
        <v>0</v>
      </c>
      <c r="GG171" s="116"/>
      <c r="GH171" s="116"/>
      <c r="GI171" s="116"/>
      <c r="GJ171" s="117"/>
      <c r="GL171" s="10"/>
      <c r="GM171" s="10"/>
      <c r="GN171" s="43"/>
      <c r="GO171" s="44"/>
      <c r="GP171" s="26"/>
      <c r="GQ171" s="5"/>
      <c r="GR171" s="33"/>
    </row>
    <row r="172" spans="1:200" ht="24.95" hidden="1" customHeight="1" outlineLevel="1" x14ac:dyDescent="0.3">
      <c r="A172" s="108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2"/>
      <c r="M172" s="147"/>
      <c r="N172" s="65"/>
      <c r="O172" s="70"/>
      <c r="P172" s="65"/>
      <c r="Q172" s="70"/>
      <c r="R172" s="65"/>
      <c r="S172" s="70"/>
      <c r="T172" s="65"/>
      <c r="U172" s="70"/>
      <c r="V172" s="113"/>
      <c r="W172" s="70"/>
      <c r="X172" s="70"/>
      <c r="Y172" s="70"/>
      <c r="Z172" s="113"/>
      <c r="AA172" s="70"/>
      <c r="AB172" s="113"/>
      <c r="AC172" s="70"/>
      <c r="AD172" s="113"/>
      <c r="AE172" s="114"/>
      <c r="AF172" s="113"/>
      <c r="AG172" s="70"/>
      <c r="AH172" s="113"/>
      <c r="AI172" s="70"/>
      <c r="AJ172" s="113"/>
      <c r="AK172" s="70"/>
      <c r="AL172" s="113"/>
      <c r="AM172" s="70"/>
      <c r="AN172" s="113"/>
      <c r="AO172" s="70"/>
      <c r="AP172" s="113"/>
      <c r="AQ172" s="70"/>
      <c r="AR172" s="113"/>
      <c r="AS172" s="70"/>
      <c r="AT172" s="113"/>
      <c r="AU172" s="70"/>
      <c r="AV172" s="113"/>
      <c r="AW172" s="70"/>
      <c r="AX172" s="113"/>
      <c r="AY172" s="70"/>
      <c r="AZ172" s="113"/>
      <c r="BA172" s="70"/>
      <c r="BB172" s="113"/>
      <c r="BC172" s="70"/>
      <c r="BD172" s="113"/>
      <c r="BE172" s="70"/>
      <c r="BF172" s="70"/>
      <c r="BG172" s="70">
        <f t="shared" si="1311"/>
        <v>0</v>
      </c>
      <c r="BH172" s="70">
        <f t="shared" si="1312"/>
        <v>0</v>
      </c>
      <c r="BI172" s="116"/>
      <c r="BJ172" s="116"/>
      <c r="BK172" s="116"/>
      <c r="BL172" s="117"/>
      <c r="BM172" s="108"/>
      <c r="BN172" s="62"/>
      <c r="BO172" s="63"/>
      <c r="BP172" s="63"/>
      <c r="BQ172" s="63"/>
      <c r="BR172" s="63"/>
      <c r="BS172" s="63"/>
      <c r="BT172" s="63"/>
      <c r="BU172" s="63"/>
      <c r="BV172" s="63"/>
      <c r="BW172" s="63"/>
      <c r="BX172" s="109"/>
      <c r="BY172" s="135"/>
      <c r="BZ172" s="65"/>
      <c r="CA172" s="66"/>
      <c r="CB172" s="65"/>
      <c r="CC172" s="66"/>
      <c r="CD172" s="65"/>
      <c r="CE172" s="66"/>
      <c r="CF172" s="65"/>
      <c r="CG172" s="66"/>
      <c r="CH172" s="65"/>
      <c r="CI172" s="66"/>
      <c r="CJ172" s="67"/>
      <c r="CK172" s="67"/>
      <c r="CL172" s="65"/>
      <c r="CM172" s="66"/>
      <c r="CN172" s="65"/>
      <c r="CO172" s="67"/>
      <c r="CP172" s="65"/>
      <c r="CQ172" s="69"/>
      <c r="CR172" s="65"/>
      <c r="CS172" s="66"/>
      <c r="CT172" s="142"/>
      <c r="CU172" s="68"/>
      <c r="CV172" s="141"/>
      <c r="CW172" s="68"/>
      <c r="CX172" s="173"/>
      <c r="CY172" s="142"/>
      <c r="CZ172" s="173"/>
      <c r="DA172" s="142"/>
      <c r="DB172" s="173"/>
      <c r="DC172" s="142"/>
      <c r="DD172" s="173"/>
      <c r="DE172" s="142"/>
      <c r="DF172" s="141"/>
      <c r="DG172" s="68"/>
      <c r="DH172" s="142"/>
      <c r="DI172" s="142"/>
      <c r="DJ172" s="141"/>
      <c r="DK172" s="142"/>
      <c r="DL172" s="142"/>
      <c r="DM172" s="68"/>
      <c r="DN172" s="173"/>
      <c r="DO172" s="68"/>
      <c r="DP172" s="173"/>
      <c r="DQ172" s="112"/>
      <c r="DR172" s="70"/>
      <c r="DS172" s="70">
        <f t="shared" si="1313"/>
        <v>0</v>
      </c>
      <c r="DT172" s="70">
        <f t="shared" si="1314"/>
        <v>0</v>
      </c>
      <c r="DU172" s="116"/>
      <c r="DV172" s="116"/>
      <c r="DW172" s="116"/>
      <c r="DX172" s="117"/>
      <c r="DY172" s="108"/>
      <c r="DZ172" s="62"/>
      <c r="EA172" s="63"/>
      <c r="EB172" s="63"/>
      <c r="EC172" s="63"/>
      <c r="ED172" s="63"/>
      <c r="EE172" s="63"/>
      <c r="EF172" s="63"/>
      <c r="EG172" s="63"/>
      <c r="EH172" s="63"/>
      <c r="EI172" s="63"/>
      <c r="EJ172" s="62"/>
      <c r="EK172" s="147"/>
      <c r="EL172" s="65"/>
      <c r="EM172" s="70">
        <f t="shared" si="1318"/>
        <v>0</v>
      </c>
      <c r="EN172" s="70">
        <f t="shared" si="1319"/>
        <v>0</v>
      </c>
      <c r="EO172" s="70">
        <f t="shared" si="1320"/>
        <v>0</v>
      </c>
      <c r="EP172" s="70">
        <f t="shared" si="1321"/>
        <v>0</v>
      </c>
      <c r="EQ172" s="70">
        <f t="shared" si="1322"/>
        <v>0</v>
      </c>
      <c r="ER172" s="70">
        <f t="shared" si="1323"/>
        <v>0</v>
      </c>
      <c r="ES172" s="70">
        <f t="shared" si="1324"/>
        <v>0</v>
      </c>
      <c r="ET172" s="70">
        <f t="shared" si="1325"/>
        <v>0</v>
      </c>
      <c r="EU172" s="70">
        <f t="shared" si="1326"/>
        <v>0</v>
      </c>
      <c r="EV172" s="70">
        <f t="shared" si="1327"/>
        <v>0</v>
      </c>
      <c r="EW172" s="70">
        <f t="shared" si="1328"/>
        <v>0</v>
      </c>
      <c r="EX172" s="70">
        <f t="shared" si="1329"/>
        <v>0</v>
      </c>
      <c r="EY172" s="70">
        <f t="shared" si="1330"/>
        <v>0</v>
      </c>
      <c r="EZ172" s="70">
        <f t="shared" si="1331"/>
        <v>0</v>
      </c>
      <c r="FA172" s="70">
        <f t="shared" si="1332"/>
        <v>0</v>
      </c>
      <c r="FB172" s="70">
        <f t="shared" si="1333"/>
        <v>0</v>
      </c>
      <c r="FC172" s="70">
        <f t="shared" si="1334"/>
        <v>0</v>
      </c>
      <c r="FD172" s="70">
        <f t="shared" si="1335"/>
        <v>0</v>
      </c>
      <c r="FE172" s="70">
        <f t="shared" si="1336"/>
        <v>0</v>
      </c>
      <c r="FF172" s="70">
        <f t="shared" si="1337"/>
        <v>0</v>
      </c>
      <c r="FG172" s="70">
        <f t="shared" si="1338"/>
        <v>0</v>
      </c>
      <c r="FH172" s="70">
        <f t="shared" si="1339"/>
        <v>0</v>
      </c>
      <c r="FI172" s="70">
        <f t="shared" si="1340"/>
        <v>0</v>
      </c>
      <c r="FJ172" s="70">
        <f t="shared" si="1341"/>
        <v>0</v>
      </c>
      <c r="FK172" s="70">
        <f t="shared" si="1342"/>
        <v>0</v>
      </c>
      <c r="FL172" s="70">
        <f t="shared" si="1343"/>
        <v>0</v>
      </c>
      <c r="FM172" s="70">
        <f t="shared" si="1344"/>
        <v>0</v>
      </c>
      <c r="FN172" s="70">
        <f t="shared" si="1345"/>
        <v>0</v>
      </c>
      <c r="FO172" s="70">
        <f t="shared" si="1346"/>
        <v>0</v>
      </c>
      <c r="FP172" s="70">
        <f t="shared" si="1347"/>
        <v>0</v>
      </c>
      <c r="FQ172" s="70">
        <f t="shared" si="1348"/>
        <v>0</v>
      </c>
      <c r="FR172" s="70">
        <f t="shared" si="1387"/>
        <v>0</v>
      </c>
      <c r="FS172" s="70">
        <f t="shared" si="1348"/>
        <v>0</v>
      </c>
      <c r="FT172" s="70">
        <f t="shared" si="1349"/>
        <v>0</v>
      </c>
      <c r="FU172" s="70">
        <f t="shared" si="1350"/>
        <v>0</v>
      </c>
      <c r="FV172" s="70">
        <f t="shared" si="1351"/>
        <v>0</v>
      </c>
      <c r="FW172" s="70">
        <f t="shared" si="1352"/>
        <v>0</v>
      </c>
      <c r="FX172" s="70">
        <f t="shared" si="1353"/>
        <v>0</v>
      </c>
      <c r="FY172" s="70">
        <f t="shared" si="1354"/>
        <v>0</v>
      </c>
      <c r="FZ172" s="70">
        <f t="shared" si="1355"/>
        <v>0</v>
      </c>
      <c r="GA172" s="70">
        <f t="shared" si="1356"/>
        <v>0</v>
      </c>
      <c r="GB172" s="70">
        <f t="shared" si="1357"/>
        <v>0</v>
      </c>
      <c r="GC172" s="70">
        <f t="shared" si="1358"/>
        <v>0</v>
      </c>
      <c r="GD172" s="70">
        <f t="shared" si="1359"/>
        <v>0</v>
      </c>
      <c r="GE172" s="70">
        <f t="shared" si="1360"/>
        <v>0</v>
      </c>
      <c r="GF172" s="70">
        <f t="shared" si="1361"/>
        <v>0</v>
      </c>
      <c r="GG172" s="116"/>
      <c r="GH172" s="116"/>
      <c r="GI172" s="116"/>
      <c r="GJ172" s="117"/>
      <c r="GL172" s="10"/>
      <c r="GM172" s="10"/>
      <c r="GN172" s="43"/>
      <c r="GO172" s="44"/>
      <c r="GP172" s="26"/>
      <c r="GQ172" s="5"/>
      <c r="GR172" s="33"/>
    </row>
    <row r="173" spans="1:200" ht="24.95" hidden="1" customHeight="1" outlineLevel="1" x14ac:dyDescent="0.3">
      <c r="A173" s="108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2"/>
      <c r="M173" s="147"/>
      <c r="N173" s="65"/>
      <c r="O173" s="70"/>
      <c r="P173" s="65"/>
      <c r="Q173" s="70"/>
      <c r="R173" s="65"/>
      <c r="S173" s="70"/>
      <c r="T173" s="65"/>
      <c r="U173" s="70"/>
      <c r="V173" s="113"/>
      <c r="W173" s="70"/>
      <c r="X173" s="70"/>
      <c r="Y173" s="70"/>
      <c r="Z173" s="113"/>
      <c r="AA173" s="70"/>
      <c r="AB173" s="113"/>
      <c r="AC173" s="70"/>
      <c r="AD173" s="113"/>
      <c r="AE173" s="114"/>
      <c r="AF173" s="113"/>
      <c r="AG173" s="70"/>
      <c r="AH173" s="113"/>
      <c r="AI173" s="70"/>
      <c r="AJ173" s="113"/>
      <c r="AK173" s="70"/>
      <c r="AL173" s="113"/>
      <c r="AM173" s="70"/>
      <c r="AN173" s="113"/>
      <c r="AO173" s="70"/>
      <c r="AP173" s="113"/>
      <c r="AQ173" s="70"/>
      <c r="AR173" s="113"/>
      <c r="AS173" s="70"/>
      <c r="AT173" s="113"/>
      <c r="AU173" s="70"/>
      <c r="AV173" s="113"/>
      <c r="AW173" s="70"/>
      <c r="AX173" s="113"/>
      <c r="AY173" s="70"/>
      <c r="AZ173" s="113"/>
      <c r="BA173" s="70"/>
      <c r="BB173" s="113"/>
      <c r="BC173" s="70"/>
      <c r="BD173" s="113"/>
      <c r="BE173" s="70"/>
      <c r="BF173" s="70"/>
      <c r="BG173" s="70">
        <f t="shared" si="1311"/>
        <v>0</v>
      </c>
      <c r="BH173" s="70">
        <f t="shared" si="1312"/>
        <v>0</v>
      </c>
      <c r="BI173" s="116"/>
      <c r="BJ173" s="116"/>
      <c r="BK173" s="116"/>
      <c r="BL173" s="117"/>
      <c r="BM173" s="108"/>
      <c r="BN173" s="137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37"/>
      <c r="BY173" s="172"/>
      <c r="BZ173" s="141"/>
      <c r="CA173" s="142"/>
      <c r="CB173" s="141"/>
      <c r="CC173" s="142"/>
      <c r="CD173" s="141"/>
      <c r="CE173" s="142"/>
      <c r="CF173" s="141"/>
      <c r="CG173" s="142"/>
      <c r="CH173" s="141"/>
      <c r="CI173" s="142"/>
      <c r="CJ173" s="68"/>
      <c r="CK173" s="68"/>
      <c r="CL173" s="141"/>
      <c r="CM173" s="142"/>
      <c r="CN173" s="141"/>
      <c r="CO173" s="68"/>
      <c r="CP173" s="141"/>
      <c r="CQ173" s="148"/>
      <c r="CR173" s="141"/>
      <c r="CS173" s="142"/>
      <c r="CT173" s="141"/>
      <c r="CU173" s="68"/>
      <c r="CV173" s="141"/>
      <c r="CW173" s="68"/>
      <c r="CX173" s="141"/>
      <c r="CY173" s="142"/>
      <c r="CZ173" s="141"/>
      <c r="DA173" s="142"/>
      <c r="DB173" s="141"/>
      <c r="DC173" s="142"/>
      <c r="DD173" s="141"/>
      <c r="DE173" s="142"/>
      <c r="DF173" s="141"/>
      <c r="DG173" s="68"/>
      <c r="DH173" s="141"/>
      <c r="DI173" s="142"/>
      <c r="DJ173" s="141"/>
      <c r="DK173" s="142"/>
      <c r="DL173" s="141"/>
      <c r="DM173" s="68"/>
      <c r="DN173" s="141"/>
      <c r="DO173" s="68"/>
      <c r="DP173" s="141"/>
      <c r="DQ173" s="112"/>
      <c r="DR173" s="70"/>
      <c r="DS173" s="70">
        <f t="shared" si="1313"/>
        <v>0</v>
      </c>
      <c r="DT173" s="70">
        <f t="shared" si="1314"/>
        <v>0</v>
      </c>
      <c r="DU173" s="116"/>
      <c r="DV173" s="116"/>
      <c r="DW173" s="116"/>
      <c r="DX173" s="117"/>
      <c r="DY173" s="108"/>
      <c r="DZ173" s="62"/>
      <c r="EA173" s="63"/>
      <c r="EB173" s="63"/>
      <c r="EC173" s="63"/>
      <c r="ED173" s="63"/>
      <c r="EE173" s="63"/>
      <c r="EF173" s="63"/>
      <c r="EG173" s="63"/>
      <c r="EH173" s="63"/>
      <c r="EI173" s="63"/>
      <c r="EJ173" s="62"/>
      <c r="EK173" s="147"/>
      <c r="EL173" s="65"/>
      <c r="EM173" s="70">
        <f t="shared" si="1318"/>
        <v>0</v>
      </c>
      <c r="EN173" s="70">
        <f t="shared" si="1319"/>
        <v>0</v>
      </c>
      <c r="EO173" s="70">
        <f t="shared" si="1320"/>
        <v>0</v>
      </c>
      <c r="EP173" s="70">
        <f t="shared" si="1321"/>
        <v>0</v>
      </c>
      <c r="EQ173" s="70">
        <f t="shared" si="1322"/>
        <v>0</v>
      </c>
      <c r="ER173" s="70">
        <f t="shared" si="1323"/>
        <v>0</v>
      </c>
      <c r="ES173" s="70">
        <f t="shared" si="1324"/>
        <v>0</v>
      </c>
      <c r="ET173" s="70">
        <f t="shared" si="1325"/>
        <v>0</v>
      </c>
      <c r="EU173" s="70">
        <f t="shared" si="1326"/>
        <v>0</v>
      </c>
      <c r="EV173" s="70">
        <f t="shared" si="1327"/>
        <v>0</v>
      </c>
      <c r="EW173" s="70">
        <f t="shared" si="1328"/>
        <v>0</v>
      </c>
      <c r="EX173" s="70">
        <f t="shared" si="1329"/>
        <v>0</v>
      </c>
      <c r="EY173" s="70">
        <f t="shared" si="1330"/>
        <v>0</v>
      </c>
      <c r="EZ173" s="70">
        <f t="shared" si="1331"/>
        <v>0</v>
      </c>
      <c r="FA173" s="70">
        <f t="shared" si="1332"/>
        <v>0</v>
      </c>
      <c r="FB173" s="70">
        <f t="shared" si="1333"/>
        <v>0</v>
      </c>
      <c r="FC173" s="70">
        <f t="shared" si="1334"/>
        <v>0</v>
      </c>
      <c r="FD173" s="70">
        <f t="shared" si="1335"/>
        <v>0</v>
      </c>
      <c r="FE173" s="70">
        <f t="shared" si="1336"/>
        <v>0</v>
      </c>
      <c r="FF173" s="70">
        <f t="shared" si="1337"/>
        <v>0</v>
      </c>
      <c r="FG173" s="70">
        <f t="shared" si="1338"/>
        <v>0</v>
      </c>
      <c r="FH173" s="70">
        <f t="shared" si="1339"/>
        <v>0</v>
      </c>
      <c r="FI173" s="70">
        <f t="shared" si="1340"/>
        <v>0</v>
      </c>
      <c r="FJ173" s="70">
        <f t="shared" si="1341"/>
        <v>0</v>
      </c>
      <c r="FK173" s="70">
        <f t="shared" si="1342"/>
        <v>0</v>
      </c>
      <c r="FL173" s="70">
        <f t="shared" si="1343"/>
        <v>0</v>
      </c>
      <c r="FM173" s="70">
        <f t="shared" si="1344"/>
        <v>0</v>
      </c>
      <c r="FN173" s="70">
        <f t="shared" si="1345"/>
        <v>0</v>
      </c>
      <c r="FO173" s="70">
        <f t="shared" si="1346"/>
        <v>0</v>
      </c>
      <c r="FP173" s="70">
        <f t="shared" si="1347"/>
        <v>0</v>
      </c>
      <c r="FQ173" s="70">
        <f t="shared" si="1348"/>
        <v>0</v>
      </c>
      <c r="FR173" s="70">
        <f t="shared" si="1386"/>
        <v>0</v>
      </c>
      <c r="FS173" s="66">
        <f t="shared" si="1348"/>
        <v>0</v>
      </c>
      <c r="FT173" s="70">
        <f t="shared" si="1349"/>
        <v>0</v>
      </c>
      <c r="FU173" s="70">
        <f t="shared" si="1350"/>
        <v>0</v>
      </c>
      <c r="FV173" s="70">
        <f t="shared" si="1351"/>
        <v>0</v>
      </c>
      <c r="FW173" s="70">
        <f t="shared" si="1352"/>
        <v>0</v>
      </c>
      <c r="FX173" s="70">
        <f t="shared" si="1353"/>
        <v>0</v>
      </c>
      <c r="FY173" s="70">
        <f t="shared" si="1354"/>
        <v>0</v>
      </c>
      <c r="FZ173" s="70">
        <f t="shared" si="1355"/>
        <v>0</v>
      </c>
      <c r="GA173" s="70">
        <f t="shared" si="1356"/>
        <v>0</v>
      </c>
      <c r="GB173" s="70">
        <f t="shared" si="1357"/>
        <v>0</v>
      </c>
      <c r="GC173" s="70">
        <f t="shared" si="1358"/>
        <v>0</v>
      </c>
      <c r="GD173" s="70">
        <f t="shared" si="1359"/>
        <v>0</v>
      </c>
      <c r="GE173" s="70">
        <f t="shared" si="1360"/>
        <v>0</v>
      </c>
      <c r="GF173" s="70">
        <f t="shared" si="1361"/>
        <v>0</v>
      </c>
      <c r="GG173" s="116"/>
      <c r="GH173" s="116"/>
      <c r="GI173" s="116"/>
      <c r="GJ173" s="117"/>
      <c r="GL173" s="10"/>
      <c r="GM173" s="10"/>
      <c r="GN173" s="43"/>
      <c r="GO173" s="44"/>
      <c r="GP173" s="26"/>
      <c r="GQ173" s="5"/>
      <c r="GR173" s="33"/>
    </row>
    <row r="174" spans="1:200" ht="24.95" hidden="1" customHeight="1" outlineLevel="1" x14ac:dyDescent="0.3">
      <c r="A174" s="108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2"/>
      <c r="M174" s="147">
        <f>SUM(N174+P174+T174+V174+AR174*2)</f>
        <v>0</v>
      </c>
      <c r="N174" s="65"/>
      <c r="O174" s="70"/>
      <c r="P174" s="65"/>
      <c r="Q174" s="70"/>
      <c r="R174" s="65"/>
      <c r="S174" s="70"/>
      <c r="T174" s="65"/>
      <c r="U174" s="70"/>
      <c r="V174" s="113"/>
      <c r="W174" s="70"/>
      <c r="X174" s="70"/>
      <c r="Y174" s="70"/>
      <c r="Z174" s="113"/>
      <c r="AA174" s="70"/>
      <c r="AB174" s="113"/>
      <c r="AC174" s="70"/>
      <c r="AD174" s="113"/>
      <c r="AE174" s="114"/>
      <c r="AF174" s="113"/>
      <c r="AG174" s="70"/>
      <c r="AH174" s="113"/>
      <c r="AI174" s="70"/>
      <c r="AJ174" s="113"/>
      <c r="AK174" s="70"/>
      <c r="AL174" s="113"/>
      <c r="AM174" s="70"/>
      <c r="AN174" s="113"/>
      <c r="AO174" s="70"/>
      <c r="AP174" s="113"/>
      <c r="AQ174" s="70"/>
      <c r="AR174" s="113"/>
      <c r="AS174" s="70"/>
      <c r="AT174" s="113"/>
      <c r="AU174" s="70"/>
      <c r="AV174" s="113"/>
      <c r="AW174" s="70"/>
      <c r="AX174" s="113"/>
      <c r="AY174" s="70"/>
      <c r="AZ174" s="113"/>
      <c r="BA174" s="70"/>
      <c r="BB174" s="113"/>
      <c r="BC174" s="70"/>
      <c r="BD174" s="113"/>
      <c r="BE174" s="70"/>
      <c r="BF174" s="70"/>
      <c r="BG174" s="70">
        <f t="shared" si="1311"/>
        <v>0</v>
      </c>
      <c r="BH174" s="70">
        <f t="shared" si="1312"/>
        <v>0</v>
      </c>
      <c r="BI174" s="116"/>
      <c r="BJ174" s="116"/>
      <c r="BK174" s="116"/>
      <c r="BL174" s="117"/>
      <c r="BM174" s="108"/>
      <c r="BN174" s="137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239"/>
      <c r="BY174" s="172"/>
      <c r="BZ174" s="141"/>
      <c r="CA174" s="142"/>
      <c r="CB174" s="141"/>
      <c r="CC174" s="142"/>
      <c r="CD174" s="141"/>
      <c r="CE174" s="142"/>
      <c r="CF174" s="141"/>
      <c r="CG174" s="142"/>
      <c r="CH174" s="141"/>
      <c r="CI174" s="142"/>
      <c r="CJ174" s="68"/>
      <c r="CK174" s="68"/>
      <c r="CL174" s="141"/>
      <c r="CM174" s="68"/>
      <c r="CN174" s="141"/>
      <c r="CO174" s="240"/>
      <c r="CP174" s="141"/>
      <c r="CQ174" s="142"/>
      <c r="CR174" s="141"/>
      <c r="CS174" s="68"/>
      <c r="CT174" s="141"/>
      <c r="CU174" s="68"/>
      <c r="CV174" s="141"/>
      <c r="CW174" s="68"/>
      <c r="CX174" s="141"/>
      <c r="CY174" s="142"/>
      <c r="CZ174" s="141"/>
      <c r="DA174" s="68"/>
      <c r="DB174" s="141"/>
      <c r="DC174" s="142"/>
      <c r="DD174" s="141"/>
      <c r="DE174" s="142"/>
      <c r="DF174" s="141"/>
      <c r="DG174" s="68"/>
      <c r="DH174" s="141"/>
      <c r="DI174" s="142"/>
      <c r="DJ174" s="141"/>
      <c r="DK174" s="142"/>
      <c r="DL174" s="141"/>
      <c r="DM174" s="68"/>
      <c r="DN174" s="141"/>
      <c r="DO174" s="68"/>
      <c r="DP174" s="142"/>
      <c r="DQ174" s="68"/>
      <c r="DR174" s="70"/>
      <c r="DS174" s="70">
        <f t="shared" si="1313"/>
        <v>0</v>
      </c>
      <c r="DT174" s="70">
        <f t="shared" si="1314"/>
        <v>0</v>
      </c>
      <c r="DU174" s="116"/>
      <c r="DV174" s="116"/>
      <c r="DW174" s="116"/>
      <c r="DX174" s="117"/>
      <c r="DY174" s="108"/>
      <c r="DZ174" s="62"/>
      <c r="EA174" s="63"/>
      <c r="EB174" s="63"/>
      <c r="EC174" s="63"/>
      <c r="ED174" s="63"/>
      <c r="EE174" s="63"/>
      <c r="EF174" s="63"/>
      <c r="EG174" s="63"/>
      <c r="EH174" s="63"/>
      <c r="EI174" s="63"/>
      <c r="EJ174" s="62">
        <f t="shared" si="1315"/>
        <v>0</v>
      </c>
      <c r="EK174" s="147">
        <f t="shared" si="1316"/>
        <v>0</v>
      </c>
      <c r="EL174" s="65">
        <f t="shared" si="1317"/>
        <v>0</v>
      </c>
      <c r="EM174" s="70">
        <f t="shared" si="1318"/>
        <v>0</v>
      </c>
      <c r="EN174" s="65">
        <f t="shared" si="1319"/>
        <v>0</v>
      </c>
      <c r="EO174" s="70">
        <f t="shared" si="1320"/>
        <v>0</v>
      </c>
      <c r="EP174" s="65">
        <f t="shared" si="1321"/>
        <v>0</v>
      </c>
      <c r="EQ174" s="70">
        <f t="shared" si="1322"/>
        <v>0</v>
      </c>
      <c r="ER174" s="65">
        <f t="shared" si="1323"/>
        <v>0</v>
      </c>
      <c r="ES174" s="70">
        <f t="shared" si="1324"/>
        <v>0</v>
      </c>
      <c r="ET174" s="113">
        <f t="shared" si="1325"/>
        <v>0</v>
      </c>
      <c r="EU174" s="70">
        <f t="shared" si="1326"/>
        <v>0</v>
      </c>
      <c r="EV174" s="70">
        <f t="shared" si="1327"/>
        <v>0</v>
      </c>
      <c r="EW174" s="70">
        <f t="shared" si="1328"/>
        <v>0</v>
      </c>
      <c r="EX174" s="113">
        <f t="shared" si="1329"/>
        <v>0</v>
      </c>
      <c r="EY174" s="70">
        <f t="shared" si="1330"/>
        <v>0</v>
      </c>
      <c r="EZ174" s="113">
        <f t="shared" si="1331"/>
        <v>0</v>
      </c>
      <c r="FA174" s="70">
        <f t="shared" si="1332"/>
        <v>0</v>
      </c>
      <c r="FB174" s="113">
        <f t="shared" si="1333"/>
        <v>0</v>
      </c>
      <c r="FC174" s="114">
        <f t="shared" si="1334"/>
        <v>0</v>
      </c>
      <c r="FD174" s="113">
        <f t="shared" si="1335"/>
        <v>0</v>
      </c>
      <c r="FE174" s="70">
        <f t="shared" si="1336"/>
        <v>0</v>
      </c>
      <c r="FF174" s="113">
        <f t="shared" si="1337"/>
        <v>0</v>
      </c>
      <c r="FG174" s="70">
        <f t="shared" si="1338"/>
        <v>0</v>
      </c>
      <c r="FH174" s="113">
        <f t="shared" si="1339"/>
        <v>0</v>
      </c>
      <c r="FI174" s="70">
        <f t="shared" si="1340"/>
        <v>0</v>
      </c>
      <c r="FJ174" s="113">
        <f t="shared" si="1341"/>
        <v>0</v>
      </c>
      <c r="FK174" s="70">
        <f t="shared" si="1342"/>
        <v>0</v>
      </c>
      <c r="FL174" s="113">
        <f t="shared" si="1343"/>
        <v>0</v>
      </c>
      <c r="FM174" s="70">
        <f t="shared" si="1344"/>
        <v>0</v>
      </c>
      <c r="FN174" s="113">
        <f t="shared" si="1345"/>
        <v>0</v>
      </c>
      <c r="FO174" s="70">
        <f t="shared" si="1346"/>
        <v>0</v>
      </c>
      <c r="FP174" s="113">
        <f t="shared" si="1347"/>
        <v>0</v>
      </c>
      <c r="FQ174" s="70">
        <f t="shared" si="1348"/>
        <v>0</v>
      </c>
      <c r="FR174" s="113"/>
      <c r="FS174" s="66">
        <f t="shared" si="1348"/>
        <v>0</v>
      </c>
      <c r="FT174" s="113">
        <f t="shared" si="1349"/>
        <v>0</v>
      </c>
      <c r="FU174" s="70">
        <f t="shared" si="1350"/>
        <v>0</v>
      </c>
      <c r="FV174" s="113">
        <f t="shared" si="1351"/>
        <v>0</v>
      </c>
      <c r="FW174" s="70">
        <f t="shared" si="1352"/>
        <v>0</v>
      </c>
      <c r="FX174" s="113">
        <f t="shared" si="1353"/>
        <v>0</v>
      </c>
      <c r="FY174" s="70">
        <f t="shared" si="1354"/>
        <v>0</v>
      </c>
      <c r="FZ174" s="113">
        <f t="shared" si="1355"/>
        <v>0</v>
      </c>
      <c r="GA174" s="70">
        <f t="shared" si="1356"/>
        <v>0</v>
      </c>
      <c r="GB174" s="113">
        <f t="shared" si="1357"/>
        <v>0</v>
      </c>
      <c r="GC174" s="70">
        <f t="shared" si="1358"/>
        <v>0</v>
      </c>
      <c r="GD174" s="70">
        <f t="shared" si="1359"/>
        <v>0</v>
      </c>
      <c r="GE174" s="70">
        <f t="shared" si="1360"/>
        <v>0</v>
      </c>
      <c r="GF174" s="70">
        <f t="shared" si="1361"/>
        <v>0</v>
      </c>
      <c r="GG174" s="116"/>
      <c r="GH174" s="116"/>
      <c r="GI174" s="116"/>
      <c r="GJ174" s="117"/>
      <c r="GL174" s="10"/>
      <c r="GM174" s="10"/>
      <c r="GN174" s="1"/>
      <c r="GO174" s="13"/>
      <c r="GP174" s="26"/>
      <c r="GQ174" s="5"/>
      <c r="GR174" s="33"/>
    </row>
    <row r="175" spans="1:200" s="2" customFormat="1" ht="24.95" customHeight="1" collapsed="1" x14ac:dyDescent="0.3">
      <c r="A175" s="152">
        <v>11</v>
      </c>
      <c r="B175" s="99" t="s">
        <v>69</v>
      </c>
      <c r="C175" s="100" t="s">
        <v>63</v>
      </c>
      <c r="D175" s="101">
        <v>0.25</v>
      </c>
      <c r="E175" s="152"/>
      <c r="F175" s="152"/>
      <c r="G175" s="152"/>
      <c r="H175" s="152"/>
      <c r="I175" s="152"/>
      <c r="J175" s="152"/>
      <c r="K175" s="152"/>
      <c r="L175" s="152">
        <f t="shared" ref="L175:BH175" si="1388">SUM(L176:L189)</f>
        <v>134</v>
      </c>
      <c r="M175" s="152">
        <f t="shared" si="1388"/>
        <v>18</v>
      </c>
      <c r="N175" s="152">
        <f t="shared" si="1388"/>
        <v>8</v>
      </c>
      <c r="O175" s="71">
        <f>SUM(O176:O189)</f>
        <v>8</v>
      </c>
      <c r="P175" s="152">
        <f t="shared" si="1388"/>
        <v>10</v>
      </c>
      <c r="Q175" s="152">
        <f t="shared" si="1388"/>
        <v>10</v>
      </c>
      <c r="R175" s="152">
        <f>SUM(R176:R189)</f>
        <v>0</v>
      </c>
      <c r="S175" s="152">
        <f>SUM(S176:S189)</f>
        <v>0</v>
      </c>
      <c r="T175" s="152">
        <f t="shared" si="1388"/>
        <v>0</v>
      </c>
      <c r="U175" s="152">
        <f t="shared" si="1388"/>
        <v>0</v>
      </c>
      <c r="V175" s="152">
        <f t="shared" si="1388"/>
        <v>0</v>
      </c>
      <c r="W175" s="152">
        <f t="shared" si="1388"/>
        <v>0</v>
      </c>
      <c r="X175" s="152">
        <f t="shared" si="1388"/>
        <v>0</v>
      </c>
      <c r="Y175" s="152">
        <f t="shared" si="1388"/>
        <v>0.3</v>
      </c>
      <c r="Z175" s="152">
        <f t="shared" si="1388"/>
        <v>0</v>
      </c>
      <c r="AA175" s="152">
        <f t="shared" si="1388"/>
        <v>0</v>
      </c>
      <c r="AB175" s="152">
        <f t="shared" si="1388"/>
        <v>17</v>
      </c>
      <c r="AC175" s="152">
        <f t="shared" si="1388"/>
        <v>17</v>
      </c>
      <c r="AD175" s="152">
        <f t="shared" si="1388"/>
        <v>2</v>
      </c>
      <c r="AE175" s="152">
        <f t="shared" si="1388"/>
        <v>70</v>
      </c>
      <c r="AF175" s="152">
        <f t="shared" si="1388"/>
        <v>0</v>
      </c>
      <c r="AG175" s="152">
        <f t="shared" si="1388"/>
        <v>0</v>
      </c>
      <c r="AH175" s="152">
        <f t="shared" si="1388"/>
        <v>0</v>
      </c>
      <c r="AI175" s="71">
        <f t="shared" si="1388"/>
        <v>0</v>
      </c>
      <c r="AJ175" s="152">
        <f t="shared" si="1388"/>
        <v>0</v>
      </c>
      <c r="AK175" s="152">
        <f t="shared" si="1388"/>
        <v>0</v>
      </c>
      <c r="AL175" s="152">
        <f t="shared" si="1388"/>
        <v>0</v>
      </c>
      <c r="AM175" s="152">
        <f t="shared" si="1388"/>
        <v>0</v>
      </c>
      <c r="AN175" s="152">
        <f>SUM(AN176:AN189)</f>
        <v>0</v>
      </c>
      <c r="AO175" s="152">
        <f t="shared" si="1388"/>
        <v>0</v>
      </c>
      <c r="AP175" s="152">
        <f t="shared" si="1388"/>
        <v>0</v>
      </c>
      <c r="AQ175" s="152">
        <f t="shared" si="1388"/>
        <v>0</v>
      </c>
      <c r="AR175" s="152">
        <f t="shared" si="1388"/>
        <v>0</v>
      </c>
      <c r="AS175" s="152">
        <f t="shared" si="1388"/>
        <v>0</v>
      </c>
      <c r="AT175" s="152">
        <f>SUM(AT176:AT189)</f>
        <v>0</v>
      </c>
      <c r="AU175" s="152">
        <f>SUM(AU176:AU189)</f>
        <v>0</v>
      </c>
      <c r="AV175" s="152">
        <f t="shared" si="1388"/>
        <v>0</v>
      </c>
      <c r="AW175" s="152">
        <f t="shared" si="1388"/>
        <v>0</v>
      </c>
      <c r="AX175" s="152">
        <f t="shared" si="1388"/>
        <v>0</v>
      </c>
      <c r="AY175" s="152">
        <f t="shared" si="1388"/>
        <v>0</v>
      </c>
      <c r="AZ175" s="152">
        <f t="shared" si="1388"/>
        <v>0</v>
      </c>
      <c r="BA175" s="152">
        <f t="shared" si="1388"/>
        <v>0</v>
      </c>
      <c r="BB175" s="152">
        <f t="shared" si="1388"/>
        <v>0</v>
      </c>
      <c r="BC175" s="152">
        <f t="shared" si="1388"/>
        <v>0</v>
      </c>
      <c r="BD175" s="152">
        <f t="shared" si="1388"/>
        <v>0</v>
      </c>
      <c r="BE175" s="152">
        <f t="shared" si="1388"/>
        <v>0</v>
      </c>
      <c r="BF175" s="152">
        <f t="shared" si="1388"/>
        <v>0</v>
      </c>
      <c r="BG175" s="71">
        <f t="shared" si="1388"/>
        <v>105.3</v>
      </c>
      <c r="BH175" s="71">
        <f t="shared" si="1388"/>
        <v>18</v>
      </c>
      <c r="BI175" s="152"/>
      <c r="BJ175" s="152"/>
      <c r="BK175" s="152"/>
      <c r="BL175" s="152"/>
      <c r="BM175" s="152">
        <v>11</v>
      </c>
      <c r="BN175" s="99" t="s">
        <v>69</v>
      </c>
      <c r="BO175" s="100" t="s">
        <v>63</v>
      </c>
      <c r="BP175" s="101">
        <v>0.25</v>
      </c>
      <c r="BQ175" s="152"/>
      <c r="BR175" s="152"/>
      <c r="BS175" s="152"/>
      <c r="BT175" s="152"/>
      <c r="BU175" s="152"/>
      <c r="BV175" s="152"/>
      <c r="BW175" s="152"/>
      <c r="BX175" s="152">
        <f t="shared" ref="BX175:CY175" si="1389">SUM(BX176:BX189)</f>
        <v>108</v>
      </c>
      <c r="BY175" s="152">
        <f t="shared" si="1389"/>
        <v>28</v>
      </c>
      <c r="BZ175" s="152">
        <f t="shared" si="1389"/>
        <v>12</v>
      </c>
      <c r="CA175" s="71">
        <f>SUM(CA176:CA189)</f>
        <v>12</v>
      </c>
      <c r="CB175" s="152">
        <f t="shared" si="1389"/>
        <v>12</v>
      </c>
      <c r="CC175" s="152">
        <f t="shared" si="1389"/>
        <v>12</v>
      </c>
      <c r="CD175" s="152">
        <f t="shared" si="1389"/>
        <v>4</v>
      </c>
      <c r="CE175" s="152">
        <f t="shared" si="1389"/>
        <v>4</v>
      </c>
      <c r="CF175" s="152">
        <f t="shared" si="1389"/>
        <v>0</v>
      </c>
      <c r="CG175" s="152">
        <f t="shared" si="1389"/>
        <v>0</v>
      </c>
      <c r="CH175" s="152">
        <f t="shared" si="1389"/>
        <v>0</v>
      </c>
      <c r="CI175" s="152">
        <f t="shared" si="1389"/>
        <v>0</v>
      </c>
      <c r="CJ175" s="152">
        <f t="shared" si="1389"/>
        <v>0</v>
      </c>
      <c r="CK175" s="152">
        <f t="shared" si="1389"/>
        <v>0</v>
      </c>
      <c r="CL175" s="152">
        <f t="shared" si="1389"/>
        <v>0</v>
      </c>
      <c r="CM175" s="152">
        <f t="shared" si="1389"/>
        <v>0</v>
      </c>
      <c r="CN175" s="152">
        <f t="shared" si="1389"/>
        <v>0</v>
      </c>
      <c r="CO175" s="152">
        <f t="shared" si="1389"/>
        <v>0</v>
      </c>
      <c r="CP175" s="152">
        <f t="shared" si="1389"/>
        <v>1</v>
      </c>
      <c r="CQ175" s="152">
        <f t="shared" si="1389"/>
        <v>30</v>
      </c>
      <c r="CR175" s="152">
        <f t="shared" si="1389"/>
        <v>0</v>
      </c>
      <c r="CS175" s="152">
        <f t="shared" si="1389"/>
        <v>0</v>
      </c>
      <c r="CT175" s="152">
        <f t="shared" si="1389"/>
        <v>0</v>
      </c>
      <c r="CU175" s="71">
        <f t="shared" si="1389"/>
        <v>0</v>
      </c>
      <c r="CV175" s="152">
        <f t="shared" si="1389"/>
        <v>0</v>
      </c>
      <c r="CW175" s="152">
        <f t="shared" si="1389"/>
        <v>0</v>
      </c>
      <c r="CX175" s="152">
        <f t="shared" si="1389"/>
        <v>3</v>
      </c>
      <c r="CY175" s="152">
        <f t="shared" si="1389"/>
        <v>50</v>
      </c>
      <c r="CZ175" s="152">
        <f>SUM(CZ176:CZ189)</f>
        <v>0</v>
      </c>
      <c r="DA175" s="152">
        <f t="shared" ref="DA175:DS175" si="1390">SUM(DA176:DA189)</f>
        <v>0</v>
      </c>
      <c r="DB175" s="152">
        <f t="shared" si="1390"/>
        <v>0</v>
      </c>
      <c r="DC175" s="169">
        <f t="shared" si="1390"/>
        <v>0</v>
      </c>
      <c r="DD175" s="152">
        <f t="shared" si="1390"/>
        <v>1</v>
      </c>
      <c r="DE175" s="169">
        <f t="shared" si="1390"/>
        <v>0</v>
      </c>
      <c r="DF175" s="152">
        <f t="shared" si="1390"/>
        <v>0</v>
      </c>
      <c r="DG175" s="152">
        <f t="shared" si="1390"/>
        <v>0</v>
      </c>
      <c r="DH175" s="152">
        <f t="shared" si="1390"/>
        <v>0</v>
      </c>
      <c r="DI175" s="152">
        <f t="shared" si="1390"/>
        <v>0</v>
      </c>
      <c r="DJ175" s="152">
        <f t="shared" si="1390"/>
        <v>0</v>
      </c>
      <c r="DK175" s="169">
        <f t="shared" si="1390"/>
        <v>0</v>
      </c>
      <c r="DL175" s="152">
        <f t="shared" si="1390"/>
        <v>0</v>
      </c>
      <c r="DM175" s="152">
        <f t="shared" si="1390"/>
        <v>0</v>
      </c>
      <c r="DN175" s="152">
        <f t="shared" si="1390"/>
        <v>0</v>
      </c>
      <c r="DO175" s="152">
        <f t="shared" si="1390"/>
        <v>0</v>
      </c>
      <c r="DP175" s="152">
        <f t="shared" si="1390"/>
        <v>0</v>
      </c>
      <c r="DQ175" s="152">
        <f t="shared" si="1390"/>
        <v>0</v>
      </c>
      <c r="DR175" s="152">
        <f t="shared" si="1390"/>
        <v>0</v>
      </c>
      <c r="DS175" s="71">
        <f t="shared" si="1390"/>
        <v>108</v>
      </c>
      <c r="DT175" s="71">
        <f>SUM(DT176:DT189)</f>
        <v>28</v>
      </c>
      <c r="DU175" s="152"/>
      <c r="DV175" s="152"/>
      <c r="DW175" s="152"/>
      <c r="DX175" s="152"/>
      <c r="DY175" s="152">
        <v>11</v>
      </c>
      <c r="DZ175" s="99" t="s">
        <v>69</v>
      </c>
      <c r="EA175" s="100" t="s">
        <v>63</v>
      </c>
      <c r="EB175" s="101">
        <v>0.25</v>
      </c>
      <c r="EC175" s="152"/>
      <c r="ED175" s="152"/>
      <c r="EE175" s="152"/>
      <c r="EF175" s="152"/>
      <c r="EG175" s="152"/>
      <c r="EH175" s="152"/>
      <c r="EI175" s="152"/>
      <c r="EJ175" s="152">
        <f>SUM(EJ176:EJ189)</f>
        <v>242</v>
      </c>
      <c r="EK175" s="152">
        <f t="shared" ref="EK175:GF175" si="1391">SUM(EK176:EK189)</f>
        <v>46</v>
      </c>
      <c r="EL175" s="152">
        <f t="shared" si="1391"/>
        <v>20</v>
      </c>
      <c r="EM175" s="71">
        <f>SUM(EM176:EM189)</f>
        <v>20</v>
      </c>
      <c r="EN175" s="152">
        <f t="shared" si="1391"/>
        <v>22</v>
      </c>
      <c r="EO175" s="152">
        <f>SUM(EO176:EO189)</f>
        <v>22</v>
      </c>
      <c r="EP175" s="152">
        <f>SUM(EP176:EP189)</f>
        <v>4</v>
      </c>
      <c r="EQ175" s="152">
        <f>SUM(EQ176:EQ189)</f>
        <v>4</v>
      </c>
      <c r="ER175" s="152">
        <f t="shared" si="1391"/>
        <v>0</v>
      </c>
      <c r="ES175" s="152">
        <f t="shared" si="1391"/>
        <v>0</v>
      </c>
      <c r="ET175" s="152">
        <f t="shared" si="1391"/>
        <v>0</v>
      </c>
      <c r="EU175" s="152">
        <f t="shared" si="1391"/>
        <v>0</v>
      </c>
      <c r="EV175" s="152">
        <f t="shared" si="1391"/>
        <v>0</v>
      </c>
      <c r="EW175" s="152">
        <f t="shared" si="1391"/>
        <v>0.3</v>
      </c>
      <c r="EX175" s="152">
        <f t="shared" si="1391"/>
        <v>0</v>
      </c>
      <c r="EY175" s="152">
        <f t="shared" si="1391"/>
        <v>0</v>
      </c>
      <c r="EZ175" s="152">
        <f t="shared" si="1391"/>
        <v>17</v>
      </c>
      <c r="FA175" s="152">
        <f t="shared" si="1391"/>
        <v>17</v>
      </c>
      <c r="FB175" s="152">
        <f t="shared" si="1391"/>
        <v>3</v>
      </c>
      <c r="FC175" s="152">
        <f t="shared" si="1391"/>
        <v>100</v>
      </c>
      <c r="FD175" s="152">
        <f t="shared" si="1391"/>
        <v>0</v>
      </c>
      <c r="FE175" s="152">
        <f t="shared" si="1391"/>
        <v>0</v>
      </c>
      <c r="FF175" s="152">
        <f t="shared" si="1391"/>
        <v>0</v>
      </c>
      <c r="FG175" s="71">
        <f t="shared" si="1391"/>
        <v>0</v>
      </c>
      <c r="FH175" s="152">
        <f t="shared" si="1391"/>
        <v>0</v>
      </c>
      <c r="FI175" s="152">
        <f t="shared" si="1391"/>
        <v>0</v>
      </c>
      <c r="FJ175" s="152">
        <f t="shared" si="1391"/>
        <v>3</v>
      </c>
      <c r="FK175" s="152">
        <f t="shared" si="1391"/>
        <v>50</v>
      </c>
      <c r="FL175" s="152">
        <f t="shared" si="1391"/>
        <v>0</v>
      </c>
      <c r="FM175" s="152">
        <f t="shared" si="1391"/>
        <v>0</v>
      </c>
      <c r="FN175" s="152">
        <f t="shared" si="1391"/>
        <v>0</v>
      </c>
      <c r="FO175" s="152">
        <f t="shared" si="1391"/>
        <v>0</v>
      </c>
      <c r="FP175" s="152">
        <f t="shared" si="1391"/>
        <v>1</v>
      </c>
      <c r="FQ175" s="152">
        <f t="shared" si="1391"/>
        <v>0</v>
      </c>
      <c r="FR175" s="152"/>
      <c r="FS175" s="169">
        <f>SUM(FS176:FS189)</f>
        <v>0</v>
      </c>
      <c r="FT175" s="152">
        <f t="shared" si="1391"/>
        <v>0</v>
      </c>
      <c r="FU175" s="152">
        <f t="shared" si="1391"/>
        <v>0</v>
      </c>
      <c r="FV175" s="152">
        <f t="shared" si="1391"/>
        <v>0</v>
      </c>
      <c r="FW175" s="152">
        <f t="shared" si="1391"/>
        <v>0</v>
      </c>
      <c r="FX175" s="152">
        <f t="shared" si="1391"/>
        <v>0</v>
      </c>
      <c r="FY175" s="152">
        <f t="shared" si="1391"/>
        <v>0</v>
      </c>
      <c r="FZ175" s="152">
        <f t="shared" si="1391"/>
        <v>0</v>
      </c>
      <c r="GA175" s="152">
        <f t="shared" si="1391"/>
        <v>0</v>
      </c>
      <c r="GB175" s="152">
        <f t="shared" si="1391"/>
        <v>0</v>
      </c>
      <c r="GC175" s="152">
        <f t="shared" si="1391"/>
        <v>0</v>
      </c>
      <c r="GD175" s="152">
        <f t="shared" si="1391"/>
        <v>0</v>
      </c>
      <c r="GE175" s="71">
        <f t="shared" si="1391"/>
        <v>213.3</v>
      </c>
      <c r="GF175" s="71">
        <f t="shared" si="1391"/>
        <v>46</v>
      </c>
      <c r="GG175" s="152"/>
      <c r="GH175" s="152"/>
      <c r="GI175" s="152"/>
      <c r="GJ175" s="264"/>
      <c r="GK175" s="266"/>
      <c r="GL175" s="265"/>
      <c r="GM175" s="7"/>
      <c r="GN175" s="11"/>
      <c r="GO175" s="11"/>
      <c r="GP175" s="39"/>
      <c r="GQ175" s="40"/>
      <c r="GR175" s="38"/>
    </row>
    <row r="176" spans="1:200" ht="24.95" hidden="1" customHeight="1" outlineLevel="1" x14ac:dyDescent="0.3">
      <c r="A176" s="108"/>
      <c r="B176" s="62"/>
      <c r="C176" s="119"/>
      <c r="D176" s="119"/>
      <c r="E176" s="119"/>
      <c r="F176" s="63"/>
      <c r="G176" s="119"/>
      <c r="H176" s="63"/>
      <c r="I176" s="63"/>
      <c r="J176" s="63"/>
      <c r="K176" s="63"/>
      <c r="L176" s="120"/>
      <c r="M176" s="121"/>
      <c r="N176" s="122"/>
      <c r="O176" s="123"/>
      <c r="P176" s="122"/>
      <c r="Q176" s="123"/>
      <c r="R176" s="122"/>
      <c r="S176" s="123"/>
      <c r="T176" s="65"/>
      <c r="U176" s="66"/>
      <c r="V176" s="65"/>
      <c r="W176" s="66"/>
      <c r="X176" s="67"/>
      <c r="Y176" s="68"/>
      <c r="Z176" s="65"/>
      <c r="AA176" s="66"/>
      <c r="AB176" s="65"/>
      <c r="AC176" s="67"/>
      <c r="AD176" s="65"/>
      <c r="AE176" s="69"/>
      <c r="AF176" s="65"/>
      <c r="AG176" s="66"/>
      <c r="AH176" s="113"/>
      <c r="AI176" s="70"/>
      <c r="AJ176" s="113"/>
      <c r="AK176" s="70"/>
      <c r="AL176" s="113"/>
      <c r="AM176" s="70"/>
      <c r="AN176" s="113"/>
      <c r="AO176" s="70"/>
      <c r="AP176" s="113"/>
      <c r="AQ176" s="70"/>
      <c r="AR176" s="113"/>
      <c r="AS176" s="70"/>
      <c r="AT176" s="113"/>
      <c r="AU176" s="70"/>
      <c r="AV176" s="113"/>
      <c r="AW176" s="70"/>
      <c r="AX176" s="113"/>
      <c r="AY176" s="70"/>
      <c r="AZ176" s="113"/>
      <c r="BA176" s="70"/>
      <c r="BB176" s="113"/>
      <c r="BC176" s="70"/>
      <c r="BD176" s="113"/>
      <c r="BE176" s="70"/>
      <c r="BF176" s="70"/>
      <c r="BG176" s="70">
        <f t="shared" ref="BG176:BG189" si="1392">SUM(AO176+BE176+BC176+BA176+AY176+AW176+AS176+AQ176+AK176+AM176+AI176+AG176+AE176+AC176+AA176+Y176+X176+W176+U176+Q176+O176+S176+AU176)</f>
        <v>0</v>
      </c>
      <c r="BH176" s="70">
        <f t="shared" ref="BH176:BH189" si="1393">SUM(O176+Q176+U176+W176+X176+AS176+AW176+AY176+BA176+BC176+S176+AQ176)</f>
        <v>0</v>
      </c>
      <c r="BI176" s="70"/>
      <c r="BJ176" s="62"/>
      <c r="BK176" s="62"/>
      <c r="BL176" s="237"/>
      <c r="BM176" s="108"/>
      <c r="BN176" s="62" t="s">
        <v>221</v>
      </c>
      <c r="BO176" s="145" t="s">
        <v>222</v>
      </c>
      <c r="BP176" s="63" t="s">
        <v>95</v>
      </c>
      <c r="BQ176" s="63" t="s">
        <v>223</v>
      </c>
      <c r="BR176" s="63" t="s">
        <v>351</v>
      </c>
      <c r="BS176" s="63">
        <v>4</v>
      </c>
      <c r="BT176" s="63">
        <v>1</v>
      </c>
      <c r="BU176" s="63">
        <v>1</v>
      </c>
      <c r="BV176" s="63">
        <v>1</v>
      </c>
      <c r="BW176" s="63">
        <v>1</v>
      </c>
      <c r="BX176" s="109">
        <v>66</v>
      </c>
      <c r="BY176" s="135">
        <f t="shared" ref="BY176:BY177" si="1394">SUM(BZ176+CB176+CD176+CF176+CH176)</f>
        <v>12</v>
      </c>
      <c r="BZ176" s="65">
        <v>6</v>
      </c>
      <c r="CA176" s="66">
        <f t="shared" ref="CA176:CA177" si="1395">SUM(BZ176)*BU176</f>
        <v>6</v>
      </c>
      <c r="CB176" s="65">
        <v>6</v>
      </c>
      <c r="CC176" s="66">
        <f t="shared" ref="CC176:CC177" si="1396">BV176*CB176</f>
        <v>6</v>
      </c>
      <c r="CD176" s="65"/>
      <c r="CE176" s="66">
        <f t="shared" ref="CE176:CE177" si="1397">SUM(CD176)*BV176</f>
        <v>0</v>
      </c>
      <c r="CF176" s="65"/>
      <c r="CG176" s="66">
        <f t="shared" ref="CG176:CG177" si="1398">SUM(CF176)*BW176</f>
        <v>0</v>
      </c>
      <c r="CH176" s="65"/>
      <c r="CI176" s="66">
        <f t="shared" ref="CI176:CI179" si="1399">SUM(CH176)*BV176*5</f>
        <v>0</v>
      </c>
      <c r="CJ176" s="67"/>
      <c r="CK176" s="67"/>
      <c r="CL176" s="65"/>
      <c r="CM176" s="66"/>
      <c r="CN176" s="65"/>
      <c r="CO176" s="67">
        <f t="shared" ref="CO176:CO177" si="1400">SUM(CN176)*3*BT176/5</f>
        <v>0</v>
      </c>
      <c r="CP176" s="65"/>
      <c r="CQ176" s="69">
        <f t="shared" ref="CQ176:CQ177" si="1401">SUM(CP176*BT176*(30+4))</f>
        <v>0</v>
      </c>
      <c r="CR176" s="65"/>
      <c r="CS176" s="66">
        <f t="shared" ref="CS176:CS177" si="1402">SUM(CR176*BT176*3)</f>
        <v>0</v>
      </c>
      <c r="CT176" s="65"/>
      <c r="CU176" s="67">
        <f t="shared" ref="CU176:CU177" si="1403">SUM(CT176*BT176/3)</f>
        <v>0</v>
      </c>
      <c r="CV176" s="65"/>
      <c r="CW176" s="67">
        <f t="shared" ref="CW176:CW177" si="1404">SUM(CV176*BT176*2/3)</f>
        <v>0</v>
      </c>
      <c r="CX176" s="65">
        <v>1</v>
      </c>
      <c r="CY176" s="66"/>
      <c r="CZ176" s="65"/>
      <c r="DA176" s="66">
        <f t="shared" ref="DA176:DA177" si="1405">SUM(CZ176*BV176)</f>
        <v>0</v>
      </c>
      <c r="DB176" s="65"/>
      <c r="DC176" s="66">
        <f t="shared" ref="DC176:DC177" si="1406">SUM(DB176*BT176*2)</f>
        <v>0</v>
      </c>
      <c r="DD176" s="65"/>
      <c r="DE176" s="66">
        <f t="shared" ref="DE176" si="1407">SUM(DD176*BV176*2)</f>
        <v>0</v>
      </c>
      <c r="DF176" s="65"/>
      <c r="DG176" s="67">
        <f t="shared" ref="DG176:DG180" si="1408">DF176*BT176/3</f>
        <v>0</v>
      </c>
      <c r="DH176" s="65"/>
      <c r="DI176" s="66">
        <f t="shared" ref="DI176:DI177" si="1409">SUM(DH176*BT176/3)</f>
        <v>0</v>
      </c>
      <c r="DJ176" s="65"/>
      <c r="DK176" s="66">
        <f t="shared" ref="DK176:DK177" si="1410">SUM(DJ176*BT176/3)</f>
        <v>0</v>
      </c>
      <c r="DL176" s="65"/>
      <c r="DM176" s="67">
        <f t="shared" ref="DM176:DM177" si="1411">SUM(DL176*BW176*5*6)</f>
        <v>0</v>
      </c>
      <c r="DN176" s="65"/>
      <c r="DO176" s="67">
        <f t="shared" ref="DO176:DO177" si="1412">SUM(DN176*BW176*4*6)</f>
        <v>0</v>
      </c>
      <c r="DP176" s="65"/>
      <c r="DQ176" s="70">
        <f t="shared" ref="DQ176:DQ177" si="1413">SUM(DP176*50)/2</f>
        <v>0</v>
      </c>
      <c r="DR176" s="70"/>
      <c r="DS176" s="70">
        <f t="shared" ref="DS176:DS189" si="1414">SUM(DA176+DQ176+DO176+DM176+DK176+DI176+DE176+DC176+CW176+CY176+CU176+CS176+CQ176+CO176+CM176+CK176+CJ176+CI176+CG176+CC176+CA176+CE176+DG176)</f>
        <v>12</v>
      </c>
      <c r="DT176" s="70">
        <f t="shared" ref="DT176:DT189" si="1415">SUM(CA176+CC176+CG176+CI176+CJ176+DE176+DI176+DK176+DM176+DO176+CE176+DC176)</f>
        <v>12</v>
      </c>
      <c r="DU176" s="70"/>
      <c r="DV176" s="62"/>
      <c r="DW176" s="62"/>
      <c r="DX176" s="237"/>
      <c r="DY176" s="108"/>
      <c r="DZ176" s="62" t="s">
        <v>221</v>
      </c>
      <c r="EA176" s="145" t="s">
        <v>222</v>
      </c>
      <c r="EB176" s="63" t="s">
        <v>95</v>
      </c>
      <c r="EC176" s="146"/>
      <c r="ED176" s="146"/>
      <c r="EE176" s="177"/>
      <c r="EF176" s="177"/>
      <c r="EG176" s="177"/>
      <c r="EH176" s="180"/>
      <c r="EI176" s="177"/>
      <c r="EJ176" s="66">
        <f t="shared" ref="EJ176:EJ184" si="1416">SUM(L176,BX176)</f>
        <v>66</v>
      </c>
      <c r="EK176" s="147">
        <f t="shared" ref="EK176:EK184" si="1417">SUM(M176,BY176)</f>
        <v>12</v>
      </c>
      <c r="EL176" s="65">
        <f t="shared" ref="EL176:EL184" si="1418">SUM(N176,BZ176)</f>
        <v>6</v>
      </c>
      <c r="EM176" s="70">
        <f t="shared" ref="EM176:EM189" si="1419">SUM(O176+CA176)</f>
        <v>6</v>
      </c>
      <c r="EN176" s="65">
        <f t="shared" ref="EN176:EN189" si="1420">SUM(P176+CB176)</f>
        <v>6</v>
      </c>
      <c r="EO176" s="70">
        <f t="shared" ref="EO176:EO189" si="1421">SUM(Q176+CC176)</f>
        <v>6</v>
      </c>
      <c r="EP176" s="65">
        <f t="shared" ref="EP176:EP189" si="1422">SUM(R176+CD176)</f>
        <v>0</v>
      </c>
      <c r="EQ176" s="70">
        <f t="shared" ref="EQ176:EQ189" si="1423">SUM(S176+CE176)</f>
        <v>0</v>
      </c>
      <c r="ER176" s="65">
        <f t="shared" ref="ER176:ER189" si="1424">SUM(T176+CF176)</f>
        <v>0</v>
      </c>
      <c r="ES176" s="70">
        <f t="shared" ref="ES176:ES189" si="1425">SUM(U176+CG176)</f>
        <v>0</v>
      </c>
      <c r="ET176" s="113">
        <f t="shared" ref="ET176:ET189" si="1426">SUM(V176+CH176)</f>
        <v>0</v>
      </c>
      <c r="EU176" s="70">
        <f t="shared" ref="EU176:EU189" si="1427">SUM(W176+CI176)</f>
        <v>0</v>
      </c>
      <c r="EV176" s="70">
        <f t="shared" ref="EV176:EV189" si="1428">SUM(X176+CJ176)</f>
        <v>0</v>
      </c>
      <c r="EW176" s="70">
        <f t="shared" ref="EW176:EW189" si="1429">SUM(Y176+CK176)</f>
        <v>0</v>
      </c>
      <c r="EX176" s="113">
        <f t="shared" ref="EX176:EX189" si="1430">SUM(Z176+CL176)</f>
        <v>0</v>
      </c>
      <c r="EY176" s="70">
        <f t="shared" ref="EY176:EY189" si="1431">SUM(AA176+CM176)</f>
        <v>0</v>
      </c>
      <c r="EZ176" s="113">
        <f t="shared" ref="EZ176:EZ189" si="1432">SUM(AB176+CN176)</f>
        <v>0</v>
      </c>
      <c r="FA176" s="70">
        <f t="shared" ref="FA176:FA189" si="1433">SUM(AC176+CO176)</f>
        <v>0</v>
      </c>
      <c r="FB176" s="113">
        <f t="shared" ref="FB176:FB189" si="1434">SUM(AD176+CP176)</f>
        <v>0</v>
      </c>
      <c r="FC176" s="114">
        <f t="shared" ref="FC176:FC189" si="1435">SUM(AE176+CQ176)</f>
        <v>0</v>
      </c>
      <c r="FD176" s="113">
        <f t="shared" ref="FD176:FD189" si="1436">SUM(AF176+CR176)</f>
        <v>0</v>
      </c>
      <c r="FE176" s="70">
        <f t="shared" ref="FE176:FE189" si="1437">SUM(AG176+CS176)</f>
        <v>0</v>
      </c>
      <c r="FF176" s="113">
        <f t="shared" ref="FF176:FF189" si="1438">SUM(AH176+CT176)</f>
        <v>0</v>
      </c>
      <c r="FG176" s="70">
        <f t="shared" ref="FG176:FG189" si="1439">SUM(AI176+CU176)</f>
        <v>0</v>
      </c>
      <c r="FH176" s="113">
        <f t="shared" ref="FH176:FH189" si="1440">SUM(AJ176+CV176)</f>
        <v>0</v>
      </c>
      <c r="FI176" s="70">
        <f t="shared" ref="FI176:FI189" si="1441">SUM(AK176+CW176)</f>
        <v>0</v>
      </c>
      <c r="FJ176" s="113">
        <f t="shared" ref="FJ176:FJ189" si="1442">SUM(AL176+CX176)</f>
        <v>1</v>
      </c>
      <c r="FK176" s="70">
        <f t="shared" ref="FK176:FK189" si="1443">SUM(AM176+CY176)</f>
        <v>0</v>
      </c>
      <c r="FL176" s="113">
        <f t="shared" ref="FL176:FL189" si="1444">SUM(AN176+CZ176)</f>
        <v>0</v>
      </c>
      <c r="FM176" s="70">
        <f t="shared" ref="FM176:FM189" si="1445">SUM(AO176+DA176)</f>
        <v>0</v>
      </c>
      <c r="FN176" s="113">
        <f t="shared" ref="FN176:FN189" si="1446">SUM(AP176+DB176)</f>
        <v>0</v>
      </c>
      <c r="FO176" s="70">
        <f t="shared" ref="FO176:FO189" si="1447">SUM(AQ176+DC176)</f>
        <v>0</v>
      </c>
      <c r="FP176" s="113">
        <f t="shared" ref="FP176:FP189" si="1448">SUM(AR176+DD176)</f>
        <v>0</v>
      </c>
      <c r="FQ176" s="70">
        <f t="shared" ref="FQ176:FS189" si="1449">SUM(AS176+DE176)</f>
        <v>0</v>
      </c>
      <c r="FR176" s="113"/>
      <c r="FS176" s="66">
        <f t="shared" si="1449"/>
        <v>0</v>
      </c>
      <c r="FT176" s="113">
        <f t="shared" ref="FT176:FT189" si="1450">SUM(AV176+DH176)</f>
        <v>0</v>
      </c>
      <c r="FU176" s="70">
        <f t="shared" ref="FU176:FU189" si="1451">SUM(AW176+DI176)</f>
        <v>0</v>
      </c>
      <c r="FV176" s="113">
        <f t="shared" ref="FV176:FV189" si="1452">SUM(AX176+DJ176)</f>
        <v>0</v>
      </c>
      <c r="FW176" s="70">
        <f t="shared" ref="FW176:FW189" si="1453">SUM(AY176+DK176)</f>
        <v>0</v>
      </c>
      <c r="FX176" s="113">
        <f t="shared" ref="FX176:FX189" si="1454">SUM(AZ176+DL176)</f>
        <v>0</v>
      </c>
      <c r="FY176" s="70">
        <f t="shared" ref="FY176:FY189" si="1455">SUM(BA176+DM176)</f>
        <v>0</v>
      </c>
      <c r="FZ176" s="113">
        <f t="shared" ref="FZ176:FZ189" si="1456">SUM(BB176+DN176)</f>
        <v>0</v>
      </c>
      <c r="GA176" s="70">
        <f t="shared" ref="GA176:GA189" si="1457">SUM(BC176+DO176)</f>
        <v>0</v>
      </c>
      <c r="GB176" s="113">
        <f t="shared" ref="GB176:GB189" si="1458">SUM(BD176+DP176)</f>
        <v>0</v>
      </c>
      <c r="GC176" s="70">
        <f t="shared" ref="GC176:GC189" si="1459">SUM(BE176+DQ176)</f>
        <v>0</v>
      </c>
      <c r="GD176" s="70">
        <f t="shared" ref="GD176:GD189" si="1460">SUM(BF176+DR176)</f>
        <v>0</v>
      </c>
      <c r="GE176" s="70">
        <f t="shared" ref="GE176:GE189" si="1461">SUM(BG176+DS176)</f>
        <v>12</v>
      </c>
      <c r="GF176" s="70">
        <f t="shared" ref="GF176:GF189" si="1462">SUM(BH176+DT176)</f>
        <v>12</v>
      </c>
      <c r="GG176" s="70"/>
      <c r="GH176" s="62"/>
      <c r="GI176" s="62"/>
      <c r="GJ176" s="62"/>
      <c r="GK176" s="267"/>
      <c r="GL176" s="10"/>
      <c r="GM176" s="10"/>
      <c r="GN176" s="1"/>
      <c r="GO176" s="13"/>
      <c r="GP176" s="26"/>
      <c r="GQ176" s="5"/>
      <c r="GR176" s="5"/>
    </row>
    <row r="177" spans="1:200" ht="24.95" hidden="1" customHeight="1" outlineLevel="1" x14ac:dyDescent="0.3">
      <c r="A177" s="108"/>
      <c r="B177" s="62" t="s">
        <v>158</v>
      </c>
      <c r="C177" s="63" t="s">
        <v>210</v>
      </c>
      <c r="D177" s="63" t="s">
        <v>211</v>
      </c>
      <c r="E177" s="63" t="s">
        <v>187</v>
      </c>
      <c r="F177" s="63" t="s">
        <v>212</v>
      </c>
      <c r="G177" s="63" t="s">
        <v>192</v>
      </c>
      <c r="H177" s="63">
        <v>21</v>
      </c>
      <c r="I177" s="63">
        <v>1</v>
      </c>
      <c r="J177" s="63">
        <v>1</v>
      </c>
      <c r="K177" s="63">
        <f>SUM(J177)*2</f>
        <v>2</v>
      </c>
      <c r="L177" s="109">
        <v>2</v>
      </c>
      <c r="M177" s="64">
        <f t="shared" ref="M177:M181" si="1463">SUM(N177+P177+R177+T177+V177)</f>
        <v>2</v>
      </c>
      <c r="N177" s="65">
        <v>2</v>
      </c>
      <c r="O177" s="66">
        <f t="shared" ref="O177:O181" si="1464">SUM(N177)*I177</f>
        <v>2</v>
      </c>
      <c r="P177" s="65"/>
      <c r="Q177" s="66">
        <f t="shared" ref="Q177:Q181" si="1465">J177*P177</f>
        <v>0</v>
      </c>
      <c r="R177" s="65"/>
      <c r="S177" s="66">
        <f>SUM(R177)*J177</f>
        <v>0</v>
      </c>
      <c r="T177" s="65"/>
      <c r="U177" s="66">
        <f>SUM(T177)*K177</f>
        <v>0</v>
      </c>
      <c r="V177" s="65"/>
      <c r="W177" s="66">
        <f>SUM(V177)*J177*5</f>
        <v>0</v>
      </c>
      <c r="X177" s="67">
        <v>0</v>
      </c>
      <c r="Y177" s="68">
        <f>SUM(L177*15/100*J177)</f>
        <v>0.3</v>
      </c>
      <c r="Z177" s="65"/>
      <c r="AA177" s="66"/>
      <c r="AB177" s="65"/>
      <c r="AC177" s="67">
        <f>SUM(AB177)*3*H177/5</f>
        <v>0</v>
      </c>
      <c r="AD177" s="65"/>
      <c r="AE177" s="69">
        <f>SUM(AD177*H177*(30+4))</f>
        <v>0</v>
      </c>
      <c r="AF177" s="65"/>
      <c r="AG177" s="66">
        <f>SUM(AF177*H177*3)</f>
        <v>0</v>
      </c>
      <c r="AH177" s="65"/>
      <c r="AI177" s="67">
        <f>SUM(AH177*H177/3)</f>
        <v>0</v>
      </c>
      <c r="AJ177" s="65"/>
      <c r="AK177" s="67">
        <f>SUM(AJ177*H177*2/3)</f>
        <v>0</v>
      </c>
      <c r="AL177" s="65"/>
      <c r="AM177" s="66">
        <f>SUM(AL177*H177)*2</f>
        <v>0</v>
      </c>
      <c r="AN177" s="65"/>
      <c r="AO177" s="66">
        <f>SUM(AN177*J177*2)</f>
        <v>0</v>
      </c>
      <c r="AP177" s="65"/>
      <c r="AQ177" s="67">
        <f>SUM(AP177*H177*2)</f>
        <v>0</v>
      </c>
      <c r="AR177" s="65"/>
      <c r="AS177" s="67">
        <f>AR177*8*J177</f>
        <v>0</v>
      </c>
      <c r="AT177" s="65"/>
      <c r="AU177" s="67">
        <f>AT177*H177/3</f>
        <v>0</v>
      </c>
      <c r="AV177" s="65"/>
      <c r="AW177" s="66">
        <f>SUM(J177*AV177*6)</f>
        <v>0</v>
      </c>
      <c r="AX177" s="65"/>
      <c r="AY177" s="67">
        <f>SUM(J177*AX177*8)</f>
        <v>0</v>
      </c>
      <c r="AZ177" s="65"/>
      <c r="BA177" s="67">
        <f>SUM(AZ177*K177*5*6)</f>
        <v>0</v>
      </c>
      <c r="BB177" s="65"/>
      <c r="BC177" s="67">
        <f>SUM(BB177*K177*4*6)</f>
        <v>0</v>
      </c>
      <c r="BD177" s="65"/>
      <c r="BE177" s="70">
        <f>SUM(BD177*50)</f>
        <v>0</v>
      </c>
      <c r="BF177" s="70"/>
      <c r="BG177" s="70">
        <f t="shared" si="1392"/>
        <v>2.2999999999999998</v>
      </c>
      <c r="BH177" s="70">
        <f t="shared" si="1393"/>
        <v>2</v>
      </c>
      <c r="BI177" s="70"/>
      <c r="BJ177" s="62"/>
      <c r="BK177" s="62"/>
      <c r="BL177" s="117"/>
      <c r="BM177" s="108"/>
      <c r="BN177" s="62" t="s">
        <v>221</v>
      </c>
      <c r="BO177" s="145" t="s">
        <v>222</v>
      </c>
      <c r="BP177" s="63" t="s">
        <v>345</v>
      </c>
      <c r="BQ177" s="63" t="s">
        <v>223</v>
      </c>
      <c r="BR177" s="146" t="s">
        <v>352</v>
      </c>
      <c r="BS177" s="63">
        <v>4</v>
      </c>
      <c r="BT177" s="63">
        <v>3</v>
      </c>
      <c r="BU177" s="63">
        <v>1</v>
      </c>
      <c r="BV177" s="63">
        <v>1</v>
      </c>
      <c r="BW177" s="63">
        <v>1</v>
      </c>
      <c r="BX177" s="62">
        <v>20</v>
      </c>
      <c r="BY177" s="135">
        <f t="shared" si="1394"/>
        <v>16</v>
      </c>
      <c r="BZ177" s="65">
        <v>6</v>
      </c>
      <c r="CA177" s="66">
        <f t="shared" si="1395"/>
        <v>6</v>
      </c>
      <c r="CB177" s="65">
        <v>6</v>
      </c>
      <c r="CC177" s="66">
        <f t="shared" si="1396"/>
        <v>6</v>
      </c>
      <c r="CD177" s="65">
        <v>4</v>
      </c>
      <c r="CE177" s="66">
        <f t="shared" si="1397"/>
        <v>4</v>
      </c>
      <c r="CF177" s="65"/>
      <c r="CG177" s="66">
        <f t="shared" si="1398"/>
        <v>0</v>
      </c>
      <c r="CH177" s="65"/>
      <c r="CI177" s="66">
        <f t="shared" si="1399"/>
        <v>0</v>
      </c>
      <c r="CJ177" s="67"/>
      <c r="CK177" s="67"/>
      <c r="CL177" s="65"/>
      <c r="CM177" s="66"/>
      <c r="CN177" s="65"/>
      <c r="CO177" s="67">
        <f t="shared" si="1400"/>
        <v>0</v>
      </c>
      <c r="CP177" s="65"/>
      <c r="CQ177" s="69">
        <f t="shared" si="1401"/>
        <v>0</v>
      </c>
      <c r="CR177" s="65"/>
      <c r="CS177" s="66">
        <f t="shared" si="1402"/>
        <v>0</v>
      </c>
      <c r="CT177" s="65"/>
      <c r="CU177" s="67">
        <f t="shared" si="1403"/>
        <v>0</v>
      </c>
      <c r="CV177" s="65"/>
      <c r="CW177" s="67">
        <f t="shared" si="1404"/>
        <v>0</v>
      </c>
      <c r="CX177" s="65">
        <v>1</v>
      </c>
      <c r="CY177" s="66">
        <f>SUM(CX177*BT177)*2</f>
        <v>6</v>
      </c>
      <c r="CZ177" s="65"/>
      <c r="DA177" s="66">
        <f t="shared" si="1405"/>
        <v>0</v>
      </c>
      <c r="DB177" s="65"/>
      <c r="DC177" s="66">
        <f t="shared" si="1406"/>
        <v>0</v>
      </c>
      <c r="DD177" s="65">
        <v>1</v>
      </c>
      <c r="DE177" s="66"/>
      <c r="DF177" s="65"/>
      <c r="DG177" s="67">
        <f t="shared" si="1408"/>
        <v>0</v>
      </c>
      <c r="DH177" s="65"/>
      <c r="DI177" s="66">
        <f t="shared" si="1409"/>
        <v>0</v>
      </c>
      <c r="DJ177" s="65"/>
      <c r="DK177" s="66">
        <f t="shared" si="1410"/>
        <v>0</v>
      </c>
      <c r="DL177" s="65"/>
      <c r="DM177" s="67">
        <f t="shared" si="1411"/>
        <v>0</v>
      </c>
      <c r="DN177" s="65"/>
      <c r="DO177" s="67">
        <f t="shared" si="1412"/>
        <v>0</v>
      </c>
      <c r="DP177" s="65"/>
      <c r="DQ177" s="70">
        <f t="shared" si="1413"/>
        <v>0</v>
      </c>
      <c r="DR177" s="70"/>
      <c r="DS177" s="70">
        <f t="shared" si="1414"/>
        <v>22</v>
      </c>
      <c r="DT177" s="70">
        <f t="shared" si="1415"/>
        <v>16</v>
      </c>
      <c r="DU177" s="70"/>
      <c r="DV177" s="62"/>
      <c r="DW177" s="62"/>
      <c r="DX177" s="117"/>
      <c r="DY177" s="108"/>
      <c r="DZ177" s="62" t="s">
        <v>221</v>
      </c>
      <c r="EA177" s="145" t="s">
        <v>222</v>
      </c>
      <c r="EB177" s="63" t="s">
        <v>345</v>
      </c>
      <c r="EC177" s="146"/>
      <c r="ED177" s="146"/>
      <c r="EE177" s="177"/>
      <c r="EF177" s="177"/>
      <c r="EG177" s="177"/>
      <c r="EH177" s="177"/>
      <c r="EI177" s="177"/>
      <c r="EJ177" s="66">
        <f t="shared" si="1416"/>
        <v>22</v>
      </c>
      <c r="EK177" s="147">
        <f t="shared" si="1417"/>
        <v>18</v>
      </c>
      <c r="EL177" s="65">
        <f t="shared" si="1418"/>
        <v>8</v>
      </c>
      <c r="EM177" s="70">
        <f t="shared" si="1419"/>
        <v>8</v>
      </c>
      <c r="EN177" s="65">
        <f t="shared" si="1420"/>
        <v>6</v>
      </c>
      <c r="EO177" s="70">
        <f t="shared" si="1421"/>
        <v>6</v>
      </c>
      <c r="EP177" s="65">
        <f t="shared" si="1422"/>
        <v>4</v>
      </c>
      <c r="EQ177" s="70">
        <f t="shared" si="1423"/>
        <v>4</v>
      </c>
      <c r="ER177" s="65">
        <f t="shared" si="1424"/>
        <v>0</v>
      </c>
      <c r="ES177" s="70">
        <f t="shared" si="1425"/>
        <v>0</v>
      </c>
      <c r="ET177" s="113">
        <f t="shared" si="1426"/>
        <v>0</v>
      </c>
      <c r="EU177" s="70">
        <f t="shared" si="1427"/>
        <v>0</v>
      </c>
      <c r="EV177" s="70">
        <f t="shared" si="1428"/>
        <v>0</v>
      </c>
      <c r="EW177" s="70">
        <f t="shared" si="1429"/>
        <v>0.3</v>
      </c>
      <c r="EX177" s="113">
        <f t="shared" si="1430"/>
        <v>0</v>
      </c>
      <c r="EY177" s="70">
        <f t="shared" si="1431"/>
        <v>0</v>
      </c>
      <c r="EZ177" s="113">
        <f t="shared" si="1432"/>
        <v>0</v>
      </c>
      <c r="FA177" s="70">
        <f t="shared" si="1433"/>
        <v>0</v>
      </c>
      <c r="FB177" s="113">
        <f t="shared" si="1434"/>
        <v>0</v>
      </c>
      <c r="FC177" s="114">
        <f t="shared" si="1435"/>
        <v>0</v>
      </c>
      <c r="FD177" s="113">
        <f t="shared" si="1436"/>
        <v>0</v>
      </c>
      <c r="FE177" s="70">
        <f t="shared" si="1437"/>
        <v>0</v>
      </c>
      <c r="FF177" s="113">
        <f t="shared" si="1438"/>
        <v>0</v>
      </c>
      <c r="FG177" s="70">
        <f t="shared" si="1439"/>
        <v>0</v>
      </c>
      <c r="FH177" s="113">
        <f t="shared" si="1440"/>
        <v>0</v>
      </c>
      <c r="FI177" s="70">
        <f t="shared" si="1441"/>
        <v>0</v>
      </c>
      <c r="FJ177" s="113">
        <f t="shared" si="1442"/>
        <v>1</v>
      </c>
      <c r="FK177" s="70">
        <f t="shared" si="1443"/>
        <v>6</v>
      </c>
      <c r="FL177" s="113">
        <f t="shared" si="1444"/>
        <v>0</v>
      </c>
      <c r="FM177" s="70">
        <f t="shared" si="1445"/>
        <v>0</v>
      </c>
      <c r="FN177" s="113">
        <f t="shared" si="1446"/>
        <v>0</v>
      </c>
      <c r="FO177" s="70">
        <f t="shared" si="1447"/>
        <v>0</v>
      </c>
      <c r="FP177" s="113">
        <f t="shared" si="1448"/>
        <v>1</v>
      </c>
      <c r="FQ177" s="70">
        <f t="shared" si="1449"/>
        <v>0</v>
      </c>
      <c r="FR177" s="113"/>
      <c r="FS177" s="66">
        <f t="shared" si="1449"/>
        <v>0</v>
      </c>
      <c r="FT177" s="113">
        <f t="shared" si="1450"/>
        <v>0</v>
      </c>
      <c r="FU177" s="70">
        <f t="shared" si="1451"/>
        <v>0</v>
      </c>
      <c r="FV177" s="113">
        <f t="shared" si="1452"/>
        <v>0</v>
      </c>
      <c r="FW177" s="70">
        <f t="shared" si="1453"/>
        <v>0</v>
      </c>
      <c r="FX177" s="113">
        <f t="shared" si="1454"/>
        <v>0</v>
      </c>
      <c r="FY177" s="70">
        <f t="shared" si="1455"/>
        <v>0</v>
      </c>
      <c r="FZ177" s="113">
        <f t="shared" si="1456"/>
        <v>0</v>
      </c>
      <c r="GA177" s="70">
        <f t="shared" si="1457"/>
        <v>0</v>
      </c>
      <c r="GB177" s="113">
        <f t="shared" si="1458"/>
        <v>0</v>
      </c>
      <c r="GC177" s="70">
        <f t="shared" si="1459"/>
        <v>0</v>
      </c>
      <c r="GD177" s="70">
        <f t="shared" si="1460"/>
        <v>0</v>
      </c>
      <c r="GE177" s="70">
        <f t="shared" si="1461"/>
        <v>24.3</v>
      </c>
      <c r="GF177" s="70">
        <f t="shared" si="1462"/>
        <v>18</v>
      </c>
      <c r="GG177" s="70"/>
      <c r="GH177" s="62"/>
      <c r="GI177" s="62"/>
      <c r="GJ177" s="116"/>
      <c r="GK177" s="267"/>
      <c r="GL177" s="10"/>
      <c r="GM177" s="10"/>
      <c r="GN177" s="1"/>
      <c r="GO177" s="13"/>
      <c r="GP177" s="26"/>
      <c r="GQ177" s="5"/>
      <c r="GR177" s="5"/>
    </row>
    <row r="178" spans="1:200" ht="24.95" hidden="1" customHeight="1" outlineLevel="1" x14ac:dyDescent="0.3">
      <c r="A178" s="108"/>
      <c r="B178" s="62" t="s">
        <v>221</v>
      </c>
      <c r="C178" s="145" t="s">
        <v>222</v>
      </c>
      <c r="D178" s="63" t="s">
        <v>95</v>
      </c>
      <c r="E178" s="63" t="s">
        <v>223</v>
      </c>
      <c r="F178" s="63" t="s">
        <v>228</v>
      </c>
      <c r="G178" s="63">
        <v>3</v>
      </c>
      <c r="H178" s="63">
        <v>1</v>
      </c>
      <c r="I178" s="63">
        <v>1</v>
      </c>
      <c r="J178" s="63">
        <v>1</v>
      </c>
      <c r="K178" s="63">
        <v>1</v>
      </c>
      <c r="L178" s="109">
        <v>66</v>
      </c>
      <c r="M178" s="64">
        <f t="shared" si="1463"/>
        <v>4</v>
      </c>
      <c r="N178" s="65"/>
      <c r="O178" s="66">
        <f t="shared" si="1464"/>
        <v>0</v>
      </c>
      <c r="P178" s="65">
        <v>4</v>
      </c>
      <c r="Q178" s="66">
        <f t="shared" si="1465"/>
        <v>4</v>
      </c>
      <c r="R178" s="65"/>
      <c r="S178" s="70"/>
      <c r="T178" s="65"/>
      <c r="U178" s="70"/>
      <c r="V178" s="113"/>
      <c r="W178" s="70"/>
      <c r="X178" s="70"/>
      <c r="Y178" s="70"/>
      <c r="Z178" s="113"/>
      <c r="AA178" s="70"/>
      <c r="AB178" s="113"/>
      <c r="AC178" s="70"/>
      <c r="AD178" s="113"/>
      <c r="AE178" s="114"/>
      <c r="AF178" s="113"/>
      <c r="AG178" s="70"/>
      <c r="AH178" s="113"/>
      <c r="AI178" s="70"/>
      <c r="AJ178" s="113"/>
      <c r="AK178" s="70"/>
      <c r="AL178" s="113"/>
      <c r="AM178" s="70"/>
      <c r="AN178" s="113"/>
      <c r="AO178" s="70"/>
      <c r="AP178" s="113"/>
      <c r="AQ178" s="70"/>
      <c r="AR178" s="113"/>
      <c r="AS178" s="70"/>
      <c r="AT178" s="113"/>
      <c r="AU178" s="70"/>
      <c r="AV178" s="113"/>
      <c r="AW178" s="70"/>
      <c r="AX178" s="113"/>
      <c r="AY178" s="70"/>
      <c r="AZ178" s="113"/>
      <c r="BA178" s="70"/>
      <c r="BB178" s="113"/>
      <c r="BC178" s="70"/>
      <c r="BD178" s="113"/>
      <c r="BE178" s="70"/>
      <c r="BF178" s="70"/>
      <c r="BG178" s="70">
        <f t="shared" si="1392"/>
        <v>4</v>
      </c>
      <c r="BH178" s="70">
        <f t="shared" si="1393"/>
        <v>4</v>
      </c>
      <c r="BI178" s="116"/>
      <c r="BJ178" s="116"/>
      <c r="BK178" s="116"/>
      <c r="BL178" s="117"/>
      <c r="BM178" s="108"/>
      <c r="BN178" s="62"/>
      <c r="BO178" s="63"/>
      <c r="BP178" s="63"/>
      <c r="BQ178" s="63"/>
      <c r="BR178" s="63"/>
      <c r="BS178" s="63"/>
      <c r="BT178" s="63"/>
      <c r="BU178" s="63"/>
      <c r="BV178" s="63"/>
      <c r="BW178" s="63"/>
      <c r="BX178" s="62"/>
      <c r="BY178" s="135"/>
      <c r="BZ178" s="65"/>
      <c r="CA178" s="66"/>
      <c r="CB178" s="65"/>
      <c r="CC178" s="66"/>
      <c r="CD178" s="65"/>
      <c r="CE178" s="66"/>
      <c r="CF178" s="65"/>
      <c r="CG178" s="66"/>
      <c r="CH178" s="65"/>
      <c r="CI178" s="66"/>
      <c r="CJ178" s="67"/>
      <c r="CK178" s="68"/>
      <c r="CL178" s="65"/>
      <c r="CM178" s="66"/>
      <c r="CN178" s="65"/>
      <c r="CO178" s="67"/>
      <c r="CP178" s="65"/>
      <c r="CQ178" s="69"/>
      <c r="CR178" s="65"/>
      <c r="CS178" s="66"/>
      <c r="CT178" s="65"/>
      <c r="CU178" s="67"/>
      <c r="CV178" s="65"/>
      <c r="CW178" s="67"/>
      <c r="CX178" s="65"/>
      <c r="CY178" s="66"/>
      <c r="CZ178" s="65"/>
      <c r="DA178" s="66"/>
      <c r="DB178" s="65"/>
      <c r="DC178" s="66"/>
      <c r="DD178" s="65"/>
      <c r="DE178" s="66"/>
      <c r="DF178" s="65"/>
      <c r="DG178" s="67"/>
      <c r="DH178" s="65"/>
      <c r="DI178" s="66"/>
      <c r="DJ178" s="65"/>
      <c r="DK178" s="66"/>
      <c r="DL178" s="113"/>
      <c r="DM178" s="70"/>
      <c r="DN178" s="113"/>
      <c r="DO178" s="70"/>
      <c r="DP178" s="113"/>
      <c r="DQ178" s="70"/>
      <c r="DR178" s="70"/>
      <c r="DS178" s="70">
        <f t="shared" si="1414"/>
        <v>0</v>
      </c>
      <c r="DT178" s="70">
        <f t="shared" si="1415"/>
        <v>0</v>
      </c>
      <c r="DU178" s="116"/>
      <c r="DV178" s="116"/>
      <c r="DW178" s="116"/>
      <c r="DX178" s="117"/>
      <c r="DY178" s="108"/>
      <c r="DZ178" s="62" t="s">
        <v>158</v>
      </c>
      <c r="EA178" s="63" t="s">
        <v>185</v>
      </c>
      <c r="EB178" s="63" t="s">
        <v>186</v>
      </c>
      <c r="EC178" s="146"/>
      <c r="ED178" s="146"/>
      <c r="EE178" s="177"/>
      <c r="EF178" s="177"/>
      <c r="EG178" s="177"/>
      <c r="EH178" s="177"/>
      <c r="EI178" s="177"/>
      <c r="EJ178" s="66">
        <f t="shared" si="1416"/>
        <v>66</v>
      </c>
      <c r="EK178" s="147">
        <f t="shared" si="1417"/>
        <v>4</v>
      </c>
      <c r="EL178" s="65">
        <f t="shared" si="1418"/>
        <v>0</v>
      </c>
      <c r="EM178" s="70">
        <f t="shared" si="1419"/>
        <v>0</v>
      </c>
      <c r="EN178" s="65">
        <f t="shared" si="1420"/>
        <v>4</v>
      </c>
      <c r="EO178" s="70">
        <f t="shared" si="1421"/>
        <v>4</v>
      </c>
      <c r="EP178" s="65">
        <f t="shared" si="1422"/>
        <v>0</v>
      </c>
      <c r="EQ178" s="70">
        <f t="shared" si="1423"/>
        <v>0</v>
      </c>
      <c r="ER178" s="65">
        <f t="shared" si="1424"/>
        <v>0</v>
      </c>
      <c r="ES178" s="70">
        <f t="shared" si="1425"/>
        <v>0</v>
      </c>
      <c r="ET178" s="113">
        <f t="shared" si="1426"/>
        <v>0</v>
      </c>
      <c r="EU178" s="70">
        <f t="shared" si="1427"/>
        <v>0</v>
      </c>
      <c r="EV178" s="70">
        <f t="shared" si="1428"/>
        <v>0</v>
      </c>
      <c r="EW178" s="70">
        <f t="shared" si="1429"/>
        <v>0</v>
      </c>
      <c r="EX178" s="113">
        <f t="shared" si="1430"/>
        <v>0</v>
      </c>
      <c r="EY178" s="70">
        <f t="shared" si="1431"/>
        <v>0</v>
      </c>
      <c r="EZ178" s="113">
        <f t="shared" si="1432"/>
        <v>0</v>
      </c>
      <c r="FA178" s="70">
        <f t="shared" si="1433"/>
        <v>0</v>
      </c>
      <c r="FB178" s="113">
        <f t="shared" si="1434"/>
        <v>0</v>
      </c>
      <c r="FC178" s="114">
        <f t="shared" si="1435"/>
        <v>0</v>
      </c>
      <c r="FD178" s="113">
        <f t="shared" si="1436"/>
        <v>0</v>
      </c>
      <c r="FE178" s="70">
        <f t="shared" si="1437"/>
        <v>0</v>
      </c>
      <c r="FF178" s="113">
        <f t="shared" si="1438"/>
        <v>0</v>
      </c>
      <c r="FG178" s="70">
        <f t="shared" si="1439"/>
        <v>0</v>
      </c>
      <c r="FH178" s="113">
        <f t="shared" si="1440"/>
        <v>0</v>
      </c>
      <c r="FI178" s="70">
        <f t="shared" si="1441"/>
        <v>0</v>
      </c>
      <c r="FJ178" s="113">
        <f t="shared" si="1442"/>
        <v>0</v>
      </c>
      <c r="FK178" s="70">
        <f t="shared" si="1443"/>
        <v>0</v>
      </c>
      <c r="FL178" s="113">
        <f t="shared" si="1444"/>
        <v>0</v>
      </c>
      <c r="FM178" s="70">
        <f t="shared" si="1445"/>
        <v>0</v>
      </c>
      <c r="FN178" s="113">
        <f t="shared" si="1446"/>
        <v>0</v>
      </c>
      <c r="FO178" s="70">
        <f t="shared" si="1447"/>
        <v>0</v>
      </c>
      <c r="FP178" s="113">
        <f t="shared" si="1448"/>
        <v>0</v>
      </c>
      <c r="FQ178" s="70">
        <f t="shared" si="1449"/>
        <v>0</v>
      </c>
      <c r="FR178" s="113"/>
      <c r="FS178" s="66">
        <f t="shared" si="1449"/>
        <v>0</v>
      </c>
      <c r="FT178" s="113">
        <f t="shared" si="1450"/>
        <v>0</v>
      </c>
      <c r="FU178" s="70">
        <f t="shared" si="1451"/>
        <v>0</v>
      </c>
      <c r="FV178" s="113">
        <f t="shared" si="1452"/>
        <v>0</v>
      </c>
      <c r="FW178" s="70">
        <f t="shared" si="1453"/>
        <v>0</v>
      </c>
      <c r="FX178" s="113">
        <f t="shared" si="1454"/>
        <v>0</v>
      </c>
      <c r="FY178" s="70">
        <f t="shared" si="1455"/>
        <v>0</v>
      </c>
      <c r="FZ178" s="113">
        <f t="shared" si="1456"/>
        <v>0</v>
      </c>
      <c r="GA178" s="70">
        <f t="shared" si="1457"/>
        <v>0</v>
      </c>
      <c r="GB178" s="113">
        <f t="shared" si="1458"/>
        <v>0</v>
      </c>
      <c r="GC178" s="70">
        <f t="shared" si="1459"/>
        <v>0</v>
      </c>
      <c r="GD178" s="70">
        <f t="shared" si="1460"/>
        <v>0</v>
      </c>
      <c r="GE178" s="70">
        <f t="shared" si="1461"/>
        <v>4</v>
      </c>
      <c r="GF178" s="70">
        <f t="shared" si="1462"/>
        <v>4</v>
      </c>
      <c r="GG178" s="116"/>
      <c r="GH178" s="116"/>
      <c r="GI178" s="116"/>
      <c r="GJ178" s="116"/>
      <c r="GK178" s="267"/>
      <c r="GL178" s="10"/>
      <c r="GM178" s="10"/>
      <c r="GN178" s="1"/>
      <c r="GO178" s="13"/>
      <c r="GP178" s="26"/>
      <c r="GQ178" s="5"/>
      <c r="GR178" s="5"/>
    </row>
    <row r="179" spans="1:200" ht="24.95" hidden="1" customHeight="1" outlineLevel="1" x14ac:dyDescent="0.3">
      <c r="A179" s="108"/>
      <c r="B179" s="62" t="s">
        <v>221</v>
      </c>
      <c r="C179" s="145" t="s">
        <v>222</v>
      </c>
      <c r="D179" s="63" t="s">
        <v>95</v>
      </c>
      <c r="E179" s="63" t="s">
        <v>223</v>
      </c>
      <c r="F179" s="63" t="s">
        <v>230</v>
      </c>
      <c r="G179" s="63">
        <v>3</v>
      </c>
      <c r="H179" s="63">
        <v>1</v>
      </c>
      <c r="I179" s="63">
        <v>1</v>
      </c>
      <c r="J179" s="63">
        <v>1</v>
      </c>
      <c r="K179" s="63">
        <v>1</v>
      </c>
      <c r="L179" s="109">
        <v>66</v>
      </c>
      <c r="M179" s="64">
        <f t="shared" si="1463"/>
        <v>12</v>
      </c>
      <c r="N179" s="65">
        <v>6</v>
      </c>
      <c r="O179" s="66">
        <f t="shared" si="1464"/>
        <v>6</v>
      </c>
      <c r="P179" s="65">
        <v>6</v>
      </c>
      <c r="Q179" s="66">
        <f t="shared" si="1465"/>
        <v>6</v>
      </c>
      <c r="R179" s="65"/>
      <c r="S179" s="66">
        <f>SUM(R179)*J179</f>
        <v>0</v>
      </c>
      <c r="T179" s="65"/>
      <c r="U179" s="66">
        <f>SUM(T179)*K179</f>
        <v>0</v>
      </c>
      <c r="V179" s="65"/>
      <c r="W179" s="66">
        <f>SUM(V179)*J179*5</f>
        <v>0</v>
      </c>
      <c r="X179" s="67"/>
      <c r="Y179" s="67"/>
      <c r="Z179" s="65"/>
      <c r="AA179" s="66"/>
      <c r="AB179" s="65"/>
      <c r="AC179" s="67">
        <f>SUM(AB179)*3*H179/5</f>
        <v>0</v>
      </c>
      <c r="AD179" s="65"/>
      <c r="AE179" s="69">
        <f>SUM(AD179*H179*(30+4))</f>
        <v>0</v>
      </c>
      <c r="AF179" s="65"/>
      <c r="AG179" s="66">
        <f>SUM(AF179*H179*3)</f>
        <v>0</v>
      </c>
      <c r="AH179" s="65"/>
      <c r="AI179" s="67">
        <f>SUM(AH179*H179/3)</f>
        <v>0</v>
      </c>
      <c r="AJ179" s="65"/>
      <c r="AK179" s="67">
        <f>SUM(AJ179*H179*2/3)</f>
        <v>0</v>
      </c>
      <c r="AL179" s="65"/>
      <c r="AM179" s="66">
        <f>SUM(AL179*H179)*2</f>
        <v>0</v>
      </c>
      <c r="AN179" s="65"/>
      <c r="AO179" s="66">
        <f>SUM(AN179*J179)</f>
        <v>0</v>
      </c>
      <c r="AP179" s="65"/>
      <c r="AQ179" s="67">
        <f>SUM(AP179*H179*2)</f>
        <v>0</v>
      </c>
      <c r="AR179" s="65"/>
      <c r="AS179" s="67">
        <f>SUM(AR179*J179*2)</f>
        <v>0</v>
      </c>
      <c r="AT179" s="65"/>
      <c r="AU179" s="67">
        <f>AT179*H179/3</f>
        <v>0</v>
      </c>
      <c r="AV179" s="65"/>
      <c r="AW179" s="66">
        <f>SUM(AV179*H179/3)</f>
        <v>0</v>
      </c>
      <c r="AX179" s="65"/>
      <c r="AY179" s="67">
        <f>SUM(AX179*H179/3)</f>
        <v>0</v>
      </c>
      <c r="AZ179" s="65"/>
      <c r="BA179" s="67">
        <f>SUM(AZ179*K179*5*6)</f>
        <v>0</v>
      </c>
      <c r="BB179" s="65"/>
      <c r="BC179" s="67">
        <f>SUM(BB179*K179*4*6)</f>
        <v>0</v>
      </c>
      <c r="BD179" s="65"/>
      <c r="BE179" s="70">
        <f>SUM(BD179*50)/2</f>
        <v>0</v>
      </c>
      <c r="BF179" s="70"/>
      <c r="BG179" s="70">
        <f t="shared" si="1392"/>
        <v>12</v>
      </c>
      <c r="BH179" s="70">
        <f t="shared" si="1393"/>
        <v>12</v>
      </c>
      <c r="BI179" s="116"/>
      <c r="BJ179" s="116"/>
      <c r="BK179" s="116"/>
      <c r="BL179" s="117"/>
      <c r="BM179" s="108"/>
      <c r="BN179" s="137" t="s">
        <v>233</v>
      </c>
      <c r="BO179" s="119" t="s">
        <v>110</v>
      </c>
      <c r="BP179" s="119" t="s">
        <v>190</v>
      </c>
      <c r="BQ179" s="119" t="s">
        <v>187</v>
      </c>
      <c r="BR179" s="119" t="s">
        <v>380</v>
      </c>
      <c r="BS179" s="119">
        <v>11</v>
      </c>
      <c r="BT179" s="119">
        <v>2</v>
      </c>
      <c r="BU179" s="119">
        <v>1</v>
      </c>
      <c r="BV179" s="119">
        <v>1</v>
      </c>
      <c r="BW179" s="119">
        <v>1</v>
      </c>
      <c r="BX179" s="138"/>
      <c r="BY179" s="139">
        <f>SUM(BZ179+CB179+CD179+CF179+CH179)</f>
        <v>0</v>
      </c>
      <c r="BZ179" s="138"/>
      <c r="CA179" s="138">
        <f>SUM(BZ179)*BU179</f>
        <v>0</v>
      </c>
      <c r="CB179" s="138"/>
      <c r="CC179" s="140">
        <f>BV179*CB179</f>
        <v>0</v>
      </c>
      <c r="CD179" s="138"/>
      <c r="CE179" s="140">
        <f t="shared" ref="CE179" si="1466">SUM(CD179)*BV179</f>
        <v>0</v>
      </c>
      <c r="CF179" s="141"/>
      <c r="CG179" s="142">
        <f t="shared" ref="CG179" si="1467">SUM(CF179)*BW179</f>
        <v>0</v>
      </c>
      <c r="CH179" s="141"/>
      <c r="CI179" s="142">
        <f t="shared" si="1399"/>
        <v>0</v>
      </c>
      <c r="CJ179" s="68"/>
      <c r="CK179" s="68">
        <f t="shared" ref="CK179" si="1468">SUM(BX179*15/100*BV179)</f>
        <v>0</v>
      </c>
      <c r="CL179" s="141"/>
      <c r="CM179" s="142"/>
      <c r="CN179" s="141"/>
      <c r="CO179" s="68">
        <f t="shared" ref="CO179" si="1469">SUM(CN179)*3*BT179/5</f>
        <v>0</v>
      </c>
      <c r="CP179" s="141">
        <v>1</v>
      </c>
      <c r="CQ179" s="148">
        <f>BT179*15*CP179</f>
        <v>30</v>
      </c>
      <c r="CR179" s="141"/>
      <c r="CS179" s="142">
        <f t="shared" ref="CS179" si="1470">SUM(CR179*BT179*3)</f>
        <v>0</v>
      </c>
      <c r="CT179" s="141"/>
      <c r="CU179" s="68">
        <f>SUM(CT179*BT179/3)</f>
        <v>0</v>
      </c>
      <c r="CV179" s="141"/>
      <c r="CW179" s="68">
        <f>SUM(CV179*BT179*2/3)</f>
        <v>0</v>
      </c>
      <c r="CX179" s="141"/>
      <c r="CY179" s="142">
        <f>SUM(CX179*BT179)*2</f>
        <v>0</v>
      </c>
      <c r="CZ179" s="141"/>
      <c r="DA179" s="142">
        <f t="shared" ref="DA179" si="1471">SUM(CZ179*BV179)</f>
        <v>0</v>
      </c>
      <c r="DB179" s="141"/>
      <c r="DC179" s="142">
        <f>SUM(DB179*BT179*2)</f>
        <v>0</v>
      </c>
      <c r="DD179" s="141"/>
      <c r="DE179" s="142">
        <f t="shared" ref="DE179" si="1472">SUM(BV179*DD179*6)</f>
        <v>0</v>
      </c>
      <c r="DF179" s="141"/>
      <c r="DG179" s="68">
        <f t="shared" si="1408"/>
        <v>0</v>
      </c>
      <c r="DH179" s="141"/>
      <c r="DI179" s="142">
        <f t="shared" ref="DI179" si="1473">SUM(DH179*BT179/3)</f>
        <v>0</v>
      </c>
      <c r="DJ179" s="141"/>
      <c r="DK179" s="142">
        <f>SUM(BV179*DJ179*8)</f>
        <v>0</v>
      </c>
      <c r="DL179" s="141"/>
      <c r="DM179" s="68">
        <f>SUM(DL179*BT179*5*2/3)</f>
        <v>0</v>
      </c>
      <c r="DN179" s="141"/>
      <c r="DO179" s="68">
        <f t="shared" ref="DO179" si="1474">SUM(DN179*BW179*4*6)</f>
        <v>0</v>
      </c>
      <c r="DP179" s="141"/>
      <c r="DQ179" s="112">
        <f t="shared" ref="DQ179" si="1475">SUM(DP179*50)</f>
        <v>0</v>
      </c>
      <c r="DR179" s="70"/>
      <c r="DS179" s="70">
        <f t="shared" si="1414"/>
        <v>30</v>
      </c>
      <c r="DT179" s="70">
        <f t="shared" si="1415"/>
        <v>0</v>
      </c>
      <c r="DU179" s="116"/>
      <c r="DV179" s="116"/>
      <c r="DW179" s="116"/>
      <c r="DX179" s="117"/>
      <c r="DY179" s="108"/>
      <c r="DZ179" s="62"/>
      <c r="EA179" s="145"/>
      <c r="EB179" s="63"/>
      <c r="EC179" s="146"/>
      <c r="ED179" s="146"/>
      <c r="EE179" s="177"/>
      <c r="EF179" s="177"/>
      <c r="EG179" s="177"/>
      <c r="EH179" s="177"/>
      <c r="EI179" s="177"/>
      <c r="EJ179" s="66">
        <f t="shared" si="1416"/>
        <v>66</v>
      </c>
      <c r="EK179" s="147">
        <f t="shared" si="1417"/>
        <v>12</v>
      </c>
      <c r="EL179" s="65">
        <f t="shared" si="1418"/>
        <v>6</v>
      </c>
      <c r="EM179" s="70">
        <f t="shared" si="1419"/>
        <v>6</v>
      </c>
      <c r="EN179" s="65">
        <f t="shared" si="1420"/>
        <v>6</v>
      </c>
      <c r="EO179" s="70">
        <f t="shared" si="1421"/>
        <v>6</v>
      </c>
      <c r="EP179" s="65">
        <f t="shared" si="1422"/>
        <v>0</v>
      </c>
      <c r="EQ179" s="70">
        <f t="shared" si="1423"/>
        <v>0</v>
      </c>
      <c r="ER179" s="65">
        <f t="shared" si="1424"/>
        <v>0</v>
      </c>
      <c r="ES179" s="70">
        <f t="shared" si="1425"/>
        <v>0</v>
      </c>
      <c r="ET179" s="113">
        <f t="shared" si="1426"/>
        <v>0</v>
      </c>
      <c r="EU179" s="70">
        <f t="shared" si="1427"/>
        <v>0</v>
      </c>
      <c r="EV179" s="70">
        <f t="shared" si="1428"/>
        <v>0</v>
      </c>
      <c r="EW179" s="70">
        <f t="shared" si="1429"/>
        <v>0</v>
      </c>
      <c r="EX179" s="113">
        <f t="shared" si="1430"/>
        <v>0</v>
      </c>
      <c r="EY179" s="70">
        <f t="shared" si="1431"/>
        <v>0</v>
      </c>
      <c r="EZ179" s="113">
        <f t="shared" si="1432"/>
        <v>0</v>
      </c>
      <c r="FA179" s="70">
        <f t="shared" si="1433"/>
        <v>0</v>
      </c>
      <c r="FB179" s="113">
        <f t="shared" si="1434"/>
        <v>1</v>
      </c>
      <c r="FC179" s="114">
        <f t="shared" si="1435"/>
        <v>30</v>
      </c>
      <c r="FD179" s="113">
        <f t="shared" si="1436"/>
        <v>0</v>
      </c>
      <c r="FE179" s="70">
        <f t="shared" si="1437"/>
        <v>0</v>
      </c>
      <c r="FF179" s="113">
        <f t="shared" si="1438"/>
        <v>0</v>
      </c>
      <c r="FG179" s="70">
        <f t="shared" si="1439"/>
        <v>0</v>
      </c>
      <c r="FH179" s="113">
        <f t="shared" si="1440"/>
        <v>0</v>
      </c>
      <c r="FI179" s="70">
        <f t="shared" si="1441"/>
        <v>0</v>
      </c>
      <c r="FJ179" s="113">
        <f t="shared" si="1442"/>
        <v>0</v>
      </c>
      <c r="FK179" s="70">
        <f t="shared" si="1443"/>
        <v>0</v>
      </c>
      <c r="FL179" s="113">
        <f t="shared" si="1444"/>
        <v>0</v>
      </c>
      <c r="FM179" s="70">
        <f t="shared" si="1445"/>
        <v>0</v>
      </c>
      <c r="FN179" s="113">
        <f t="shared" si="1446"/>
        <v>0</v>
      </c>
      <c r="FO179" s="70">
        <f t="shared" si="1447"/>
        <v>0</v>
      </c>
      <c r="FP179" s="113">
        <f t="shared" si="1448"/>
        <v>0</v>
      </c>
      <c r="FQ179" s="70">
        <f t="shared" si="1449"/>
        <v>0</v>
      </c>
      <c r="FR179" s="113"/>
      <c r="FS179" s="66">
        <f t="shared" si="1449"/>
        <v>0</v>
      </c>
      <c r="FT179" s="113">
        <f t="shared" si="1450"/>
        <v>0</v>
      </c>
      <c r="FU179" s="70">
        <f t="shared" si="1451"/>
        <v>0</v>
      </c>
      <c r="FV179" s="113">
        <f t="shared" si="1452"/>
        <v>0</v>
      </c>
      <c r="FW179" s="70">
        <f t="shared" si="1453"/>
        <v>0</v>
      </c>
      <c r="FX179" s="113">
        <f t="shared" si="1454"/>
        <v>0</v>
      </c>
      <c r="FY179" s="70">
        <f t="shared" si="1455"/>
        <v>0</v>
      </c>
      <c r="FZ179" s="113">
        <f t="shared" si="1456"/>
        <v>0</v>
      </c>
      <c r="GA179" s="70">
        <f t="shared" si="1457"/>
        <v>0</v>
      </c>
      <c r="GB179" s="113">
        <f t="shared" si="1458"/>
        <v>0</v>
      </c>
      <c r="GC179" s="70">
        <f t="shared" si="1459"/>
        <v>0</v>
      </c>
      <c r="GD179" s="70">
        <f t="shared" si="1460"/>
        <v>0</v>
      </c>
      <c r="GE179" s="70">
        <f t="shared" si="1461"/>
        <v>42</v>
      </c>
      <c r="GF179" s="70">
        <f t="shared" si="1462"/>
        <v>12</v>
      </c>
      <c r="GG179" s="116"/>
      <c r="GH179" s="116"/>
      <c r="GI179" s="116"/>
      <c r="GJ179" s="116"/>
      <c r="GK179" s="267"/>
      <c r="GL179" s="10"/>
      <c r="GM179" s="10"/>
      <c r="GN179" s="1"/>
      <c r="GO179" s="13"/>
      <c r="GP179" s="26"/>
      <c r="GQ179" s="5"/>
      <c r="GR179" s="5"/>
    </row>
    <row r="180" spans="1:200" ht="24.95" hidden="1" customHeight="1" outlineLevel="1" x14ac:dyDescent="0.3">
      <c r="A180" s="108"/>
      <c r="B180" s="62" t="s">
        <v>233</v>
      </c>
      <c r="C180" s="119" t="s">
        <v>218</v>
      </c>
      <c r="D180" s="119" t="s">
        <v>219</v>
      </c>
      <c r="E180" s="119" t="s">
        <v>187</v>
      </c>
      <c r="F180" s="119" t="s">
        <v>234</v>
      </c>
      <c r="G180" s="119">
        <v>5</v>
      </c>
      <c r="H180" s="63">
        <v>1</v>
      </c>
      <c r="I180" s="63">
        <v>1</v>
      </c>
      <c r="J180" s="63">
        <v>1</v>
      </c>
      <c r="K180" s="63">
        <v>1</v>
      </c>
      <c r="L180" s="109"/>
      <c r="M180" s="110">
        <f t="shared" si="1463"/>
        <v>0</v>
      </c>
      <c r="N180" s="109"/>
      <c r="O180" s="109">
        <f t="shared" si="1464"/>
        <v>0</v>
      </c>
      <c r="P180" s="109"/>
      <c r="Q180" s="111">
        <f t="shared" si="1465"/>
        <v>0</v>
      </c>
      <c r="R180" s="109"/>
      <c r="S180" s="111">
        <f>SUM(R180)*J180</f>
        <v>0</v>
      </c>
      <c r="T180" s="65"/>
      <c r="U180" s="66">
        <f>SUM(T180)*K180</f>
        <v>0</v>
      </c>
      <c r="V180" s="65"/>
      <c r="W180" s="66">
        <f>SUM(V180)*J180*5</f>
        <v>0</v>
      </c>
      <c r="X180" s="67"/>
      <c r="Y180" s="68">
        <f>SUM(L180*15/100*J180)</f>
        <v>0</v>
      </c>
      <c r="Z180" s="65"/>
      <c r="AA180" s="66"/>
      <c r="AB180" s="65"/>
      <c r="AC180" s="67">
        <f>SUM(AB180)*3*H180/5</f>
        <v>0</v>
      </c>
      <c r="AD180" s="65">
        <v>1</v>
      </c>
      <c r="AE180" s="69">
        <f>SUM(AD180*H180*(40))</f>
        <v>40</v>
      </c>
      <c r="AF180" s="65"/>
      <c r="AG180" s="66">
        <f>SUM(AF180*H180*3)</f>
        <v>0</v>
      </c>
      <c r="AH180" s="65"/>
      <c r="AI180" s="67">
        <f>SUM(AH180*H180/3)</f>
        <v>0</v>
      </c>
      <c r="AJ180" s="65"/>
      <c r="AK180" s="67">
        <f>SUM(AJ180*H180*2/3)</f>
        <v>0</v>
      </c>
      <c r="AL180" s="65"/>
      <c r="AM180" s="66">
        <f>SUM(AL180*H180)</f>
        <v>0</v>
      </c>
      <c r="AN180" s="65"/>
      <c r="AO180" s="66">
        <f>SUM(AN180*J180)</f>
        <v>0</v>
      </c>
      <c r="AP180" s="65"/>
      <c r="AQ180" s="67">
        <f>SUM(AP180*H180*2)</f>
        <v>0</v>
      </c>
      <c r="AR180" s="65"/>
      <c r="AS180" s="67">
        <f>SUM(J180*AR180*6)</f>
        <v>0</v>
      </c>
      <c r="AT180" s="65"/>
      <c r="AU180" s="67">
        <f>AT180*H180/3</f>
        <v>0</v>
      </c>
      <c r="AV180" s="65"/>
      <c r="AW180" s="66">
        <f>SUM(AV180*H180/3)</f>
        <v>0</v>
      </c>
      <c r="AX180" s="65"/>
      <c r="AY180" s="67">
        <f>AX180*H180/3</f>
        <v>0</v>
      </c>
      <c r="AZ180" s="65"/>
      <c r="BA180" s="67">
        <f>SUM(AZ180*H180*2*2/3)</f>
        <v>0</v>
      </c>
      <c r="BB180" s="65"/>
      <c r="BC180" s="67">
        <f>SUM(BB180*K180*4*6)</f>
        <v>0</v>
      </c>
      <c r="BD180" s="65"/>
      <c r="BE180" s="70">
        <f>SUM(BD180*50)</f>
        <v>0</v>
      </c>
      <c r="BF180" s="70"/>
      <c r="BG180" s="70">
        <f t="shared" si="1392"/>
        <v>40</v>
      </c>
      <c r="BH180" s="70">
        <f t="shared" si="1393"/>
        <v>0</v>
      </c>
      <c r="BI180" s="116"/>
      <c r="BJ180" s="116"/>
      <c r="BK180" s="116"/>
      <c r="BL180" s="117"/>
      <c r="BM180" s="108"/>
      <c r="BN180" s="62" t="s">
        <v>102</v>
      </c>
      <c r="BO180" s="119" t="s">
        <v>94</v>
      </c>
      <c r="BP180" s="119" t="s">
        <v>190</v>
      </c>
      <c r="BQ180" s="119" t="s">
        <v>187</v>
      </c>
      <c r="BR180" s="63" t="s">
        <v>423</v>
      </c>
      <c r="BS180" s="119">
        <v>4</v>
      </c>
      <c r="BT180" s="63">
        <v>22</v>
      </c>
      <c r="BU180" s="63">
        <v>1</v>
      </c>
      <c r="BV180" s="63">
        <v>1</v>
      </c>
      <c r="BW180" s="63">
        <f>SUM(BV180)*2</f>
        <v>2</v>
      </c>
      <c r="BX180" s="109">
        <v>22</v>
      </c>
      <c r="BY180" s="124">
        <f>SUM(BZ180+CB180+CD180+CF180+CH180)</f>
        <v>0</v>
      </c>
      <c r="BZ180" s="109"/>
      <c r="CA180" s="109">
        <f>SUM(BZ180)*BU180</f>
        <v>0</v>
      </c>
      <c r="CB180" s="109"/>
      <c r="CC180" s="111">
        <f>BV180*CB180</f>
        <v>0</v>
      </c>
      <c r="CD180" s="109"/>
      <c r="CE180" s="111">
        <f>SUM(CD180)*BV180</f>
        <v>0</v>
      </c>
      <c r="CF180" s="65"/>
      <c r="CG180" s="66">
        <f>SUM(CF180)*BW180</f>
        <v>0</v>
      </c>
      <c r="CH180" s="65"/>
      <c r="CI180" s="66">
        <f>SUM(CH180)*BV180*5</f>
        <v>0</v>
      </c>
      <c r="CJ180" s="67">
        <v>0</v>
      </c>
      <c r="CK180" s="68"/>
      <c r="CL180" s="65"/>
      <c r="CM180" s="66"/>
      <c r="CN180" s="65"/>
      <c r="CO180" s="67">
        <f>SUM(CN180)*3*BT180/5</f>
        <v>0</v>
      </c>
      <c r="CP180" s="65"/>
      <c r="CQ180" s="69">
        <f>SUM(CP180*BT180*(30+4))</f>
        <v>0</v>
      </c>
      <c r="CR180" s="65"/>
      <c r="CS180" s="66">
        <f>SUM(CR180*BT180*3)</f>
        <v>0</v>
      </c>
      <c r="CT180" s="65"/>
      <c r="CU180" s="67">
        <f>SUM(CT180*BT180/3)</f>
        <v>0</v>
      </c>
      <c r="CV180" s="65"/>
      <c r="CW180" s="67">
        <f>SUM(CV180*BT180*2/3)</f>
        <v>0</v>
      </c>
      <c r="CX180" s="65">
        <v>1</v>
      </c>
      <c r="CY180" s="66">
        <f>SUM(CX180*BT180)*2</f>
        <v>44</v>
      </c>
      <c r="CZ180" s="65"/>
      <c r="DA180" s="66">
        <f>SUM(CZ180*BV180*2)</f>
        <v>0</v>
      </c>
      <c r="DB180" s="65"/>
      <c r="DC180" s="66">
        <f>SUM(DB180*BT180*2)</f>
        <v>0</v>
      </c>
      <c r="DD180" s="65"/>
      <c r="DE180" s="66">
        <f>DD180*BV180*6</f>
        <v>0</v>
      </c>
      <c r="DF180" s="65"/>
      <c r="DG180" s="67">
        <f t="shared" si="1408"/>
        <v>0</v>
      </c>
      <c r="DH180" s="65"/>
      <c r="DI180" s="66">
        <f>SUM(BV180*DH180*6)</f>
        <v>0</v>
      </c>
      <c r="DJ180" s="65"/>
      <c r="DK180" s="66">
        <f>SUM(BV180*DJ180*8)</f>
        <v>0</v>
      </c>
      <c r="DL180" s="65"/>
      <c r="DM180" s="67">
        <f>SUM(DL180*BW180*5*6)</f>
        <v>0</v>
      </c>
      <c r="DN180" s="65"/>
      <c r="DO180" s="67">
        <f>SUM(DN180*BW180*4*6)</f>
        <v>0</v>
      </c>
      <c r="DP180" s="65"/>
      <c r="DQ180" s="70">
        <f>SUM(DP180*50)</f>
        <v>0</v>
      </c>
      <c r="DR180" s="70"/>
      <c r="DS180" s="70">
        <f t="shared" si="1414"/>
        <v>44</v>
      </c>
      <c r="DT180" s="70">
        <f t="shared" si="1415"/>
        <v>0</v>
      </c>
      <c r="DU180" s="116"/>
      <c r="DV180" s="116"/>
      <c r="DW180" s="116"/>
      <c r="DX180" s="117"/>
      <c r="DY180" s="108"/>
      <c r="DZ180" s="70"/>
      <c r="EA180" s="146"/>
      <c r="EB180" s="146"/>
      <c r="EC180" s="146"/>
      <c r="ED180" s="146"/>
      <c r="EE180" s="177"/>
      <c r="EF180" s="177"/>
      <c r="EG180" s="177"/>
      <c r="EH180" s="177"/>
      <c r="EI180" s="177"/>
      <c r="EJ180" s="66">
        <f t="shared" si="1416"/>
        <v>22</v>
      </c>
      <c r="EK180" s="147">
        <f t="shared" si="1417"/>
        <v>0</v>
      </c>
      <c r="EL180" s="65">
        <f t="shared" si="1418"/>
        <v>0</v>
      </c>
      <c r="EM180" s="70">
        <f t="shared" si="1419"/>
        <v>0</v>
      </c>
      <c r="EN180" s="65">
        <f t="shared" si="1420"/>
        <v>0</v>
      </c>
      <c r="EO180" s="70">
        <f t="shared" si="1421"/>
        <v>0</v>
      </c>
      <c r="EP180" s="65">
        <f t="shared" si="1422"/>
        <v>0</v>
      </c>
      <c r="EQ180" s="70">
        <f t="shared" si="1423"/>
        <v>0</v>
      </c>
      <c r="ER180" s="65">
        <f t="shared" si="1424"/>
        <v>0</v>
      </c>
      <c r="ES180" s="70">
        <f t="shared" si="1425"/>
        <v>0</v>
      </c>
      <c r="ET180" s="113">
        <f t="shared" si="1426"/>
        <v>0</v>
      </c>
      <c r="EU180" s="70">
        <f t="shared" si="1427"/>
        <v>0</v>
      </c>
      <c r="EV180" s="70">
        <f t="shared" si="1428"/>
        <v>0</v>
      </c>
      <c r="EW180" s="70">
        <f t="shared" si="1429"/>
        <v>0</v>
      </c>
      <c r="EX180" s="113">
        <f t="shared" si="1430"/>
        <v>0</v>
      </c>
      <c r="EY180" s="70">
        <f t="shared" si="1431"/>
        <v>0</v>
      </c>
      <c r="EZ180" s="113">
        <f t="shared" si="1432"/>
        <v>0</v>
      </c>
      <c r="FA180" s="70">
        <f t="shared" si="1433"/>
        <v>0</v>
      </c>
      <c r="FB180" s="113">
        <f t="shared" si="1434"/>
        <v>1</v>
      </c>
      <c r="FC180" s="114">
        <f t="shared" si="1435"/>
        <v>40</v>
      </c>
      <c r="FD180" s="113">
        <f t="shared" si="1436"/>
        <v>0</v>
      </c>
      <c r="FE180" s="70">
        <f t="shared" si="1437"/>
        <v>0</v>
      </c>
      <c r="FF180" s="113">
        <f t="shared" si="1438"/>
        <v>0</v>
      </c>
      <c r="FG180" s="70">
        <f t="shared" si="1439"/>
        <v>0</v>
      </c>
      <c r="FH180" s="113">
        <f t="shared" si="1440"/>
        <v>0</v>
      </c>
      <c r="FI180" s="70">
        <f t="shared" si="1441"/>
        <v>0</v>
      </c>
      <c r="FJ180" s="113">
        <f t="shared" si="1442"/>
        <v>1</v>
      </c>
      <c r="FK180" s="70">
        <f t="shared" si="1443"/>
        <v>44</v>
      </c>
      <c r="FL180" s="113">
        <f t="shared" si="1444"/>
        <v>0</v>
      </c>
      <c r="FM180" s="70">
        <f t="shared" si="1445"/>
        <v>0</v>
      </c>
      <c r="FN180" s="113">
        <f t="shared" si="1446"/>
        <v>0</v>
      </c>
      <c r="FO180" s="70">
        <f t="shared" si="1447"/>
        <v>0</v>
      </c>
      <c r="FP180" s="113">
        <f t="shared" si="1448"/>
        <v>0</v>
      </c>
      <c r="FQ180" s="70">
        <f t="shared" si="1449"/>
        <v>0</v>
      </c>
      <c r="FR180" s="113"/>
      <c r="FS180" s="66">
        <f t="shared" si="1449"/>
        <v>0</v>
      </c>
      <c r="FT180" s="113">
        <f t="shared" si="1450"/>
        <v>0</v>
      </c>
      <c r="FU180" s="70">
        <f t="shared" si="1451"/>
        <v>0</v>
      </c>
      <c r="FV180" s="113">
        <f t="shared" si="1452"/>
        <v>0</v>
      </c>
      <c r="FW180" s="70">
        <f t="shared" si="1453"/>
        <v>0</v>
      </c>
      <c r="FX180" s="113">
        <f t="shared" si="1454"/>
        <v>0</v>
      </c>
      <c r="FY180" s="70">
        <f t="shared" si="1455"/>
        <v>0</v>
      </c>
      <c r="FZ180" s="113">
        <f t="shared" si="1456"/>
        <v>0</v>
      </c>
      <c r="GA180" s="70">
        <f t="shared" si="1457"/>
        <v>0</v>
      </c>
      <c r="GB180" s="113">
        <f t="shared" si="1458"/>
        <v>0</v>
      </c>
      <c r="GC180" s="70">
        <f t="shared" si="1459"/>
        <v>0</v>
      </c>
      <c r="GD180" s="70">
        <f t="shared" si="1460"/>
        <v>0</v>
      </c>
      <c r="GE180" s="70">
        <f t="shared" si="1461"/>
        <v>84</v>
      </c>
      <c r="GF180" s="70">
        <f t="shared" si="1462"/>
        <v>0</v>
      </c>
      <c r="GG180" s="116"/>
      <c r="GH180" s="116"/>
      <c r="GI180" s="116"/>
      <c r="GJ180" s="116"/>
      <c r="GK180" s="267"/>
      <c r="GL180" s="10"/>
      <c r="GM180" s="10"/>
      <c r="GN180" s="1"/>
      <c r="GO180" s="13"/>
      <c r="GP180" s="26"/>
      <c r="GQ180" s="5"/>
      <c r="GR180" s="5"/>
    </row>
    <row r="181" spans="1:200" ht="24.95" hidden="1" customHeight="1" outlineLevel="1" x14ac:dyDescent="0.3">
      <c r="A181" s="108"/>
      <c r="B181" s="62" t="s">
        <v>249</v>
      </c>
      <c r="C181" s="63" t="s">
        <v>110</v>
      </c>
      <c r="D181" s="63" t="s">
        <v>95</v>
      </c>
      <c r="E181" s="63" t="s">
        <v>130</v>
      </c>
      <c r="F181" s="63" t="s">
        <v>248</v>
      </c>
      <c r="G181" s="63">
        <v>9</v>
      </c>
      <c r="H181" s="63">
        <v>2</v>
      </c>
      <c r="I181" s="63">
        <v>1</v>
      </c>
      <c r="J181" s="63">
        <v>3</v>
      </c>
      <c r="K181" s="63">
        <f>SUM(J181)*2</f>
        <v>6</v>
      </c>
      <c r="L181" s="62"/>
      <c r="M181" s="64">
        <f t="shared" si="1463"/>
        <v>0</v>
      </c>
      <c r="N181" s="65"/>
      <c r="O181" s="66">
        <f t="shared" si="1464"/>
        <v>0</v>
      </c>
      <c r="P181" s="65"/>
      <c r="Q181" s="66">
        <f t="shared" si="1465"/>
        <v>0</v>
      </c>
      <c r="R181" s="65"/>
      <c r="S181" s="66">
        <f>SUM(R181)*J181</f>
        <v>0</v>
      </c>
      <c r="T181" s="65"/>
      <c r="U181" s="66">
        <f>SUM(T181)*K181</f>
        <v>0</v>
      </c>
      <c r="V181" s="65"/>
      <c r="W181" s="66">
        <f>SUM(V181)*J181*5</f>
        <v>0</v>
      </c>
      <c r="X181" s="67">
        <f>SUM(J181*AX181*2+K181*AZ181*2)</f>
        <v>0</v>
      </c>
      <c r="Y181" s="67">
        <f>L181*J181*0.05</f>
        <v>0</v>
      </c>
      <c r="Z181" s="65"/>
      <c r="AA181" s="66"/>
      <c r="AB181" s="65">
        <v>17</v>
      </c>
      <c r="AC181" s="67">
        <f>AB181*H181*0.5</f>
        <v>17</v>
      </c>
      <c r="AD181" s="65"/>
      <c r="AE181" s="69">
        <f>SUM(AD181*H181*(30+4))/5</f>
        <v>0</v>
      </c>
      <c r="AF181" s="65"/>
      <c r="AG181" s="66">
        <f>SUM(AF181*H181*3)</f>
        <v>0</v>
      </c>
      <c r="AH181" s="65"/>
      <c r="AI181" s="67">
        <f>SUM(AH181*H181/3)</f>
        <v>0</v>
      </c>
      <c r="AJ181" s="65"/>
      <c r="AK181" s="67">
        <f>SUM(AJ181*H181*2/3)</f>
        <v>0</v>
      </c>
      <c r="AL181" s="65"/>
      <c r="AM181" s="66">
        <f>SUM(AL181*H181)</f>
        <v>0</v>
      </c>
      <c r="AN181" s="65"/>
      <c r="AO181" s="66">
        <f>SUM(AN181*J181)</f>
        <v>0</v>
      </c>
      <c r="AP181" s="65"/>
      <c r="AQ181" s="68">
        <f>AP181*122/3</f>
        <v>0</v>
      </c>
      <c r="AR181" s="65"/>
      <c r="AS181" s="67">
        <f>SUM(J181*AR181*6)</f>
        <v>0</v>
      </c>
      <c r="AT181" s="65"/>
      <c r="AU181" s="67">
        <f>AT181*H181/3</f>
        <v>0</v>
      </c>
      <c r="AV181" s="65"/>
      <c r="AW181" s="66">
        <f>SUM(AV181*H181/3)</f>
        <v>0</v>
      </c>
      <c r="AX181" s="65"/>
      <c r="AY181" s="67">
        <f>SUM(J181*AX181*8)</f>
        <v>0</v>
      </c>
      <c r="AZ181" s="65"/>
      <c r="BA181" s="67">
        <f>SUM(AZ181*K181*5*6)</f>
        <v>0</v>
      </c>
      <c r="BB181" s="65"/>
      <c r="BC181" s="67">
        <f>SUM(BB181*K181*4*6)</f>
        <v>0</v>
      </c>
      <c r="BD181" s="65"/>
      <c r="BE181" s="70">
        <f>SUM(BD181*50)</f>
        <v>0</v>
      </c>
      <c r="BF181" s="70"/>
      <c r="BG181" s="70">
        <f t="shared" si="1392"/>
        <v>17</v>
      </c>
      <c r="BH181" s="70">
        <f t="shared" si="1393"/>
        <v>0</v>
      </c>
      <c r="BI181" s="116"/>
      <c r="BJ181" s="116"/>
      <c r="BK181" s="116"/>
      <c r="BL181" s="117"/>
      <c r="BM181" s="108"/>
      <c r="BN181" s="70"/>
      <c r="BO181" s="146"/>
      <c r="BP181" s="146"/>
      <c r="BQ181" s="146"/>
      <c r="BR181" s="146"/>
      <c r="BS181" s="177"/>
      <c r="BT181" s="177"/>
      <c r="BU181" s="177"/>
      <c r="BV181" s="180"/>
      <c r="BW181" s="177"/>
      <c r="BX181" s="66"/>
      <c r="BY181" s="147">
        <f t="shared" ref="BY181:BY189" si="1476">SUM(BZ181+CB181+CF181+CH181+DD181*2)</f>
        <v>0</v>
      </c>
      <c r="BZ181" s="65"/>
      <c r="CA181" s="70"/>
      <c r="CB181" s="65"/>
      <c r="CC181" s="70"/>
      <c r="CD181" s="65"/>
      <c r="CE181" s="70"/>
      <c r="CF181" s="65"/>
      <c r="CG181" s="70"/>
      <c r="CH181" s="113"/>
      <c r="CI181" s="70"/>
      <c r="CJ181" s="70"/>
      <c r="CK181" s="70"/>
      <c r="CL181" s="113"/>
      <c r="CM181" s="70"/>
      <c r="CN181" s="113"/>
      <c r="CO181" s="70"/>
      <c r="CP181" s="113"/>
      <c r="CQ181" s="114"/>
      <c r="CR181" s="113"/>
      <c r="CS181" s="70"/>
      <c r="CT181" s="113"/>
      <c r="CU181" s="70"/>
      <c r="CV181" s="113"/>
      <c r="CW181" s="70"/>
      <c r="CX181" s="113"/>
      <c r="CY181" s="70"/>
      <c r="CZ181" s="113"/>
      <c r="DA181" s="70"/>
      <c r="DB181" s="113"/>
      <c r="DC181" s="66"/>
      <c r="DD181" s="113"/>
      <c r="DE181" s="66"/>
      <c r="DF181" s="113"/>
      <c r="DG181" s="70"/>
      <c r="DH181" s="113"/>
      <c r="DI181" s="70"/>
      <c r="DJ181" s="113"/>
      <c r="DK181" s="66"/>
      <c r="DL181" s="113"/>
      <c r="DM181" s="70"/>
      <c r="DN181" s="113"/>
      <c r="DO181" s="70"/>
      <c r="DP181" s="113"/>
      <c r="DQ181" s="70"/>
      <c r="DR181" s="70"/>
      <c r="DS181" s="70">
        <f t="shared" si="1414"/>
        <v>0</v>
      </c>
      <c r="DT181" s="70">
        <f t="shared" si="1415"/>
        <v>0</v>
      </c>
      <c r="DU181" s="116"/>
      <c r="DV181" s="116"/>
      <c r="DW181" s="116"/>
      <c r="DX181" s="117"/>
      <c r="DY181" s="108"/>
      <c r="DZ181" s="70"/>
      <c r="EA181" s="146"/>
      <c r="EB181" s="146"/>
      <c r="EC181" s="146"/>
      <c r="ED181" s="146"/>
      <c r="EE181" s="177"/>
      <c r="EF181" s="177"/>
      <c r="EG181" s="177"/>
      <c r="EH181" s="180"/>
      <c r="EI181" s="177"/>
      <c r="EJ181" s="66">
        <f t="shared" si="1416"/>
        <v>0</v>
      </c>
      <c r="EK181" s="147">
        <f t="shared" si="1417"/>
        <v>0</v>
      </c>
      <c r="EL181" s="65">
        <f t="shared" si="1418"/>
        <v>0</v>
      </c>
      <c r="EM181" s="70">
        <f t="shared" si="1419"/>
        <v>0</v>
      </c>
      <c r="EN181" s="65">
        <f t="shared" si="1420"/>
        <v>0</v>
      </c>
      <c r="EO181" s="70">
        <f t="shared" si="1421"/>
        <v>0</v>
      </c>
      <c r="EP181" s="65">
        <f t="shared" si="1422"/>
        <v>0</v>
      </c>
      <c r="EQ181" s="70">
        <f t="shared" si="1423"/>
        <v>0</v>
      </c>
      <c r="ER181" s="65">
        <f t="shared" si="1424"/>
        <v>0</v>
      </c>
      <c r="ES181" s="70">
        <f t="shared" si="1425"/>
        <v>0</v>
      </c>
      <c r="ET181" s="113">
        <f t="shared" si="1426"/>
        <v>0</v>
      </c>
      <c r="EU181" s="70">
        <f t="shared" si="1427"/>
        <v>0</v>
      </c>
      <c r="EV181" s="70">
        <f t="shared" si="1428"/>
        <v>0</v>
      </c>
      <c r="EW181" s="70">
        <f t="shared" si="1429"/>
        <v>0</v>
      </c>
      <c r="EX181" s="113">
        <f t="shared" si="1430"/>
        <v>0</v>
      </c>
      <c r="EY181" s="70">
        <f t="shared" si="1431"/>
        <v>0</v>
      </c>
      <c r="EZ181" s="113">
        <f t="shared" si="1432"/>
        <v>17</v>
      </c>
      <c r="FA181" s="70">
        <f t="shared" si="1433"/>
        <v>17</v>
      </c>
      <c r="FB181" s="113">
        <f t="shared" si="1434"/>
        <v>0</v>
      </c>
      <c r="FC181" s="114">
        <f t="shared" si="1435"/>
        <v>0</v>
      </c>
      <c r="FD181" s="113">
        <f t="shared" si="1436"/>
        <v>0</v>
      </c>
      <c r="FE181" s="70">
        <f t="shared" si="1437"/>
        <v>0</v>
      </c>
      <c r="FF181" s="113">
        <f t="shared" si="1438"/>
        <v>0</v>
      </c>
      <c r="FG181" s="70">
        <f t="shared" si="1439"/>
        <v>0</v>
      </c>
      <c r="FH181" s="113">
        <f t="shared" si="1440"/>
        <v>0</v>
      </c>
      <c r="FI181" s="70">
        <f t="shared" si="1441"/>
        <v>0</v>
      </c>
      <c r="FJ181" s="113">
        <f t="shared" si="1442"/>
        <v>0</v>
      </c>
      <c r="FK181" s="70">
        <f t="shared" si="1443"/>
        <v>0</v>
      </c>
      <c r="FL181" s="113">
        <f t="shared" si="1444"/>
        <v>0</v>
      </c>
      <c r="FM181" s="70">
        <f t="shared" si="1445"/>
        <v>0</v>
      </c>
      <c r="FN181" s="113">
        <f t="shared" si="1446"/>
        <v>0</v>
      </c>
      <c r="FO181" s="70">
        <f t="shared" si="1447"/>
        <v>0</v>
      </c>
      <c r="FP181" s="113">
        <f t="shared" si="1448"/>
        <v>0</v>
      </c>
      <c r="FQ181" s="70">
        <f t="shared" si="1449"/>
        <v>0</v>
      </c>
      <c r="FR181" s="113"/>
      <c r="FS181" s="66">
        <f t="shared" si="1449"/>
        <v>0</v>
      </c>
      <c r="FT181" s="113">
        <f t="shared" si="1450"/>
        <v>0</v>
      </c>
      <c r="FU181" s="70">
        <f t="shared" si="1451"/>
        <v>0</v>
      </c>
      <c r="FV181" s="113">
        <f t="shared" si="1452"/>
        <v>0</v>
      </c>
      <c r="FW181" s="70">
        <f t="shared" si="1453"/>
        <v>0</v>
      </c>
      <c r="FX181" s="113">
        <f t="shared" si="1454"/>
        <v>0</v>
      </c>
      <c r="FY181" s="70">
        <f t="shared" si="1455"/>
        <v>0</v>
      </c>
      <c r="FZ181" s="113">
        <f t="shared" si="1456"/>
        <v>0</v>
      </c>
      <c r="GA181" s="70">
        <f t="shared" si="1457"/>
        <v>0</v>
      </c>
      <c r="GB181" s="113">
        <f t="shared" si="1458"/>
        <v>0</v>
      </c>
      <c r="GC181" s="70">
        <f t="shared" si="1459"/>
        <v>0</v>
      </c>
      <c r="GD181" s="70">
        <f t="shared" si="1460"/>
        <v>0</v>
      </c>
      <c r="GE181" s="70">
        <f t="shared" si="1461"/>
        <v>17</v>
      </c>
      <c r="GF181" s="70">
        <f t="shared" si="1462"/>
        <v>0</v>
      </c>
      <c r="GG181" s="116"/>
      <c r="GH181" s="116"/>
      <c r="GI181" s="116"/>
      <c r="GJ181" s="116"/>
      <c r="GK181" s="267"/>
      <c r="GL181" s="10"/>
      <c r="GM181" s="10"/>
      <c r="GN181" s="1"/>
      <c r="GO181" s="13"/>
      <c r="GP181" s="26"/>
      <c r="GQ181" s="5"/>
      <c r="GR181" s="5"/>
    </row>
    <row r="182" spans="1:200" ht="24.95" hidden="1" customHeight="1" outlineLevel="1" x14ac:dyDescent="0.3">
      <c r="A182" s="108"/>
      <c r="B182" s="137" t="s">
        <v>233</v>
      </c>
      <c r="C182" s="119" t="s">
        <v>110</v>
      </c>
      <c r="D182" s="119" t="s">
        <v>190</v>
      </c>
      <c r="E182" s="119" t="s">
        <v>187</v>
      </c>
      <c r="F182" s="119" t="s">
        <v>380</v>
      </c>
      <c r="G182" s="119">
        <v>11</v>
      </c>
      <c r="H182" s="119">
        <v>2</v>
      </c>
      <c r="I182" s="119">
        <v>1</v>
      </c>
      <c r="J182" s="119">
        <v>1</v>
      </c>
      <c r="K182" s="119">
        <v>1</v>
      </c>
      <c r="L182" s="138"/>
      <c r="M182" s="139">
        <f>SUM(N182+P182+R182+T182+V182)</f>
        <v>0</v>
      </c>
      <c r="N182" s="138"/>
      <c r="O182" s="138">
        <f>SUM(N182)*I182</f>
        <v>0</v>
      </c>
      <c r="P182" s="138"/>
      <c r="Q182" s="140">
        <f>J182*P182</f>
        <v>0</v>
      </c>
      <c r="R182" s="138"/>
      <c r="S182" s="140">
        <f t="shared" ref="S182" si="1477">SUM(R182)*J182</f>
        <v>0</v>
      </c>
      <c r="T182" s="141"/>
      <c r="U182" s="142">
        <f t="shared" ref="U182" si="1478">SUM(T182)*K182</f>
        <v>0</v>
      </c>
      <c r="V182" s="141"/>
      <c r="W182" s="142">
        <f t="shared" ref="W182" si="1479">SUM(V182)*J182*5</f>
        <v>0</v>
      </c>
      <c r="X182" s="68"/>
      <c r="Y182" s="68">
        <f t="shared" ref="Y182" si="1480">SUM(L182*15/100*J182)</f>
        <v>0</v>
      </c>
      <c r="Z182" s="141"/>
      <c r="AA182" s="142"/>
      <c r="AB182" s="141"/>
      <c r="AC182" s="68">
        <f t="shared" ref="AC182" si="1481">SUM(AB182)*3*H182/5</f>
        <v>0</v>
      </c>
      <c r="AD182" s="141">
        <v>1</v>
      </c>
      <c r="AE182" s="148">
        <f>H182*15*AD182</f>
        <v>30</v>
      </c>
      <c r="AF182" s="141"/>
      <c r="AG182" s="142">
        <f t="shared" ref="AG182" si="1482">SUM(AF182*H182*3)</f>
        <v>0</v>
      </c>
      <c r="AH182" s="141"/>
      <c r="AI182" s="68">
        <f>SUM(AH182*H182/3)</f>
        <v>0</v>
      </c>
      <c r="AJ182" s="141"/>
      <c r="AK182" s="68">
        <f>SUM(AJ182*H182*2/3)</f>
        <v>0</v>
      </c>
      <c r="AL182" s="141"/>
      <c r="AM182" s="142">
        <f>SUM(AL182*H182)*2</f>
        <v>0</v>
      </c>
      <c r="AN182" s="141"/>
      <c r="AO182" s="142">
        <f t="shared" ref="AO182" si="1483">SUM(AN182*J182)</f>
        <v>0</v>
      </c>
      <c r="AP182" s="141"/>
      <c r="AQ182" s="68">
        <f>SUM(AP182*H182*2)</f>
        <v>0</v>
      </c>
      <c r="AR182" s="141"/>
      <c r="AS182" s="68">
        <f t="shared" ref="AS182" si="1484">SUM(J182*AR182*6)</f>
        <v>0</v>
      </c>
      <c r="AT182" s="141"/>
      <c r="AU182" s="68">
        <f t="shared" ref="AU182" si="1485">AT182*H182/3</f>
        <v>0</v>
      </c>
      <c r="AV182" s="141"/>
      <c r="AW182" s="142">
        <f t="shared" ref="AW182" si="1486">SUM(AV182*H182/3)</f>
        <v>0</v>
      </c>
      <c r="AX182" s="141"/>
      <c r="AY182" s="68">
        <f>SUM(J182*AX182*8)</f>
        <v>0</v>
      </c>
      <c r="AZ182" s="141"/>
      <c r="BA182" s="68">
        <f>SUM(AZ182*H182*5*2/3)</f>
        <v>0</v>
      </c>
      <c r="BB182" s="141"/>
      <c r="BC182" s="68">
        <f t="shared" ref="BC182" si="1487">SUM(BB182*K182*4*6)</f>
        <v>0</v>
      </c>
      <c r="BD182" s="141"/>
      <c r="BE182" s="112">
        <f t="shared" ref="BE182" si="1488">SUM(BD182*50)</f>
        <v>0</v>
      </c>
      <c r="BF182" s="70"/>
      <c r="BG182" s="70">
        <f t="shared" si="1392"/>
        <v>30</v>
      </c>
      <c r="BH182" s="70">
        <f t="shared" si="1393"/>
        <v>0</v>
      </c>
      <c r="BI182" s="116"/>
      <c r="BJ182" s="116"/>
      <c r="BK182" s="116"/>
      <c r="BL182" s="117"/>
      <c r="BM182" s="108"/>
      <c r="BN182" s="168"/>
      <c r="BO182" s="63"/>
      <c r="BP182" s="63"/>
      <c r="BQ182" s="63"/>
      <c r="BR182" s="63"/>
      <c r="BS182" s="63"/>
      <c r="BT182" s="63"/>
      <c r="BU182" s="63"/>
      <c r="BV182" s="63"/>
      <c r="BW182" s="63"/>
      <c r="BX182" s="62"/>
      <c r="BY182" s="147">
        <f t="shared" si="1476"/>
        <v>0</v>
      </c>
      <c r="BZ182" s="65"/>
      <c r="CA182" s="70"/>
      <c r="CB182" s="65"/>
      <c r="CC182" s="70"/>
      <c r="CD182" s="65"/>
      <c r="CE182" s="70"/>
      <c r="CF182" s="65"/>
      <c r="CG182" s="70"/>
      <c r="CH182" s="113"/>
      <c r="CI182" s="70"/>
      <c r="CJ182" s="70"/>
      <c r="CK182" s="70"/>
      <c r="CL182" s="113"/>
      <c r="CM182" s="70"/>
      <c r="CN182" s="113"/>
      <c r="CO182" s="70"/>
      <c r="CP182" s="113"/>
      <c r="CQ182" s="114"/>
      <c r="CR182" s="113"/>
      <c r="CS182" s="70"/>
      <c r="CT182" s="113"/>
      <c r="CU182" s="70"/>
      <c r="CV182" s="113"/>
      <c r="CW182" s="70"/>
      <c r="CX182" s="113"/>
      <c r="CY182" s="70"/>
      <c r="CZ182" s="113"/>
      <c r="DA182" s="70"/>
      <c r="DB182" s="113"/>
      <c r="DC182" s="66"/>
      <c r="DD182" s="113"/>
      <c r="DE182" s="66"/>
      <c r="DF182" s="113"/>
      <c r="DG182" s="70"/>
      <c r="DH182" s="113"/>
      <c r="DI182" s="70"/>
      <c r="DJ182" s="113"/>
      <c r="DK182" s="66"/>
      <c r="DL182" s="113"/>
      <c r="DM182" s="70"/>
      <c r="DN182" s="113"/>
      <c r="DO182" s="70"/>
      <c r="DP182" s="113"/>
      <c r="DQ182" s="70"/>
      <c r="DR182" s="70"/>
      <c r="DS182" s="70">
        <f t="shared" si="1414"/>
        <v>0</v>
      </c>
      <c r="DT182" s="70">
        <f t="shared" si="1415"/>
        <v>0</v>
      </c>
      <c r="DU182" s="116"/>
      <c r="DV182" s="116"/>
      <c r="DW182" s="116"/>
      <c r="DX182" s="117"/>
      <c r="DY182" s="108"/>
      <c r="DZ182" s="168"/>
      <c r="EA182" s="63"/>
      <c r="EB182" s="63"/>
      <c r="EC182" s="63"/>
      <c r="ED182" s="63"/>
      <c r="EE182" s="63"/>
      <c r="EF182" s="63"/>
      <c r="EG182" s="63"/>
      <c r="EH182" s="63"/>
      <c r="EI182" s="63"/>
      <c r="EJ182" s="62">
        <f t="shared" si="1416"/>
        <v>0</v>
      </c>
      <c r="EK182" s="147">
        <f t="shared" si="1417"/>
        <v>0</v>
      </c>
      <c r="EL182" s="65">
        <f t="shared" si="1418"/>
        <v>0</v>
      </c>
      <c r="EM182" s="70">
        <f t="shared" si="1419"/>
        <v>0</v>
      </c>
      <c r="EN182" s="65">
        <f t="shared" si="1420"/>
        <v>0</v>
      </c>
      <c r="EO182" s="70">
        <f t="shared" si="1421"/>
        <v>0</v>
      </c>
      <c r="EP182" s="65">
        <f t="shared" si="1422"/>
        <v>0</v>
      </c>
      <c r="EQ182" s="70">
        <f t="shared" si="1423"/>
        <v>0</v>
      </c>
      <c r="ER182" s="65">
        <f t="shared" si="1424"/>
        <v>0</v>
      </c>
      <c r="ES182" s="70">
        <f t="shared" si="1425"/>
        <v>0</v>
      </c>
      <c r="ET182" s="113">
        <f t="shared" si="1426"/>
        <v>0</v>
      </c>
      <c r="EU182" s="70">
        <f t="shared" si="1427"/>
        <v>0</v>
      </c>
      <c r="EV182" s="70">
        <f t="shared" si="1428"/>
        <v>0</v>
      </c>
      <c r="EW182" s="70">
        <f t="shared" si="1429"/>
        <v>0</v>
      </c>
      <c r="EX182" s="113">
        <f t="shared" si="1430"/>
        <v>0</v>
      </c>
      <c r="EY182" s="70">
        <f t="shared" si="1431"/>
        <v>0</v>
      </c>
      <c r="EZ182" s="113">
        <f t="shared" si="1432"/>
        <v>0</v>
      </c>
      <c r="FA182" s="70">
        <f t="shared" si="1433"/>
        <v>0</v>
      </c>
      <c r="FB182" s="113">
        <f t="shared" si="1434"/>
        <v>1</v>
      </c>
      <c r="FC182" s="114">
        <f t="shared" si="1435"/>
        <v>30</v>
      </c>
      <c r="FD182" s="113">
        <f t="shared" si="1436"/>
        <v>0</v>
      </c>
      <c r="FE182" s="70">
        <f t="shared" si="1437"/>
        <v>0</v>
      </c>
      <c r="FF182" s="113">
        <f t="shared" si="1438"/>
        <v>0</v>
      </c>
      <c r="FG182" s="70">
        <f t="shared" si="1439"/>
        <v>0</v>
      </c>
      <c r="FH182" s="113">
        <f t="shared" si="1440"/>
        <v>0</v>
      </c>
      <c r="FI182" s="70">
        <f t="shared" si="1441"/>
        <v>0</v>
      </c>
      <c r="FJ182" s="113">
        <f t="shared" si="1442"/>
        <v>0</v>
      </c>
      <c r="FK182" s="70">
        <f t="shared" si="1443"/>
        <v>0</v>
      </c>
      <c r="FL182" s="113">
        <f t="shared" si="1444"/>
        <v>0</v>
      </c>
      <c r="FM182" s="70">
        <f t="shared" si="1445"/>
        <v>0</v>
      </c>
      <c r="FN182" s="113">
        <f t="shared" si="1446"/>
        <v>0</v>
      </c>
      <c r="FO182" s="70">
        <f t="shared" si="1447"/>
        <v>0</v>
      </c>
      <c r="FP182" s="113">
        <f t="shared" si="1448"/>
        <v>0</v>
      </c>
      <c r="FQ182" s="70">
        <f t="shared" si="1449"/>
        <v>0</v>
      </c>
      <c r="FR182" s="113"/>
      <c r="FS182" s="66">
        <f t="shared" si="1449"/>
        <v>0</v>
      </c>
      <c r="FT182" s="113">
        <f t="shared" si="1450"/>
        <v>0</v>
      </c>
      <c r="FU182" s="70">
        <f t="shared" si="1451"/>
        <v>0</v>
      </c>
      <c r="FV182" s="113">
        <f t="shared" si="1452"/>
        <v>0</v>
      </c>
      <c r="FW182" s="70">
        <f t="shared" si="1453"/>
        <v>0</v>
      </c>
      <c r="FX182" s="113">
        <f t="shared" si="1454"/>
        <v>0</v>
      </c>
      <c r="FY182" s="70">
        <f t="shared" si="1455"/>
        <v>0</v>
      </c>
      <c r="FZ182" s="113">
        <f t="shared" si="1456"/>
        <v>0</v>
      </c>
      <c r="GA182" s="70">
        <f t="shared" si="1457"/>
        <v>0</v>
      </c>
      <c r="GB182" s="113">
        <f t="shared" si="1458"/>
        <v>0</v>
      </c>
      <c r="GC182" s="70">
        <f t="shared" si="1459"/>
        <v>0</v>
      </c>
      <c r="GD182" s="70">
        <f t="shared" si="1460"/>
        <v>0</v>
      </c>
      <c r="GE182" s="70">
        <f t="shared" si="1461"/>
        <v>30</v>
      </c>
      <c r="GF182" s="70">
        <f t="shared" si="1462"/>
        <v>0</v>
      </c>
      <c r="GG182" s="116"/>
      <c r="GH182" s="116"/>
      <c r="GI182" s="116"/>
      <c r="GJ182" s="116"/>
      <c r="GK182" s="267"/>
      <c r="GL182" s="10"/>
      <c r="GM182" s="10"/>
      <c r="GN182" s="8"/>
      <c r="GO182" s="8"/>
      <c r="GP182" s="29"/>
      <c r="GQ182" s="5"/>
      <c r="GR182" s="5"/>
    </row>
    <row r="183" spans="1:200" ht="24.95" hidden="1" customHeight="1" outlineLevel="1" x14ac:dyDescent="0.3">
      <c r="A183" s="108"/>
      <c r="B183" s="168"/>
      <c r="C183" s="63"/>
      <c r="D183" s="63"/>
      <c r="E183" s="63"/>
      <c r="F183" s="63"/>
      <c r="G183" s="63"/>
      <c r="H183" s="63"/>
      <c r="I183" s="63"/>
      <c r="J183" s="63"/>
      <c r="K183" s="63"/>
      <c r="L183" s="62"/>
      <c r="M183" s="147">
        <f t="shared" ref="M183:M189" si="1489">SUM(N183+P183+T183+V183+AR183*2)</f>
        <v>0</v>
      </c>
      <c r="N183" s="65"/>
      <c r="O183" s="70"/>
      <c r="P183" s="65"/>
      <c r="Q183" s="70"/>
      <c r="R183" s="65"/>
      <c r="S183" s="70"/>
      <c r="T183" s="65"/>
      <c r="U183" s="70"/>
      <c r="V183" s="113"/>
      <c r="W183" s="70"/>
      <c r="X183" s="70"/>
      <c r="Y183" s="70"/>
      <c r="Z183" s="113"/>
      <c r="AA183" s="70"/>
      <c r="AB183" s="113"/>
      <c r="AC183" s="70"/>
      <c r="AD183" s="113"/>
      <c r="AE183" s="114"/>
      <c r="AF183" s="113"/>
      <c r="AG183" s="70"/>
      <c r="AH183" s="113"/>
      <c r="AI183" s="70"/>
      <c r="AJ183" s="113"/>
      <c r="AK183" s="70"/>
      <c r="AL183" s="113"/>
      <c r="AM183" s="70"/>
      <c r="AN183" s="113"/>
      <c r="AO183" s="70"/>
      <c r="AP183" s="113"/>
      <c r="AQ183" s="70"/>
      <c r="AR183" s="113"/>
      <c r="AS183" s="70"/>
      <c r="AT183" s="113"/>
      <c r="AU183" s="70"/>
      <c r="AV183" s="113"/>
      <c r="AW183" s="70"/>
      <c r="AX183" s="113"/>
      <c r="AY183" s="70"/>
      <c r="AZ183" s="113"/>
      <c r="BA183" s="70"/>
      <c r="BB183" s="113"/>
      <c r="BC183" s="70"/>
      <c r="BD183" s="113"/>
      <c r="BE183" s="70"/>
      <c r="BF183" s="70"/>
      <c r="BG183" s="70">
        <f t="shared" si="1392"/>
        <v>0</v>
      </c>
      <c r="BH183" s="70">
        <f t="shared" si="1393"/>
        <v>0</v>
      </c>
      <c r="BI183" s="116"/>
      <c r="BJ183" s="116"/>
      <c r="BK183" s="116"/>
      <c r="BL183" s="117"/>
      <c r="BM183" s="108"/>
      <c r="BN183" s="168"/>
      <c r="BO183" s="63"/>
      <c r="BP183" s="63"/>
      <c r="BQ183" s="63"/>
      <c r="BR183" s="63"/>
      <c r="BS183" s="63"/>
      <c r="BT183" s="63"/>
      <c r="BU183" s="63"/>
      <c r="BV183" s="63"/>
      <c r="BW183" s="63"/>
      <c r="BX183" s="62"/>
      <c r="BY183" s="147">
        <f t="shared" si="1476"/>
        <v>0</v>
      </c>
      <c r="BZ183" s="65"/>
      <c r="CA183" s="70"/>
      <c r="CB183" s="65"/>
      <c r="CC183" s="70"/>
      <c r="CD183" s="65"/>
      <c r="CE183" s="70"/>
      <c r="CF183" s="65"/>
      <c r="CG183" s="70"/>
      <c r="CH183" s="113"/>
      <c r="CI183" s="70"/>
      <c r="CJ183" s="70"/>
      <c r="CK183" s="70"/>
      <c r="CL183" s="113"/>
      <c r="CM183" s="70"/>
      <c r="CN183" s="113"/>
      <c r="CO183" s="70"/>
      <c r="CP183" s="113"/>
      <c r="CQ183" s="114"/>
      <c r="CR183" s="113"/>
      <c r="CS183" s="70"/>
      <c r="CT183" s="113"/>
      <c r="CU183" s="70"/>
      <c r="CV183" s="113"/>
      <c r="CW183" s="70"/>
      <c r="CX183" s="113"/>
      <c r="CY183" s="70"/>
      <c r="CZ183" s="113"/>
      <c r="DA183" s="70"/>
      <c r="DB183" s="113"/>
      <c r="DC183" s="66"/>
      <c r="DD183" s="113"/>
      <c r="DE183" s="66"/>
      <c r="DF183" s="113"/>
      <c r="DG183" s="70"/>
      <c r="DH183" s="113"/>
      <c r="DI183" s="70"/>
      <c r="DJ183" s="113"/>
      <c r="DK183" s="66"/>
      <c r="DL183" s="113"/>
      <c r="DM183" s="70"/>
      <c r="DN183" s="113"/>
      <c r="DO183" s="70"/>
      <c r="DP183" s="113"/>
      <c r="DQ183" s="70"/>
      <c r="DR183" s="70"/>
      <c r="DS183" s="70">
        <f t="shared" si="1414"/>
        <v>0</v>
      </c>
      <c r="DT183" s="70">
        <f t="shared" si="1415"/>
        <v>0</v>
      </c>
      <c r="DU183" s="116"/>
      <c r="DV183" s="116"/>
      <c r="DW183" s="116"/>
      <c r="DX183" s="117"/>
      <c r="DY183" s="108"/>
      <c r="DZ183" s="168"/>
      <c r="EA183" s="63"/>
      <c r="EB183" s="63"/>
      <c r="EC183" s="63"/>
      <c r="ED183" s="63"/>
      <c r="EE183" s="63"/>
      <c r="EF183" s="63"/>
      <c r="EG183" s="63"/>
      <c r="EH183" s="63"/>
      <c r="EI183" s="63"/>
      <c r="EJ183" s="62">
        <f t="shared" si="1416"/>
        <v>0</v>
      </c>
      <c r="EK183" s="147">
        <f t="shared" si="1417"/>
        <v>0</v>
      </c>
      <c r="EL183" s="65">
        <f t="shared" si="1418"/>
        <v>0</v>
      </c>
      <c r="EM183" s="70">
        <f t="shared" si="1419"/>
        <v>0</v>
      </c>
      <c r="EN183" s="65">
        <f t="shared" si="1420"/>
        <v>0</v>
      </c>
      <c r="EO183" s="70">
        <f t="shared" si="1421"/>
        <v>0</v>
      </c>
      <c r="EP183" s="65">
        <f t="shared" si="1422"/>
        <v>0</v>
      </c>
      <c r="EQ183" s="70">
        <f t="shared" si="1423"/>
        <v>0</v>
      </c>
      <c r="ER183" s="65">
        <f t="shared" si="1424"/>
        <v>0</v>
      </c>
      <c r="ES183" s="70">
        <f t="shared" si="1425"/>
        <v>0</v>
      </c>
      <c r="ET183" s="113">
        <f t="shared" si="1426"/>
        <v>0</v>
      </c>
      <c r="EU183" s="70">
        <f t="shared" si="1427"/>
        <v>0</v>
      </c>
      <c r="EV183" s="70">
        <f t="shared" si="1428"/>
        <v>0</v>
      </c>
      <c r="EW183" s="70">
        <f t="shared" si="1429"/>
        <v>0</v>
      </c>
      <c r="EX183" s="113">
        <f t="shared" si="1430"/>
        <v>0</v>
      </c>
      <c r="EY183" s="70">
        <f t="shared" si="1431"/>
        <v>0</v>
      </c>
      <c r="EZ183" s="113">
        <f t="shared" si="1432"/>
        <v>0</v>
      </c>
      <c r="FA183" s="70">
        <f t="shared" si="1433"/>
        <v>0</v>
      </c>
      <c r="FB183" s="113">
        <f t="shared" si="1434"/>
        <v>0</v>
      </c>
      <c r="FC183" s="114">
        <f t="shared" si="1435"/>
        <v>0</v>
      </c>
      <c r="FD183" s="113">
        <f t="shared" si="1436"/>
        <v>0</v>
      </c>
      <c r="FE183" s="70">
        <f t="shared" si="1437"/>
        <v>0</v>
      </c>
      <c r="FF183" s="113">
        <f t="shared" si="1438"/>
        <v>0</v>
      </c>
      <c r="FG183" s="70">
        <f t="shared" si="1439"/>
        <v>0</v>
      </c>
      <c r="FH183" s="113">
        <f t="shared" si="1440"/>
        <v>0</v>
      </c>
      <c r="FI183" s="70">
        <f t="shared" si="1441"/>
        <v>0</v>
      </c>
      <c r="FJ183" s="113">
        <f t="shared" si="1442"/>
        <v>0</v>
      </c>
      <c r="FK183" s="70">
        <f t="shared" si="1443"/>
        <v>0</v>
      </c>
      <c r="FL183" s="113">
        <f t="shared" si="1444"/>
        <v>0</v>
      </c>
      <c r="FM183" s="70">
        <f t="shared" si="1445"/>
        <v>0</v>
      </c>
      <c r="FN183" s="113">
        <f t="shared" si="1446"/>
        <v>0</v>
      </c>
      <c r="FO183" s="70">
        <f t="shared" si="1447"/>
        <v>0</v>
      </c>
      <c r="FP183" s="113">
        <f t="shared" si="1448"/>
        <v>0</v>
      </c>
      <c r="FQ183" s="70">
        <f t="shared" si="1449"/>
        <v>0</v>
      </c>
      <c r="FR183" s="113"/>
      <c r="FS183" s="66">
        <f t="shared" si="1449"/>
        <v>0</v>
      </c>
      <c r="FT183" s="113">
        <f t="shared" si="1450"/>
        <v>0</v>
      </c>
      <c r="FU183" s="70">
        <f t="shared" si="1451"/>
        <v>0</v>
      </c>
      <c r="FV183" s="113">
        <f t="shared" si="1452"/>
        <v>0</v>
      </c>
      <c r="FW183" s="70">
        <f t="shared" si="1453"/>
        <v>0</v>
      </c>
      <c r="FX183" s="113">
        <f t="shared" si="1454"/>
        <v>0</v>
      </c>
      <c r="FY183" s="70">
        <f t="shared" si="1455"/>
        <v>0</v>
      </c>
      <c r="FZ183" s="113">
        <f t="shared" si="1456"/>
        <v>0</v>
      </c>
      <c r="GA183" s="70">
        <f t="shared" si="1457"/>
        <v>0</v>
      </c>
      <c r="GB183" s="113">
        <f t="shared" si="1458"/>
        <v>0</v>
      </c>
      <c r="GC183" s="70">
        <f t="shared" si="1459"/>
        <v>0</v>
      </c>
      <c r="GD183" s="70">
        <f t="shared" si="1460"/>
        <v>0</v>
      </c>
      <c r="GE183" s="70">
        <f t="shared" si="1461"/>
        <v>0</v>
      </c>
      <c r="GF183" s="70">
        <f t="shared" si="1462"/>
        <v>0</v>
      </c>
      <c r="GG183" s="116"/>
      <c r="GH183" s="116"/>
      <c r="GI183" s="116"/>
      <c r="GJ183" s="116"/>
      <c r="GK183" s="267"/>
      <c r="GL183" s="10"/>
      <c r="GM183" s="10"/>
      <c r="GN183" s="8"/>
      <c r="GO183" s="8"/>
      <c r="GP183" s="29"/>
      <c r="GQ183" s="5"/>
      <c r="GR183" s="5"/>
    </row>
    <row r="184" spans="1:200" ht="24.95" hidden="1" customHeight="1" outlineLevel="1" x14ac:dyDescent="0.3">
      <c r="A184" s="108"/>
      <c r="B184" s="168"/>
      <c r="C184" s="63"/>
      <c r="D184" s="63"/>
      <c r="E184" s="63"/>
      <c r="F184" s="63"/>
      <c r="G184" s="63"/>
      <c r="H184" s="63"/>
      <c r="I184" s="63"/>
      <c r="J184" s="63"/>
      <c r="K184" s="63"/>
      <c r="L184" s="62"/>
      <c r="M184" s="147">
        <f t="shared" si="1489"/>
        <v>0</v>
      </c>
      <c r="N184" s="65"/>
      <c r="O184" s="70"/>
      <c r="P184" s="65"/>
      <c r="Q184" s="70"/>
      <c r="R184" s="65"/>
      <c r="S184" s="70"/>
      <c r="T184" s="65"/>
      <c r="U184" s="70"/>
      <c r="V184" s="113"/>
      <c r="W184" s="70"/>
      <c r="X184" s="70"/>
      <c r="Y184" s="70"/>
      <c r="Z184" s="113"/>
      <c r="AA184" s="70"/>
      <c r="AB184" s="113"/>
      <c r="AC184" s="70"/>
      <c r="AD184" s="113"/>
      <c r="AE184" s="114"/>
      <c r="AF184" s="113"/>
      <c r="AG184" s="70"/>
      <c r="AH184" s="113"/>
      <c r="AI184" s="70"/>
      <c r="AJ184" s="113"/>
      <c r="AK184" s="70"/>
      <c r="AL184" s="113"/>
      <c r="AM184" s="70"/>
      <c r="AN184" s="113"/>
      <c r="AO184" s="70"/>
      <c r="AP184" s="113"/>
      <c r="AQ184" s="70"/>
      <c r="AR184" s="113"/>
      <c r="AS184" s="70"/>
      <c r="AT184" s="113"/>
      <c r="AU184" s="70"/>
      <c r="AV184" s="113"/>
      <c r="AW184" s="70"/>
      <c r="AX184" s="113"/>
      <c r="AY184" s="70"/>
      <c r="AZ184" s="113"/>
      <c r="BA184" s="70"/>
      <c r="BB184" s="113"/>
      <c r="BC184" s="70"/>
      <c r="BD184" s="113"/>
      <c r="BE184" s="70"/>
      <c r="BF184" s="70"/>
      <c r="BG184" s="70">
        <f t="shared" si="1392"/>
        <v>0</v>
      </c>
      <c r="BH184" s="70">
        <f t="shared" si="1393"/>
        <v>0</v>
      </c>
      <c r="BI184" s="116"/>
      <c r="BJ184" s="116"/>
      <c r="BK184" s="116"/>
      <c r="BL184" s="117"/>
      <c r="BM184" s="108"/>
      <c r="BN184" s="168"/>
      <c r="BO184" s="63"/>
      <c r="BP184" s="63"/>
      <c r="BQ184" s="63"/>
      <c r="BR184" s="63"/>
      <c r="BS184" s="63"/>
      <c r="BT184" s="63"/>
      <c r="BU184" s="63"/>
      <c r="BV184" s="63"/>
      <c r="BW184" s="63"/>
      <c r="BX184" s="62"/>
      <c r="BY184" s="147">
        <f t="shared" si="1476"/>
        <v>0</v>
      </c>
      <c r="BZ184" s="65"/>
      <c r="CA184" s="70"/>
      <c r="CB184" s="65"/>
      <c r="CC184" s="70"/>
      <c r="CD184" s="65"/>
      <c r="CE184" s="70"/>
      <c r="CF184" s="65"/>
      <c r="CG184" s="70"/>
      <c r="CH184" s="113"/>
      <c r="CI184" s="70"/>
      <c r="CJ184" s="70"/>
      <c r="CK184" s="70"/>
      <c r="CL184" s="113"/>
      <c r="CM184" s="70"/>
      <c r="CN184" s="113"/>
      <c r="CO184" s="70"/>
      <c r="CP184" s="113"/>
      <c r="CQ184" s="114"/>
      <c r="CR184" s="113"/>
      <c r="CS184" s="70"/>
      <c r="CT184" s="113"/>
      <c r="CU184" s="70"/>
      <c r="CV184" s="113"/>
      <c r="CW184" s="70"/>
      <c r="CX184" s="113"/>
      <c r="CY184" s="70"/>
      <c r="CZ184" s="113"/>
      <c r="DA184" s="70"/>
      <c r="DB184" s="113"/>
      <c r="DC184" s="66"/>
      <c r="DD184" s="113"/>
      <c r="DE184" s="66"/>
      <c r="DF184" s="113"/>
      <c r="DG184" s="70"/>
      <c r="DH184" s="113"/>
      <c r="DI184" s="70"/>
      <c r="DJ184" s="113"/>
      <c r="DK184" s="66"/>
      <c r="DL184" s="113"/>
      <c r="DM184" s="70"/>
      <c r="DN184" s="113"/>
      <c r="DO184" s="70"/>
      <c r="DP184" s="113"/>
      <c r="DQ184" s="70"/>
      <c r="DR184" s="70"/>
      <c r="DS184" s="70">
        <f t="shared" si="1414"/>
        <v>0</v>
      </c>
      <c r="DT184" s="70">
        <f t="shared" si="1415"/>
        <v>0</v>
      </c>
      <c r="DU184" s="116"/>
      <c r="DV184" s="116"/>
      <c r="DW184" s="116"/>
      <c r="DX184" s="117"/>
      <c r="DY184" s="108"/>
      <c r="DZ184" s="168"/>
      <c r="EA184" s="63"/>
      <c r="EB184" s="63"/>
      <c r="EC184" s="63"/>
      <c r="ED184" s="63"/>
      <c r="EE184" s="63"/>
      <c r="EF184" s="63"/>
      <c r="EG184" s="63"/>
      <c r="EH184" s="63"/>
      <c r="EI184" s="63"/>
      <c r="EJ184" s="62">
        <f t="shared" si="1416"/>
        <v>0</v>
      </c>
      <c r="EK184" s="147">
        <f t="shared" si="1417"/>
        <v>0</v>
      </c>
      <c r="EL184" s="65">
        <f t="shared" si="1418"/>
        <v>0</v>
      </c>
      <c r="EM184" s="70">
        <f t="shared" si="1419"/>
        <v>0</v>
      </c>
      <c r="EN184" s="65">
        <f t="shared" si="1420"/>
        <v>0</v>
      </c>
      <c r="EO184" s="70">
        <f t="shared" si="1421"/>
        <v>0</v>
      </c>
      <c r="EP184" s="65">
        <f t="shared" si="1422"/>
        <v>0</v>
      </c>
      <c r="EQ184" s="70">
        <f t="shared" si="1423"/>
        <v>0</v>
      </c>
      <c r="ER184" s="65">
        <f t="shared" si="1424"/>
        <v>0</v>
      </c>
      <c r="ES184" s="70">
        <f t="shared" si="1425"/>
        <v>0</v>
      </c>
      <c r="ET184" s="113">
        <f t="shared" si="1426"/>
        <v>0</v>
      </c>
      <c r="EU184" s="70">
        <f t="shared" si="1427"/>
        <v>0</v>
      </c>
      <c r="EV184" s="70">
        <f t="shared" si="1428"/>
        <v>0</v>
      </c>
      <c r="EW184" s="70">
        <f t="shared" si="1429"/>
        <v>0</v>
      </c>
      <c r="EX184" s="113">
        <f t="shared" si="1430"/>
        <v>0</v>
      </c>
      <c r="EY184" s="70">
        <f t="shared" si="1431"/>
        <v>0</v>
      </c>
      <c r="EZ184" s="113">
        <f t="shared" si="1432"/>
        <v>0</v>
      </c>
      <c r="FA184" s="70">
        <f t="shared" si="1433"/>
        <v>0</v>
      </c>
      <c r="FB184" s="113">
        <f t="shared" si="1434"/>
        <v>0</v>
      </c>
      <c r="FC184" s="114">
        <f t="shared" si="1435"/>
        <v>0</v>
      </c>
      <c r="FD184" s="113">
        <f t="shared" si="1436"/>
        <v>0</v>
      </c>
      <c r="FE184" s="70">
        <f t="shared" si="1437"/>
        <v>0</v>
      </c>
      <c r="FF184" s="113">
        <f t="shared" si="1438"/>
        <v>0</v>
      </c>
      <c r="FG184" s="70">
        <f t="shared" si="1439"/>
        <v>0</v>
      </c>
      <c r="FH184" s="113">
        <f t="shared" si="1440"/>
        <v>0</v>
      </c>
      <c r="FI184" s="70">
        <f t="shared" si="1441"/>
        <v>0</v>
      </c>
      <c r="FJ184" s="113">
        <f t="shared" si="1442"/>
        <v>0</v>
      </c>
      <c r="FK184" s="70">
        <f t="shared" si="1443"/>
        <v>0</v>
      </c>
      <c r="FL184" s="113">
        <f t="shared" si="1444"/>
        <v>0</v>
      </c>
      <c r="FM184" s="70">
        <f t="shared" si="1445"/>
        <v>0</v>
      </c>
      <c r="FN184" s="113">
        <f t="shared" si="1446"/>
        <v>0</v>
      </c>
      <c r="FO184" s="70">
        <f t="shared" si="1447"/>
        <v>0</v>
      </c>
      <c r="FP184" s="113">
        <f t="shared" si="1448"/>
        <v>0</v>
      </c>
      <c r="FQ184" s="70">
        <f t="shared" si="1449"/>
        <v>0</v>
      </c>
      <c r="FR184" s="113"/>
      <c r="FS184" s="66">
        <f t="shared" si="1449"/>
        <v>0</v>
      </c>
      <c r="FT184" s="113">
        <f t="shared" si="1450"/>
        <v>0</v>
      </c>
      <c r="FU184" s="70">
        <f t="shared" si="1451"/>
        <v>0</v>
      </c>
      <c r="FV184" s="113">
        <f t="shared" si="1452"/>
        <v>0</v>
      </c>
      <c r="FW184" s="70">
        <f t="shared" si="1453"/>
        <v>0</v>
      </c>
      <c r="FX184" s="113">
        <f t="shared" si="1454"/>
        <v>0</v>
      </c>
      <c r="FY184" s="70">
        <f t="shared" si="1455"/>
        <v>0</v>
      </c>
      <c r="FZ184" s="113">
        <f t="shared" si="1456"/>
        <v>0</v>
      </c>
      <c r="GA184" s="70">
        <f t="shared" si="1457"/>
        <v>0</v>
      </c>
      <c r="GB184" s="113">
        <f t="shared" si="1458"/>
        <v>0</v>
      </c>
      <c r="GC184" s="70">
        <f t="shared" si="1459"/>
        <v>0</v>
      </c>
      <c r="GD184" s="70">
        <f t="shared" si="1460"/>
        <v>0</v>
      </c>
      <c r="GE184" s="70">
        <f t="shared" si="1461"/>
        <v>0</v>
      </c>
      <c r="GF184" s="70">
        <f t="shared" si="1462"/>
        <v>0</v>
      </c>
      <c r="GG184" s="116"/>
      <c r="GH184" s="116"/>
      <c r="GI184" s="116"/>
      <c r="GJ184" s="116"/>
      <c r="GK184" s="267"/>
      <c r="GL184" s="10"/>
      <c r="GM184" s="10"/>
      <c r="GN184" s="8"/>
      <c r="GO184" s="8"/>
      <c r="GP184" s="29"/>
      <c r="GQ184" s="5"/>
      <c r="GR184" s="5"/>
    </row>
    <row r="185" spans="1:200" ht="24.95" hidden="1" customHeight="1" outlineLevel="1" x14ac:dyDescent="0.3">
      <c r="A185" s="108"/>
      <c r="B185" s="168"/>
      <c r="C185" s="63"/>
      <c r="D185" s="63"/>
      <c r="E185" s="63"/>
      <c r="F185" s="63"/>
      <c r="G185" s="63"/>
      <c r="H185" s="63"/>
      <c r="I185" s="63"/>
      <c r="J185" s="63"/>
      <c r="K185" s="63"/>
      <c r="L185" s="62"/>
      <c r="M185" s="147">
        <f t="shared" si="1489"/>
        <v>0</v>
      </c>
      <c r="N185" s="65"/>
      <c r="O185" s="70"/>
      <c r="P185" s="65"/>
      <c r="Q185" s="70"/>
      <c r="R185" s="65"/>
      <c r="S185" s="70"/>
      <c r="T185" s="65"/>
      <c r="U185" s="70"/>
      <c r="V185" s="113"/>
      <c r="W185" s="70"/>
      <c r="X185" s="70"/>
      <c r="Y185" s="70"/>
      <c r="Z185" s="113"/>
      <c r="AA185" s="70"/>
      <c r="AB185" s="113"/>
      <c r="AC185" s="70"/>
      <c r="AD185" s="113"/>
      <c r="AE185" s="114"/>
      <c r="AF185" s="113"/>
      <c r="AG185" s="70"/>
      <c r="AH185" s="113"/>
      <c r="AI185" s="70"/>
      <c r="AJ185" s="113"/>
      <c r="AK185" s="70"/>
      <c r="AL185" s="113"/>
      <c r="AM185" s="70"/>
      <c r="AN185" s="113"/>
      <c r="AO185" s="70"/>
      <c r="AP185" s="113"/>
      <c r="AQ185" s="70"/>
      <c r="AR185" s="113"/>
      <c r="AS185" s="70"/>
      <c r="AT185" s="113"/>
      <c r="AU185" s="70"/>
      <c r="AV185" s="113"/>
      <c r="AW185" s="70"/>
      <c r="AX185" s="113"/>
      <c r="AY185" s="70"/>
      <c r="AZ185" s="113"/>
      <c r="BA185" s="70"/>
      <c r="BB185" s="113"/>
      <c r="BC185" s="70"/>
      <c r="BD185" s="113"/>
      <c r="BE185" s="70"/>
      <c r="BF185" s="70"/>
      <c r="BG185" s="70">
        <f t="shared" si="1392"/>
        <v>0</v>
      </c>
      <c r="BH185" s="70">
        <f t="shared" si="1393"/>
        <v>0</v>
      </c>
      <c r="BI185" s="116"/>
      <c r="BJ185" s="116"/>
      <c r="BK185" s="116"/>
      <c r="BL185" s="117"/>
      <c r="BM185" s="108"/>
      <c r="BN185" s="168"/>
      <c r="BO185" s="63"/>
      <c r="BP185" s="63"/>
      <c r="BQ185" s="63"/>
      <c r="BR185" s="63"/>
      <c r="BS185" s="63"/>
      <c r="BT185" s="63"/>
      <c r="BU185" s="63"/>
      <c r="BV185" s="63"/>
      <c r="BW185" s="63"/>
      <c r="BX185" s="62"/>
      <c r="BY185" s="147">
        <f t="shared" si="1476"/>
        <v>0</v>
      </c>
      <c r="BZ185" s="65"/>
      <c r="CA185" s="70"/>
      <c r="CB185" s="65"/>
      <c r="CC185" s="70"/>
      <c r="CD185" s="65"/>
      <c r="CE185" s="70"/>
      <c r="CF185" s="65"/>
      <c r="CG185" s="70"/>
      <c r="CH185" s="113"/>
      <c r="CI185" s="70"/>
      <c r="CJ185" s="70"/>
      <c r="CK185" s="70"/>
      <c r="CL185" s="113"/>
      <c r="CM185" s="70"/>
      <c r="CN185" s="113"/>
      <c r="CO185" s="70"/>
      <c r="CP185" s="113"/>
      <c r="CQ185" s="114"/>
      <c r="CR185" s="113"/>
      <c r="CS185" s="70"/>
      <c r="CT185" s="113"/>
      <c r="CU185" s="70"/>
      <c r="CV185" s="113"/>
      <c r="CW185" s="70"/>
      <c r="CX185" s="113"/>
      <c r="CY185" s="70"/>
      <c r="CZ185" s="113"/>
      <c r="DA185" s="70"/>
      <c r="DB185" s="113"/>
      <c r="DC185" s="66"/>
      <c r="DD185" s="113"/>
      <c r="DE185" s="66"/>
      <c r="DF185" s="113"/>
      <c r="DG185" s="70"/>
      <c r="DH185" s="113"/>
      <c r="DI185" s="70"/>
      <c r="DJ185" s="113"/>
      <c r="DK185" s="66"/>
      <c r="DL185" s="113"/>
      <c r="DM185" s="70"/>
      <c r="DN185" s="113"/>
      <c r="DO185" s="70"/>
      <c r="DP185" s="113"/>
      <c r="DQ185" s="70"/>
      <c r="DR185" s="70"/>
      <c r="DS185" s="70">
        <f t="shared" si="1414"/>
        <v>0</v>
      </c>
      <c r="DT185" s="70">
        <f t="shared" si="1415"/>
        <v>0</v>
      </c>
      <c r="DU185" s="116"/>
      <c r="DV185" s="116"/>
      <c r="DW185" s="116"/>
      <c r="DX185" s="117"/>
      <c r="DY185" s="108"/>
      <c r="DZ185" s="168"/>
      <c r="EA185" s="63"/>
      <c r="EB185" s="63"/>
      <c r="EC185" s="63"/>
      <c r="ED185" s="63"/>
      <c r="EE185" s="63"/>
      <c r="EF185" s="63"/>
      <c r="EG185" s="63"/>
      <c r="EH185" s="63"/>
      <c r="EI185" s="63"/>
      <c r="EJ185" s="62">
        <f>SUM(L185,BX185)</f>
        <v>0</v>
      </c>
      <c r="EK185" s="147">
        <f t="shared" ref="EK185:EL189" si="1490">SUM(M185,BY185)</f>
        <v>0</v>
      </c>
      <c r="EL185" s="65">
        <f t="shared" si="1490"/>
        <v>0</v>
      </c>
      <c r="EM185" s="70">
        <f t="shared" si="1419"/>
        <v>0</v>
      </c>
      <c r="EN185" s="65">
        <f t="shared" si="1420"/>
        <v>0</v>
      </c>
      <c r="EO185" s="70">
        <f t="shared" si="1421"/>
        <v>0</v>
      </c>
      <c r="EP185" s="65">
        <f t="shared" si="1422"/>
        <v>0</v>
      </c>
      <c r="EQ185" s="70">
        <f t="shared" si="1423"/>
        <v>0</v>
      </c>
      <c r="ER185" s="65">
        <f t="shared" si="1424"/>
        <v>0</v>
      </c>
      <c r="ES185" s="70">
        <f t="shared" si="1425"/>
        <v>0</v>
      </c>
      <c r="ET185" s="113">
        <f t="shared" si="1426"/>
        <v>0</v>
      </c>
      <c r="EU185" s="70">
        <f t="shared" si="1427"/>
        <v>0</v>
      </c>
      <c r="EV185" s="70">
        <f t="shared" si="1428"/>
        <v>0</v>
      </c>
      <c r="EW185" s="70">
        <f t="shared" si="1429"/>
        <v>0</v>
      </c>
      <c r="EX185" s="113">
        <f t="shared" si="1430"/>
        <v>0</v>
      </c>
      <c r="EY185" s="70">
        <f t="shared" si="1431"/>
        <v>0</v>
      </c>
      <c r="EZ185" s="113">
        <f t="shared" si="1432"/>
        <v>0</v>
      </c>
      <c r="FA185" s="70">
        <f t="shared" si="1433"/>
        <v>0</v>
      </c>
      <c r="FB185" s="113">
        <f t="shared" si="1434"/>
        <v>0</v>
      </c>
      <c r="FC185" s="114">
        <f t="shared" si="1435"/>
        <v>0</v>
      </c>
      <c r="FD185" s="113">
        <f t="shared" si="1436"/>
        <v>0</v>
      </c>
      <c r="FE185" s="70">
        <f t="shared" si="1437"/>
        <v>0</v>
      </c>
      <c r="FF185" s="113">
        <f t="shared" si="1438"/>
        <v>0</v>
      </c>
      <c r="FG185" s="70">
        <f t="shared" si="1439"/>
        <v>0</v>
      </c>
      <c r="FH185" s="113">
        <f t="shared" si="1440"/>
        <v>0</v>
      </c>
      <c r="FI185" s="70">
        <f t="shared" si="1441"/>
        <v>0</v>
      </c>
      <c r="FJ185" s="113">
        <f t="shared" si="1442"/>
        <v>0</v>
      </c>
      <c r="FK185" s="70">
        <f t="shared" si="1443"/>
        <v>0</v>
      </c>
      <c r="FL185" s="113">
        <f t="shared" si="1444"/>
        <v>0</v>
      </c>
      <c r="FM185" s="70">
        <f t="shared" si="1445"/>
        <v>0</v>
      </c>
      <c r="FN185" s="113">
        <f t="shared" si="1446"/>
        <v>0</v>
      </c>
      <c r="FO185" s="70">
        <f t="shared" si="1447"/>
        <v>0</v>
      </c>
      <c r="FP185" s="113">
        <f t="shared" si="1448"/>
        <v>0</v>
      </c>
      <c r="FQ185" s="70">
        <f t="shared" si="1449"/>
        <v>0</v>
      </c>
      <c r="FR185" s="113"/>
      <c r="FS185" s="66">
        <f t="shared" si="1449"/>
        <v>0</v>
      </c>
      <c r="FT185" s="113">
        <f t="shared" si="1450"/>
        <v>0</v>
      </c>
      <c r="FU185" s="70">
        <f t="shared" si="1451"/>
        <v>0</v>
      </c>
      <c r="FV185" s="113">
        <f t="shared" si="1452"/>
        <v>0</v>
      </c>
      <c r="FW185" s="70">
        <f t="shared" si="1453"/>
        <v>0</v>
      </c>
      <c r="FX185" s="113">
        <f t="shared" si="1454"/>
        <v>0</v>
      </c>
      <c r="FY185" s="70">
        <f t="shared" si="1455"/>
        <v>0</v>
      </c>
      <c r="FZ185" s="113">
        <f t="shared" si="1456"/>
        <v>0</v>
      </c>
      <c r="GA185" s="70">
        <f t="shared" si="1457"/>
        <v>0</v>
      </c>
      <c r="GB185" s="113">
        <f t="shared" si="1458"/>
        <v>0</v>
      </c>
      <c r="GC185" s="70">
        <f t="shared" si="1459"/>
        <v>0</v>
      </c>
      <c r="GD185" s="70">
        <f t="shared" si="1460"/>
        <v>0</v>
      </c>
      <c r="GE185" s="70">
        <f t="shared" si="1461"/>
        <v>0</v>
      </c>
      <c r="GF185" s="70">
        <f t="shared" si="1462"/>
        <v>0</v>
      </c>
      <c r="GG185" s="116"/>
      <c r="GH185" s="116"/>
      <c r="GI185" s="116"/>
      <c r="GJ185" s="116"/>
      <c r="GK185" s="267"/>
      <c r="GL185" s="10"/>
      <c r="GM185" s="10"/>
      <c r="GN185" s="8"/>
      <c r="GO185" s="8"/>
      <c r="GP185" s="29"/>
      <c r="GQ185" s="5"/>
      <c r="GR185" s="5"/>
    </row>
    <row r="186" spans="1:200" ht="24.95" hidden="1" customHeight="1" outlineLevel="1" x14ac:dyDescent="0.3">
      <c r="A186" s="108"/>
      <c r="B186" s="168"/>
      <c r="C186" s="63"/>
      <c r="D186" s="63"/>
      <c r="E186" s="63"/>
      <c r="F186" s="63"/>
      <c r="G186" s="63"/>
      <c r="H186" s="63"/>
      <c r="I186" s="63"/>
      <c r="J186" s="63"/>
      <c r="K186" s="63"/>
      <c r="L186" s="62"/>
      <c r="M186" s="147">
        <f t="shared" si="1489"/>
        <v>0</v>
      </c>
      <c r="N186" s="65"/>
      <c r="O186" s="70"/>
      <c r="P186" s="65"/>
      <c r="Q186" s="70"/>
      <c r="R186" s="65"/>
      <c r="S186" s="70"/>
      <c r="T186" s="65"/>
      <c r="U186" s="70"/>
      <c r="V186" s="113"/>
      <c r="W186" s="70"/>
      <c r="X186" s="70"/>
      <c r="Y186" s="70"/>
      <c r="Z186" s="113"/>
      <c r="AA186" s="70"/>
      <c r="AB186" s="113"/>
      <c r="AC186" s="70"/>
      <c r="AD186" s="113"/>
      <c r="AE186" s="114"/>
      <c r="AF186" s="113"/>
      <c r="AG186" s="70"/>
      <c r="AH186" s="113"/>
      <c r="AI186" s="70"/>
      <c r="AJ186" s="113"/>
      <c r="AK186" s="70"/>
      <c r="AL186" s="113"/>
      <c r="AM186" s="70"/>
      <c r="AN186" s="113"/>
      <c r="AO186" s="70"/>
      <c r="AP186" s="113"/>
      <c r="AQ186" s="70"/>
      <c r="AR186" s="113"/>
      <c r="AS186" s="70"/>
      <c r="AT186" s="113"/>
      <c r="AU186" s="70"/>
      <c r="AV186" s="113"/>
      <c r="AW186" s="70"/>
      <c r="AX186" s="113"/>
      <c r="AY186" s="70"/>
      <c r="AZ186" s="113"/>
      <c r="BA186" s="70"/>
      <c r="BB186" s="113"/>
      <c r="BC186" s="70"/>
      <c r="BD186" s="113"/>
      <c r="BE186" s="70"/>
      <c r="BF186" s="70"/>
      <c r="BG186" s="70">
        <f t="shared" si="1392"/>
        <v>0</v>
      </c>
      <c r="BH186" s="70">
        <f t="shared" si="1393"/>
        <v>0</v>
      </c>
      <c r="BI186" s="116"/>
      <c r="BJ186" s="116"/>
      <c r="BK186" s="116"/>
      <c r="BL186" s="117"/>
      <c r="BM186" s="108"/>
      <c r="BN186" s="168"/>
      <c r="BO186" s="63"/>
      <c r="BP186" s="63"/>
      <c r="BQ186" s="63"/>
      <c r="BR186" s="63"/>
      <c r="BS186" s="63"/>
      <c r="BT186" s="63"/>
      <c r="BU186" s="63"/>
      <c r="BV186" s="63"/>
      <c r="BW186" s="63"/>
      <c r="BX186" s="62"/>
      <c r="BY186" s="147">
        <f t="shared" si="1476"/>
        <v>0</v>
      </c>
      <c r="BZ186" s="65"/>
      <c r="CA186" s="70"/>
      <c r="CB186" s="65"/>
      <c r="CC186" s="70"/>
      <c r="CD186" s="65"/>
      <c r="CE186" s="70"/>
      <c r="CF186" s="65"/>
      <c r="CG186" s="70"/>
      <c r="CH186" s="113"/>
      <c r="CI186" s="70"/>
      <c r="CJ186" s="70"/>
      <c r="CK186" s="70"/>
      <c r="CL186" s="113"/>
      <c r="CM186" s="70"/>
      <c r="CN186" s="113"/>
      <c r="CO186" s="70"/>
      <c r="CP186" s="113"/>
      <c r="CQ186" s="114"/>
      <c r="CR186" s="113"/>
      <c r="CS186" s="70"/>
      <c r="CT186" s="113"/>
      <c r="CU186" s="70"/>
      <c r="CV186" s="113"/>
      <c r="CW186" s="70"/>
      <c r="CX186" s="113"/>
      <c r="CY186" s="70"/>
      <c r="CZ186" s="113"/>
      <c r="DA186" s="70"/>
      <c r="DB186" s="113"/>
      <c r="DC186" s="66"/>
      <c r="DD186" s="113"/>
      <c r="DE186" s="66"/>
      <c r="DF186" s="113"/>
      <c r="DG186" s="70"/>
      <c r="DH186" s="113"/>
      <c r="DI186" s="70"/>
      <c r="DJ186" s="113"/>
      <c r="DK186" s="66"/>
      <c r="DL186" s="113"/>
      <c r="DM186" s="70"/>
      <c r="DN186" s="113"/>
      <c r="DO186" s="70"/>
      <c r="DP186" s="113"/>
      <c r="DQ186" s="70"/>
      <c r="DR186" s="70"/>
      <c r="DS186" s="70">
        <f t="shared" si="1414"/>
        <v>0</v>
      </c>
      <c r="DT186" s="70">
        <f t="shared" si="1415"/>
        <v>0</v>
      </c>
      <c r="DU186" s="116"/>
      <c r="DV186" s="116"/>
      <c r="DW186" s="116"/>
      <c r="DX186" s="117"/>
      <c r="DY186" s="108"/>
      <c r="DZ186" s="168"/>
      <c r="EA186" s="63"/>
      <c r="EB186" s="63"/>
      <c r="EC186" s="63"/>
      <c r="ED186" s="63"/>
      <c r="EE186" s="63"/>
      <c r="EF186" s="63"/>
      <c r="EG186" s="63"/>
      <c r="EH186" s="63"/>
      <c r="EI186" s="63"/>
      <c r="EJ186" s="62">
        <f>SUM(L186,BX186)</f>
        <v>0</v>
      </c>
      <c r="EK186" s="147">
        <f t="shared" si="1490"/>
        <v>0</v>
      </c>
      <c r="EL186" s="65">
        <f t="shared" si="1490"/>
        <v>0</v>
      </c>
      <c r="EM186" s="70">
        <f t="shared" si="1419"/>
        <v>0</v>
      </c>
      <c r="EN186" s="65">
        <f t="shared" si="1420"/>
        <v>0</v>
      </c>
      <c r="EO186" s="70">
        <f t="shared" si="1421"/>
        <v>0</v>
      </c>
      <c r="EP186" s="65">
        <f t="shared" si="1422"/>
        <v>0</v>
      </c>
      <c r="EQ186" s="70">
        <f t="shared" si="1423"/>
        <v>0</v>
      </c>
      <c r="ER186" s="65">
        <f t="shared" si="1424"/>
        <v>0</v>
      </c>
      <c r="ES186" s="70">
        <f t="shared" si="1425"/>
        <v>0</v>
      </c>
      <c r="ET186" s="113">
        <f t="shared" si="1426"/>
        <v>0</v>
      </c>
      <c r="EU186" s="70">
        <f t="shared" si="1427"/>
        <v>0</v>
      </c>
      <c r="EV186" s="70">
        <f t="shared" si="1428"/>
        <v>0</v>
      </c>
      <c r="EW186" s="70">
        <f t="shared" si="1429"/>
        <v>0</v>
      </c>
      <c r="EX186" s="113">
        <f t="shared" si="1430"/>
        <v>0</v>
      </c>
      <c r="EY186" s="70">
        <f t="shared" si="1431"/>
        <v>0</v>
      </c>
      <c r="EZ186" s="113">
        <f t="shared" si="1432"/>
        <v>0</v>
      </c>
      <c r="FA186" s="70">
        <f t="shared" si="1433"/>
        <v>0</v>
      </c>
      <c r="FB186" s="113">
        <f t="shared" si="1434"/>
        <v>0</v>
      </c>
      <c r="FC186" s="114">
        <f t="shared" si="1435"/>
        <v>0</v>
      </c>
      <c r="FD186" s="113">
        <f t="shared" si="1436"/>
        <v>0</v>
      </c>
      <c r="FE186" s="70">
        <f t="shared" si="1437"/>
        <v>0</v>
      </c>
      <c r="FF186" s="113">
        <f t="shared" si="1438"/>
        <v>0</v>
      </c>
      <c r="FG186" s="70">
        <f t="shared" si="1439"/>
        <v>0</v>
      </c>
      <c r="FH186" s="113">
        <f t="shared" si="1440"/>
        <v>0</v>
      </c>
      <c r="FI186" s="70">
        <f t="shared" si="1441"/>
        <v>0</v>
      </c>
      <c r="FJ186" s="113">
        <f t="shared" si="1442"/>
        <v>0</v>
      </c>
      <c r="FK186" s="70">
        <f t="shared" si="1443"/>
        <v>0</v>
      </c>
      <c r="FL186" s="113">
        <f t="shared" si="1444"/>
        <v>0</v>
      </c>
      <c r="FM186" s="70">
        <f t="shared" si="1445"/>
        <v>0</v>
      </c>
      <c r="FN186" s="113">
        <f t="shared" si="1446"/>
        <v>0</v>
      </c>
      <c r="FO186" s="70">
        <f t="shared" si="1447"/>
        <v>0</v>
      </c>
      <c r="FP186" s="113">
        <f t="shared" si="1448"/>
        <v>0</v>
      </c>
      <c r="FQ186" s="70">
        <f t="shared" si="1449"/>
        <v>0</v>
      </c>
      <c r="FR186" s="113"/>
      <c r="FS186" s="66">
        <f t="shared" si="1449"/>
        <v>0</v>
      </c>
      <c r="FT186" s="113">
        <f t="shared" si="1450"/>
        <v>0</v>
      </c>
      <c r="FU186" s="70">
        <f t="shared" si="1451"/>
        <v>0</v>
      </c>
      <c r="FV186" s="113">
        <f t="shared" si="1452"/>
        <v>0</v>
      </c>
      <c r="FW186" s="70">
        <f t="shared" si="1453"/>
        <v>0</v>
      </c>
      <c r="FX186" s="113">
        <f t="shared" si="1454"/>
        <v>0</v>
      </c>
      <c r="FY186" s="70">
        <f t="shared" si="1455"/>
        <v>0</v>
      </c>
      <c r="FZ186" s="113">
        <f t="shared" si="1456"/>
        <v>0</v>
      </c>
      <c r="GA186" s="70">
        <f t="shared" si="1457"/>
        <v>0</v>
      </c>
      <c r="GB186" s="113">
        <f t="shared" si="1458"/>
        <v>0</v>
      </c>
      <c r="GC186" s="70">
        <f t="shared" si="1459"/>
        <v>0</v>
      </c>
      <c r="GD186" s="70">
        <f t="shared" si="1460"/>
        <v>0</v>
      </c>
      <c r="GE186" s="70">
        <f t="shared" si="1461"/>
        <v>0</v>
      </c>
      <c r="GF186" s="70">
        <f t="shared" si="1462"/>
        <v>0</v>
      </c>
      <c r="GG186" s="116"/>
      <c r="GH186" s="116"/>
      <c r="GI186" s="116"/>
      <c r="GJ186" s="116"/>
      <c r="GK186" s="267"/>
      <c r="GL186" s="10"/>
      <c r="GM186" s="10"/>
      <c r="GN186" s="8"/>
      <c r="GO186" s="8"/>
      <c r="GP186" s="29"/>
      <c r="GQ186" s="5"/>
      <c r="GR186" s="5"/>
    </row>
    <row r="187" spans="1:200" ht="24.95" hidden="1" customHeight="1" outlineLevel="1" x14ac:dyDescent="0.3">
      <c r="A187" s="108"/>
      <c r="B187" s="168"/>
      <c r="C187" s="63"/>
      <c r="D187" s="63"/>
      <c r="E187" s="63"/>
      <c r="F187" s="63"/>
      <c r="G187" s="63"/>
      <c r="H187" s="63"/>
      <c r="I187" s="63"/>
      <c r="J187" s="63"/>
      <c r="K187" s="63"/>
      <c r="L187" s="62"/>
      <c r="M187" s="147">
        <f t="shared" si="1489"/>
        <v>0</v>
      </c>
      <c r="N187" s="65"/>
      <c r="O187" s="70"/>
      <c r="P187" s="65"/>
      <c r="Q187" s="70"/>
      <c r="R187" s="65"/>
      <c r="S187" s="70"/>
      <c r="T187" s="65"/>
      <c r="U187" s="70"/>
      <c r="V187" s="113"/>
      <c r="W187" s="70"/>
      <c r="X187" s="70"/>
      <c r="Y187" s="70"/>
      <c r="Z187" s="113"/>
      <c r="AA187" s="70"/>
      <c r="AB187" s="113"/>
      <c r="AC187" s="70"/>
      <c r="AD187" s="113"/>
      <c r="AE187" s="114"/>
      <c r="AF187" s="113"/>
      <c r="AG187" s="70"/>
      <c r="AH187" s="113"/>
      <c r="AI187" s="70"/>
      <c r="AJ187" s="113"/>
      <c r="AK187" s="70"/>
      <c r="AL187" s="113"/>
      <c r="AM187" s="70"/>
      <c r="AN187" s="113"/>
      <c r="AO187" s="70"/>
      <c r="AP187" s="113"/>
      <c r="AQ187" s="70"/>
      <c r="AR187" s="113"/>
      <c r="AS187" s="70"/>
      <c r="AT187" s="113"/>
      <c r="AU187" s="70"/>
      <c r="AV187" s="113"/>
      <c r="AW187" s="70"/>
      <c r="AX187" s="113"/>
      <c r="AY187" s="70"/>
      <c r="AZ187" s="113"/>
      <c r="BA187" s="70"/>
      <c r="BB187" s="113"/>
      <c r="BC187" s="70"/>
      <c r="BD187" s="113"/>
      <c r="BE187" s="70"/>
      <c r="BF187" s="70"/>
      <c r="BG187" s="70">
        <f t="shared" si="1392"/>
        <v>0</v>
      </c>
      <c r="BH187" s="70">
        <f t="shared" si="1393"/>
        <v>0</v>
      </c>
      <c r="BI187" s="116"/>
      <c r="BJ187" s="116"/>
      <c r="BK187" s="116"/>
      <c r="BL187" s="117"/>
      <c r="BM187" s="108"/>
      <c r="BN187" s="168"/>
      <c r="BO187" s="63"/>
      <c r="BP187" s="63"/>
      <c r="BQ187" s="63"/>
      <c r="BR187" s="63"/>
      <c r="BS187" s="63"/>
      <c r="BT187" s="63"/>
      <c r="BU187" s="63"/>
      <c r="BV187" s="63"/>
      <c r="BW187" s="63"/>
      <c r="BX187" s="62"/>
      <c r="BY187" s="147">
        <f t="shared" si="1476"/>
        <v>0</v>
      </c>
      <c r="BZ187" s="65"/>
      <c r="CA187" s="70"/>
      <c r="CB187" s="65"/>
      <c r="CC187" s="70"/>
      <c r="CD187" s="65"/>
      <c r="CE187" s="70"/>
      <c r="CF187" s="65"/>
      <c r="CG187" s="70"/>
      <c r="CH187" s="113"/>
      <c r="CI187" s="70"/>
      <c r="CJ187" s="70"/>
      <c r="CK187" s="70"/>
      <c r="CL187" s="113"/>
      <c r="CM187" s="70"/>
      <c r="CN187" s="113"/>
      <c r="CO187" s="70"/>
      <c r="CP187" s="113"/>
      <c r="CQ187" s="114"/>
      <c r="CR187" s="113"/>
      <c r="CS187" s="70"/>
      <c r="CT187" s="113"/>
      <c r="CU187" s="70"/>
      <c r="CV187" s="113"/>
      <c r="CW187" s="70"/>
      <c r="CX187" s="113"/>
      <c r="CY187" s="70"/>
      <c r="CZ187" s="113"/>
      <c r="DA187" s="70"/>
      <c r="DB187" s="113"/>
      <c r="DC187" s="66"/>
      <c r="DD187" s="113"/>
      <c r="DE187" s="66"/>
      <c r="DF187" s="113"/>
      <c r="DG187" s="70"/>
      <c r="DH187" s="113"/>
      <c r="DI187" s="70"/>
      <c r="DJ187" s="113"/>
      <c r="DK187" s="66"/>
      <c r="DL187" s="113"/>
      <c r="DM187" s="70"/>
      <c r="DN187" s="113"/>
      <c r="DO187" s="70"/>
      <c r="DP187" s="113"/>
      <c r="DQ187" s="70"/>
      <c r="DR187" s="70"/>
      <c r="DS187" s="70">
        <f t="shared" si="1414"/>
        <v>0</v>
      </c>
      <c r="DT187" s="70">
        <f t="shared" si="1415"/>
        <v>0</v>
      </c>
      <c r="DU187" s="116"/>
      <c r="DV187" s="116"/>
      <c r="DW187" s="116"/>
      <c r="DX187" s="117"/>
      <c r="DY187" s="108"/>
      <c r="DZ187" s="168"/>
      <c r="EA187" s="63"/>
      <c r="EB187" s="63"/>
      <c r="EC187" s="63"/>
      <c r="ED187" s="63"/>
      <c r="EE187" s="63"/>
      <c r="EF187" s="63"/>
      <c r="EG187" s="63"/>
      <c r="EH187" s="63"/>
      <c r="EI187" s="63"/>
      <c r="EJ187" s="62">
        <f>SUM(L187,BX187)</f>
        <v>0</v>
      </c>
      <c r="EK187" s="147">
        <f t="shared" si="1490"/>
        <v>0</v>
      </c>
      <c r="EL187" s="65">
        <f t="shared" si="1490"/>
        <v>0</v>
      </c>
      <c r="EM187" s="70">
        <f t="shared" si="1419"/>
        <v>0</v>
      </c>
      <c r="EN187" s="65">
        <f t="shared" si="1420"/>
        <v>0</v>
      </c>
      <c r="EO187" s="70">
        <f t="shared" si="1421"/>
        <v>0</v>
      </c>
      <c r="EP187" s="65">
        <f t="shared" si="1422"/>
        <v>0</v>
      </c>
      <c r="EQ187" s="70">
        <f t="shared" si="1423"/>
        <v>0</v>
      </c>
      <c r="ER187" s="65">
        <f t="shared" si="1424"/>
        <v>0</v>
      </c>
      <c r="ES187" s="70">
        <f t="shared" si="1425"/>
        <v>0</v>
      </c>
      <c r="ET187" s="113">
        <f t="shared" si="1426"/>
        <v>0</v>
      </c>
      <c r="EU187" s="70">
        <f t="shared" si="1427"/>
        <v>0</v>
      </c>
      <c r="EV187" s="70">
        <f t="shared" si="1428"/>
        <v>0</v>
      </c>
      <c r="EW187" s="70">
        <f t="shared" si="1429"/>
        <v>0</v>
      </c>
      <c r="EX187" s="113">
        <f t="shared" si="1430"/>
        <v>0</v>
      </c>
      <c r="EY187" s="70">
        <f t="shared" si="1431"/>
        <v>0</v>
      </c>
      <c r="EZ187" s="113">
        <f t="shared" si="1432"/>
        <v>0</v>
      </c>
      <c r="FA187" s="70">
        <f t="shared" si="1433"/>
        <v>0</v>
      </c>
      <c r="FB187" s="113">
        <f t="shared" si="1434"/>
        <v>0</v>
      </c>
      <c r="FC187" s="114">
        <f t="shared" si="1435"/>
        <v>0</v>
      </c>
      <c r="FD187" s="113">
        <f t="shared" si="1436"/>
        <v>0</v>
      </c>
      <c r="FE187" s="70">
        <f t="shared" si="1437"/>
        <v>0</v>
      </c>
      <c r="FF187" s="113">
        <f t="shared" si="1438"/>
        <v>0</v>
      </c>
      <c r="FG187" s="70">
        <f t="shared" si="1439"/>
        <v>0</v>
      </c>
      <c r="FH187" s="113">
        <f t="shared" si="1440"/>
        <v>0</v>
      </c>
      <c r="FI187" s="70">
        <f t="shared" si="1441"/>
        <v>0</v>
      </c>
      <c r="FJ187" s="113">
        <f t="shared" si="1442"/>
        <v>0</v>
      </c>
      <c r="FK187" s="70">
        <f t="shared" si="1443"/>
        <v>0</v>
      </c>
      <c r="FL187" s="113">
        <f t="shared" si="1444"/>
        <v>0</v>
      </c>
      <c r="FM187" s="70">
        <f t="shared" si="1445"/>
        <v>0</v>
      </c>
      <c r="FN187" s="113">
        <f t="shared" si="1446"/>
        <v>0</v>
      </c>
      <c r="FO187" s="70">
        <f t="shared" si="1447"/>
        <v>0</v>
      </c>
      <c r="FP187" s="113">
        <f t="shared" si="1448"/>
        <v>0</v>
      </c>
      <c r="FQ187" s="70">
        <f t="shared" si="1449"/>
        <v>0</v>
      </c>
      <c r="FR187" s="113"/>
      <c r="FS187" s="66">
        <f t="shared" si="1449"/>
        <v>0</v>
      </c>
      <c r="FT187" s="113">
        <f t="shared" si="1450"/>
        <v>0</v>
      </c>
      <c r="FU187" s="70">
        <f t="shared" si="1451"/>
        <v>0</v>
      </c>
      <c r="FV187" s="113">
        <f t="shared" si="1452"/>
        <v>0</v>
      </c>
      <c r="FW187" s="70">
        <f t="shared" si="1453"/>
        <v>0</v>
      </c>
      <c r="FX187" s="113">
        <f t="shared" si="1454"/>
        <v>0</v>
      </c>
      <c r="FY187" s="70">
        <f t="shared" si="1455"/>
        <v>0</v>
      </c>
      <c r="FZ187" s="113">
        <f t="shared" si="1456"/>
        <v>0</v>
      </c>
      <c r="GA187" s="70">
        <f t="shared" si="1457"/>
        <v>0</v>
      </c>
      <c r="GB187" s="113">
        <f t="shared" si="1458"/>
        <v>0</v>
      </c>
      <c r="GC187" s="70">
        <f t="shared" si="1459"/>
        <v>0</v>
      </c>
      <c r="GD187" s="70">
        <f t="shared" si="1460"/>
        <v>0</v>
      </c>
      <c r="GE187" s="70">
        <f t="shared" si="1461"/>
        <v>0</v>
      </c>
      <c r="GF187" s="70">
        <f t="shared" si="1462"/>
        <v>0</v>
      </c>
      <c r="GG187" s="116"/>
      <c r="GH187" s="116"/>
      <c r="GI187" s="116"/>
      <c r="GJ187" s="116"/>
      <c r="GK187" s="267"/>
      <c r="GL187" s="10"/>
      <c r="GM187" s="10"/>
      <c r="GN187" s="8"/>
      <c r="GO187" s="8"/>
      <c r="GP187" s="29"/>
      <c r="GQ187" s="5"/>
      <c r="GR187" s="5"/>
    </row>
    <row r="188" spans="1:200" ht="24.95" hidden="1" customHeight="1" outlineLevel="1" x14ac:dyDescent="0.3">
      <c r="A188" s="108"/>
      <c r="B188" s="168"/>
      <c r="C188" s="63"/>
      <c r="D188" s="63"/>
      <c r="E188" s="63"/>
      <c r="F188" s="63"/>
      <c r="G188" s="63"/>
      <c r="H188" s="63"/>
      <c r="I188" s="63"/>
      <c r="J188" s="63"/>
      <c r="K188" s="63"/>
      <c r="L188" s="62"/>
      <c r="M188" s="147">
        <f t="shared" si="1489"/>
        <v>0</v>
      </c>
      <c r="N188" s="65"/>
      <c r="O188" s="70"/>
      <c r="P188" s="65"/>
      <c r="Q188" s="70"/>
      <c r="R188" s="65"/>
      <c r="S188" s="70"/>
      <c r="T188" s="65"/>
      <c r="U188" s="70"/>
      <c r="V188" s="113"/>
      <c r="W188" s="70"/>
      <c r="X188" s="70"/>
      <c r="Y188" s="70"/>
      <c r="Z188" s="113"/>
      <c r="AA188" s="70"/>
      <c r="AB188" s="113"/>
      <c r="AC188" s="70"/>
      <c r="AD188" s="113"/>
      <c r="AE188" s="114"/>
      <c r="AF188" s="113"/>
      <c r="AG188" s="70"/>
      <c r="AH188" s="113"/>
      <c r="AI188" s="70"/>
      <c r="AJ188" s="113"/>
      <c r="AK188" s="70"/>
      <c r="AL188" s="113"/>
      <c r="AM188" s="70"/>
      <c r="AN188" s="113"/>
      <c r="AO188" s="70"/>
      <c r="AP188" s="113"/>
      <c r="AQ188" s="70"/>
      <c r="AR188" s="113"/>
      <c r="AS188" s="70"/>
      <c r="AT188" s="113"/>
      <c r="AU188" s="70"/>
      <c r="AV188" s="113"/>
      <c r="AW188" s="70"/>
      <c r="AX188" s="113"/>
      <c r="AY188" s="70"/>
      <c r="AZ188" s="113"/>
      <c r="BA188" s="70"/>
      <c r="BB188" s="113"/>
      <c r="BC188" s="70"/>
      <c r="BD188" s="113"/>
      <c r="BE188" s="70"/>
      <c r="BF188" s="70"/>
      <c r="BG188" s="70">
        <f t="shared" si="1392"/>
        <v>0</v>
      </c>
      <c r="BH188" s="70">
        <f t="shared" si="1393"/>
        <v>0</v>
      </c>
      <c r="BI188" s="116"/>
      <c r="BJ188" s="116"/>
      <c r="BK188" s="116"/>
      <c r="BL188" s="117"/>
      <c r="BM188" s="108"/>
      <c r="BN188" s="168"/>
      <c r="BO188" s="63"/>
      <c r="BP188" s="63"/>
      <c r="BQ188" s="63"/>
      <c r="BR188" s="63"/>
      <c r="BS188" s="63"/>
      <c r="BT188" s="63"/>
      <c r="BU188" s="63"/>
      <c r="BV188" s="63"/>
      <c r="BW188" s="63"/>
      <c r="BX188" s="62"/>
      <c r="BY188" s="147">
        <f t="shared" si="1476"/>
        <v>0</v>
      </c>
      <c r="BZ188" s="65"/>
      <c r="CA188" s="70"/>
      <c r="CB188" s="65"/>
      <c r="CC188" s="70"/>
      <c r="CD188" s="65"/>
      <c r="CE188" s="70"/>
      <c r="CF188" s="65"/>
      <c r="CG188" s="70"/>
      <c r="CH188" s="113"/>
      <c r="CI188" s="70"/>
      <c r="CJ188" s="70"/>
      <c r="CK188" s="70"/>
      <c r="CL188" s="113"/>
      <c r="CM188" s="70"/>
      <c r="CN188" s="113"/>
      <c r="CO188" s="70"/>
      <c r="CP188" s="113"/>
      <c r="CQ188" s="114"/>
      <c r="CR188" s="113"/>
      <c r="CS188" s="70"/>
      <c r="CT188" s="113"/>
      <c r="CU188" s="70"/>
      <c r="CV188" s="113"/>
      <c r="CW188" s="70"/>
      <c r="CX188" s="113"/>
      <c r="CY188" s="70"/>
      <c r="CZ188" s="113"/>
      <c r="DA188" s="70"/>
      <c r="DB188" s="113"/>
      <c r="DC188" s="66"/>
      <c r="DD188" s="113"/>
      <c r="DE188" s="66"/>
      <c r="DF188" s="113"/>
      <c r="DG188" s="70"/>
      <c r="DH188" s="113"/>
      <c r="DI188" s="70"/>
      <c r="DJ188" s="113"/>
      <c r="DK188" s="66"/>
      <c r="DL188" s="113"/>
      <c r="DM188" s="70"/>
      <c r="DN188" s="113"/>
      <c r="DO188" s="70"/>
      <c r="DP188" s="113"/>
      <c r="DQ188" s="70"/>
      <c r="DR188" s="70"/>
      <c r="DS188" s="70">
        <f t="shared" si="1414"/>
        <v>0</v>
      </c>
      <c r="DT188" s="70">
        <f t="shared" si="1415"/>
        <v>0</v>
      </c>
      <c r="DU188" s="116"/>
      <c r="DV188" s="116"/>
      <c r="DW188" s="116"/>
      <c r="DX188" s="117"/>
      <c r="DY188" s="108"/>
      <c r="DZ188" s="168"/>
      <c r="EA188" s="63"/>
      <c r="EB188" s="63"/>
      <c r="EC188" s="63"/>
      <c r="ED188" s="63"/>
      <c r="EE188" s="63"/>
      <c r="EF188" s="63"/>
      <c r="EG188" s="63"/>
      <c r="EH188" s="63"/>
      <c r="EI188" s="63"/>
      <c r="EJ188" s="62">
        <f>SUM(L188,BX188)</f>
        <v>0</v>
      </c>
      <c r="EK188" s="147">
        <f t="shared" si="1490"/>
        <v>0</v>
      </c>
      <c r="EL188" s="65">
        <f t="shared" si="1490"/>
        <v>0</v>
      </c>
      <c r="EM188" s="70">
        <f t="shared" si="1419"/>
        <v>0</v>
      </c>
      <c r="EN188" s="65">
        <f t="shared" si="1420"/>
        <v>0</v>
      </c>
      <c r="EO188" s="70">
        <f t="shared" si="1421"/>
        <v>0</v>
      </c>
      <c r="EP188" s="65">
        <f t="shared" si="1422"/>
        <v>0</v>
      </c>
      <c r="EQ188" s="70">
        <f t="shared" si="1423"/>
        <v>0</v>
      </c>
      <c r="ER188" s="65">
        <f t="shared" si="1424"/>
        <v>0</v>
      </c>
      <c r="ES188" s="70">
        <f t="shared" si="1425"/>
        <v>0</v>
      </c>
      <c r="ET188" s="113">
        <f t="shared" si="1426"/>
        <v>0</v>
      </c>
      <c r="EU188" s="70">
        <f t="shared" si="1427"/>
        <v>0</v>
      </c>
      <c r="EV188" s="70">
        <f t="shared" si="1428"/>
        <v>0</v>
      </c>
      <c r="EW188" s="70">
        <f t="shared" si="1429"/>
        <v>0</v>
      </c>
      <c r="EX188" s="113">
        <f t="shared" si="1430"/>
        <v>0</v>
      </c>
      <c r="EY188" s="70">
        <f t="shared" si="1431"/>
        <v>0</v>
      </c>
      <c r="EZ188" s="113">
        <f t="shared" si="1432"/>
        <v>0</v>
      </c>
      <c r="FA188" s="70">
        <f t="shared" si="1433"/>
        <v>0</v>
      </c>
      <c r="FB188" s="113">
        <f t="shared" si="1434"/>
        <v>0</v>
      </c>
      <c r="FC188" s="114">
        <f t="shared" si="1435"/>
        <v>0</v>
      </c>
      <c r="FD188" s="113">
        <f t="shared" si="1436"/>
        <v>0</v>
      </c>
      <c r="FE188" s="70">
        <f t="shared" si="1437"/>
        <v>0</v>
      </c>
      <c r="FF188" s="113">
        <f t="shared" si="1438"/>
        <v>0</v>
      </c>
      <c r="FG188" s="70">
        <f t="shared" si="1439"/>
        <v>0</v>
      </c>
      <c r="FH188" s="113">
        <f t="shared" si="1440"/>
        <v>0</v>
      </c>
      <c r="FI188" s="70">
        <f t="shared" si="1441"/>
        <v>0</v>
      </c>
      <c r="FJ188" s="113">
        <f t="shared" si="1442"/>
        <v>0</v>
      </c>
      <c r="FK188" s="70">
        <f t="shared" si="1443"/>
        <v>0</v>
      </c>
      <c r="FL188" s="113">
        <f t="shared" si="1444"/>
        <v>0</v>
      </c>
      <c r="FM188" s="70">
        <f t="shared" si="1445"/>
        <v>0</v>
      </c>
      <c r="FN188" s="113">
        <f t="shared" si="1446"/>
        <v>0</v>
      </c>
      <c r="FO188" s="70">
        <f t="shared" si="1447"/>
        <v>0</v>
      </c>
      <c r="FP188" s="113">
        <f t="shared" si="1448"/>
        <v>0</v>
      </c>
      <c r="FQ188" s="70">
        <f t="shared" si="1449"/>
        <v>0</v>
      </c>
      <c r="FR188" s="113"/>
      <c r="FS188" s="66">
        <f t="shared" si="1449"/>
        <v>0</v>
      </c>
      <c r="FT188" s="113">
        <f t="shared" si="1450"/>
        <v>0</v>
      </c>
      <c r="FU188" s="70">
        <f t="shared" si="1451"/>
        <v>0</v>
      </c>
      <c r="FV188" s="113">
        <f t="shared" si="1452"/>
        <v>0</v>
      </c>
      <c r="FW188" s="70">
        <f t="shared" si="1453"/>
        <v>0</v>
      </c>
      <c r="FX188" s="113">
        <f t="shared" si="1454"/>
        <v>0</v>
      </c>
      <c r="FY188" s="70">
        <f t="shared" si="1455"/>
        <v>0</v>
      </c>
      <c r="FZ188" s="113">
        <f t="shared" si="1456"/>
        <v>0</v>
      </c>
      <c r="GA188" s="70">
        <f t="shared" si="1457"/>
        <v>0</v>
      </c>
      <c r="GB188" s="113">
        <f t="shared" si="1458"/>
        <v>0</v>
      </c>
      <c r="GC188" s="70">
        <f t="shared" si="1459"/>
        <v>0</v>
      </c>
      <c r="GD188" s="70">
        <f t="shared" si="1460"/>
        <v>0</v>
      </c>
      <c r="GE188" s="70">
        <f t="shared" si="1461"/>
        <v>0</v>
      </c>
      <c r="GF188" s="70">
        <f t="shared" si="1462"/>
        <v>0</v>
      </c>
      <c r="GG188" s="116"/>
      <c r="GH188" s="116"/>
      <c r="GI188" s="116"/>
      <c r="GJ188" s="116"/>
      <c r="GK188" s="267"/>
      <c r="GL188" s="10"/>
      <c r="GM188" s="10"/>
      <c r="GN188" s="8"/>
      <c r="GO188" s="8"/>
      <c r="GP188" s="29"/>
      <c r="GQ188" s="5"/>
      <c r="GR188" s="5"/>
    </row>
    <row r="189" spans="1:200" ht="24.95" hidden="1" customHeight="1" outlineLevel="1" x14ac:dyDescent="0.3">
      <c r="A189" s="108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2"/>
      <c r="M189" s="147">
        <f t="shared" si="1489"/>
        <v>0</v>
      </c>
      <c r="N189" s="65"/>
      <c r="O189" s="70"/>
      <c r="P189" s="65"/>
      <c r="Q189" s="70"/>
      <c r="R189" s="65"/>
      <c r="S189" s="70"/>
      <c r="T189" s="65"/>
      <c r="U189" s="70"/>
      <c r="V189" s="113"/>
      <c r="W189" s="70"/>
      <c r="X189" s="70"/>
      <c r="Y189" s="70"/>
      <c r="Z189" s="113"/>
      <c r="AA189" s="70"/>
      <c r="AB189" s="113"/>
      <c r="AC189" s="70"/>
      <c r="AD189" s="113"/>
      <c r="AE189" s="114"/>
      <c r="AF189" s="113"/>
      <c r="AG189" s="70"/>
      <c r="AH189" s="113"/>
      <c r="AI189" s="70"/>
      <c r="AJ189" s="113"/>
      <c r="AK189" s="70"/>
      <c r="AL189" s="113"/>
      <c r="AM189" s="70"/>
      <c r="AN189" s="113"/>
      <c r="AO189" s="70"/>
      <c r="AP189" s="113"/>
      <c r="AQ189" s="70"/>
      <c r="AR189" s="113"/>
      <c r="AS189" s="70"/>
      <c r="AT189" s="113"/>
      <c r="AU189" s="70"/>
      <c r="AV189" s="113"/>
      <c r="AW189" s="70"/>
      <c r="AX189" s="113"/>
      <c r="AY189" s="70"/>
      <c r="AZ189" s="113"/>
      <c r="BA189" s="70"/>
      <c r="BB189" s="113"/>
      <c r="BC189" s="70"/>
      <c r="BD189" s="113"/>
      <c r="BE189" s="70"/>
      <c r="BF189" s="70"/>
      <c r="BG189" s="70">
        <f t="shared" si="1392"/>
        <v>0</v>
      </c>
      <c r="BH189" s="70">
        <f t="shared" si="1393"/>
        <v>0</v>
      </c>
      <c r="BI189" s="116"/>
      <c r="BJ189" s="116"/>
      <c r="BK189" s="116"/>
      <c r="BL189" s="117"/>
      <c r="BM189" s="108"/>
      <c r="BN189" s="62"/>
      <c r="BO189" s="63"/>
      <c r="BP189" s="63"/>
      <c r="BQ189" s="63"/>
      <c r="BR189" s="63"/>
      <c r="BS189" s="63"/>
      <c r="BT189" s="63"/>
      <c r="BU189" s="63"/>
      <c r="BV189" s="63"/>
      <c r="BW189" s="63"/>
      <c r="BX189" s="62"/>
      <c r="BY189" s="147">
        <f t="shared" si="1476"/>
        <v>0</v>
      </c>
      <c r="BZ189" s="65"/>
      <c r="CA189" s="70"/>
      <c r="CB189" s="65"/>
      <c r="CC189" s="70"/>
      <c r="CD189" s="65"/>
      <c r="CE189" s="70"/>
      <c r="CF189" s="65"/>
      <c r="CG189" s="70"/>
      <c r="CH189" s="113"/>
      <c r="CI189" s="70"/>
      <c r="CJ189" s="70"/>
      <c r="CK189" s="70"/>
      <c r="CL189" s="113"/>
      <c r="CM189" s="70"/>
      <c r="CN189" s="113"/>
      <c r="CO189" s="70"/>
      <c r="CP189" s="113"/>
      <c r="CQ189" s="114"/>
      <c r="CR189" s="113"/>
      <c r="CS189" s="70"/>
      <c r="CT189" s="113"/>
      <c r="CU189" s="70"/>
      <c r="CV189" s="113"/>
      <c r="CW189" s="70"/>
      <c r="CX189" s="113"/>
      <c r="CY189" s="70"/>
      <c r="CZ189" s="113"/>
      <c r="DA189" s="70"/>
      <c r="DB189" s="113"/>
      <c r="DC189" s="66"/>
      <c r="DD189" s="113"/>
      <c r="DE189" s="66"/>
      <c r="DF189" s="113"/>
      <c r="DG189" s="70"/>
      <c r="DH189" s="113"/>
      <c r="DI189" s="70"/>
      <c r="DJ189" s="113"/>
      <c r="DK189" s="66"/>
      <c r="DL189" s="113"/>
      <c r="DM189" s="70"/>
      <c r="DN189" s="113"/>
      <c r="DO189" s="70"/>
      <c r="DP189" s="113"/>
      <c r="DQ189" s="70"/>
      <c r="DR189" s="70"/>
      <c r="DS189" s="70">
        <f t="shared" si="1414"/>
        <v>0</v>
      </c>
      <c r="DT189" s="70">
        <f t="shared" si="1415"/>
        <v>0</v>
      </c>
      <c r="DU189" s="116"/>
      <c r="DV189" s="116"/>
      <c r="DW189" s="116"/>
      <c r="DX189" s="117"/>
      <c r="DY189" s="108"/>
      <c r="DZ189" s="62"/>
      <c r="EA189" s="63"/>
      <c r="EB189" s="63"/>
      <c r="EC189" s="63"/>
      <c r="ED189" s="63"/>
      <c r="EE189" s="63"/>
      <c r="EF189" s="63"/>
      <c r="EG189" s="63"/>
      <c r="EH189" s="63"/>
      <c r="EI189" s="63"/>
      <c r="EJ189" s="62">
        <f>SUM(L189,BX189)</f>
        <v>0</v>
      </c>
      <c r="EK189" s="147">
        <f t="shared" si="1490"/>
        <v>0</v>
      </c>
      <c r="EL189" s="65">
        <f t="shared" si="1490"/>
        <v>0</v>
      </c>
      <c r="EM189" s="70">
        <f t="shared" si="1419"/>
        <v>0</v>
      </c>
      <c r="EN189" s="65">
        <f t="shared" si="1420"/>
        <v>0</v>
      </c>
      <c r="EO189" s="70">
        <f t="shared" si="1421"/>
        <v>0</v>
      </c>
      <c r="EP189" s="65">
        <f t="shared" si="1422"/>
        <v>0</v>
      </c>
      <c r="EQ189" s="70">
        <f t="shared" si="1423"/>
        <v>0</v>
      </c>
      <c r="ER189" s="65">
        <f t="shared" si="1424"/>
        <v>0</v>
      </c>
      <c r="ES189" s="70">
        <f t="shared" si="1425"/>
        <v>0</v>
      </c>
      <c r="ET189" s="113">
        <f t="shared" si="1426"/>
        <v>0</v>
      </c>
      <c r="EU189" s="70">
        <f t="shared" si="1427"/>
        <v>0</v>
      </c>
      <c r="EV189" s="70">
        <f t="shared" si="1428"/>
        <v>0</v>
      </c>
      <c r="EW189" s="70">
        <f t="shared" si="1429"/>
        <v>0</v>
      </c>
      <c r="EX189" s="113">
        <f t="shared" si="1430"/>
        <v>0</v>
      </c>
      <c r="EY189" s="70">
        <f t="shared" si="1431"/>
        <v>0</v>
      </c>
      <c r="EZ189" s="113">
        <f t="shared" si="1432"/>
        <v>0</v>
      </c>
      <c r="FA189" s="70">
        <f t="shared" si="1433"/>
        <v>0</v>
      </c>
      <c r="FB189" s="113">
        <f t="shared" si="1434"/>
        <v>0</v>
      </c>
      <c r="FC189" s="114">
        <f t="shared" si="1435"/>
        <v>0</v>
      </c>
      <c r="FD189" s="113">
        <f t="shared" si="1436"/>
        <v>0</v>
      </c>
      <c r="FE189" s="70">
        <f t="shared" si="1437"/>
        <v>0</v>
      </c>
      <c r="FF189" s="113">
        <f t="shared" si="1438"/>
        <v>0</v>
      </c>
      <c r="FG189" s="70">
        <f t="shared" si="1439"/>
        <v>0</v>
      </c>
      <c r="FH189" s="113">
        <f t="shared" si="1440"/>
        <v>0</v>
      </c>
      <c r="FI189" s="70">
        <f t="shared" si="1441"/>
        <v>0</v>
      </c>
      <c r="FJ189" s="113">
        <f t="shared" si="1442"/>
        <v>0</v>
      </c>
      <c r="FK189" s="70">
        <f t="shared" si="1443"/>
        <v>0</v>
      </c>
      <c r="FL189" s="113">
        <f t="shared" si="1444"/>
        <v>0</v>
      </c>
      <c r="FM189" s="70">
        <f t="shared" si="1445"/>
        <v>0</v>
      </c>
      <c r="FN189" s="113">
        <f t="shared" si="1446"/>
        <v>0</v>
      </c>
      <c r="FO189" s="70">
        <f t="shared" si="1447"/>
        <v>0</v>
      </c>
      <c r="FP189" s="113">
        <f t="shared" si="1448"/>
        <v>0</v>
      </c>
      <c r="FQ189" s="70">
        <f t="shared" si="1449"/>
        <v>0</v>
      </c>
      <c r="FR189" s="113"/>
      <c r="FS189" s="66">
        <f t="shared" si="1449"/>
        <v>0</v>
      </c>
      <c r="FT189" s="113">
        <f t="shared" si="1450"/>
        <v>0</v>
      </c>
      <c r="FU189" s="70">
        <f t="shared" si="1451"/>
        <v>0</v>
      </c>
      <c r="FV189" s="113">
        <f t="shared" si="1452"/>
        <v>0</v>
      </c>
      <c r="FW189" s="70">
        <f t="shared" si="1453"/>
        <v>0</v>
      </c>
      <c r="FX189" s="113">
        <f t="shared" si="1454"/>
        <v>0</v>
      </c>
      <c r="FY189" s="70">
        <f t="shared" si="1455"/>
        <v>0</v>
      </c>
      <c r="FZ189" s="113">
        <f t="shared" si="1456"/>
        <v>0</v>
      </c>
      <c r="GA189" s="70">
        <f t="shared" si="1457"/>
        <v>0</v>
      </c>
      <c r="GB189" s="113">
        <f t="shared" si="1458"/>
        <v>0</v>
      </c>
      <c r="GC189" s="70">
        <f t="shared" si="1459"/>
        <v>0</v>
      </c>
      <c r="GD189" s="70">
        <f t="shared" si="1460"/>
        <v>0</v>
      </c>
      <c r="GE189" s="70">
        <f t="shared" si="1461"/>
        <v>0</v>
      </c>
      <c r="GF189" s="70">
        <f t="shared" si="1462"/>
        <v>0</v>
      </c>
      <c r="GG189" s="116"/>
      <c r="GH189" s="116"/>
      <c r="GI189" s="116"/>
      <c r="GJ189" s="116"/>
      <c r="GK189" s="267"/>
      <c r="GL189" s="10"/>
      <c r="GM189" s="10"/>
      <c r="GN189" s="14"/>
      <c r="GO189" s="14"/>
      <c r="GP189" s="29"/>
      <c r="GQ189" s="5"/>
      <c r="GR189" s="5"/>
    </row>
    <row r="190" spans="1:200" s="2" customFormat="1" ht="24.95" customHeight="1" collapsed="1" x14ac:dyDescent="0.3">
      <c r="A190" s="152">
        <v>12</v>
      </c>
      <c r="B190" s="99" t="s">
        <v>70</v>
      </c>
      <c r="C190" s="100" t="s">
        <v>63</v>
      </c>
      <c r="D190" s="101">
        <v>1</v>
      </c>
      <c r="E190" s="152"/>
      <c r="F190" s="152"/>
      <c r="G190" s="152"/>
      <c r="H190" s="152"/>
      <c r="I190" s="152"/>
      <c r="J190" s="152"/>
      <c r="K190" s="152"/>
      <c r="L190" s="152">
        <f t="shared" ref="L190:BH190" si="1491">SUM(L191:L204)</f>
        <v>408</v>
      </c>
      <c r="M190" s="152">
        <f t="shared" si="1491"/>
        <v>134</v>
      </c>
      <c r="N190" s="152">
        <f t="shared" si="1491"/>
        <v>96</v>
      </c>
      <c r="O190" s="71">
        <f>SUM(O191:O204)</f>
        <v>96</v>
      </c>
      <c r="P190" s="152">
        <f t="shared" si="1491"/>
        <v>14</v>
      </c>
      <c r="Q190" s="152">
        <f t="shared" si="1491"/>
        <v>0</v>
      </c>
      <c r="R190" s="152">
        <f>SUM(R191:R204)</f>
        <v>24</v>
      </c>
      <c r="S190" s="152">
        <f>SUM(S191:S204)</f>
        <v>0</v>
      </c>
      <c r="T190" s="152">
        <f t="shared" si="1491"/>
        <v>0</v>
      </c>
      <c r="U190" s="152">
        <f t="shared" si="1491"/>
        <v>0</v>
      </c>
      <c r="V190" s="152">
        <f t="shared" si="1491"/>
        <v>0</v>
      </c>
      <c r="W190" s="152">
        <f t="shared" si="1491"/>
        <v>0</v>
      </c>
      <c r="X190" s="152">
        <f t="shared" si="1491"/>
        <v>0</v>
      </c>
      <c r="Y190" s="152">
        <f t="shared" si="1491"/>
        <v>0</v>
      </c>
      <c r="Z190" s="152">
        <f t="shared" si="1491"/>
        <v>0</v>
      </c>
      <c r="AA190" s="152">
        <f t="shared" si="1491"/>
        <v>0</v>
      </c>
      <c r="AB190" s="152">
        <f t="shared" si="1491"/>
        <v>34</v>
      </c>
      <c r="AC190" s="152">
        <f t="shared" si="1491"/>
        <v>93.5</v>
      </c>
      <c r="AD190" s="152">
        <f t="shared" si="1491"/>
        <v>1</v>
      </c>
      <c r="AE190" s="152">
        <f t="shared" si="1491"/>
        <v>30</v>
      </c>
      <c r="AF190" s="152">
        <f t="shared" si="1491"/>
        <v>0</v>
      </c>
      <c r="AG190" s="152">
        <f t="shared" si="1491"/>
        <v>0</v>
      </c>
      <c r="AH190" s="152">
        <f t="shared" si="1491"/>
        <v>0</v>
      </c>
      <c r="AI190" s="71">
        <f t="shared" si="1491"/>
        <v>0</v>
      </c>
      <c r="AJ190" s="152">
        <f t="shared" si="1491"/>
        <v>0</v>
      </c>
      <c r="AK190" s="152">
        <f t="shared" si="1491"/>
        <v>0</v>
      </c>
      <c r="AL190" s="152">
        <f t="shared" si="1491"/>
        <v>2</v>
      </c>
      <c r="AM190" s="152">
        <f t="shared" si="1491"/>
        <v>94</v>
      </c>
      <c r="AN190" s="152">
        <f>SUM(AN191:AN204)</f>
        <v>0</v>
      </c>
      <c r="AO190" s="152">
        <f t="shared" si="1491"/>
        <v>0</v>
      </c>
      <c r="AP190" s="152">
        <f t="shared" si="1491"/>
        <v>0</v>
      </c>
      <c r="AQ190" s="152">
        <f t="shared" si="1491"/>
        <v>0</v>
      </c>
      <c r="AR190" s="152">
        <f t="shared" si="1491"/>
        <v>0</v>
      </c>
      <c r="AS190" s="152">
        <f t="shared" si="1491"/>
        <v>0</v>
      </c>
      <c r="AT190" s="152">
        <f>SUM(AT191:AT204)</f>
        <v>0</v>
      </c>
      <c r="AU190" s="152">
        <f>SUM(AU191:AU204)</f>
        <v>0</v>
      </c>
      <c r="AV190" s="152">
        <f t="shared" si="1491"/>
        <v>0</v>
      </c>
      <c r="AW190" s="152">
        <f t="shared" si="1491"/>
        <v>0</v>
      </c>
      <c r="AX190" s="152">
        <f t="shared" si="1491"/>
        <v>0</v>
      </c>
      <c r="AY190" s="152">
        <f t="shared" si="1491"/>
        <v>0</v>
      </c>
      <c r="AZ190" s="152">
        <f t="shared" si="1491"/>
        <v>0</v>
      </c>
      <c r="BA190" s="152">
        <f t="shared" si="1491"/>
        <v>0</v>
      </c>
      <c r="BB190" s="152">
        <f t="shared" si="1491"/>
        <v>0</v>
      </c>
      <c r="BC190" s="152">
        <f t="shared" si="1491"/>
        <v>0</v>
      </c>
      <c r="BD190" s="152">
        <f t="shared" si="1491"/>
        <v>1</v>
      </c>
      <c r="BE190" s="152">
        <f t="shared" si="1491"/>
        <v>25</v>
      </c>
      <c r="BF190" s="152">
        <f t="shared" si="1491"/>
        <v>0</v>
      </c>
      <c r="BG190" s="71">
        <f t="shared" si="1491"/>
        <v>338.5</v>
      </c>
      <c r="BH190" s="71">
        <f t="shared" si="1491"/>
        <v>96</v>
      </c>
      <c r="BI190" s="152"/>
      <c r="BJ190" s="152"/>
      <c r="BK190" s="152"/>
      <c r="BL190" s="152"/>
      <c r="BM190" s="152">
        <v>12</v>
      </c>
      <c r="BN190" s="99" t="s">
        <v>70</v>
      </c>
      <c r="BO190" s="100" t="s">
        <v>63</v>
      </c>
      <c r="BP190" s="101">
        <v>1</v>
      </c>
      <c r="BQ190" s="152"/>
      <c r="BR190" s="152"/>
      <c r="BS190" s="152"/>
      <c r="BT190" s="152"/>
      <c r="BU190" s="152"/>
      <c r="BV190" s="152"/>
      <c r="BW190" s="152"/>
      <c r="BX190" s="152">
        <f t="shared" ref="BX190:CC190" si="1492">SUM(BX191:BX204)</f>
        <v>538</v>
      </c>
      <c r="BY190" s="152">
        <f t="shared" si="1492"/>
        <v>162</v>
      </c>
      <c r="BZ190" s="152">
        <f t="shared" si="1492"/>
        <v>116</v>
      </c>
      <c r="CA190" s="71">
        <f>SUM(CA191:CA204)</f>
        <v>116</v>
      </c>
      <c r="CB190" s="152">
        <f t="shared" si="1492"/>
        <v>26</v>
      </c>
      <c r="CC190" s="152">
        <f t="shared" si="1492"/>
        <v>0</v>
      </c>
      <c r="CD190" s="152">
        <f>SUM(CD191:CD204)</f>
        <v>20</v>
      </c>
      <c r="CE190" s="152">
        <f>SUM(CE191:CE204)</f>
        <v>0</v>
      </c>
      <c r="CF190" s="152">
        <f t="shared" ref="CF190:CY190" si="1493">SUM(CF191:CF204)</f>
        <v>0</v>
      </c>
      <c r="CG190" s="152">
        <f t="shared" si="1493"/>
        <v>0</v>
      </c>
      <c r="CH190" s="152">
        <f t="shared" si="1493"/>
        <v>0</v>
      </c>
      <c r="CI190" s="152">
        <f t="shared" si="1493"/>
        <v>0</v>
      </c>
      <c r="CJ190" s="152">
        <f t="shared" si="1493"/>
        <v>2</v>
      </c>
      <c r="CK190" s="152">
        <f t="shared" si="1493"/>
        <v>0</v>
      </c>
      <c r="CL190" s="152">
        <f t="shared" si="1493"/>
        <v>0</v>
      </c>
      <c r="CM190" s="152">
        <f t="shared" si="1493"/>
        <v>0</v>
      </c>
      <c r="CN190" s="152">
        <f t="shared" si="1493"/>
        <v>12</v>
      </c>
      <c r="CO190" s="152">
        <f t="shared" si="1493"/>
        <v>48</v>
      </c>
      <c r="CP190" s="152">
        <f t="shared" si="1493"/>
        <v>1</v>
      </c>
      <c r="CQ190" s="152">
        <f t="shared" si="1493"/>
        <v>30</v>
      </c>
      <c r="CR190" s="152">
        <f t="shared" si="1493"/>
        <v>3</v>
      </c>
      <c r="CS190" s="152">
        <f t="shared" si="1493"/>
        <v>216</v>
      </c>
      <c r="CT190" s="152">
        <f t="shared" si="1493"/>
        <v>0</v>
      </c>
      <c r="CU190" s="71">
        <f t="shared" si="1493"/>
        <v>0</v>
      </c>
      <c r="CV190" s="152">
        <f t="shared" si="1493"/>
        <v>0</v>
      </c>
      <c r="CW190" s="152">
        <f t="shared" si="1493"/>
        <v>0</v>
      </c>
      <c r="CX190" s="152">
        <f t="shared" si="1493"/>
        <v>0</v>
      </c>
      <c r="CY190" s="152">
        <f t="shared" si="1493"/>
        <v>0</v>
      </c>
      <c r="CZ190" s="152">
        <f>SUM(CZ191:CZ204)</f>
        <v>0</v>
      </c>
      <c r="DA190" s="152">
        <f t="shared" ref="DA190:DS190" si="1494">SUM(DA191:DA204)</f>
        <v>0</v>
      </c>
      <c r="DB190" s="152">
        <f t="shared" si="1494"/>
        <v>1</v>
      </c>
      <c r="DC190" s="169">
        <f t="shared" si="1494"/>
        <v>11</v>
      </c>
      <c r="DD190" s="152">
        <f t="shared" si="1494"/>
        <v>0</v>
      </c>
      <c r="DE190" s="169">
        <f t="shared" si="1494"/>
        <v>0</v>
      </c>
      <c r="DF190" s="152">
        <f t="shared" si="1494"/>
        <v>0</v>
      </c>
      <c r="DG190" s="152">
        <f t="shared" si="1494"/>
        <v>0</v>
      </c>
      <c r="DH190" s="152">
        <f t="shared" si="1494"/>
        <v>0</v>
      </c>
      <c r="DI190" s="152">
        <f t="shared" si="1494"/>
        <v>0</v>
      </c>
      <c r="DJ190" s="152">
        <f t="shared" si="1494"/>
        <v>0</v>
      </c>
      <c r="DK190" s="169">
        <f t="shared" si="1494"/>
        <v>0</v>
      </c>
      <c r="DL190" s="152">
        <f t="shared" si="1494"/>
        <v>2</v>
      </c>
      <c r="DM190" s="152">
        <f t="shared" si="1494"/>
        <v>64</v>
      </c>
      <c r="DN190" s="152">
        <f t="shared" si="1494"/>
        <v>0</v>
      </c>
      <c r="DO190" s="152">
        <f t="shared" si="1494"/>
        <v>0</v>
      </c>
      <c r="DP190" s="152">
        <f t="shared" si="1494"/>
        <v>1</v>
      </c>
      <c r="DQ190" s="152">
        <f t="shared" si="1494"/>
        <v>25</v>
      </c>
      <c r="DR190" s="152">
        <f t="shared" si="1494"/>
        <v>0</v>
      </c>
      <c r="DS190" s="71">
        <f t="shared" si="1494"/>
        <v>512</v>
      </c>
      <c r="DT190" s="71">
        <f>SUM(DT191:DT204)</f>
        <v>193</v>
      </c>
      <c r="DU190" s="152"/>
      <c r="DV190" s="152"/>
      <c r="DW190" s="152"/>
      <c r="DX190" s="152"/>
      <c r="DY190" s="152">
        <v>12</v>
      </c>
      <c r="DZ190" s="99" t="s">
        <v>70</v>
      </c>
      <c r="EA190" s="100" t="s">
        <v>63</v>
      </c>
      <c r="EB190" s="101">
        <v>1</v>
      </c>
      <c r="EC190" s="152"/>
      <c r="ED190" s="152"/>
      <c r="EE190" s="152"/>
      <c r="EF190" s="152"/>
      <c r="EG190" s="152"/>
      <c r="EH190" s="152"/>
      <c r="EI190" s="152"/>
      <c r="EJ190" s="152">
        <f>SUM(EJ191:EJ204)</f>
        <v>810</v>
      </c>
      <c r="EK190" s="152">
        <f t="shared" ref="EK190:GF190" si="1495">SUM(EK191:EK204)</f>
        <v>258</v>
      </c>
      <c r="EL190" s="152">
        <f t="shared" si="1495"/>
        <v>212</v>
      </c>
      <c r="EM190" s="71">
        <f>SUM(EM191:EM204)</f>
        <v>212</v>
      </c>
      <c r="EN190" s="152">
        <f t="shared" si="1495"/>
        <v>40</v>
      </c>
      <c r="EO190" s="152">
        <f>SUM(EO191:EO204)</f>
        <v>0</v>
      </c>
      <c r="EP190" s="152">
        <f>SUM(EP191:EP204)</f>
        <v>44</v>
      </c>
      <c r="EQ190" s="152">
        <f>SUM(EQ191:EQ204)</f>
        <v>0</v>
      </c>
      <c r="ER190" s="152">
        <f t="shared" si="1495"/>
        <v>0</v>
      </c>
      <c r="ES190" s="152">
        <f t="shared" si="1495"/>
        <v>0</v>
      </c>
      <c r="ET190" s="152">
        <f t="shared" si="1495"/>
        <v>0</v>
      </c>
      <c r="EU190" s="152">
        <f t="shared" si="1495"/>
        <v>0</v>
      </c>
      <c r="EV190" s="152">
        <f t="shared" si="1495"/>
        <v>2</v>
      </c>
      <c r="EW190" s="152">
        <f t="shared" si="1495"/>
        <v>0</v>
      </c>
      <c r="EX190" s="152">
        <f t="shared" si="1495"/>
        <v>0</v>
      </c>
      <c r="EY190" s="152">
        <f t="shared" si="1495"/>
        <v>0</v>
      </c>
      <c r="EZ190" s="152">
        <f t="shared" si="1495"/>
        <v>46</v>
      </c>
      <c r="FA190" s="152">
        <f t="shared" si="1495"/>
        <v>141.5</v>
      </c>
      <c r="FB190" s="152">
        <f t="shared" si="1495"/>
        <v>2</v>
      </c>
      <c r="FC190" s="152">
        <f t="shared" si="1495"/>
        <v>60</v>
      </c>
      <c r="FD190" s="152">
        <f t="shared" si="1495"/>
        <v>3</v>
      </c>
      <c r="FE190" s="152">
        <f t="shared" si="1495"/>
        <v>216</v>
      </c>
      <c r="FF190" s="152">
        <f t="shared" si="1495"/>
        <v>0</v>
      </c>
      <c r="FG190" s="71">
        <f t="shared" si="1495"/>
        <v>0</v>
      </c>
      <c r="FH190" s="152">
        <f t="shared" si="1495"/>
        <v>0</v>
      </c>
      <c r="FI190" s="152">
        <f t="shared" si="1495"/>
        <v>0</v>
      </c>
      <c r="FJ190" s="152">
        <f t="shared" si="1495"/>
        <v>2</v>
      </c>
      <c r="FK190" s="152">
        <f t="shared" si="1495"/>
        <v>94</v>
      </c>
      <c r="FL190" s="152">
        <f t="shared" si="1495"/>
        <v>0</v>
      </c>
      <c r="FM190" s="152">
        <f t="shared" si="1495"/>
        <v>0</v>
      </c>
      <c r="FN190" s="152">
        <f t="shared" si="1495"/>
        <v>1</v>
      </c>
      <c r="FO190" s="152">
        <f t="shared" si="1495"/>
        <v>11</v>
      </c>
      <c r="FP190" s="152">
        <f t="shared" si="1495"/>
        <v>0</v>
      </c>
      <c r="FQ190" s="152">
        <f t="shared" si="1495"/>
        <v>0</v>
      </c>
      <c r="FR190" s="152"/>
      <c r="FS190" s="169">
        <f>SUM(FS191:FS204)</f>
        <v>0</v>
      </c>
      <c r="FT190" s="152">
        <f t="shared" si="1495"/>
        <v>0</v>
      </c>
      <c r="FU190" s="152">
        <f t="shared" si="1495"/>
        <v>0</v>
      </c>
      <c r="FV190" s="152">
        <f t="shared" si="1495"/>
        <v>0</v>
      </c>
      <c r="FW190" s="152">
        <f t="shared" si="1495"/>
        <v>0</v>
      </c>
      <c r="FX190" s="152">
        <f t="shared" si="1495"/>
        <v>2</v>
      </c>
      <c r="FY190" s="152">
        <f t="shared" si="1495"/>
        <v>64</v>
      </c>
      <c r="FZ190" s="152">
        <f t="shared" si="1495"/>
        <v>0</v>
      </c>
      <c r="GA190" s="152">
        <f t="shared" si="1495"/>
        <v>0</v>
      </c>
      <c r="GB190" s="152">
        <f t="shared" si="1495"/>
        <v>2</v>
      </c>
      <c r="GC190" s="152">
        <f t="shared" si="1495"/>
        <v>50</v>
      </c>
      <c r="GD190" s="152">
        <f t="shared" si="1495"/>
        <v>0</v>
      </c>
      <c r="GE190" s="71">
        <f t="shared" si="1495"/>
        <v>850.5</v>
      </c>
      <c r="GF190" s="71">
        <f t="shared" si="1495"/>
        <v>289</v>
      </c>
      <c r="GG190" s="152"/>
      <c r="GH190" s="152"/>
      <c r="GI190" s="152"/>
      <c r="GJ190" s="264"/>
      <c r="GK190" s="268"/>
      <c r="GL190" s="265"/>
      <c r="GM190" s="7"/>
      <c r="GN190" s="11"/>
      <c r="GO190" s="11"/>
      <c r="GP190" s="37"/>
      <c r="GR190" s="38"/>
    </row>
    <row r="191" spans="1:200" ht="24.95" hidden="1" customHeight="1" outlineLevel="1" x14ac:dyDescent="0.3">
      <c r="A191" s="116"/>
      <c r="B191" s="137" t="s">
        <v>115</v>
      </c>
      <c r="C191" s="119" t="s">
        <v>110</v>
      </c>
      <c r="D191" s="119" t="s">
        <v>95</v>
      </c>
      <c r="E191" s="119" t="s">
        <v>130</v>
      </c>
      <c r="F191" s="119" t="s">
        <v>131</v>
      </c>
      <c r="G191" s="119">
        <v>1</v>
      </c>
      <c r="H191" s="63">
        <v>116</v>
      </c>
      <c r="I191" s="63">
        <v>1</v>
      </c>
      <c r="J191" s="63">
        <v>1</v>
      </c>
      <c r="K191" s="63">
        <f t="shared" ref="K191:K196" si="1496">SUM(J191)*2</f>
        <v>2</v>
      </c>
      <c r="L191" s="137">
        <v>50</v>
      </c>
      <c r="M191" s="166">
        <f t="shared" ref="M191:M197" si="1497">SUM(N191+P191+R191+T191+V191)</f>
        <v>24</v>
      </c>
      <c r="N191" s="141">
        <v>24</v>
      </c>
      <c r="O191" s="142">
        <f>SUM(N191)*I191</f>
        <v>24</v>
      </c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81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81">
        <f t="shared" ref="BG191:BG204" si="1498">SUM(AO191+BE191+BC191+BA191+AY191+AW191+AS191+AQ191+AK191+AM191+AI191+AG191+AE191+AC191+AA191+Y191+X191+W191+U191+Q191+O191+S191+AU191)</f>
        <v>24</v>
      </c>
      <c r="BH191" s="181">
        <f t="shared" ref="BH191:BH204" si="1499">SUM(O191+Q191+U191+W191+X191+AS191+AW191+AY191+BA191+BC191+S191+AQ191)</f>
        <v>24</v>
      </c>
      <c r="BI191" s="116"/>
      <c r="BJ191" s="116"/>
      <c r="BK191" s="116"/>
      <c r="BL191" s="116"/>
      <c r="BM191" s="82"/>
      <c r="BN191" s="62" t="s">
        <v>102</v>
      </c>
      <c r="BO191" s="63" t="s">
        <v>110</v>
      </c>
      <c r="BP191" s="63" t="s">
        <v>95</v>
      </c>
      <c r="BQ191" s="63" t="s">
        <v>130</v>
      </c>
      <c r="BR191" s="119" t="s">
        <v>288</v>
      </c>
      <c r="BS191" s="63">
        <v>4</v>
      </c>
      <c r="BT191" s="119">
        <v>204</v>
      </c>
      <c r="BU191" s="119">
        <v>1</v>
      </c>
      <c r="BV191" s="63">
        <v>5</v>
      </c>
      <c r="BW191" s="63">
        <f>SUM(BV191)*2</f>
        <v>10</v>
      </c>
      <c r="BX191" s="62">
        <v>84</v>
      </c>
      <c r="BY191" s="64">
        <f>SUM(BZ191+CB191+CD191+CF191+CH191)</f>
        <v>30</v>
      </c>
      <c r="BZ191" s="65">
        <v>30</v>
      </c>
      <c r="CA191" s="66">
        <f>SUM(BZ191)*BU191</f>
        <v>30</v>
      </c>
      <c r="CB191" s="65"/>
      <c r="CC191" s="66">
        <f>BV191*CB191</f>
        <v>0</v>
      </c>
      <c r="CD191" s="65"/>
      <c r="CE191" s="66">
        <f>SUM(CD191)*BV191</f>
        <v>0</v>
      </c>
      <c r="CF191" s="65"/>
      <c r="CG191" s="66">
        <f>SUM(CF191)*BW191</f>
        <v>0</v>
      </c>
      <c r="CH191" s="65"/>
      <c r="CI191" s="66">
        <f>SUM(CH191)*BV191*5</f>
        <v>0</v>
      </c>
      <c r="CJ191" s="67"/>
      <c r="CK191" s="68"/>
      <c r="CL191" s="65"/>
      <c r="CM191" s="66"/>
      <c r="CN191" s="65"/>
      <c r="CO191" s="67">
        <f>SUM(CN191)*3*BT191/5</f>
        <v>0</v>
      </c>
      <c r="CP191" s="65"/>
      <c r="CQ191" s="69">
        <f>SUM(CP191*BT191*(30+4))</f>
        <v>0</v>
      </c>
      <c r="CR191" s="65"/>
      <c r="CS191" s="66">
        <f>SUM(CR191*BT191*3)</f>
        <v>0</v>
      </c>
      <c r="CT191" s="66"/>
      <c r="CU191" s="67">
        <f>SUM(CT191*BT191/3)</f>
        <v>0</v>
      </c>
      <c r="CV191" s="65"/>
      <c r="CW191" s="67">
        <f>SUM(CV191*BT191*2/3)</f>
        <v>0</v>
      </c>
      <c r="CX191" s="65"/>
      <c r="CY191" s="66">
        <f>SUM(CX191*BT191)*2</f>
        <v>0</v>
      </c>
      <c r="CZ191" s="65"/>
      <c r="DA191" s="66">
        <f>SUM(CZ191*BV191*2)</f>
        <v>0</v>
      </c>
      <c r="DB191" s="65"/>
      <c r="DC191" s="66">
        <f t="shared" ref="DC191:DC196" si="1500">SUM(DB191*BT191*2)</f>
        <v>0</v>
      </c>
      <c r="DD191" s="65"/>
      <c r="DE191" s="66">
        <f>SUM(BV191*DD191*6)</f>
        <v>0</v>
      </c>
      <c r="DF191" s="65"/>
      <c r="DG191" s="67">
        <f>DF191*BT191/3</f>
        <v>0</v>
      </c>
      <c r="DH191" s="65"/>
      <c r="DI191" s="66">
        <f>SUM(DH191*BT191/3)</f>
        <v>0</v>
      </c>
      <c r="DJ191" s="65"/>
      <c r="DK191" s="66">
        <f>SUM(BV191*DJ191*8)</f>
        <v>0</v>
      </c>
      <c r="DL191" s="66"/>
      <c r="DM191" s="67">
        <f>SUM(DL191*BW191*5*6)</f>
        <v>0</v>
      </c>
      <c r="DN191" s="65"/>
      <c r="DO191" s="67">
        <f>SUM(DN191*BW191*4*6)</f>
        <v>0</v>
      </c>
      <c r="DP191" s="65"/>
      <c r="DQ191" s="70">
        <f>SUM(DP191*50)</f>
        <v>0</v>
      </c>
      <c r="DR191" s="79"/>
      <c r="DS191" s="153">
        <f t="shared" ref="DS191:DS204" si="1501">SUM(DA191+DQ191+DO191+DM191+DK191+DI191+DE191+DC191+CW191+CY191+CU191+CS191+CQ191+CO191+CM191+CK191+CJ191+CI191+CG191+CC191+CA191+CE191+DG191)</f>
        <v>30</v>
      </c>
      <c r="DT191" s="153">
        <f t="shared" ref="DT191:DT204" si="1502">SUM(CA191+CC191+CG191+CI191+CJ191+DE191+DI191+DK191+DM191+DO191+CE191+DC191)</f>
        <v>30</v>
      </c>
      <c r="DU191" s="79"/>
      <c r="DV191" s="79"/>
      <c r="DW191" s="79"/>
      <c r="DX191" s="182"/>
      <c r="DY191" s="183"/>
      <c r="DZ191" s="62" t="s">
        <v>102</v>
      </c>
      <c r="EA191" s="63" t="s">
        <v>110</v>
      </c>
      <c r="EB191" s="63" t="s">
        <v>95</v>
      </c>
      <c r="EC191" s="79"/>
      <c r="ED191" s="79"/>
      <c r="EE191" s="79"/>
      <c r="EF191" s="79"/>
      <c r="EG191" s="79"/>
      <c r="EH191" s="79"/>
      <c r="EI191" s="79"/>
      <c r="EJ191" s="79">
        <f t="shared" ref="EJ191:EJ199" si="1503">SUM(L191+BX191)</f>
        <v>134</v>
      </c>
      <c r="EK191" s="79">
        <f t="shared" ref="EK191:EK199" si="1504">SUM(M191+BY191)</f>
        <v>54</v>
      </c>
      <c r="EL191" s="79">
        <f t="shared" ref="EL191:EL199" si="1505">SUM(N191+BZ191)</f>
        <v>54</v>
      </c>
      <c r="EM191" s="153">
        <f t="shared" ref="EM191:EM204" si="1506">SUM(O191+CA191)</f>
        <v>54</v>
      </c>
      <c r="EN191" s="79">
        <f t="shared" ref="EN191:EN204" si="1507">SUM(P191+CB191)</f>
        <v>0</v>
      </c>
      <c r="EO191" s="79">
        <f t="shared" ref="EO191:EO204" si="1508">SUM(Q191+CC191)</f>
        <v>0</v>
      </c>
      <c r="EP191" s="79">
        <f t="shared" ref="EP191:EP204" si="1509">SUM(R191+CD191)</f>
        <v>0</v>
      </c>
      <c r="EQ191" s="79">
        <f t="shared" ref="EQ191:EQ204" si="1510">SUM(S191+CE191)</f>
        <v>0</v>
      </c>
      <c r="ER191" s="79">
        <f t="shared" ref="ER191:ER204" si="1511">SUM(T191+CF191)</f>
        <v>0</v>
      </c>
      <c r="ES191" s="79">
        <f t="shared" ref="ES191:ES204" si="1512">SUM(U191+CG191)</f>
        <v>0</v>
      </c>
      <c r="ET191" s="79">
        <f t="shared" ref="ET191:ET204" si="1513">SUM(V191+CH191)</f>
        <v>0</v>
      </c>
      <c r="EU191" s="79">
        <f t="shared" ref="EU191:EU204" si="1514">SUM(W191+CI191)</f>
        <v>0</v>
      </c>
      <c r="EV191" s="79">
        <f t="shared" ref="EV191:EV204" si="1515">SUM(X191+CJ191)</f>
        <v>0</v>
      </c>
      <c r="EW191" s="79">
        <f t="shared" ref="EW191:EW204" si="1516">SUM(Y191+CK191)</f>
        <v>0</v>
      </c>
      <c r="EX191" s="79">
        <f t="shared" ref="EX191:EX204" si="1517">SUM(Z191+CL191)</f>
        <v>0</v>
      </c>
      <c r="EY191" s="79">
        <f t="shared" ref="EY191:EY204" si="1518">SUM(AA191+CM191)</f>
        <v>0</v>
      </c>
      <c r="EZ191" s="79">
        <f t="shared" ref="EZ191:EZ204" si="1519">SUM(AB191+CN191)</f>
        <v>0</v>
      </c>
      <c r="FA191" s="79">
        <f t="shared" ref="FA191:FA204" si="1520">SUM(AC191+CO191)</f>
        <v>0</v>
      </c>
      <c r="FB191" s="79">
        <f t="shared" ref="FB191:FB204" si="1521">SUM(AD191+CP191)</f>
        <v>0</v>
      </c>
      <c r="FC191" s="79">
        <f t="shared" ref="FC191:FC204" si="1522">SUM(AE191+CQ191)</f>
        <v>0</v>
      </c>
      <c r="FD191" s="79">
        <f t="shared" ref="FD191:FD204" si="1523">SUM(AF191+CR191)</f>
        <v>0</v>
      </c>
      <c r="FE191" s="79">
        <f t="shared" ref="FE191:FE204" si="1524">SUM(AG191+CS191)</f>
        <v>0</v>
      </c>
      <c r="FF191" s="79">
        <f t="shared" ref="FF191:FF204" si="1525">SUM(AH191+CT191)</f>
        <v>0</v>
      </c>
      <c r="FG191" s="153">
        <f t="shared" ref="FG191:FG204" si="1526">SUM(AI191+CU191)</f>
        <v>0</v>
      </c>
      <c r="FH191" s="79">
        <f t="shared" ref="FH191:FH204" si="1527">SUM(AJ191+CV191)</f>
        <v>0</v>
      </c>
      <c r="FI191" s="79">
        <f t="shared" ref="FI191:FI204" si="1528">SUM(AK191+CW191)</f>
        <v>0</v>
      </c>
      <c r="FJ191" s="79">
        <f t="shared" ref="FJ191:FJ204" si="1529">SUM(AL191+CX191)</f>
        <v>0</v>
      </c>
      <c r="FK191" s="79">
        <f t="shared" ref="FK191:FK204" si="1530">SUM(AM191+CY191)</f>
        <v>0</v>
      </c>
      <c r="FL191" s="79">
        <f t="shared" ref="FL191:FL204" si="1531">SUM(AN191+CZ191)</f>
        <v>0</v>
      </c>
      <c r="FM191" s="79">
        <f t="shared" ref="FM191:FM204" si="1532">SUM(AO191+DA191)</f>
        <v>0</v>
      </c>
      <c r="FN191" s="79">
        <f t="shared" ref="FN191:FN204" si="1533">SUM(AP191+DB191)</f>
        <v>0</v>
      </c>
      <c r="FO191" s="79">
        <f t="shared" ref="FO191:FO204" si="1534">SUM(AQ191+DC191)</f>
        <v>0</v>
      </c>
      <c r="FP191" s="79">
        <f t="shared" ref="FP191:FP204" si="1535">SUM(AR191+DD191)</f>
        <v>0</v>
      </c>
      <c r="FQ191" s="79">
        <f t="shared" ref="FQ191:FS204" si="1536">SUM(AS191+DE191)</f>
        <v>0</v>
      </c>
      <c r="FR191" s="79"/>
      <c r="FS191" s="155">
        <f t="shared" si="1536"/>
        <v>0</v>
      </c>
      <c r="FT191" s="79">
        <f t="shared" ref="FT191:FT204" si="1537">SUM(AV191+DH191)</f>
        <v>0</v>
      </c>
      <c r="FU191" s="79">
        <f t="shared" ref="FU191:FU204" si="1538">SUM(AW191+DI191)</f>
        <v>0</v>
      </c>
      <c r="FV191" s="79">
        <f t="shared" ref="FV191:FV204" si="1539">SUM(AX191+DJ191)</f>
        <v>0</v>
      </c>
      <c r="FW191" s="79">
        <f t="shared" ref="FW191:FW204" si="1540">SUM(AY191+DK191)</f>
        <v>0</v>
      </c>
      <c r="FX191" s="79">
        <f t="shared" ref="FX191:FX204" si="1541">SUM(AZ191+DL191)</f>
        <v>0</v>
      </c>
      <c r="FY191" s="79">
        <f t="shared" ref="FY191:FY204" si="1542">SUM(BA191+DM191)</f>
        <v>0</v>
      </c>
      <c r="FZ191" s="79">
        <f t="shared" ref="FZ191:FZ204" si="1543">SUM(BB191+DN191)</f>
        <v>0</v>
      </c>
      <c r="GA191" s="79">
        <f t="shared" ref="GA191:GA204" si="1544">SUM(BC191+DO191)</f>
        <v>0</v>
      </c>
      <c r="GB191" s="79">
        <f t="shared" ref="GB191:GB204" si="1545">SUM(BD191+DP191)</f>
        <v>0</v>
      </c>
      <c r="GC191" s="79">
        <f t="shared" ref="GC191:GC204" si="1546">SUM(BE191+DQ191)</f>
        <v>0</v>
      </c>
      <c r="GD191" s="79">
        <f t="shared" ref="GD191:GD204" si="1547">SUM(BF191+DR191)</f>
        <v>0</v>
      </c>
      <c r="GE191" s="153">
        <f t="shared" ref="GE191:GE204" si="1548">SUM(BG191+DS191)</f>
        <v>54</v>
      </c>
      <c r="GF191" s="153">
        <f t="shared" ref="GF191:GF204" si="1549">SUM(BH191+DT191)</f>
        <v>54</v>
      </c>
      <c r="GG191" s="79"/>
      <c r="GH191" s="79"/>
      <c r="GI191" s="79"/>
      <c r="GJ191" s="80"/>
      <c r="GK191" s="267"/>
      <c r="GL191" s="10"/>
      <c r="GM191" s="10"/>
      <c r="GN191" s="1"/>
      <c r="GO191" s="13"/>
      <c r="GP191" s="26"/>
      <c r="GQ191" s="5"/>
      <c r="GR191" s="33"/>
    </row>
    <row r="192" spans="1:200" ht="24.95" hidden="1" customHeight="1" outlineLevel="1" x14ac:dyDescent="0.3">
      <c r="A192" s="116"/>
      <c r="B192" s="62" t="s">
        <v>102</v>
      </c>
      <c r="C192" s="63" t="s">
        <v>110</v>
      </c>
      <c r="D192" s="63" t="s">
        <v>95</v>
      </c>
      <c r="E192" s="63" t="s">
        <v>130</v>
      </c>
      <c r="F192" s="63" t="s">
        <v>139</v>
      </c>
      <c r="G192" s="63">
        <v>5</v>
      </c>
      <c r="H192" s="63">
        <v>24</v>
      </c>
      <c r="I192" s="63">
        <v>1</v>
      </c>
      <c r="J192" s="63">
        <v>1</v>
      </c>
      <c r="K192" s="63">
        <f t="shared" si="1496"/>
        <v>2</v>
      </c>
      <c r="L192" s="62">
        <v>82</v>
      </c>
      <c r="M192" s="64">
        <f t="shared" si="1497"/>
        <v>24</v>
      </c>
      <c r="N192" s="65">
        <v>24</v>
      </c>
      <c r="O192" s="66">
        <f>SUM(N192)*I192</f>
        <v>24</v>
      </c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81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81">
        <f t="shared" si="1498"/>
        <v>24</v>
      </c>
      <c r="BH192" s="181">
        <f t="shared" si="1499"/>
        <v>24</v>
      </c>
      <c r="BI192" s="116"/>
      <c r="BJ192" s="116"/>
      <c r="BK192" s="116"/>
      <c r="BL192" s="116"/>
      <c r="BM192" s="82"/>
      <c r="BN192" s="62" t="s">
        <v>102</v>
      </c>
      <c r="BO192" s="63" t="s">
        <v>110</v>
      </c>
      <c r="BP192" s="63" t="s">
        <v>95</v>
      </c>
      <c r="BQ192" s="63" t="s">
        <v>130</v>
      </c>
      <c r="BR192" s="119" t="s">
        <v>289</v>
      </c>
      <c r="BS192" s="63">
        <v>4</v>
      </c>
      <c r="BT192" s="119">
        <v>204</v>
      </c>
      <c r="BU192" s="119">
        <v>1</v>
      </c>
      <c r="BV192" s="63">
        <v>5</v>
      </c>
      <c r="BW192" s="63">
        <f>SUM(BV192)*2</f>
        <v>10</v>
      </c>
      <c r="BX192" s="62">
        <v>84</v>
      </c>
      <c r="BY192" s="64">
        <f>SUM(BZ192+CB192+CD192+CF192+CH192)</f>
        <v>30</v>
      </c>
      <c r="BZ192" s="65">
        <v>30</v>
      </c>
      <c r="CA192" s="66">
        <f>SUM(BZ192)*BU192</f>
        <v>30</v>
      </c>
      <c r="CB192" s="65"/>
      <c r="CC192" s="66">
        <f>BV192*CB192</f>
        <v>0</v>
      </c>
      <c r="CD192" s="65"/>
      <c r="CE192" s="66">
        <f>SUM(CD192)*BV192</f>
        <v>0</v>
      </c>
      <c r="CF192" s="65"/>
      <c r="CG192" s="66">
        <f>SUM(CF192)*BW192</f>
        <v>0</v>
      </c>
      <c r="CH192" s="65"/>
      <c r="CI192" s="66">
        <f>SUM(CH192)*BV192*5</f>
        <v>0</v>
      </c>
      <c r="CJ192" s="67"/>
      <c r="CK192" s="68"/>
      <c r="CL192" s="65"/>
      <c r="CM192" s="66"/>
      <c r="CN192" s="65"/>
      <c r="CO192" s="67">
        <f>SUM(CN192)*3*BT192/5</f>
        <v>0</v>
      </c>
      <c r="CP192" s="65"/>
      <c r="CQ192" s="69">
        <f>SUM(CP192*BT192*(30+4))</f>
        <v>0</v>
      </c>
      <c r="CR192" s="65"/>
      <c r="CS192" s="66">
        <f>SUM(CR192*BT192*3)</f>
        <v>0</v>
      </c>
      <c r="CT192" s="66"/>
      <c r="CU192" s="67">
        <f>SUM(CT192*BT192/3)</f>
        <v>0</v>
      </c>
      <c r="CV192" s="65"/>
      <c r="CW192" s="67">
        <f>SUM(CV192*BT192*2/3)</f>
        <v>0</v>
      </c>
      <c r="CX192" s="65"/>
      <c r="CY192" s="66">
        <f>SUM(CX192*BT192)*2</f>
        <v>0</v>
      </c>
      <c r="CZ192" s="65"/>
      <c r="DA192" s="66">
        <f>SUM(CZ192*BV192*2)</f>
        <v>0</v>
      </c>
      <c r="DB192" s="65"/>
      <c r="DC192" s="66">
        <f t="shared" si="1500"/>
        <v>0</v>
      </c>
      <c r="DD192" s="65"/>
      <c r="DE192" s="66">
        <f>SUM(BV192*DD192*6)</f>
        <v>0</v>
      </c>
      <c r="DF192" s="65"/>
      <c r="DG192" s="67">
        <f>DF192*BT192/3</f>
        <v>0</v>
      </c>
      <c r="DH192" s="65"/>
      <c r="DI192" s="66">
        <f>SUM(DH192*BT192/3)</f>
        <v>0</v>
      </c>
      <c r="DJ192" s="65"/>
      <c r="DK192" s="66">
        <f>SUM(BV192*DJ192*8)</f>
        <v>0</v>
      </c>
      <c r="DL192" s="79"/>
      <c r="DM192" s="79"/>
      <c r="DN192" s="79"/>
      <c r="DO192" s="79"/>
      <c r="DP192" s="79"/>
      <c r="DQ192" s="79"/>
      <c r="DR192" s="79"/>
      <c r="DS192" s="153">
        <f t="shared" si="1501"/>
        <v>30</v>
      </c>
      <c r="DT192" s="153">
        <f t="shared" si="1502"/>
        <v>30</v>
      </c>
      <c r="DU192" s="79"/>
      <c r="DV192" s="79"/>
      <c r="DW192" s="79"/>
      <c r="DX192" s="182"/>
      <c r="DY192" s="183"/>
      <c r="DZ192" s="62" t="s">
        <v>102</v>
      </c>
      <c r="EA192" s="63" t="s">
        <v>110</v>
      </c>
      <c r="EB192" s="63" t="s">
        <v>95</v>
      </c>
      <c r="EC192" s="79"/>
      <c r="ED192" s="79"/>
      <c r="EE192" s="79"/>
      <c r="EF192" s="79"/>
      <c r="EG192" s="79"/>
      <c r="EH192" s="79"/>
      <c r="EI192" s="79"/>
      <c r="EJ192" s="79">
        <f t="shared" si="1503"/>
        <v>166</v>
      </c>
      <c r="EK192" s="79">
        <f t="shared" si="1504"/>
        <v>54</v>
      </c>
      <c r="EL192" s="79">
        <f t="shared" si="1505"/>
        <v>54</v>
      </c>
      <c r="EM192" s="153">
        <f t="shared" si="1506"/>
        <v>54</v>
      </c>
      <c r="EN192" s="79">
        <f t="shared" si="1507"/>
        <v>0</v>
      </c>
      <c r="EO192" s="79">
        <f t="shared" si="1508"/>
        <v>0</v>
      </c>
      <c r="EP192" s="79">
        <f t="shared" si="1509"/>
        <v>0</v>
      </c>
      <c r="EQ192" s="79">
        <f t="shared" si="1510"/>
        <v>0</v>
      </c>
      <c r="ER192" s="79">
        <f t="shared" si="1511"/>
        <v>0</v>
      </c>
      <c r="ES192" s="79">
        <f t="shared" si="1512"/>
        <v>0</v>
      </c>
      <c r="ET192" s="79">
        <f t="shared" si="1513"/>
        <v>0</v>
      </c>
      <c r="EU192" s="79">
        <f t="shared" si="1514"/>
        <v>0</v>
      </c>
      <c r="EV192" s="79">
        <f t="shared" si="1515"/>
        <v>0</v>
      </c>
      <c r="EW192" s="79">
        <f t="shared" si="1516"/>
        <v>0</v>
      </c>
      <c r="EX192" s="79">
        <f t="shared" si="1517"/>
        <v>0</v>
      </c>
      <c r="EY192" s="79">
        <f t="shared" si="1518"/>
        <v>0</v>
      </c>
      <c r="EZ192" s="79">
        <f t="shared" si="1519"/>
        <v>0</v>
      </c>
      <c r="FA192" s="79">
        <f t="shared" si="1520"/>
        <v>0</v>
      </c>
      <c r="FB192" s="79">
        <f t="shared" si="1521"/>
        <v>0</v>
      </c>
      <c r="FC192" s="79">
        <f t="shared" si="1522"/>
        <v>0</v>
      </c>
      <c r="FD192" s="79">
        <f t="shared" si="1523"/>
        <v>0</v>
      </c>
      <c r="FE192" s="79">
        <f t="shared" si="1524"/>
        <v>0</v>
      </c>
      <c r="FF192" s="79">
        <f t="shared" si="1525"/>
        <v>0</v>
      </c>
      <c r="FG192" s="153">
        <f t="shared" si="1526"/>
        <v>0</v>
      </c>
      <c r="FH192" s="79">
        <f t="shared" si="1527"/>
        <v>0</v>
      </c>
      <c r="FI192" s="79">
        <f t="shared" si="1528"/>
        <v>0</v>
      </c>
      <c r="FJ192" s="79">
        <f t="shared" si="1529"/>
        <v>0</v>
      </c>
      <c r="FK192" s="79">
        <f t="shared" si="1530"/>
        <v>0</v>
      </c>
      <c r="FL192" s="79">
        <f t="shared" si="1531"/>
        <v>0</v>
      </c>
      <c r="FM192" s="79">
        <f t="shared" si="1532"/>
        <v>0</v>
      </c>
      <c r="FN192" s="79">
        <f t="shared" si="1533"/>
        <v>0</v>
      </c>
      <c r="FO192" s="79">
        <f t="shared" si="1534"/>
        <v>0</v>
      </c>
      <c r="FP192" s="79">
        <f t="shared" si="1535"/>
        <v>0</v>
      </c>
      <c r="FQ192" s="79">
        <f t="shared" si="1536"/>
        <v>0</v>
      </c>
      <c r="FR192" s="79"/>
      <c r="FS192" s="155">
        <f t="shared" si="1536"/>
        <v>0</v>
      </c>
      <c r="FT192" s="79">
        <f t="shared" si="1537"/>
        <v>0</v>
      </c>
      <c r="FU192" s="79">
        <f t="shared" si="1538"/>
        <v>0</v>
      </c>
      <c r="FV192" s="79">
        <f t="shared" si="1539"/>
        <v>0</v>
      </c>
      <c r="FW192" s="79">
        <f t="shared" si="1540"/>
        <v>0</v>
      </c>
      <c r="FX192" s="79">
        <f t="shared" si="1541"/>
        <v>0</v>
      </c>
      <c r="FY192" s="79">
        <f t="shared" si="1542"/>
        <v>0</v>
      </c>
      <c r="FZ192" s="79">
        <f t="shared" si="1543"/>
        <v>0</v>
      </c>
      <c r="GA192" s="79">
        <f t="shared" si="1544"/>
        <v>0</v>
      </c>
      <c r="GB192" s="79">
        <f t="shared" si="1545"/>
        <v>0</v>
      </c>
      <c r="GC192" s="79">
        <f t="shared" si="1546"/>
        <v>0</v>
      </c>
      <c r="GD192" s="79">
        <f t="shared" si="1547"/>
        <v>0</v>
      </c>
      <c r="GE192" s="153">
        <f t="shared" si="1548"/>
        <v>54</v>
      </c>
      <c r="GF192" s="153">
        <f t="shared" si="1549"/>
        <v>54</v>
      </c>
      <c r="GG192" s="79"/>
      <c r="GH192" s="79"/>
      <c r="GI192" s="79"/>
      <c r="GJ192" s="80"/>
      <c r="GK192" s="267"/>
      <c r="GL192" s="10"/>
      <c r="GM192" s="10"/>
      <c r="GN192" s="1"/>
      <c r="GO192" s="13"/>
      <c r="GP192" s="26"/>
      <c r="GQ192" s="5"/>
      <c r="GR192" s="33"/>
    </row>
    <row r="193" spans="1:200" s="5" customFormat="1" ht="24.95" hidden="1" customHeight="1" outlineLevel="1" x14ac:dyDescent="0.3">
      <c r="A193" s="116"/>
      <c r="B193" s="62" t="s">
        <v>102</v>
      </c>
      <c r="C193" s="63" t="s">
        <v>110</v>
      </c>
      <c r="D193" s="63" t="s">
        <v>95</v>
      </c>
      <c r="E193" s="63" t="s">
        <v>130</v>
      </c>
      <c r="F193" s="63" t="s">
        <v>140</v>
      </c>
      <c r="G193" s="63">
        <v>5</v>
      </c>
      <c r="H193" s="63">
        <v>24</v>
      </c>
      <c r="I193" s="63">
        <v>1</v>
      </c>
      <c r="J193" s="63">
        <v>1</v>
      </c>
      <c r="K193" s="63">
        <f t="shared" si="1496"/>
        <v>2</v>
      </c>
      <c r="L193" s="62">
        <v>82</v>
      </c>
      <c r="M193" s="64">
        <f t="shared" si="1497"/>
        <v>24</v>
      </c>
      <c r="N193" s="65">
        <v>24</v>
      </c>
      <c r="O193" s="66">
        <f t="shared" ref="O193:O198" si="1550">SUM(N193)*I193</f>
        <v>24</v>
      </c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81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81">
        <f t="shared" si="1498"/>
        <v>24</v>
      </c>
      <c r="BH193" s="181">
        <f t="shared" si="1499"/>
        <v>24</v>
      </c>
      <c r="BI193" s="116"/>
      <c r="BJ193" s="116"/>
      <c r="BK193" s="116"/>
      <c r="BL193" s="116"/>
      <c r="BM193" s="82"/>
      <c r="BN193" s="62" t="s">
        <v>102</v>
      </c>
      <c r="BO193" s="63" t="s">
        <v>110</v>
      </c>
      <c r="BP193" s="63" t="s">
        <v>95</v>
      </c>
      <c r="BQ193" s="63" t="s">
        <v>130</v>
      </c>
      <c r="BR193" s="63" t="s">
        <v>139</v>
      </c>
      <c r="BS193" s="63">
        <v>6</v>
      </c>
      <c r="BT193" s="63">
        <v>141</v>
      </c>
      <c r="BU193" s="63">
        <v>1</v>
      </c>
      <c r="BV193" s="63">
        <v>5</v>
      </c>
      <c r="BW193" s="63">
        <f>SUM(BV193)*2</f>
        <v>10</v>
      </c>
      <c r="BX193" s="62">
        <v>74</v>
      </c>
      <c r="BY193" s="64">
        <f>SUM(BZ193+CB193+CD193+CF193+CH193)</f>
        <v>28</v>
      </c>
      <c r="BZ193" s="65">
        <v>28</v>
      </c>
      <c r="CA193" s="66">
        <f>SUM(BZ193)*BU193</f>
        <v>28</v>
      </c>
      <c r="CB193" s="65"/>
      <c r="CC193" s="66">
        <f>BV193*CB193</f>
        <v>0</v>
      </c>
      <c r="CD193" s="65"/>
      <c r="CE193" s="66">
        <f>SUM(CD193)*BV193</f>
        <v>0</v>
      </c>
      <c r="CF193" s="65"/>
      <c r="CG193" s="66">
        <f>SUM(CF193)*BW193</f>
        <v>0</v>
      </c>
      <c r="CH193" s="65"/>
      <c r="CI193" s="66">
        <f>SUM(CH193)*BV193*5</f>
        <v>0</v>
      </c>
      <c r="CJ193" s="67"/>
      <c r="CK193" s="67"/>
      <c r="CL193" s="65"/>
      <c r="CM193" s="66"/>
      <c r="CN193" s="65"/>
      <c r="CO193" s="67">
        <f>SUM(CN193)*3*BT193/5</f>
        <v>0</v>
      </c>
      <c r="CP193" s="65"/>
      <c r="CQ193" s="69">
        <f>SUM(CP193*BT193*(30+4))</f>
        <v>0</v>
      </c>
      <c r="CR193" s="65"/>
      <c r="CS193" s="66">
        <f>SUM(CR193*BT193*3)</f>
        <v>0</v>
      </c>
      <c r="CT193" s="66"/>
      <c r="CU193" s="67">
        <f>SUM(CT193*BT193/3)</f>
        <v>0</v>
      </c>
      <c r="CV193" s="65"/>
      <c r="CW193" s="67">
        <f>SUM(CV193*BT193*2/3)</f>
        <v>0</v>
      </c>
      <c r="CX193" s="65"/>
      <c r="CY193" s="66">
        <f>SUM(CX193*BT193)*2</f>
        <v>0</v>
      </c>
      <c r="CZ193" s="65"/>
      <c r="DA193" s="66">
        <f>SUM(CZ193*BV193*2)</f>
        <v>0</v>
      </c>
      <c r="DB193" s="65"/>
      <c r="DC193" s="66">
        <f t="shared" si="1500"/>
        <v>0</v>
      </c>
      <c r="DD193" s="65"/>
      <c r="DE193" s="66">
        <f>SUM(BV193*DD193*6)</f>
        <v>0</v>
      </c>
      <c r="DF193" s="65"/>
      <c r="DG193" s="67">
        <f>DF193*BT193/3</f>
        <v>0</v>
      </c>
      <c r="DH193" s="65"/>
      <c r="DI193" s="66">
        <f>SUM(BV193*DH193*6)</f>
        <v>0</v>
      </c>
      <c r="DJ193" s="65"/>
      <c r="DK193" s="66">
        <f>SUM(BV193*DJ193*8)</f>
        <v>0</v>
      </c>
      <c r="DL193" s="66"/>
      <c r="DM193" s="67">
        <f>SUM(DL193*BW193*5*6)</f>
        <v>0</v>
      </c>
      <c r="DN193" s="65"/>
      <c r="DO193" s="67">
        <f>SUM(DN193*BW193*4*6)</f>
        <v>0</v>
      </c>
      <c r="DP193" s="65"/>
      <c r="DQ193" s="70">
        <f>SUM(DP193*50)</f>
        <v>0</v>
      </c>
      <c r="DR193" s="79"/>
      <c r="DS193" s="153">
        <f t="shared" si="1501"/>
        <v>28</v>
      </c>
      <c r="DT193" s="153">
        <f t="shared" si="1502"/>
        <v>28</v>
      </c>
      <c r="DU193" s="79"/>
      <c r="DV193" s="79"/>
      <c r="DW193" s="79"/>
      <c r="DX193" s="182"/>
      <c r="DY193" s="183"/>
      <c r="DZ193" s="62" t="s">
        <v>102</v>
      </c>
      <c r="EA193" s="63" t="s">
        <v>110</v>
      </c>
      <c r="EB193" s="63" t="s">
        <v>95</v>
      </c>
      <c r="EC193" s="79"/>
      <c r="ED193" s="79"/>
      <c r="EE193" s="79"/>
      <c r="EF193" s="79"/>
      <c r="EG193" s="79"/>
      <c r="EH193" s="79"/>
      <c r="EI193" s="79"/>
      <c r="EJ193" s="79">
        <f t="shared" si="1503"/>
        <v>156</v>
      </c>
      <c r="EK193" s="79">
        <f t="shared" si="1504"/>
        <v>52</v>
      </c>
      <c r="EL193" s="79">
        <f t="shared" si="1505"/>
        <v>52</v>
      </c>
      <c r="EM193" s="153">
        <f t="shared" si="1506"/>
        <v>52</v>
      </c>
      <c r="EN193" s="79">
        <f t="shared" si="1507"/>
        <v>0</v>
      </c>
      <c r="EO193" s="79">
        <f t="shared" si="1508"/>
        <v>0</v>
      </c>
      <c r="EP193" s="79">
        <f t="shared" si="1509"/>
        <v>0</v>
      </c>
      <c r="EQ193" s="79">
        <f t="shared" si="1510"/>
        <v>0</v>
      </c>
      <c r="ER193" s="79">
        <f t="shared" si="1511"/>
        <v>0</v>
      </c>
      <c r="ES193" s="79">
        <f t="shared" si="1512"/>
        <v>0</v>
      </c>
      <c r="ET193" s="79">
        <f t="shared" si="1513"/>
        <v>0</v>
      </c>
      <c r="EU193" s="79">
        <f t="shared" si="1514"/>
        <v>0</v>
      </c>
      <c r="EV193" s="79">
        <f t="shared" si="1515"/>
        <v>0</v>
      </c>
      <c r="EW193" s="79">
        <f t="shared" si="1516"/>
        <v>0</v>
      </c>
      <c r="EX193" s="79">
        <f t="shared" si="1517"/>
        <v>0</v>
      </c>
      <c r="EY193" s="79">
        <f t="shared" si="1518"/>
        <v>0</v>
      </c>
      <c r="EZ193" s="79">
        <f t="shared" si="1519"/>
        <v>0</v>
      </c>
      <c r="FA193" s="79">
        <f t="shared" si="1520"/>
        <v>0</v>
      </c>
      <c r="FB193" s="79">
        <f t="shared" si="1521"/>
        <v>0</v>
      </c>
      <c r="FC193" s="79">
        <f t="shared" si="1522"/>
        <v>0</v>
      </c>
      <c r="FD193" s="79">
        <f t="shared" si="1523"/>
        <v>0</v>
      </c>
      <c r="FE193" s="79">
        <f t="shared" si="1524"/>
        <v>0</v>
      </c>
      <c r="FF193" s="79">
        <f t="shared" si="1525"/>
        <v>0</v>
      </c>
      <c r="FG193" s="153">
        <f t="shared" si="1526"/>
        <v>0</v>
      </c>
      <c r="FH193" s="79">
        <f t="shared" si="1527"/>
        <v>0</v>
      </c>
      <c r="FI193" s="79">
        <f t="shared" si="1528"/>
        <v>0</v>
      </c>
      <c r="FJ193" s="79">
        <f t="shared" si="1529"/>
        <v>0</v>
      </c>
      <c r="FK193" s="79">
        <f t="shared" si="1530"/>
        <v>0</v>
      </c>
      <c r="FL193" s="79">
        <f t="shared" si="1531"/>
        <v>0</v>
      </c>
      <c r="FM193" s="79">
        <f t="shared" si="1532"/>
        <v>0</v>
      </c>
      <c r="FN193" s="79">
        <f t="shared" si="1533"/>
        <v>0</v>
      </c>
      <c r="FO193" s="79">
        <f t="shared" si="1534"/>
        <v>0</v>
      </c>
      <c r="FP193" s="79">
        <f t="shared" si="1535"/>
        <v>0</v>
      </c>
      <c r="FQ193" s="79">
        <f t="shared" si="1536"/>
        <v>0</v>
      </c>
      <c r="FR193" s="79"/>
      <c r="FS193" s="155">
        <f t="shared" si="1536"/>
        <v>0</v>
      </c>
      <c r="FT193" s="79">
        <f t="shared" si="1537"/>
        <v>0</v>
      </c>
      <c r="FU193" s="79">
        <f t="shared" si="1538"/>
        <v>0</v>
      </c>
      <c r="FV193" s="79">
        <f t="shared" si="1539"/>
        <v>0</v>
      </c>
      <c r="FW193" s="79">
        <f t="shared" si="1540"/>
        <v>0</v>
      </c>
      <c r="FX193" s="79">
        <f t="shared" si="1541"/>
        <v>0</v>
      </c>
      <c r="FY193" s="79">
        <f t="shared" si="1542"/>
        <v>0</v>
      </c>
      <c r="FZ193" s="79">
        <f t="shared" si="1543"/>
        <v>0</v>
      </c>
      <c r="GA193" s="79">
        <f t="shared" si="1544"/>
        <v>0</v>
      </c>
      <c r="GB193" s="79">
        <f t="shared" si="1545"/>
        <v>0</v>
      </c>
      <c r="GC193" s="79">
        <f t="shared" si="1546"/>
        <v>0</v>
      </c>
      <c r="GD193" s="79">
        <f t="shared" si="1547"/>
        <v>0</v>
      </c>
      <c r="GE193" s="153">
        <f t="shared" si="1548"/>
        <v>52</v>
      </c>
      <c r="GF193" s="153">
        <f t="shared" si="1549"/>
        <v>52</v>
      </c>
      <c r="GG193" s="79"/>
      <c r="GH193" s="79"/>
      <c r="GI193" s="79"/>
      <c r="GJ193" s="80"/>
      <c r="GK193" s="267"/>
      <c r="GL193" s="10"/>
      <c r="GM193" s="10"/>
      <c r="GN193" s="1"/>
      <c r="GO193" s="13"/>
      <c r="GP193" s="26"/>
      <c r="GR193" s="33"/>
    </row>
    <row r="194" spans="1:200" s="5" customFormat="1" ht="24.95" hidden="1" customHeight="1" outlineLevel="1" x14ac:dyDescent="0.3">
      <c r="A194" s="116"/>
      <c r="B194" s="62" t="s">
        <v>115</v>
      </c>
      <c r="C194" s="63" t="s">
        <v>110</v>
      </c>
      <c r="D194" s="63" t="s">
        <v>95</v>
      </c>
      <c r="E194" s="63" t="s">
        <v>130</v>
      </c>
      <c r="F194" s="119" t="s">
        <v>146</v>
      </c>
      <c r="G194" s="63">
        <v>1</v>
      </c>
      <c r="H194" s="63">
        <v>80</v>
      </c>
      <c r="I194" s="63">
        <v>1</v>
      </c>
      <c r="J194" s="63">
        <v>1</v>
      </c>
      <c r="K194" s="63">
        <f t="shared" si="1496"/>
        <v>2</v>
      </c>
      <c r="L194" s="62">
        <v>50</v>
      </c>
      <c r="M194" s="64">
        <f t="shared" si="1497"/>
        <v>24</v>
      </c>
      <c r="N194" s="65">
        <v>24</v>
      </c>
      <c r="O194" s="66">
        <f t="shared" si="1550"/>
        <v>24</v>
      </c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81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81">
        <f t="shared" si="1498"/>
        <v>24</v>
      </c>
      <c r="BH194" s="181">
        <f t="shared" si="1499"/>
        <v>24</v>
      </c>
      <c r="BI194" s="116"/>
      <c r="BJ194" s="116"/>
      <c r="BK194" s="116"/>
      <c r="BL194" s="116"/>
      <c r="BM194" s="82"/>
      <c r="BN194" s="62" t="s">
        <v>102</v>
      </c>
      <c r="BO194" s="63" t="s">
        <v>110</v>
      </c>
      <c r="BP194" s="63" t="s">
        <v>95</v>
      </c>
      <c r="BQ194" s="63" t="s">
        <v>130</v>
      </c>
      <c r="BR194" s="63" t="s">
        <v>140</v>
      </c>
      <c r="BS194" s="63">
        <v>6</v>
      </c>
      <c r="BT194" s="63">
        <v>141</v>
      </c>
      <c r="BU194" s="63">
        <v>1</v>
      </c>
      <c r="BV194" s="63">
        <v>5</v>
      </c>
      <c r="BW194" s="63">
        <f>SUM(BV194)*2</f>
        <v>10</v>
      </c>
      <c r="BX194" s="62">
        <v>74</v>
      </c>
      <c r="BY194" s="64">
        <f>SUM(BZ194+CB194+CD194+CF194+CH194)</f>
        <v>28</v>
      </c>
      <c r="BZ194" s="65">
        <v>28</v>
      </c>
      <c r="CA194" s="66">
        <f>SUM(BZ194)*BU194</f>
        <v>28</v>
      </c>
      <c r="CB194" s="65"/>
      <c r="CC194" s="66">
        <f>BV194*CB194</f>
        <v>0</v>
      </c>
      <c r="CD194" s="65"/>
      <c r="CE194" s="66">
        <f>SUM(CD194)*BV194</f>
        <v>0</v>
      </c>
      <c r="CF194" s="65"/>
      <c r="CG194" s="66">
        <f>SUM(CF194)*BW194</f>
        <v>0</v>
      </c>
      <c r="CH194" s="65"/>
      <c r="CI194" s="66">
        <f>SUM(CH194)*BV194*5</f>
        <v>0</v>
      </c>
      <c r="CJ194" s="67"/>
      <c r="CK194" s="67"/>
      <c r="CL194" s="65"/>
      <c r="CM194" s="66"/>
      <c r="CN194" s="65"/>
      <c r="CO194" s="67">
        <f>SUM(CN194)*3*BT194/5</f>
        <v>0</v>
      </c>
      <c r="CP194" s="65"/>
      <c r="CQ194" s="69">
        <f>SUM(CP194*BT194*(30+4))</f>
        <v>0</v>
      </c>
      <c r="CR194" s="65"/>
      <c r="CS194" s="66">
        <f>SUM(CR194*BT194*3)</f>
        <v>0</v>
      </c>
      <c r="CT194" s="66"/>
      <c r="CU194" s="67">
        <f>SUM(CT194*BT194/3)</f>
        <v>0</v>
      </c>
      <c r="CV194" s="65"/>
      <c r="CW194" s="67">
        <f>SUM(CV194*BT194*2/3)</f>
        <v>0</v>
      </c>
      <c r="CX194" s="65"/>
      <c r="CY194" s="66">
        <f>SUM(CX194*BT194)*2</f>
        <v>0</v>
      </c>
      <c r="CZ194" s="65"/>
      <c r="DA194" s="66">
        <f>SUM(CZ194*BV194*2)</f>
        <v>0</v>
      </c>
      <c r="DB194" s="65"/>
      <c r="DC194" s="66">
        <f t="shared" si="1500"/>
        <v>0</v>
      </c>
      <c r="DD194" s="65"/>
      <c r="DE194" s="66">
        <f>SUM(BV194*DD194*6)</f>
        <v>0</v>
      </c>
      <c r="DF194" s="65"/>
      <c r="DG194" s="67">
        <f>DF194*BT194/3</f>
        <v>0</v>
      </c>
      <c r="DH194" s="65"/>
      <c r="DI194" s="66">
        <f>SUM(BV194*DH194*6)</f>
        <v>0</v>
      </c>
      <c r="DJ194" s="65"/>
      <c r="DK194" s="66">
        <f>SUM(BV194*DJ194*8)</f>
        <v>0</v>
      </c>
      <c r="DL194" s="66"/>
      <c r="DM194" s="67">
        <f>SUM(DL194*BW194*5*6)</f>
        <v>0</v>
      </c>
      <c r="DN194" s="65"/>
      <c r="DO194" s="67">
        <f>SUM(DN194*BW194*4*6)</f>
        <v>0</v>
      </c>
      <c r="DP194" s="65"/>
      <c r="DQ194" s="70">
        <f>SUM(DP194*50)</f>
        <v>0</v>
      </c>
      <c r="DR194" s="79"/>
      <c r="DS194" s="153">
        <f t="shared" si="1501"/>
        <v>28</v>
      </c>
      <c r="DT194" s="153">
        <f t="shared" si="1502"/>
        <v>28</v>
      </c>
      <c r="DU194" s="79"/>
      <c r="DV194" s="79"/>
      <c r="DW194" s="79"/>
      <c r="DX194" s="182"/>
      <c r="DY194" s="183"/>
      <c r="DZ194" s="62" t="s">
        <v>102</v>
      </c>
      <c r="EA194" s="63" t="s">
        <v>110</v>
      </c>
      <c r="EB194" s="63" t="s">
        <v>95</v>
      </c>
      <c r="EC194" s="79"/>
      <c r="ED194" s="79"/>
      <c r="EE194" s="79"/>
      <c r="EF194" s="79"/>
      <c r="EG194" s="79"/>
      <c r="EH194" s="79"/>
      <c r="EI194" s="79"/>
      <c r="EJ194" s="79">
        <f t="shared" si="1503"/>
        <v>124</v>
      </c>
      <c r="EK194" s="79">
        <f t="shared" si="1504"/>
        <v>52</v>
      </c>
      <c r="EL194" s="79">
        <f t="shared" si="1505"/>
        <v>52</v>
      </c>
      <c r="EM194" s="153">
        <f t="shared" si="1506"/>
        <v>52</v>
      </c>
      <c r="EN194" s="79">
        <f t="shared" si="1507"/>
        <v>0</v>
      </c>
      <c r="EO194" s="79">
        <f t="shared" si="1508"/>
        <v>0</v>
      </c>
      <c r="EP194" s="79">
        <f t="shared" si="1509"/>
        <v>0</v>
      </c>
      <c r="EQ194" s="79">
        <f t="shared" si="1510"/>
        <v>0</v>
      </c>
      <c r="ER194" s="79">
        <f t="shared" si="1511"/>
        <v>0</v>
      </c>
      <c r="ES194" s="79">
        <f t="shared" si="1512"/>
        <v>0</v>
      </c>
      <c r="ET194" s="79">
        <f t="shared" si="1513"/>
        <v>0</v>
      </c>
      <c r="EU194" s="79">
        <f t="shared" si="1514"/>
        <v>0</v>
      </c>
      <c r="EV194" s="79">
        <f t="shared" si="1515"/>
        <v>0</v>
      </c>
      <c r="EW194" s="79">
        <f t="shared" si="1516"/>
        <v>0</v>
      </c>
      <c r="EX194" s="79">
        <f t="shared" si="1517"/>
        <v>0</v>
      </c>
      <c r="EY194" s="79">
        <f t="shared" si="1518"/>
        <v>0</v>
      </c>
      <c r="EZ194" s="79">
        <f t="shared" si="1519"/>
        <v>0</v>
      </c>
      <c r="FA194" s="79">
        <f t="shared" si="1520"/>
        <v>0</v>
      </c>
      <c r="FB194" s="79">
        <f t="shared" si="1521"/>
        <v>0</v>
      </c>
      <c r="FC194" s="79">
        <f t="shared" si="1522"/>
        <v>0</v>
      </c>
      <c r="FD194" s="79">
        <f t="shared" si="1523"/>
        <v>0</v>
      </c>
      <c r="FE194" s="79">
        <f t="shared" si="1524"/>
        <v>0</v>
      </c>
      <c r="FF194" s="79">
        <f t="shared" si="1525"/>
        <v>0</v>
      </c>
      <c r="FG194" s="153">
        <f t="shared" si="1526"/>
        <v>0</v>
      </c>
      <c r="FH194" s="79">
        <f t="shared" si="1527"/>
        <v>0</v>
      </c>
      <c r="FI194" s="79">
        <f t="shared" si="1528"/>
        <v>0</v>
      </c>
      <c r="FJ194" s="79">
        <f t="shared" si="1529"/>
        <v>0</v>
      </c>
      <c r="FK194" s="79">
        <f t="shared" si="1530"/>
        <v>0</v>
      </c>
      <c r="FL194" s="79">
        <f t="shared" si="1531"/>
        <v>0</v>
      </c>
      <c r="FM194" s="79">
        <f t="shared" si="1532"/>
        <v>0</v>
      </c>
      <c r="FN194" s="79">
        <f t="shared" si="1533"/>
        <v>0</v>
      </c>
      <c r="FO194" s="79">
        <f t="shared" si="1534"/>
        <v>0</v>
      </c>
      <c r="FP194" s="79">
        <f t="shared" si="1535"/>
        <v>0</v>
      </c>
      <c r="FQ194" s="79">
        <f t="shared" si="1536"/>
        <v>0</v>
      </c>
      <c r="FR194" s="79"/>
      <c r="FS194" s="155">
        <f t="shared" si="1536"/>
        <v>0</v>
      </c>
      <c r="FT194" s="79">
        <f t="shared" si="1537"/>
        <v>0</v>
      </c>
      <c r="FU194" s="79">
        <f t="shared" si="1538"/>
        <v>0</v>
      </c>
      <c r="FV194" s="79">
        <f t="shared" si="1539"/>
        <v>0</v>
      </c>
      <c r="FW194" s="79">
        <f t="shared" si="1540"/>
        <v>0</v>
      </c>
      <c r="FX194" s="79">
        <f t="shared" si="1541"/>
        <v>0</v>
      </c>
      <c r="FY194" s="79">
        <f t="shared" si="1542"/>
        <v>0</v>
      </c>
      <c r="FZ194" s="79">
        <f t="shared" si="1543"/>
        <v>0</v>
      </c>
      <c r="GA194" s="79">
        <f t="shared" si="1544"/>
        <v>0</v>
      </c>
      <c r="GB194" s="79">
        <f t="shared" si="1545"/>
        <v>0</v>
      </c>
      <c r="GC194" s="79">
        <f t="shared" si="1546"/>
        <v>0</v>
      </c>
      <c r="GD194" s="79">
        <f t="shared" si="1547"/>
        <v>0</v>
      </c>
      <c r="GE194" s="153">
        <f t="shared" si="1548"/>
        <v>52</v>
      </c>
      <c r="GF194" s="153">
        <f t="shared" si="1549"/>
        <v>52</v>
      </c>
      <c r="GG194" s="79"/>
      <c r="GH194" s="79"/>
      <c r="GI194" s="79"/>
      <c r="GJ194" s="80"/>
      <c r="GK194" s="267"/>
      <c r="GL194" s="10"/>
      <c r="GM194" s="10"/>
      <c r="GN194" s="1"/>
      <c r="GO194" s="13"/>
      <c r="GP194" s="26"/>
      <c r="GR194" s="33"/>
    </row>
    <row r="195" spans="1:200" s="5" customFormat="1" ht="24.95" hidden="1" customHeight="1" outlineLevel="1" x14ac:dyDescent="0.3">
      <c r="A195" s="116"/>
      <c r="B195" s="62" t="s">
        <v>102</v>
      </c>
      <c r="C195" s="63" t="s">
        <v>110</v>
      </c>
      <c r="D195" s="63" t="s">
        <v>95</v>
      </c>
      <c r="E195" s="63" t="s">
        <v>130</v>
      </c>
      <c r="F195" s="63" t="s">
        <v>141</v>
      </c>
      <c r="G195" s="63">
        <v>5</v>
      </c>
      <c r="H195" s="63">
        <v>24</v>
      </c>
      <c r="I195" s="63">
        <v>1</v>
      </c>
      <c r="J195" s="63">
        <v>1</v>
      </c>
      <c r="K195" s="63">
        <f t="shared" si="1496"/>
        <v>2</v>
      </c>
      <c r="L195" s="62">
        <v>82</v>
      </c>
      <c r="M195" s="64">
        <f t="shared" si="1497"/>
        <v>0</v>
      </c>
      <c r="N195" s="65"/>
      <c r="O195" s="66">
        <f t="shared" si="1550"/>
        <v>0</v>
      </c>
      <c r="P195" s="65"/>
      <c r="Q195" s="66">
        <f>J195*P195</f>
        <v>0</v>
      </c>
      <c r="R195" s="65"/>
      <c r="S195" s="66">
        <f>SUM(R195)*J195</f>
        <v>0</v>
      </c>
      <c r="T195" s="65"/>
      <c r="U195" s="66">
        <f>SUM(T195)*K195</f>
        <v>0</v>
      </c>
      <c r="V195" s="65"/>
      <c r="W195" s="66">
        <f>SUM(V195)*J195</f>
        <v>0</v>
      </c>
      <c r="X195" s="67">
        <f>SUM(J195*AX195*2+K195*AZ195*2)</f>
        <v>0</v>
      </c>
      <c r="Y195" s="67"/>
      <c r="Z195" s="65"/>
      <c r="AA195" s="66"/>
      <c r="AB195" s="65"/>
      <c r="AC195" s="67">
        <f>SUM(AB195)*3*H195/5</f>
        <v>0</v>
      </c>
      <c r="AD195" s="65"/>
      <c r="AE195" s="69">
        <f>SUM(AD195*H195*(30+4))</f>
        <v>0</v>
      </c>
      <c r="AF195" s="65"/>
      <c r="AG195" s="66">
        <f>SUM(AF195*H195*3)</f>
        <v>0</v>
      </c>
      <c r="AH195" s="66"/>
      <c r="AI195" s="67">
        <f t="shared" ref="AI195:AI200" si="1551">SUM(AH195*H195/3)</f>
        <v>0</v>
      </c>
      <c r="AJ195" s="65"/>
      <c r="AK195" s="67">
        <f t="shared" ref="AK195:AK200" si="1552">SUM(AJ195*H195*2/3)</f>
        <v>0</v>
      </c>
      <c r="AL195" s="65">
        <v>1</v>
      </c>
      <c r="AM195" s="66">
        <f>SUM(AL195*H195)*2</f>
        <v>48</v>
      </c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81">
        <f t="shared" si="1498"/>
        <v>48</v>
      </c>
      <c r="BH195" s="181">
        <f t="shared" si="1499"/>
        <v>0</v>
      </c>
      <c r="BI195" s="116"/>
      <c r="BJ195" s="116"/>
      <c r="BK195" s="116"/>
      <c r="BL195" s="116"/>
      <c r="BM195" s="82"/>
      <c r="BN195" s="62" t="s">
        <v>236</v>
      </c>
      <c r="BO195" s="63" t="s">
        <v>237</v>
      </c>
      <c r="BP195" s="63"/>
      <c r="BQ195" s="63" t="s">
        <v>223</v>
      </c>
      <c r="BR195" s="63"/>
      <c r="BS195" s="63">
        <v>1</v>
      </c>
      <c r="BT195" s="63"/>
      <c r="BU195" s="63"/>
      <c r="BV195" s="63"/>
      <c r="BW195" s="63"/>
      <c r="BX195" s="62"/>
      <c r="BY195" s="64">
        <f t="shared" ref="BY195" si="1553">SUM(BZ195+CB195+CD195+CF195+CH195)</f>
        <v>0</v>
      </c>
      <c r="BZ195" s="65"/>
      <c r="CA195" s="66">
        <f t="shared" ref="CA195" si="1554">SUM(BZ195)*BU195</f>
        <v>0</v>
      </c>
      <c r="CB195" s="65"/>
      <c r="CC195" s="66">
        <f t="shared" ref="CC195:CC198" si="1555">BV195*CB195</f>
        <v>0</v>
      </c>
      <c r="CD195" s="65"/>
      <c r="CE195" s="66">
        <f t="shared" ref="CE195" si="1556">SUM(CD195)*BV195</f>
        <v>0</v>
      </c>
      <c r="CF195" s="65"/>
      <c r="CG195" s="66">
        <f t="shared" ref="CG195" si="1557">SUM(CF195)*BW195</f>
        <v>0</v>
      </c>
      <c r="CH195" s="65"/>
      <c r="CI195" s="66">
        <f t="shared" ref="CI195:CI198" si="1558">SUM(CH195)*BV195*5</f>
        <v>0</v>
      </c>
      <c r="CJ195" s="67"/>
      <c r="CK195" s="67">
        <f>SUM(BX195*5/100*BV195)</f>
        <v>0</v>
      </c>
      <c r="CL195" s="65"/>
      <c r="CM195" s="66"/>
      <c r="CN195" s="65"/>
      <c r="CO195" s="67">
        <f>SUM(CN195)*3*BT195/5</f>
        <v>0</v>
      </c>
      <c r="CP195" s="65"/>
      <c r="CQ195" s="69">
        <f>SUM(CP195*BT195*(30+4))</f>
        <v>0</v>
      </c>
      <c r="CR195" s="65"/>
      <c r="CS195" s="66">
        <f t="shared" ref="CS195" si="1559">SUM(CR195*BT195*3)</f>
        <v>0</v>
      </c>
      <c r="CT195" s="65"/>
      <c r="CU195" s="67">
        <f t="shared" ref="CU195" si="1560">SUM(CT195*BT195/3)</f>
        <v>0</v>
      </c>
      <c r="CV195" s="65"/>
      <c r="CW195" s="67">
        <f t="shared" ref="CW195" si="1561">SUM(CV195*BT195*2/3)</f>
        <v>0</v>
      </c>
      <c r="CX195" s="65"/>
      <c r="CY195" s="66">
        <f>SUM(CX195*BT195)</f>
        <v>0</v>
      </c>
      <c r="CZ195" s="65"/>
      <c r="DA195" s="66">
        <f>SUM(CZ195*BV195)</f>
        <v>0</v>
      </c>
      <c r="DB195" s="65"/>
      <c r="DC195" s="66">
        <f t="shared" si="1500"/>
        <v>0</v>
      </c>
      <c r="DD195" s="65"/>
      <c r="DE195" s="66">
        <f>SUM(DD195*BV195*2)</f>
        <v>0</v>
      </c>
      <c r="DF195" s="65"/>
      <c r="DG195" s="67">
        <f t="shared" ref="DG195:DG199" si="1562">DF195*BT195/3</f>
        <v>0</v>
      </c>
      <c r="DH195" s="65"/>
      <c r="DI195" s="66">
        <f>SUM(DH195*BT195/3)</f>
        <v>0</v>
      </c>
      <c r="DJ195" s="65"/>
      <c r="DK195" s="66">
        <f>SUM(DJ195*BT195/3)</f>
        <v>0</v>
      </c>
      <c r="DL195" s="65"/>
      <c r="DM195" s="67">
        <f>SUM(DL195*BW195*5*6)</f>
        <v>0</v>
      </c>
      <c r="DN195" s="65"/>
      <c r="DO195" s="67">
        <f>SUM(DN195*BW195*4*6)</f>
        <v>0</v>
      </c>
      <c r="DP195" s="65">
        <v>1</v>
      </c>
      <c r="DQ195" s="70">
        <f>SUM(DP195*50)/2</f>
        <v>25</v>
      </c>
      <c r="DR195" s="79"/>
      <c r="DS195" s="153">
        <f t="shared" si="1501"/>
        <v>25</v>
      </c>
      <c r="DT195" s="153">
        <f t="shared" si="1502"/>
        <v>0</v>
      </c>
      <c r="DU195" s="79"/>
      <c r="DV195" s="79"/>
      <c r="DW195" s="79"/>
      <c r="DX195" s="182"/>
      <c r="DY195" s="183"/>
      <c r="DZ195" s="62" t="s">
        <v>236</v>
      </c>
      <c r="EA195" s="63" t="s">
        <v>237</v>
      </c>
      <c r="EB195" s="63"/>
      <c r="EC195" s="79"/>
      <c r="ED195" s="79"/>
      <c r="EE195" s="79"/>
      <c r="EF195" s="79"/>
      <c r="EG195" s="79"/>
      <c r="EH195" s="79"/>
      <c r="EI195" s="79"/>
      <c r="EJ195" s="79">
        <f t="shared" si="1503"/>
        <v>82</v>
      </c>
      <c r="EK195" s="79">
        <f t="shared" si="1504"/>
        <v>0</v>
      </c>
      <c r="EL195" s="79">
        <f t="shared" si="1505"/>
        <v>0</v>
      </c>
      <c r="EM195" s="153">
        <f t="shared" si="1506"/>
        <v>0</v>
      </c>
      <c r="EN195" s="79">
        <f t="shared" si="1507"/>
        <v>0</v>
      </c>
      <c r="EO195" s="79">
        <f t="shared" si="1508"/>
        <v>0</v>
      </c>
      <c r="EP195" s="79">
        <f t="shared" si="1509"/>
        <v>0</v>
      </c>
      <c r="EQ195" s="79">
        <f t="shared" si="1510"/>
        <v>0</v>
      </c>
      <c r="ER195" s="79">
        <f t="shared" si="1511"/>
        <v>0</v>
      </c>
      <c r="ES195" s="79">
        <f t="shared" si="1512"/>
        <v>0</v>
      </c>
      <c r="ET195" s="79">
        <f t="shared" si="1513"/>
        <v>0</v>
      </c>
      <c r="EU195" s="79">
        <f t="shared" si="1514"/>
        <v>0</v>
      </c>
      <c r="EV195" s="79">
        <f t="shared" si="1515"/>
        <v>0</v>
      </c>
      <c r="EW195" s="79">
        <f t="shared" si="1516"/>
        <v>0</v>
      </c>
      <c r="EX195" s="79">
        <f t="shared" si="1517"/>
        <v>0</v>
      </c>
      <c r="EY195" s="79">
        <f t="shared" si="1518"/>
        <v>0</v>
      </c>
      <c r="EZ195" s="79">
        <f t="shared" si="1519"/>
        <v>0</v>
      </c>
      <c r="FA195" s="79">
        <f t="shared" si="1520"/>
        <v>0</v>
      </c>
      <c r="FB195" s="79">
        <f t="shared" si="1521"/>
        <v>0</v>
      </c>
      <c r="FC195" s="79">
        <f t="shared" si="1522"/>
        <v>0</v>
      </c>
      <c r="FD195" s="79">
        <f t="shared" si="1523"/>
        <v>0</v>
      </c>
      <c r="FE195" s="79">
        <f t="shared" si="1524"/>
        <v>0</v>
      </c>
      <c r="FF195" s="79">
        <f t="shared" si="1525"/>
        <v>0</v>
      </c>
      <c r="FG195" s="153">
        <f t="shared" si="1526"/>
        <v>0</v>
      </c>
      <c r="FH195" s="79">
        <f t="shared" si="1527"/>
        <v>0</v>
      </c>
      <c r="FI195" s="79">
        <f t="shared" si="1528"/>
        <v>0</v>
      </c>
      <c r="FJ195" s="79">
        <f t="shared" si="1529"/>
        <v>1</v>
      </c>
      <c r="FK195" s="79">
        <f t="shared" si="1530"/>
        <v>48</v>
      </c>
      <c r="FL195" s="79">
        <f t="shared" si="1531"/>
        <v>0</v>
      </c>
      <c r="FM195" s="79">
        <f t="shared" si="1532"/>
        <v>0</v>
      </c>
      <c r="FN195" s="79">
        <f t="shared" si="1533"/>
        <v>0</v>
      </c>
      <c r="FO195" s="79">
        <f t="shared" si="1534"/>
        <v>0</v>
      </c>
      <c r="FP195" s="79">
        <f t="shared" si="1535"/>
        <v>0</v>
      </c>
      <c r="FQ195" s="79">
        <f t="shared" si="1536"/>
        <v>0</v>
      </c>
      <c r="FR195" s="79"/>
      <c r="FS195" s="155">
        <f t="shared" si="1536"/>
        <v>0</v>
      </c>
      <c r="FT195" s="79">
        <f t="shared" si="1537"/>
        <v>0</v>
      </c>
      <c r="FU195" s="79">
        <f t="shared" si="1538"/>
        <v>0</v>
      </c>
      <c r="FV195" s="79">
        <f t="shared" si="1539"/>
        <v>0</v>
      </c>
      <c r="FW195" s="79">
        <f t="shared" si="1540"/>
        <v>0</v>
      </c>
      <c r="FX195" s="79">
        <f t="shared" si="1541"/>
        <v>0</v>
      </c>
      <c r="FY195" s="79">
        <f t="shared" si="1542"/>
        <v>0</v>
      </c>
      <c r="FZ195" s="79">
        <f t="shared" si="1543"/>
        <v>0</v>
      </c>
      <c r="GA195" s="79">
        <f t="shared" si="1544"/>
        <v>0</v>
      </c>
      <c r="GB195" s="79">
        <f t="shared" si="1545"/>
        <v>1</v>
      </c>
      <c r="GC195" s="79">
        <f t="shared" si="1546"/>
        <v>25</v>
      </c>
      <c r="GD195" s="79">
        <f t="shared" si="1547"/>
        <v>0</v>
      </c>
      <c r="GE195" s="153">
        <f t="shared" si="1548"/>
        <v>73</v>
      </c>
      <c r="GF195" s="153">
        <f t="shared" si="1549"/>
        <v>0</v>
      </c>
      <c r="GG195" s="79"/>
      <c r="GH195" s="79"/>
      <c r="GI195" s="79"/>
      <c r="GJ195" s="80"/>
      <c r="GK195" s="267"/>
      <c r="GL195" s="10"/>
      <c r="GM195" s="10"/>
      <c r="GN195" s="1"/>
      <c r="GO195" s="13"/>
      <c r="GP195" s="26"/>
      <c r="GR195" s="33"/>
    </row>
    <row r="196" spans="1:200" s="5" customFormat="1" ht="24.95" hidden="1" customHeight="1" outlineLevel="1" x14ac:dyDescent="0.3">
      <c r="A196" s="116"/>
      <c r="B196" s="62" t="s">
        <v>247</v>
      </c>
      <c r="C196" s="63" t="s">
        <v>110</v>
      </c>
      <c r="D196" s="63" t="s">
        <v>95</v>
      </c>
      <c r="E196" s="63" t="s">
        <v>130</v>
      </c>
      <c r="F196" s="63" t="s">
        <v>248</v>
      </c>
      <c r="G196" s="63">
        <v>9</v>
      </c>
      <c r="H196" s="63">
        <v>2</v>
      </c>
      <c r="I196" s="63">
        <v>1</v>
      </c>
      <c r="J196" s="63">
        <v>3</v>
      </c>
      <c r="K196" s="63">
        <f t="shared" si="1496"/>
        <v>6</v>
      </c>
      <c r="L196" s="62"/>
      <c r="M196" s="64">
        <f t="shared" si="1497"/>
        <v>0</v>
      </c>
      <c r="N196" s="65"/>
      <c r="O196" s="66">
        <f t="shared" si="1550"/>
        <v>0</v>
      </c>
      <c r="P196" s="65"/>
      <c r="Q196" s="66">
        <f>J196*P196</f>
        <v>0</v>
      </c>
      <c r="R196" s="65"/>
      <c r="S196" s="66">
        <f>SUM(R196)*J196</f>
        <v>0</v>
      </c>
      <c r="T196" s="65"/>
      <c r="U196" s="66">
        <f>SUM(T196)*K196</f>
        <v>0</v>
      </c>
      <c r="V196" s="65"/>
      <c r="W196" s="66">
        <f>SUM(V196)*J196*5</f>
        <v>0</v>
      </c>
      <c r="X196" s="67">
        <f>SUM(J196*AX196*2+K196*AZ196*2)</f>
        <v>0</v>
      </c>
      <c r="Y196" s="67">
        <f>L196*J196*0.05</f>
        <v>0</v>
      </c>
      <c r="Z196" s="65"/>
      <c r="AA196" s="66"/>
      <c r="AB196" s="65">
        <v>17</v>
      </c>
      <c r="AC196" s="67">
        <f>AB196*H196*2</f>
        <v>68</v>
      </c>
      <c r="AD196" s="65"/>
      <c r="AE196" s="69">
        <f>SUM(AD196*H196*(30+4))/5</f>
        <v>0</v>
      </c>
      <c r="AF196" s="65"/>
      <c r="AG196" s="66">
        <f>SUM(AF196*H196*3)</f>
        <v>0</v>
      </c>
      <c r="AH196" s="65"/>
      <c r="AI196" s="67">
        <f t="shared" si="1551"/>
        <v>0</v>
      </c>
      <c r="AJ196" s="65"/>
      <c r="AK196" s="67">
        <f t="shared" si="1552"/>
        <v>0</v>
      </c>
      <c r="AL196" s="65"/>
      <c r="AM196" s="66">
        <f>SUM(AL196*H196)</f>
        <v>0</v>
      </c>
      <c r="AN196" s="65"/>
      <c r="AO196" s="66">
        <f>SUM(AN196*J196)</f>
        <v>0</v>
      </c>
      <c r="AP196" s="65"/>
      <c r="AQ196" s="68">
        <f>AP196*122/3</f>
        <v>0</v>
      </c>
      <c r="AR196" s="65"/>
      <c r="AS196" s="67">
        <f>SUM(J196*AR196*6)</f>
        <v>0</v>
      </c>
      <c r="AT196" s="65"/>
      <c r="AU196" s="67">
        <f>AT196*H196/3</f>
        <v>0</v>
      </c>
      <c r="AV196" s="65"/>
      <c r="AW196" s="66">
        <f>SUM(AV196*H196/3)</f>
        <v>0</v>
      </c>
      <c r="AX196" s="65"/>
      <c r="AY196" s="67">
        <f>SUM(J196*AX196*8)</f>
        <v>0</v>
      </c>
      <c r="AZ196" s="65"/>
      <c r="BA196" s="67">
        <f>SUM(AZ196*K196*5*6)</f>
        <v>0</v>
      </c>
      <c r="BB196" s="65"/>
      <c r="BC196" s="67">
        <f>SUM(BB196*K196*4*6)</f>
        <v>0</v>
      </c>
      <c r="BD196" s="65"/>
      <c r="BE196" s="70">
        <f>SUM(BD196*50)</f>
        <v>0</v>
      </c>
      <c r="BF196" s="116"/>
      <c r="BG196" s="181">
        <f t="shared" si="1498"/>
        <v>68</v>
      </c>
      <c r="BH196" s="181">
        <f t="shared" si="1499"/>
        <v>0</v>
      </c>
      <c r="BI196" s="116"/>
      <c r="BJ196" s="116"/>
      <c r="BK196" s="116"/>
      <c r="BL196" s="116"/>
      <c r="BM196" s="82"/>
      <c r="BN196" s="137" t="s">
        <v>233</v>
      </c>
      <c r="BO196" s="119" t="s">
        <v>94</v>
      </c>
      <c r="BP196" s="119" t="s">
        <v>190</v>
      </c>
      <c r="BQ196" s="119" t="s">
        <v>187</v>
      </c>
      <c r="BR196" s="119" t="s">
        <v>379</v>
      </c>
      <c r="BS196" s="119">
        <v>11</v>
      </c>
      <c r="BT196" s="119">
        <v>2</v>
      </c>
      <c r="BU196" s="119">
        <v>1</v>
      </c>
      <c r="BV196" s="119">
        <v>1</v>
      </c>
      <c r="BW196" s="119">
        <v>1</v>
      </c>
      <c r="BX196" s="138"/>
      <c r="BY196" s="139">
        <f t="shared" ref="BY196" si="1563">SUM(BZ196+CB196+CD196+CF196+CH196)</f>
        <v>0</v>
      </c>
      <c r="BZ196" s="138"/>
      <c r="CA196" s="138">
        <f>SUM(BZ196)*BU196</f>
        <v>0</v>
      </c>
      <c r="CB196" s="138"/>
      <c r="CC196" s="140">
        <f t="shared" si="1555"/>
        <v>0</v>
      </c>
      <c r="CD196" s="138"/>
      <c r="CE196" s="140">
        <f t="shared" ref="CE196" si="1564">SUM(CD196)*BV196</f>
        <v>0</v>
      </c>
      <c r="CF196" s="141"/>
      <c r="CG196" s="142">
        <f t="shared" ref="CG196" si="1565">SUM(CF196)*BW196</f>
        <v>0</v>
      </c>
      <c r="CH196" s="141"/>
      <c r="CI196" s="142">
        <f t="shared" si="1558"/>
        <v>0</v>
      </c>
      <c r="CJ196" s="68"/>
      <c r="CK196" s="68">
        <f t="shared" ref="CK196" si="1566">SUM(BX196*15/100*BV196)</f>
        <v>0</v>
      </c>
      <c r="CL196" s="141"/>
      <c r="CM196" s="142"/>
      <c r="CN196" s="141"/>
      <c r="CO196" s="68">
        <f t="shared" ref="CO196:CO197" si="1567">SUM(CN196)*3*BT196/5</f>
        <v>0</v>
      </c>
      <c r="CP196" s="141">
        <v>1</v>
      </c>
      <c r="CQ196" s="148">
        <f>BT196*15*CP196</f>
        <v>30</v>
      </c>
      <c r="CR196" s="141"/>
      <c r="CS196" s="142">
        <f t="shared" ref="CS196" si="1568">SUM(CR196*BT196*3)</f>
        <v>0</v>
      </c>
      <c r="CT196" s="141"/>
      <c r="CU196" s="68">
        <f>SUM(CT196*BT196/3)</f>
        <v>0</v>
      </c>
      <c r="CV196" s="141"/>
      <c r="CW196" s="68">
        <f>SUM(CV196*BT196*2/3)</f>
        <v>0</v>
      </c>
      <c r="CX196" s="141"/>
      <c r="CY196" s="142">
        <f>SUM(CX196*BT196)*2</f>
        <v>0</v>
      </c>
      <c r="CZ196" s="141"/>
      <c r="DA196" s="142">
        <f t="shared" ref="DA196" si="1569">SUM(CZ196*BV196)</f>
        <v>0</v>
      </c>
      <c r="DB196" s="141"/>
      <c r="DC196" s="142">
        <f t="shared" si="1500"/>
        <v>0</v>
      </c>
      <c r="DD196" s="141"/>
      <c r="DE196" s="142">
        <f t="shared" ref="DE196" si="1570">SUM(BV196*DD196*6)</f>
        <v>0</v>
      </c>
      <c r="DF196" s="141"/>
      <c r="DG196" s="68">
        <f t="shared" si="1562"/>
        <v>0</v>
      </c>
      <c r="DH196" s="141"/>
      <c r="DI196" s="142">
        <f t="shared" ref="DI196" si="1571">SUM(DH196*BT196/3)</f>
        <v>0</v>
      </c>
      <c r="DJ196" s="141"/>
      <c r="DK196" s="142">
        <f>SUM(BV196*DJ196*8)</f>
        <v>0</v>
      </c>
      <c r="DL196" s="141"/>
      <c r="DM196" s="68">
        <f>SUM(DL196*BT196*5*2/3)</f>
        <v>0</v>
      </c>
      <c r="DN196" s="141"/>
      <c r="DO196" s="68">
        <f t="shared" ref="DO196" si="1572">SUM(DN196*BW196*4*6)</f>
        <v>0</v>
      </c>
      <c r="DP196" s="141"/>
      <c r="DQ196" s="112">
        <f t="shared" ref="DQ196:DQ198" si="1573">SUM(DP196*50)</f>
        <v>0</v>
      </c>
      <c r="DR196" s="79"/>
      <c r="DS196" s="153">
        <f t="shared" si="1501"/>
        <v>30</v>
      </c>
      <c r="DT196" s="153">
        <f t="shared" si="1502"/>
        <v>0</v>
      </c>
      <c r="DU196" s="79"/>
      <c r="DV196" s="79"/>
      <c r="DW196" s="79"/>
      <c r="DX196" s="182"/>
      <c r="DY196" s="183"/>
      <c r="DZ196" s="184"/>
      <c r="EA196" s="184"/>
      <c r="EB196" s="79"/>
      <c r="EC196" s="79"/>
      <c r="ED196" s="79"/>
      <c r="EE196" s="79"/>
      <c r="EF196" s="79"/>
      <c r="EG196" s="79"/>
      <c r="EH196" s="79"/>
      <c r="EI196" s="79"/>
      <c r="EJ196" s="79">
        <f t="shared" si="1503"/>
        <v>0</v>
      </c>
      <c r="EK196" s="79">
        <f t="shared" si="1504"/>
        <v>0</v>
      </c>
      <c r="EL196" s="79">
        <f t="shared" si="1505"/>
        <v>0</v>
      </c>
      <c r="EM196" s="153">
        <f t="shared" si="1506"/>
        <v>0</v>
      </c>
      <c r="EN196" s="79">
        <f t="shared" si="1507"/>
        <v>0</v>
      </c>
      <c r="EO196" s="79">
        <f t="shared" si="1508"/>
        <v>0</v>
      </c>
      <c r="EP196" s="79">
        <f t="shared" si="1509"/>
        <v>0</v>
      </c>
      <c r="EQ196" s="79">
        <f t="shared" si="1510"/>
        <v>0</v>
      </c>
      <c r="ER196" s="79">
        <f t="shared" si="1511"/>
        <v>0</v>
      </c>
      <c r="ES196" s="79">
        <f t="shared" si="1512"/>
        <v>0</v>
      </c>
      <c r="ET196" s="79">
        <f t="shared" si="1513"/>
        <v>0</v>
      </c>
      <c r="EU196" s="79">
        <f t="shared" si="1514"/>
        <v>0</v>
      </c>
      <c r="EV196" s="79">
        <f t="shared" si="1515"/>
        <v>0</v>
      </c>
      <c r="EW196" s="79">
        <f t="shared" si="1516"/>
        <v>0</v>
      </c>
      <c r="EX196" s="79">
        <f t="shared" si="1517"/>
        <v>0</v>
      </c>
      <c r="EY196" s="79">
        <f t="shared" si="1518"/>
        <v>0</v>
      </c>
      <c r="EZ196" s="79">
        <f t="shared" si="1519"/>
        <v>17</v>
      </c>
      <c r="FA196" s="79">
        <f t="shared" si="1520"/>
        <v>68</v>
      </c>
      <c r="FB196" s="79">
        <f t="shared" si="1521"/>
        <v>1</v>
      </c>
      <c r="FC196" s="79">
        <f t="shared" si="1522"/>
        <v>30</v>
      </c>
      <c r="FD196" s="79">
        <f t="shared" si="1523"/>
        <v>0</v>
      </c>
      <c r="FE196" s="79">
        <f t="shared" si="1524"/>
        <v>0</v>
      </c>
      <c r="FF196" s="79">
        <f t="shared" si="1525"/>
        <v>0</v>
      </c>
      <c r="FG196" s="153">
        <f t="shared" si="1526"/>
        <v>0</v>
      </c>
      <c r="FH196" s="79">
        <f t="shared" si="1527"/>
        <v>0</v>
      </c>
      <c r="FI196" s="79">
        <f t="shared" si="1528"/>
        <v>0</v>
      </c>
      <c r="FJ196" s="79">
        <f t="shared" si="1529"/>
        <v>0</v>
      </c>
      <c r="FK196" s="79">
        <f t="shared" si="1530"/>
        <v>0</v>
      </c>
      <c r="FL196" s="79">
        <f t="shared" si="1531"/>
        <v>0</v>
      </c>
      <c r="FM196" s="79">
        <f t="shared" si="1532"/>
        <v>0</v>
      </c>
      <c r="FN196" s="79">
        <f t="shared" si="1533"/>
        <v>0</v>
      </c>
      <c r="FO196" s="79">
        <f t="shared" si="1534"/>
        <v>0</v>
      </c>
      <c r="FP196" s="79">
        <f t="shared" si="1535"/>
        <v>0</v>
      </c>
      <c r="FQ196" s="79">
        <f t="shared" si="1536"/>
        <v>0</v>
      </c>
      <c r="FR196" s="79"/>
      <c r="FS196" s="155">
        <f t="shared" si="1536"/>
        <v>0</v>
      </c>
      <c r="FT196" s="79">
        <f t="shared" si="1537"/>
        <v>0</v>
      </c>
      <c r="FU196" s="79">
        <f t="shared" si="1538"/>
        <v>0</v>
      </c>
      <c r="FV196" s="79">
        <f t="shared" si="1539"/>
        <v>0</v>
      </c>
      <c r="FW196" s="79">
        <f t="shared" si="1540"/>
        <v>0</v>
      </c>
      <c r="FX196" s="79">
        <f t="shared" si="1541"/>
        <v>0</v>
      </c>
      <c r="FY196" s="79">
        <f t="shared" si="1542"/>
        <v>0</v>
      </c>
      <c r="FZ196" s="79">
        <f t="shared" si="1543"/>
        <v>0</v>
      </c>
      <c r="GA196" s="79">
        <f t="shared" si="1544"/>
        <v>0</v>
      </c>
      <c r="GB196" s="79">
        <f t="shared" si="1545"/>
        <v>0</v>
      </c>
      <c r="GC196" s="79">
        <f t="shared" si="1546"/>
        <v>0</v>
      </c>
      <c r="GD196" s="79">
        <f t="shared" si="1547"/>
        <v>0</v>
      </c>
      <c r="GE196" s="153">
        <f t="shared" si="1548"/>
        <v>98</v>
      </c>
      <c r="GF196" s="153">
        <f t="shared" si="1549"/>
        <v>0</v>
      </c>
      <c r="GG196" s="79"/>
      <c r="GH196" s="79"/>
      <c r="GI196" s="79"/>
      <c r="GJ196" s="80"/>
      <c r="GK196" s="267"/>
      <c r="GL196" s="10"/>
      <c r="GM196" s="10"/>
      <c r="GN196" s="1"/>
      <c r="GO196" s="13"/>
      <c r="GP196" s="26"/>
      <c r="GR196" s="33"/>
    </row>
    <row r="197" spans="1:200" s="5" customFormat="1" ht="24.95" hidden="1" customHeight="1" outlineLevel="1" x14ac:dyDescent="0.3">
      <c r="A197" s="116"/>
      <c r="B197" s="62" t="s">
        <v>236</v>
      </c>
      <c r="C197" s="63" t="s">
        <v>237</v>
      </c>
      <c r="D197" s="63"/>
      <c r="E197" s="63" t="s">
        <v>223</v>
      </c>
      <c r="F197" s="63"/>
      <c r="G197" s="63">
        <v>1</v>
      </c>
      <c r="H197" s="63"/>
      <c r="I197" s="63"/>
      <c r="J197" s="63"/>
      <c r="K197" s="63"/>
      <c r="L197" s="62"/>
      <c r="M197" s="64">
        <f t="shared" si="1497"/>
        <v>0</v>
      </c>
      <c r="N197" s="65"/>
      <c r="O197" s="66">
        <f t="shared" si="1550"/>
        <v>0</v>
      </c>
      <c r="P197" s="65"/>
      <c r="Q197" s="66">
        <f>J197*P197</f>
        <v>0</v>
      </c>
      <c r="R197" s="65"/>
      <c r="S197" s="66">
        <f>SUM(R197)*J197</f>
        <v>0</v>
      </c>
      <c r="T197" s="65"/>
      <c r="U197" s="66">
        <f>SUM(T197)*K197</f>
        <v>0</v>
      </c>
      <c r="V197" s="65"/>
      <c r="W197" s="66">
        <f>SUM(V197)*J197*5</f>
        <v>0</v>
      </c>
      <c r="X197" s="67"/>
      <c r="Y197" s="67">
        <f>SUM(L197*5/100*J197)</f>
        <v>0</v>
      </c>
      <c r="Z197" s="65"/>
      <c r="AA197" s="66"/>
      <c r="AB197" s="65"/>
      <c r="AC197" s="67">
        <f>SUM(AB197)*3*H197/5</f>
        <v>0</v>
      </c>
      <c r="AD197" s="65"/>
      <c r="AE197" s="69">
        <f>SUM(AD197*H197*(30+4))</f>
        <v>0</v>
      </c>
      <c r="AF197" s="65"/>
      <c r="AG197" s="66">
        <f>SUM(AF197*H197*3)</f>
        <v>0</v>
      </c>
      <c r="AH197" s="65"/>
      <c r="AI197" s="67">
        <f t="shared" si="1551"/>
        <v>0</v>
      </c>
      <c r="AJ197" s="65"/>
      <c r="AK197" s="67">
        <f t="shared" si="1552"/>
        <v>0</v>
      </c>
      <c r="AL197" s="65"/>
      <c r="AM197" s="66">
        <f>SUM(AL197*H197)</f>
        <v>0</v>
      </c>
      <c r="AN197" s="65"/>
      <c r="AO197" s="66">
        <f>SUM(AN197*J197)</f>
        <v>0</v>
      </c>
      <c r="AP197" s="65"/>
      <c r="AQ197" s="67">
        <f>SUM(AP197*H197*2)</f>
        <v>0</v>
      </c>
      <c r="AR197" s="65"/>
      <c r="AS197" s="67">
        <f>SUM(AR197*J197*2)</f>
        <v>0</v>
      </c>
      <c r="AT197" s="65"/>
      <c r="AU197" s="67">
        <f>AT197*H197/3</f>
        <v>0</v>
      </c>
      <c r="AV197" s="65"/>
      <c r="AW197" s="66">
        <f>SUM(AV197*H197/3)</f>
        <v>0</v>
      </c>
      <c r="AX197" s="65"/>
      <c r="AY197" s="67">
        <f>SUM(AX197*H197/3)</f>
        <v>0</v>
      </c>
      <c r="AZ197" s="65"/>
      <c r="BA197" s="67">
        <f>SUM(AZ197*K197*5*6)</f>
        <v>0</v>
      </c>
      <c r="BB197" s="65"/>
      <c r="BC197" s="67">
        <f>SUM(BB197*K197*4*6)</f>
        <v>0</v>
      </c>
      <c r="BD197" s="65">
        <v>1</v>
      </c>
      <c r="BE197" s="70">
        <f>SUM(BD197*50)/2</f>
        <v>25</v>
      </c>
      <c r="BF197" s="116"/>
      <c r="BG197" s="181">
        <f t="shared" si="1498"/>
        <v>25</v>
      </c>
      <c r="BH197" s="181">
        <f t="shared" si="1499"/>
        <v>0</v>
      </c>
      <c r="BI197" s="116"/>
      <c r="BJ197" s="116"/>
      <c r="BK197" s="116"/>
      <c r="BL197" s="116"/>
      <c r="BM197" s="82"/>
      <c r="BN197" s="137" t="s">
        <v>386</v>
      </c>
      <c r="BO197" s="119" t="s">
        <v>110</v>
      </c>
      <c r="BP197" s="119" t="s">
        <v>95</v>
      </c>
      <c r="BQ197" s="119" t="s">
        <v>130</v>
      </c>
      <c r="BR197" s="119" t="s">
        <v>248</v>
      </c>
      <c r="BS197" s="119">
        <v>10</v>
      </c>
      <c r="BT197" s="119">
        <v>97</v>
      </c>
      <c r="BU197" s="119">
        <v>1</v>
      </c>
      <c r="BV197" s="119">
        <v>4</v>
      </c>
      <c r="BW197" s="119">
        <f>SUM(BV197)*1</f>
        <v>4</v>
      </c>
      <c r="BX197" s="137"/>
      <c r="BY197" s="172">
        <f t="shared" ref="BY197:BY198" si="1574">SUM(BZ197+CB197+CD197+CF197+CH197)</f>
        <v>0</v>
      </c>
      <c r="BZ197" s="141"/>
      <c r="CA197" s="142">
        <f t="shared" ref="CA197:CA198" si="1575">SUM(BZ197)*BU197</f>
        <v>0</v>
      </c>
      <c r="CB197" s="141"/>
      <c r="CC197" s="142">
        <f t="shared" si="1555"/>
        <v>0</v>
      </c>
      <c r="CD197" s="141"/>
      <c r="CE197" s="142">
        <f t="shared" ref="CE197" si="1576">SUM(CD197)*BV197</f>
        <v>0</v>
      </c>
      <c r="CF197" s="141"/>
      <c r="CG197" s="142">
        <f t="shared" ref="CG197" si="1577">SUM(CF197)*BW197</f>
        <v>0</v>
      </c>
      <c r="CH197" s="141"/>
      <c r="CI197" s="142">
        <f t="shared" si="1558"/>
        <v>0</v>
      </c>
      <c r="CJ197" s="68">
        <f>BV197*2/4</f>
        <v>2</v>
      </c>
      <c r="CK197" s="68">
        <f t="shared" ref="CK197:CK198" si="1578">BX197*BV197*0.05</f>
        <v>0</v>
      </c>
      <c r="CL197" s="141"/>
      <c r="CM197" s="142"/>
      <c r="CN197" s="141"/>
      <c r="CO197" s="68">
        <f t="shared" si="1567"/>
        <v>0</v>
      </c>
      <c r="CP197" s="141"/>
      <c r="CQ197" s="148">
        <f t="shared" ref="CQ197" si="1579">SUM(CP197*BT197*(30+4))</f>
        <v>0</v>
      </c>
      <c r="CR197" s="141"/>
      <c r="CS197" s="142">
        <f t="shared" ref="CS197:CS200" si="1580">SUM(CR197*BT197*3)</f>
        <v>0</v>
      </c>
      <c r="CT197" s="141"/>
      <c r="CU197" s="68">
        <f t="shared" ref="CU197:CU199" si="1581">SUM(CT197*BT197/3)</f>
        <v>0</v>
      </c>
      <c r="CV197" s="141"/>
      <c r="CW197" s="68">
        <f t="shared" ref="CW197" si="1582">SUM(CV197*BT197*2/3)</f>
        <v>0</v>
      </c>
      <c r="CX197" s="141"/>
      <c r="CY197" s="142">
        <f t="shared" ref="CY197" si="1583">SUM(CX197*BT197)*2</f>
        <v>0</v>
      </c>
      <c r="CZ197" s="141"/>
      <c r="DA197" s="142">
        <f>SUM(CZ197*BV197*2)</f>
        <v>0</v>
      </c>
      <c r="DB197" s="141"/>
      <c r="DC197" s="142">
        <f t="shared" ref="DC197" si="1584">SUM(DB197*BT197*2)</f>
        <v>0</v>
      </c>
      <c r="DD197" s="141"/>
      <c r="DE197" s="142">
        <f t="shared" ref="DE197" si="1585">SUM(BV197*DD197*6)</f>
        <v>0</v>
      </c>
      <c r="DF197" s="141"/>
      <c r="DG197" s="68">
        <f t="shared" si="1562"/>
        <v>0</v>
      </c>
      <c r="DH197" s="141"/>
      <c r="DI197" s="142">
        <f>SUM(BV197*DH197*6)</f>
        <v>0</v>
      </c>
      <c r="DJ197" s="141"/>
      <c r="DK197" s="142">
        <f t="shared" ref="DK197" si="1586">SUM(BV197*DJ197*8)</f>
        <v>0</v>
      </c>
      <c r="DL197" s="141">
        <v>2</v>
      </c>
      <c r="DM197" s="68">
        <f>SUM(DL197*BV197*1*8)</f>
        <v>64</v>
      </c>
      <c r="DN197" s="141"/>
      <c r="DO197" s="68">
        <f t="shared" ref="DO197" si="1587">SUM(DN197*BW197*4*6)</f>
        <v>0</v>
      </c>
      <c r="DP197" s="141"/>
      <c r="DQ197" s="112">
        <f t="shared" si="1573"/>
        <v>0</v>
      </c>
      <c r="DR197" s="79"/>
      <c r="DS197" s="153">
        <f t="shared" si="1501"/>
        <v>66</v>
      </c>
      <c r="DT197" s="153">
        <f t="shared" si="1502"/>
        <v>66</v>
      </c>
      <c r="DU197" s="79"/>
      <c r="DV197" s="79"/>
      <c r="DW197" s="79"/>
      <c r="DX197" s="182"/>
      <c r="DY197" s="183"/>
      <c r="DZ197" s="184"/>
      <c r="EA197" s="184"/>
      <c r="EB197" s="79"/>
      <c r="EC197" s="79"/>
      <c r="ED197" s="79"/>
      <c r="EE197" s="79"/>
      <c r="EF197" s="79"/>
      <c r="EG197" s="79"/>
      <c r="EH197" s="79"/>
      <c r="EI197" s="79"/>
      <c r="EJ197" s="79">
        <f t="shared" si="1503"/>
        <v>0</v>
      </c>
      <c r="EK197" s="79">
        <f t="shared" si="1504"/>
        <v>0</v>
      </c>
      <c r="EL197" s="79">
        <f t="shared" si="1505"/>
        <v>0</v>
      </c>
      <c r="EM197" s="153">
        <f t="shared" si="1506"/>
        <v>0</v>
      </c>
      <c r="EN197" s="79">
        <f t="shared" si="1507"/>
        <v>0</v>
      </c>
      <c r="EO197" s="79">
        <f t="shared" si="1508"/>
        <v>0</v>
      </c>
      <c r="EP197" s="79">
        <f t="shared" si="1509"/>
        <v>0</v>
      </c>
      <c r="EQ197" s="79">
        <f t="shared" si="1510"/>
        <v>0</v>
      </c>
      <c r="ER197" s="79">
        <f t="shared" si="1511"/>
        <v>0</v>
      </c>
      <c r="ES197" s="79">
        <f t="shared" si="1512"/>
        <v>0</v>
      </c>
      <c r="ET197" s="79">
        <f t="shared" si="1513"/>
        <v>0</v>
      </c>
      <c r="EU197" s="79">
        <f t="shared" si="1514"/>
        <v>0</v>
      </c>
      <c r="EV197" s="79">
        <f t="shared" si="1515"/>
        <v>2</v>
      </c>
      <c r="EW197" s="79">
        <f t="shared" si="1516"/>
        <v>0</v>
      </c>
      <c r="EX197" s="79">
        <f t="shared" si="1517"/>
        <v>0</v>
      </c>
      <c r="EY197" s="79">
        <f t="shared" si="1518"/>
        <v>0</v>
      </c>
      <c r="EZ197" s="79">
        <f t="shared" si="1519"/>
        <v>0</v>
      </c>
      <c r="FA197" s="79">
        <f t="shared" si="1520"/>
        <v>0</v>
      </c>
      <c r="FB197" s="79">
        <f t="shared" si="1521"/>
        <v>0</v>
      </c>
      <c r="FC197" s="79">
        <f t="shared" si="1522"/>
        <v>0</v>
      </c>
      <c r="FD197" s="79">
        <f t="shared" si="1523"/>
        <v>0</v>
      </c>
      <c r="FE197" s="79">
        <f t="shared" si="1524"/>
        <v>0</v>
      </c>
      <c r="FF197" s="79">
        <f t="shared" si="1525"/>
        <v>0</v>
      </c>
      <c r="FG197" s="153">
        <f t="shared" si="1526"/>
        <v>0</v>
      </c>
      <c r="FH197" s="79">
        <f t="shared" si="1527"/>
        <v>0</v>
      </c>
      <c r="FI197" s="79">
        <f t="shared" si="1528"/>
        <v>0</v>
      </c>
      <c r="FJ197" s="79">
        <f t="shared" si="1529"/>
        <v>0</v>
      </c>
      <c r="FK197" s="79">
        <f t="shared" si="1530"/>
        <v>0</v>
      </c>
      <c r="FL197" s="79">
        <f t="shared" si="1531"/>
        <v>0</v>
      </c>
      <c r="FM197" s="79">
        <f t="shared" si="1532"/>
        <v>0</v>
      </c>
      <c r="FN197" s="79">
        <f t="shared" si="1533"/>
        <v>0</v>
      </c>
      <c r="FO197" s="79">
        <f t="shared" si="1534"/>
        <v>0</v>
      </c>
      <c r="FP197" s="79">
        <f t="shared" si="1535"/>
        <v>0</v>
      </c>
      <c r="FQ197" s="79">
        <f t="shared" si="1536"/>
        <v>0</v>
      </c>
      <c r="FR197" s="79"/>
      <c r="FS197" s="155">
        <f t="shared" si="1536"/>
        <v>0</v>
      </c>
      <c r="FT197" s="79">
        <f t="shared" si="1537"/>
        <v>0</v>
      </c>
      <c r="FU197" s="79">
        <f t="shared" si="1538"/>
        <v>0</v>
      </c>
      <c r="FV197" s="79">
        <f t="shared" si="1539"/>
        <v>0</v>
      </c>
      <c r="FW197" s="79">
        <f t="shared" si="1540"/>
        <v>0</v>
      </c>
      <c r="FX197" s="79">
        <f t="shared" si="1541"/>
        <v>2</v>
      </c>
      <c r="FY197" s="79">
        <f t="shared" si="1542"/>
        <v>64</v>
      </c>
      <c r="FZ197" s="79">
        <f t="shared" si="1543"/>
        <v>0</v>
      </c>
      <c r="GA197" s="79">
        <f t="shared" si="1544"/>
        <v>0</v>
      </c>
      <c r="GB197" s="79">
        <f t="shared" si="1545"/>
        <v>1</v>
      </c>
      <c r="GC197" s="79">
        <f t="shared" si="1546"/>
        <v>25</v>
      </c>
      <c r="GD197" s="79">
        <f t="shared" si="1547"/>
        <v>0</v>
      </c>
      <c r="GE197" s="153">
        <f t="shared" si="1548"/>
        <v>91</v>
      </c>
      <c r="GF197" s="153">
        <f t="shared" si="1549"/>
        <v>66</v>
      </c>
      <c r="GG197" s="79"/>
      <c r="GH197" s="79"/>
      <c r="GI197" s="79"/>
      <c r="GJ197" s="80"/>
      <c r="GK197" s="267"/>
      <c r="GL197" s="10"/>
      <c r="GM197" s="10"/>
      <c r="GN197" s="1"/>
      <c r="GO197" s="13"/>
      <c r="GP197" s="26"/>
      <c r="GR197" s="33"/>
    </row>
    <row r="198" spans="1:200" s="5" customFormat="1" ht="24.95" hidden="1" customHeight="1" outlineLevel="1" x14ac:dyDescent="0.3">
      <c r="A198" s="116"/>
      <c r="B198" s="137" t="s">
        <v>249</v>
      </c>
      <c r="C198" s="119" t="s">
        <v>110</v>
      </c>
      <c r="D198" s="119" t="s">
        <v>95</v>
      </c>
      <c r="E198" s="119" t="s">
        <v>130</v>
      </c>
      <c r="F198" s="119" t="s">
        <v>246</v>
      </c>
      <c r="G198" s="119">
        <v>9</v>
      </c>
      <c r="H198" s="119">
        <v>3</v>
      </c>
      <c r="I198" s="119">
        <v>2</v>
      </c>
      <c r="J198" s="119">
        <v>3</v>
      </c>
      <c r="K198" s="119">
        <f t="shared" ref="K198" si="1588">SUM(J198)*2</f>
        <v>6</v>
      </c>
      <c r="L198" s="137"/>
      <c r="M198" s="172">
        <f t="shared" ref="M198" si="1589">SUM(N198+P198+R198+T198+V198)</f>
        <v>0</v>
      </c>
      <c r="N198" s="173"/>
      <c r="O198" s="142">
        <f t="shared" si="1550"/>
        <v>0</v>
      </c>
      <c r="P198" s="173"/>
      <c r="Q198" s="142">
        <f t="shared" ref="Q198" si="1590">J198*P198</f>
        <v>0</v>
      </c>
      <c r="R198" s="173"/>
      <c r="S198" s="142">
        <f t="shared" ref="S198" si="1591">SUM(R198)*J198</f>
        <v>0</v>
      </c>
      <c r="T198" s="173"/>
      <c r="U198" s="142">
        <f t="shared" ref="U198" si="1592">SUM(T198)*K198</f>
        <v>0</v>
      </c>
      <c r="V198" s="173"/>
      <c r="W198" s="142">
        <f t="shared" ref="W198" si="1593">SUM(V198)*J198*5</f>
        <v>0</v>
      </c>
      <c r="X198" s="68">
        <f t="shared" ref="X198" si="1594">SUM(J198*AX198*2+K198*AZ198*2)</f>
        <v>0</v>
      </c>
      <c r="Y198" s="68">
        <f t="shared" ref="Y198" si="1595">L198*J198*0.05</f>
        <v>0</v>
      </c>
      <c r="Z198" s="173"/>
      <c r="AA198" s="142"/>
      <c r="AB198" s="173">
        <v>17</v>
      </c>
      <c r="AC198" s="68">
        <f>AB198*H198*0.5</f>
        <v>25.5</v>
      </c>
      <c r="AD198" s="65"/>
      <c r="AE198" s="69"/>
      <c r="AF198" s="65"/>
      <c r="AG198" s="66"/>
      <c r="AH198" s="65"/>
      <c r="AI198" s="67"/>
      <c r="AJ198" s="65"/>
      <c r="AK198" s="67"/>
      <c r="AL198" s="65"/>
      <c r="AM198" s="66"/>
      <c r="AN198" s="65"/>
      <c r="AO198" s="66"/>
      <c r="AP198" s="65"/>
      <c r="AQ198" s="68"/>
      <c r="AR198" s="65"/>
      <c r="AS198" s="67"/>
      <c r="AT198" s="65"/>
      <c r="AU198" s="67"/>
      <c r="AV198" s="65"/>
      <c r="AW198" s="66"/>
      <c r="AX198" s="65"/>
      <c r="AY198" s="67"/>
      <c r="AZ198" s="65"/>
      <c r="BA198" s="67"/>
      <c r="BB198" s="65"/>
      <c r="BC198" s="67"/>
      <c r="BD198" s="65"/>
      <c r="BE198" s="70"/>
      <c r="BF198" s="116"/>
      <c r="BG198" s="181">
        <f t="shared" si="1498"/>
        <v>25.5</v>
      </c>
      <c r="BH198" s="181">
        <f t="shared" si="1499"/>
        <v>0</v>
      </c>
      <c r="BI198" s="116"/>
      <c r="BJ198" s="116"/>
      <c r="BK198" s="116"/>
      <c r="BL198" s="116"/>
      <c r="BM198" s="82"/>
      <c r="BN198" s="137" t="s">
        <v>402</v>
      </c>
      <c r="BO198" s="119" t="s">
        <v>110</v>
      </c>
      <c r="BP198" s="119" t="s">
        <v>95</v>
      </c>
      <c r="BQ198" s="119" t="s">
        <v>130</v>
      </c>
      <c r="BR198" s="119" t="s">
        <v>248</v>
      </c>
      <c r="BS198" s="119">
        <v>10</v>
      </c>
      <c r="BT198" s="119">
        <v>11</v>
      </c>
      <c r="BU198" s="119">
        <v>1</v>
      </c>
      <c r="BV198" s="119">
        <v>4</v>
      </c>
      <c r="BW198" s="119">
        <f t="shared" ref="BW198" si="1596">SUM(BV198)*2</f>
        <v>8</v>
      </c>
      <c r="BX198" s="137"/>
      <c r="BY198" s="172">
        <f t="shared" si="1574"/>
        <v>0</v>
      </c>
      <c r="BZ198" s="173"/>
      <c r="CA198" s="142">
        <f t="shared" si="1575"/>
        <v>0</v>
      </c>
      <c r="CB198" s="173"/>
      <c r="CC198" s="142">
        <f t="shared" si="1555"/>
        <v>0</v>
      </c>
      <c r="CD198" s="173"/>
      <c r="CE198" s="142">
        <f t="shared" ref="CE198" si="1597">SUM(CD198)*BV198</f>
        <v>0</v>
      </c>
      <c r="CF198" s="173"/>
      <c r="CG198" s="142">
        <f t="shared" ref="CG198" si="1598">SUM(CF198)*BW198</f>
        <v>0</v>
      </c>
      <c r="CH198" s="173"/>
      <c r="CI198" s="142">
        <f t="shared" si="1558"/>
        <v>0</v>
      </c>
      <c r="CJ198" s="68">
        <f t="shared" ref="CJ198" si="1599">SUM(BV198*DJ198*2+BW198*DL198*2)</f>
        <v>0</v>
      </c>
      <c r="CK198" s="68">
        <f t="shared" si="1578"/>
        <v>0</v>
      </c>
      <c r="CL198" s="173"/>
      <c r="CM198" s="142"/>
      <c r="CN198" s="173"/>
      <c r="CO198" s="68">
        <f>CN198*BT198*0.5</f>
        <v>0</v>
      </c>
      <c r="CP198" s="173"/>
      <c r="CQ198" s="142">
        <f>SUM(CP198*BT198*(30+4))/5</f>
        <v>0</v>
      </c>
      <c r="CR198" s="173"/>
      <c r="CS198" s="112">
        <f t="shared" si="1580"/>
        <v>0</v>
      </c>
      <c r="CT198" s="173"/>
      <c r="CU198" s="68">
        <f t="shared" si="1581"/>
        <v>0</v>
      </c>
      <c r="CV198" s="173"/>
      <c r="CW198" s="68">
        <f t="shared" ref="CW198" si="1600">SUM(CV198*BT198*2/3)</f>
        <v>0</v>
      </c>
      <c r="CX198" s="173"/>
      <c r="CY198" s="142">
        <f t="shared" ref="CY198" si="1601">SUM(CX198*BT198)</f>
        <v>0</v>
      </c>
      <c r="CZ198" s="173"/>
      <c r="DA198" s="142">
        <f t="shared" ref="DA198" si="1602">SUM(CZ198*BV198)</f>
        <v>0</v>
      </c>
      <c r="DB198" s="173">
        <v>1</v>
      </c>
      <c r="DC198" s="68">
        <f>DB198*BT198/3*3</f>
        <v>11</v>
      </c>
      <c r="DD198" s="173"/>
      <c r="DE198" s="68">
        <f t="shared" ref="DE198" si="1603">SUM(BV198*DD198*6)</f>
        <v>0</v>
      </c>
      <c r="DF198" s="173"/>
      <c r="DG198" s="68">
        <f t="shared" si="1562"/>
        <v>0</v>
      </c>
      <c r="DH198" s="173"/>
      <c r="DI198" s="112">
        <f t="shared" ref="DI198" si="1604">SUM(DH198*BT198/3)</f>
        <v>0</v>
      </c>
      <c r="DJ198" s="173"/>
      <c r="DK198" s="68">
        <f t="shared" ref="DK198" si="1605">SUM(BV198*DJ198*8)</f>
        <v>0</v>
      </c>
      <c r="DL198" s="173"/>
      <c r="DM198" s="68">
        <f t="shared" ref="DM198" si="1606">SUM(DL198*BW198*5*6)</f>
        <v>0</v>
      </c>
      <c r="DN198" s="173"/>
      <c r="DO198" s="68">
        <f t="shared" ref="DO198" si="1607">SUM(DN198*BW198*4*6)</f>
        <v>0</v>
      </c>
      <c r="DP198" s="173"/>
      <c r="DQ198" s="112">
        <f t="shared" si="1573"/>
        <v>0</v>
      </c>
      <c r="DR198" s="79"/>
      <c r="DS198" s="153">
        <f t="shared" si="1501"/>
        <v>11</v>
      </c>
      <c r="DT198" s="153">
        <f t="shared" si="1502"/>
        <v>11</v>
      </c>
      <c r="DU198" s="79"/>
      <c r="DV198" s="79"/>
      <c r="DW198" s="79"/>
      <c r="DX198" s="182"/>
      <c r="DY198" s="183"/>
      <c r="DZ198" s="184"/>
      <c r="EA198" s="184"/>
      <c r="EB198" s="79"/>
      <c r="EC198" s="79"/>
      <c r="ED198" s="79"/>
      <c r="EE198" s="79"/>
      <c r="EF198" s="79"/>
      <c r="EG198" s="79"/>
      <c r="EH198" s="79"/>
      <c r="EI198" s="79"/>
      <c r="EJ198" s="79">
        <f t="shared" si="1503"/>
        <v>0</v>
      </c>
      <c r="EK198" s="79">
        <f t="shared" si="1504"/>
        <v>0</v>
      </c>
      <c r="EL198" s="79">
        <f t="shared" si="1505"/>
        <v>0</v>
      </c>
      <c r="EM198" s="153">
        <f t="shared" si="1506"/>
        <v>0</v>
      </c>
      <c r="EN198" s="79">
        <f t="shared" si="1507"/>
        <v>0</v>
      </c>
      <c r="EO198" s="79">
        <f t="shared" si="1508"/>
        <v>0</v>
      </c>
      <c r="EP198" s="79">
        <f t="shared" si="1509"/>
        <v>0</v>
      </c>
      <c r="EQ198" s="79">
        <f t="shared" si="1510"/>
        <v>0</v>
      </c>
      <c r="ER198" s="79">
        <f t="shared" si="1511"/>
        <v>0</v>
      </c>
      <c r="ES198" s="79">
        <f t="shared" si="1512"/>
        <v>0</v>
      </c>
      <c r="ET198" s="79">
        <f t="shared" si="1513"/>
        <v>0</v>
      </c>
      <c r="EU198" s="79">
        <f t="shared" si="1514"/>
        <v>0</v>
      </c>
      <c r="EV198" s="79">
        <f t="shared" si="1515"/>
        <v>0</v>
      </c>
      <c r="EW198" s="79">
        <f t="shared" si="1516"/>
        <v>0</v>
      </c>
      <c r="EX198" s="79">
        <f t="shared" si="1517"/>
        <v>0</v>
      </c>
      <c r="EY198" s="79">
        <f t="shared" si="1518"/>
        <v>0</v>
      </c>
      <c r="EZ198" s="79">
        <f t="shared" si="1519"/>
        <v>17</v>
      </c>
      <c r="FA198" s="79">
        <f t="shared" si="1520"/>
        <v>25.5</v>
      </c>
      <c r="FB198" s="79">
        <f t="shared" si="1521"/>
        <v>0</v>
      </c>
      <c r="FC198" s="79">
        <f t="shared" si="1522"/>
        <v>0</v>
      </c>
      <c r="FD198" s="79">
        <f t="shared" si="1523"/>
        <v>0</v>
      </c>
      <c r="FE198" s="79">
        <f t="shared" si="1524"/>
        <v>0</v>
      </c>
      <c r="FF198" s="79">
        <f t="shared" si="1525"/>
        <v>0</v>
      </c>
      <c r="FG198" s="153">
        <f t="shared" si="1526"/>
        <v>0</v>
      </c>
      <c r="FH198" s="79">
        <f t="shared" si="1527"/>
        <v>0</v>
      </c>
      <c r="FI198" s="79">
        <f t="shared" si="1528"/>
        <v>0</v>
      </c>
      <c r="FJ198" s="79">
        <f t="shared" si="1529"/>
        <v>0</v>
      </c>
      <c r="FK198" s="79">
        <f t="shared" si="1530"/>
        <v>0</v>
      </c>
      <c r="FL198" s="79">
        <f t="shared" si="1531"/>
        <v>0</v>
      </c>
      <c r="FM198" s="79">
        <f t="shared" si="1532"/>
        <v>0</v>
      </c>
      <c r="FN198" s="79">
        <f t="shared" si="1533"/>
        <v>1</v>
      </c>
      <c r="FO198" s="79">
        <f t="shared" si="1534"/>
        <v>11</v>
      </c>
      <c r="FP198" s="79">
        <f t="shared" si="1535"/>
        <v>0</v>
      </c>
      <c r="FQ198" s="79">
        <f t="shared" si="1536"/>
        <v>0</v>
      </c>
      <c r="FR198" s="79"/>
      <c r="FS198" s="155">
        <f t="shared" si="1536"/>
        <v>0</v>
      </c>
      <c r="FT198" s="79">
        <f t="shared" si="1537"/>
        <v>0</v>
      </c>
      <c r="FU198" s="79">
        <f t="shared" si="1538"/>
        <v>0</v>
      </c>
      <c r="FV198" s="79">
        <f t="shared" si="1539"/>
        <v>0</v>
      </c>
      <c r="FW198" s="79">
        <f t="shared" si="1540"/>
        <v>0</v>
      </c>
      <c r="FX198" s="79">
        <f t="shared" si="1541"/>
        <v>0</v>
      </c>
      <c r="FY198" s="79">
        <f t="shared" si="1542"/>
        <v>0</v>
      </c>
      <c r="FZ198" s="79">
        <f t="shared" si="1543"/>
        <v>0</v>
      </c>
      <c r="GA198" s="79">
        <f t="shared" si="1544"/>
        <v>0</v>
      </c>
      <c r="GB198" s="79">
        <f t="shared" si="1545"/>
        <v>0</v>
      </c>
      <c r="GC198" s="79">
        <f t="shared" si="1546"/>
        <v>0</v>
      </c>
      <c r="GD198" s="79">
        <f t="shared" si="1547"/>
        <v>0</v>
      </c>
      <c r="GE198" s="153">
        <f t="shared" si="1548"/>
        <v>36.5</v>
      </c>
      <c r="GF198" s="153">
        <f t="shared" si="1549"/>
        <v>11</v>
      </c>
      <c r="GG198" s="79"/>
      <c r="GH198" s="79"/>
      <c r="GI198" s="79"/>
      <c r="GJ198" s="80"/>
      <c r="GK198" s="267"/>
      <c r="GL198" s="10"/>
      <c r="GM198" s="10"/>
      <c r="GN198" s="1"/>
      <c r="GO198" s="13"/>
      <c r="GP198" s="26"/>
      <c r="GR198" s="33"/>
    </row>
    <row r="199" spans="1:200" s="5" customFormat="1" ht="24.95" hidden="1" customHeight="1" outlineLevel="1" x14ac:dyDescent="0.3">
      <c r="A199" s="116"/>
      <c r="B199" s="137" t="s">
        <v>233</v>
      </c>
      <c r="C199" s="119" t="s">
        <v>94</v>
      </c>
      <c r="D199" s="119" t="s">
        <v>190</v>
      </c>
      <c r="E199" s="119" t="s">
        <v>187</v>
      </c>
      <c r="F199" s="119" t="s">
        <v>379</v>
      </c>
      <c r="G199" s="119">
        <v>11</v>
      </c>
      <c r="H199" s="119">
        <v>2</v>
      </c>
      <c r="I199" s="119">
        <v>1</v>
      </c>
      <c r="J199" s="119">
        <v>1</v>
      </c>
      <c r="K199" s="119">
        <v>1</v>
      </c>
      <c r="L199" s="138"/>
      <c r="M199" s="139">
        <f t="shared" ref="M199" si="1608">SUM(N199+P199+R199+T199+V199)</f>
        <v>0</v>
      </c>
      <c r="N199" s="138"/>
      <c r="O199" s="138">
        <f>SUM(N199)*I199</f>
        <v>0</v>
      </c>
      <c r="P199" s="138"/>
      <c r="Q199" s="140">
        <f t="shared" ref="Q199" si="1609">J199*P199</f>
        <v>0</v>
      </c>
      <c r="R199" s="138"/>
      <c r="S199" s="140">
        <f t="shared" ref="S199" si="1610">SUM(R199)*J199</f>
        <v>0</v>
      </c>
      <c r="T199" s="141"/>
      <c r="U199" s="142">
        <f t="shared" ref="U199:U200" si="1611">SUM(T199)*K199</f>
        <v>0</v>
      </c>
      <c r="V199" s="141"/>
      <c r="W199" s="142">
        <f t="shared" ref="W199" si="1612">SUM(V199)*J199*5</f>
        <v>0</v>
      </c>
      <c r="X199" s="68"/>
      <c r="Y199" s="68">
        <f t="shared" ref="Y199" si="1613">SUM(L199*15/100*J199)</f>
        <v>0</v>
      </c>
      <c r="Z199" s="141"/>
      <c r="AA199" s="142"/>
      <c r="AB199" s="141"/>
      <c r="AC199" s="68">
        <f t="shared" ref="AC199" si="1614">SUM(AB199)*3*H199/5</f>
        <v>0</v>
      </c>
      <c r="AD199" s="141">
        <v>1</v>
      </c>
      <c r="AE199" s="148">
        <f>H199*15*AD199</f>
        <v>30</v>
      </c>
      <c r="AF199" s="141"/>
      <c r="AG199" s="142">
        <f t="shared" ref="AG199" si="1615">SUM(AF199*H199*3)</f>
        <v>0</v>
      </c>
      <c r="AH199" s="141"/>
      <c r="AI199" s="68">
        <f t="shared" si="1551"/>
        <v>0</v>
      </c>
      <c r="AJ199" s="141"/>
      <c r="AK199" s="68">
        <f t="shared" si="1552"/>
        <v>0</v>
      </c>
      <c r="AL199" s="141"/>
      <c r="AM199" s="142">
        <f>SUM(AL199*H199)*2</f>
        <v>0</v>
      </c>
      <c r="AN199" s="141"/>
      <c r="AO199" s="142">
        <f t="shared" ref="AO199" si="1616">SUM(AN199*J199)</f>
        <v>0</v>
      </c>
      <c r="AP199" s="141"/>
      <c r="AQ199" s="68">
        <f>SUM(AP199*H199*2)</f>
        <v>0</v>
      </c>
      <c r="AR199" s="141"/>
      <c r="AS199" s="68">
        <f t="shared" ref="AS199" si="1617">SUM(J199*AR199*6)</f>
        <v>0</v>
      </c>
      <c r="AT199" s="141"/>
      <c r="AU199" s="68">
        <f t="shared" ref="AU199" si="1618">AT199*H199/3</f>
        <v>0</v>
      </c>
      <c r="AV199" s="141"/>
      <c r="AW199" s="142">
        <f t="shared" ref="AW199" si="1619">SUM(AV199*H199/3)</f>
        <v>0</v>
      </c>
      <c r="AX199" s="141"/>
      <c r="AY199" s="68">
        <f>SUM(J199*AX199*8)</f>
        <v>0</v>
      </c>
      <c r="AZ199" s="141"/>
      <c r="BA199" s="68">
        <f>SUM(AZ199*H199*5*2/3)</f>
        <v>0</v>
      </c>
      <c r="BB199" s="141"/>
      <c r="BC199" s="68">
        <f t="shared" ref="BC199" si="1620">SUM(BB199*K199*4*6)</f>
        <v>0</v>
      </c>
      <c r="BD199" s="141"/>
      <c r="BE199" s="112">
        <f t="shared" ref="BE199" si="1621">SUM(BD199*50)</f>
        <v>0</v>
      </c>
      <c r="BF199" s="116"/>
      <c r="BG199" s="181">
        <f t="shared" si="1498"/>
        <v>30</v>
      </c>
      <c r="BH199" s="181">
        <f t="shared" si="1499"/>
        <v>0</v>
      </c>
      <c r="BI199" s="116"/>
      <c r="BJ199" s="116"/>
      <c r="BK199" s="116"/>
      <c r="BL199" s="116"/>
      <c r="BM199" s="82"/>
      <c r="BN199" s="112" t="s">
        <v>403</v>
      </c>
      <c r="BO199" s="233" t="s">
        <v>222</v>
      </c>
      <c r="BP199" s="234" t="s">
        <v>95</v>
      </c>
      <c r="BQ199" s="119" t="s">
        <v>223</v>
      </c>
      <c r="BR199" s="234" t="s">
        <v>224</v>
      </c>
      <c r="BS199" s="235">
        <v>4</v>
      </c>
      <c r="BT199" s="119">
        <v>1</v>
      </c>
      <c r="BU199" s="119">
        <v>1</v>
      </c>
      <c r="BV199" s="119">
        <v>1</v>
      </c>
      <c r="BW199" s="119">
        <v>1</v>
      </c>
      <c r="BX199" s="140"/>
      <c r="BY199" s="172">
        <f>SUM(BZ199+CB199+CD199+CF199+CH199)</f>
        <v>0</v>
      </c>
      <c r="BZ199" s="173"/>
      <c r="CA199" s="142">
        <f t="shared" ref="CA199:CA200" si="1622">SUM(BZ199)*BU199</f>
        <v>0</v>
      </c>
      <c r="CB199" s="173"/>
      <c r="CC199" s="142">
        <f>CB199*BV199</f>
        <v>0</v>
      </c>
      <c r="CD199" s="173"/>
      <c r="CE199" s="142">
        <f>SUM(CD199)*BV199</f>
        <v>0</v>
      </c>
      <c r="CF199" s="173"/>
      <c r="CG199" s="142">
        <f>SUM(CF199)*BW199</f>
        <v>0</v>
      </c>
      <c r="CH199" s="173"/>
      <c r="CI199" s="142">
        <f>SUM(CH199)*BV199*5</f>
        <v>0</v>
      </c>
      <c r="CJ199" s="68">
        <f>SUM(BV199*DJ199*2+BW199*DL199*2+BV199*DN199*2)</f>
        <v>0</v>
      </c>
      <c r="CK199" s="68">
        <f>SUM(BX199*5/100*BV199)</f>
        <v>0</v>
      </c>
      <c r="CL199" s="173"/>
      <c r="CM199" s="142"/>
      <c r="CN199" s="173">
        <v>6</v>
      </c>
      <c r="CO199" s="68">
        <f>CN199*BT199*4</f>
        <v>24</v>
      </c>
      <c r="CP199" s="173"/>
      <c r="CQ199" s="142">
        <f>SUM(CP199*BT199*(30+4))</f>
        <v>0</v>
      </c>
      <c r="CR199" s="173"/>
      <c r="CS199" s="142">
        <f t="shared" si="1580"/>
        <v>0</v>
      </c>
      <c r="CT199" s="142"/>
      <c r="CU199" s="68">
        <f t="shared" si="1581"/>
        <v>0</v>
      </c>
      <c r="CV199" s="141"/>
      <c r="CW199" s="68">
        <f>SUM(CV199*BT199*2/3)</f>
        <v>0</v>
      </c>
      <c r="CX199" s="173"/>
      <c r="CY199" s="142">
        <f t="shared" ref="CY199" si="1623">SUM(CX199*BT199)</f>
        <v>0</v>
      </c>
      <c r="CZ199" s="173"/>
      <c r="DA199" s="142">
        <f t="shared" ref="DA199" si="1624">SUM(CZ199*BV199)</f>
        <v>0</v>
      </c>
      <c r="DB199" s="173">
        <v>0</v>
      </c>
      <c r="DC199" s="142">
        <f>DB199*BT199/3</f>
        <v>0</v>
      </c>
      <c r="DD199" s="173"/>
      <c r="DE199" s="142">
        <f>SUM(BV199*DD199*6)</f>
        <v>0</v>
      </c>
      <c r="DF199" s="141"/>
      <c r="DG199" s="68">
        <f t="shared" si="1562"/>
        <v>0</v>
      </c>
      <c r="DH199" s="142"/>
      <c r="DI199" s="142">
        <f>SUM(BV199*DH199*6)</f>
        <v>0</v>
      </c>
      <c r="DJ199" s="141"/>
      <c r="DK199" s="142">
        <f>SUM(BV199*DJ199*8)</f>
        <v>0</v>
      </c>
      <c r="DL199" s="142"/>
      <c r="DM199" s="68">
        <f>SUM(DL199*BW199*5*6)</f>
        <v>0</v>
      </c>
      <c r="DN199" s="173"/>
      <c r="DO199" s="68">
        <f t="shared" ref="DO199" si="1625">SUM(DN199*BW199*4*6)</f>
        <v>0</v>
      </c>
      <c r="DP199" s="173"/>
      <c r="DQ199" s="112">
        <f>SUM(DP199*50)</f>
        <v>0</v>
      </c>
      <c r="DR199" s="79"/>
      <c r="DS199" s="153">
        <f t="shared" si="1501"/>
        <v>24</v>
      </c>
      <c r="DT199" s="153">
        <f t="shared" si="1502"/>
        <v>0</v>
      </c>
      <c r="DU199" s="79"/>
      <c r="DV199" s="79"/>
      <c r="DW199" s="79"/>
      <c r="DX199" s="182"/>
      <c r="DY199" s="183"/>
      <c r="DZ199" s="184"/>
      <c r="EA199" s="184"/>
      <c r="EB199" s="79"/>
      <c r="EC199" s="79"/>
      <c r="ED199" s="79"/>
      <c r="EE199" s="79"/>
      <c r="EF199" s="79"/>
      <c r="EG199" s="79"/>
      <c r="EH199" s="79"/>
      <c r="EI199" s="79"/>
      <c r="EJ199" s="79">
        <f t="shared" si="1503"/>
        <v>0</v>
      </c>
      <c r="EK199" s="79">
        <f t="shared" si="1504"/>
        <v>0</v>
      </c>
      <c r="EL199" s="79">
        <f t="shared" si="1505"/>
        <v>0</v>
      </c>
      <c r="EM199" s="153">
        <f t="shared" si="1506"/>
        <v>0</v>
      </c>
      <c r="EN199" s="79">
        <f t="shared" si="1507"/>
        <v>0</v>
      </c>
      <c r="EO199" s="79">
        <f t="shared" si="1508"/>
        <v>0</v>
      </c>
      <c r="EP199" s="79">
        <f t="shared" si="1509"/>
        <v>0</v>
      </c>
      <c r="EQ199" s="79">
        <f t="shared" si="1510"/>
        <v>0</v>
      </c>
      <c r="ER199" s="79">
        <f t="shared" si="1511"/>
        <v>0</v>
      </c>
      <c r="ES199" s="79">
        <f t="shared" si="1512"/>
        <v>0</v>
      </c>
      <c r="ET199" s="79">
        <f t="shared" si="1513"/>
        <v>0</v>
      </c>
      <c r="EU199" s="79">
        <f t="shared" si="1514"/>
        <v>0</v>
      </c>
      <c r="EV199" s="79">
        <f t="shared" si="1515"/>
        <v>0</v>
      </c>
      <c r="EW199" s="79">
        <f t="shared" si="1516"/>
        <v>0</v>
      </c>
      <c r="EX199" s="79">
        <f t="shared" si="1517"/>
        <v>0</v>
      </c>
      <c r="EY199" s="79">
        <f t="shared" si="1518"/>
        <v>0</v>
      </c>
      <c r="EZ199" s="79">
        <f t="shared" si="1519"/>
        <v>6</v>
      </c>
      <c r="FA199" s="79">
        <f t="shared" si="1520"/>
        <v>24</v>
      </c>
      <c r="FB199" s="79">
        <f t="shared" si="1521"/>
        <v>1</v>
      </c>
      <c r="FC199" s="79">
        <f t="shared" si="1522"/>
        <v>30</v>
      </c>
      <c r="FD199" s="79">
        <f t="shared" si="1523"/>
        <v>0</v>
      </c>
      <c r="FE199" s="79">
        <f t="shared" si="1524"/>
        <v>0</v>
      </c>
      <c r="FF199" s="79">
        <f t="shared" si="1525"/>
        <v>0</v>
      </c>
      <c r="FG199" s="153">
        <f t="shared" si="1526"/>
        <v>0</v>
      </c>
      <c r="FH199" s="79">
        <f t="shared" si="1527"/>
        <v>0</v>
      </c>
      <c r="FI199" s="79">
        <f t="shared" si="1528"/>
        <v>0</v>
      </c>
      <c r="FJ199" s="79">
        <f t="shared" si="1529"/>
        <v>0</v>
      </c>
      <c r="FK199" s="79">
        <f t="shared" si="1530"/>
        <v>0</v>
      </c>
      <c r="FL199" s="79">
        <f t="shared" si="1531"/>
        <v>0</v>
      </c>
      <c r="FM199" s="79">
        <f t="shared" si="1532"/>
        <v>0</v>
      </c>
      <c r="FN199" s="79">
        <f t="shared" si="1533"/>
        <v>0</v>
      </c>
      <c r="FO199" s="79">
        <f t="shared" si="1534"/>
        <v>0</v>
      </c>
      <c r="FP199" s="79">
        <f t="shared" si="1535"/>
        <v>0</v>
      </c>
      <c r="FQ199" s="79">
        <f t="shared" si="1536"/>
        <v>0</v>
      </c>
      <c r="FR199" s="79"/>
      <c r="FS199" s="155">
        <f t="shared" si="1536"/>
        <v>0</v>
      </c>
      <c r="FT199" s="79">
        <f t="shared" si="1537"/>
        <v>0</v>
      </c>
      <c r="FU199" s="79">
        <f t="shared" si="1538"/>
        <v>0</v>
      </c>
      <c r="FV199" s="79">
        <f t="shared" si="1539"/>
        <v>0</v>
      </c>
      <c r="FW199" s="79">
        <f t="shared" si="1540"/>
        <v>0</v>
      </c>
      <c r="FX199" s="79">
        <f t="shared" si="1541"/>
        <v>0</v>
      </c>
      <c r="FY199" s="79">
        <f t="shared" si="1542"/>
        <v>0</v>
      </c>
      <c r="FZ199" s="79">
        <f t="shared" si="1543"/>
        <v>0</v>
      </c>
      <c r="GA199" s="79">
        <f t="shared" si="1544"/>
        <v>0</v>
      </c>
      <c r="GB199" s="79">
        <f t="shared" si="1545"/>
        <v>0</v>
      </c>
      <c r="GC199" s="79">
        <f t="shared" si="1546"/>
        <v>0</v>
      </c>
      <c r="GD199" s="79">
        <f t="shared" si="1547"/>
        <v>0</v>
      </c>
      <c r="GE199" s="153">
        <f t="shared" si="1548"/>
        <v>54</v>
      </c>
      <c r="GF199" s="153">
        <f t="shared" si="1549"/>
        <v>0</v>
      </c>
      <c r="GG199" s="79"/>
      <c r="GH199" s="79"/>
      <c r="GI199" s="79"/>
      <c r="GJ199" s="80"/>
      <c r="GK199" s="267"/>
      <c r="GL199" s="10"/>
      <c r="GM199" s="10"/>
      <c r="GN199" s="1"/>
      <c r="GO199" s="13"/>
      <c r="GP199" s="26"/>
      <c r="GR199" s="33"/>
    </row>
    <row r="200" spans="1:200" s="5" customFormat="1" ht="24.95" hidden="1" customHeight="1" outlineLevel="1" x14ac:dyDescent="0.3">
      <c r="A200" s="116"/>
      <c r="B200" s="62" t="s">
        <v>102</v>
      </c>
      <c r="C200" s="63" t="s">
        <v>94</v>
      </c>
      <c r="D200" s="63" t="s">
        <v>95</v>
      </c>
      <c r="E200" s="63" t="s">
        <v>162</v>
      </c>
      <c r="F200" s="119" t="s">
        <v>420</v>
      </c>
      <c r="G200" s="63">
        <v>5</v>
      </c>
      <c r="H200" s="63">
        <v>23</v>
      </c>
      <c r="I200" s="63">
        <v>1</v>
      </c>
      <c r="J200" s="63">
        <v>1</v>
      </c>
      <c r="K200" s="63">
        <f t="shared" ref="K200" si="1626">SUM(J200)*2</f>
        <v>2</v>
      </c>
      <c r="L200" s="62">
        <v>62</v>
      </c>
      <c r="M200" s="64">
        <f t="shared" ref="M200" si="1627">SUM(N200+P200+R200+T200+V200)</f>
        <v>38</v>
      </c>
      <c r="N200" s="65"/>
      <c r="O200" s="66">
        <f t="shared" ref="O200" si="1628">SUM(N200)*I200</f>
        <v>0</v>
      </c>
      <c r="P200" s="65">
        <v>14</v>
      </c>
      <c r="Q200" s="66"/>
      <c r="R200" s="65">
        <v>24</v>
      </c>
      <c r="S200" s="66"/>
      <c r="T200" s="65"/>
      <c r="U200" s="66">
        <f t="shared" si="1611"/>
        <v>0</v>
      </c>
      <c r="V200" s="65"/>
      <c r="W200" s="66">
        <f>SUM(V200)*J200*5</f>
        <v>0</v>
      </c>
      <c r="X200" s="67">
        <f>SUM(J200*AX200*2+K200*AZ200*2)</f>
        <v>0</v>
      </c>
      <c r="Y200" s="68"/>
      <c r="Z200" s="65"/>
      <c r="AA200" s="66"/>
      <c r="AB200" s="65"/>
      <c r="AC200" s="67">
        <f>SUM(AB200)*3*H200/5</f>
        <v>0</v>
      </c>
      <c r="AD200" s="65"/>
      <c r="AE200" s="69">
        <f>SUM(AD200*H200*(30+4))</f>
        <v>0</v>
      </c>
      <c r="AF200" s="65"/>
      <c r="AG200" s="66">
        <f>SUM(AF200*H200*3)</f>
        <v>0</v>
      </c>
      <c r="AH200" s="65"/>
      <c r="AI200" s="67">
        <f t="shared" si="1551"/>
        <v>0</v>
      </c>
      <c r="AJ200" s="65"/>
      <c r="AK200" s="67">
        <f t="shared" si="1552"/>
        <v>0</v>
      </c>
      <c r="AL200" s="65">
        <v>1</v>
      </c>
      <c r="AM200" s="66">
        <f>SUM(AL200*H200)*2</f>
        <v>46</v>
      </c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81">
        <f t="shared" si="1498"/>
        <v>46</v>
      </c>
      <c r="BH200" s="181">
        <f t="shared" si="1499"/>
        <v>0</v>
      </c>
      <c r="BI200" s="116"/>
      <c r="BJ200" s="116"/>
      <c r="BK200" s="116"/>
      <c r="BL200" s="116"/>
      <c r="BM200" s="82"/>
      <c r="BN200" s="62" t="s">
        <v>102</v>
      </c>
      <c r="BO200" s="63" t="s">
        <v>94</v>
      </c>
      <c r="BP200" s="63" t="s">
        <v>95</v>
      </c>
      <c r="BQ200" s="63" t="s">
        <v>162</v>
      </c>
      <c r="BR200" s="119" t="s">
        <v>420</v>
      </c>
      <c r="BS200" s="63">
        <v>6</v>
      </c>
      <c r="BT200" s="63">
        <v>24</v>
      </c>
      <c r="BU200" s="63">
        <v>1</v>
      </c>
      <c r="BV200" s="63">
        <v>3</v>
      </c>
      <c r="BW200" s="63">
        <f>SUM(BV200)*2</f>
        <v>6</v>
      </c>
      <c r="BX200" s="62">
        <v>74</v>
      </c>
      <c r="BY200" s="135">
        <f t="shared" ref="BY200" si="1629">SUM(BZ200+CB200+CD200+CF200+CH200)</f>
        <v>0</v>
      </c>
      <c r="BZ200" s="65"/>
      <c r="CA200" s="66">
        <f t="shared" si="1622"/>
        <v>0</v>
      </c>
      <c r="CB200" s="65"/>
      <c r="CC200" s="66">
        <f t="shared" ref="CC200" si="1630">BV200*CB200</f>
        <v>0</v>
      </c>
      <c r="CD200" s="65"/>
      <c r="CE200" s="66">
        <f t="shared" ref="CE200" si="1631">SUM(CD200)*BV200</f>
        <v>0</v>
      </c>
      <c r="CF200" s="65"/>
      <c r="CG200" s="66">
        <f t="shared" ref="CG200" si="1632">SUM(CF200)*BW200</f>
        <v>0</v>
      </c>
      <c r="CH200" s="65"/>
      <c r="CI200" s="66">
        <f t="shared" ref="CI200" si="1633">SUM(CH200)*BV200*5</f>
        <v>0</v>
      </c>
      <c r="CJ200" s="67">
        <f t="shared" ref="CJ200" si="1634">SUM(BV200*DJ200*2+BW200*DL200*2)</f>
        <v>0</v>
      </c>
      <c r="CK200" s="68"/>
      <c r="CL200" s="65"/>
      <c r="CM200" s="66"/>
      <c r="CN200" s="65"/>
      <c r="CO200" s="67">
        <f t="shared" ref="CO200" si="1635">SUM(CN200)*3*BT200/5</f>
        <v>0</v>
      </c>
      <c r="CP200" s="65"/>
      <c r="CQ200" s="69">
        <f t="shared" ref="CQ200" si="1636">SUM(CP200*BT200*(30+4))</f>
        <v>0</v>
      </c>
      <c r="CR200" s="65">
        <v>1</v>
      </c>
      <c r="CS200" s="66">
        <f t="shared" si="1580"/>
        <v>72</v>
      </c>
      <c r="CT200" s="79"/>
      <c r="CU200" s="153"/>
      <c r="CV200" s="79"/>
      <c r="CW200" s="79"/>
      <c r="CX200" s="79"/>
      <c r="CY200" s="79"/>
      <c r="CZ200" s="79"/>
      <c r="DA200" s="79"/>
      <c r="DB200" s="79"/>
      <c r="DC200" s="155"/>
      <c r="DD200" s="79"/>
      <c r="DE200" s="155"/>
      <c r="DF200" s="79"/>
      <c r="DG200" s="79"/>
      <c r="DH200" s="79"/>
      <c r="DI200" s="79"/>
      <c r="DJ200" s="79"/>
      <c r="DK200" s="155"/>
      <c r="DL200" s="79"/>
      <c r="DM200" s="79"/>
      <c r="DN200" s="79"/>
      <c r="DO200" s="79"/>
      <c r="DP200" s="79"/>
      <c r="DQ200" s="79"/>
      <c r="DR200" s="79"/>
      <c r="DS200" s="153">
        <f t="shared" si="1501"/>
        <v>72</v>
      </c>
      <c r="DT200" s="153">
        <f t="shared" si="1502"/>
        <v>0</v>
      </c>
      <c r="DU200" s="79"/>
      <c r="DV200" s="79"/>
      <c r="DW200" s="79"/>
      <c r="DX200" s="182"/>
      <c r="DY200" s="183"/>
      <c r="DZ200" s="184"/>
      <c r="EA200" s="184"/>
      <c r="EB200" s="79"/>
      <c r="EC200" s="79"/>
      <c r="ED200" s="79"/>
      <c r="EE200" s="79"/>
      <c r="EF200" s="79"/>
      <c r="EG200" s="79"/>
      <c r="EH200" s="79"/>
      <c r="EI200" s="79"/>
      <c r="EJ200" s="79"/>
      <c r="EK200" s="79"/>
      <c r="EL200" s="79"/>
      <c r="EM200" s="153">
        <f t="shared" si="1506"/>
        <v>0</v>
      </c>
      <c r="EN200" s="79">
        <f t="shared" si="1507"/>
        <v>14</v>
      </c>
      <c r="EO200" s="79">
        <f t="shared" si="1508"/>
        <v>0</v>
      </c>
      <c r="EP200" s="79">
        <f t="shared" si="1509"/>
        <v>24</v>
      </c>
      <c r="EQ200" s="79">
        <f t="shared" si="1510"/>
        <v>0</v>
      </c>
      <c r="ER200" s="79">
        <f t="shared" si="1511"/>
        <v>0</v>
      </c>
      <c r="ES200" s="79">
        <f t="shared" si="1512"/>
        <v>0</v>
      </c>
      <c r="ET200" s="79">
        <f t="shared" si="1513"/>
        <v>0</v>
      </c>
      <c r="EU200" s="79">
        <f t="shared" si="1514"/>
        <v>0</v>
      </c>
      <c r="EV200" s="79">
        <f t="shared" si="1515"/>
        <v>0</v>
      </c>
      <c r="EW200" s="79">
        <f t="shared" si="1516"/>
        <v>0</v>
      </c>
      <c r="EX200" s="79">
        <f t="shared" si="1517"/>
        <v>0</v>
      </c>
      <c r="EY200" s="79">
        <f t="shared" si="1518"/>
        <v>0</v>
      </c>
      <c r="EZ200" s="79">
        <f t="shared" si="1519"/>
        <v>0</v>
      </c>
      <c r="FA200" s="79">
        <f t="shared" si="1520"/>
        <v>0</v>
      </c>
      <c r="FB200" s="79">
        <f t="shared" si="1521"/>
        <v>0</v>
      </c>
      <c r="FC200" s="79">
        <f t="shared" si="1522"/>
        <v>0</v>
      </c>
      <c r="FD200" s="79">
        <f t="shared" si="1523"/>
        <v>1</v>
      </c>
      <c r="FE200" s="79">
        <f t="shared" si="1524"/>
        <v>72</v>
      </c>
      <c r="FF200" s="79">
        <f t="shared" si="1525"/>
        <v>0</v>
      </c>
      <c r="FG200" s="153">
        <f t="shared" si="1526"/>
        <v>0</v>
      </c>
      <c r="FH200" s="79">
        <f t="shared" si="1527"/>
        <v>0</v>
      </c>
      <c r="FI200" s="79">
        <f t="shared" si="1528"/>
        <v>0</v>
      </c>
      <c r="FJ200" s="79">
        <f t="shared" si="1529"/>
        <v>1</v>
      </c>
      <c r="FK200" s="79">
        <f t="shared" si="1530"/>
        <v>46</v>
      </c>
      <c r="FL200" s="79">
        <f t="shared" si="1531"/>
        <v>0</v>
      </c>
      <c r="FM200" s="79">
        <f t="shared" si="1532"/>
        <v>0</v>
      </c>
      <c r="FN200" s="79">
        <f t="shared" si="1533"/>
        <v>0</v>
      </c>
      <c r="FO200" s="79">
        <f t="shared" si="1534"/>
        <v>0</v>
      </c>
      <c r="FP200" s="79">
        <f t="shared" si="1535"/>
        <v>0</v>
      </c>
      <c r="FQ200" s="79">
        <f t="shared" si="1536"/>
        <v>0</v>
      </c>
      <c r="FR200" s="79"/>
      <c r="FS200" s="155">
        <f t="shared" si="1536"/>
        <v>0</v>
      </c>
      <c r="FT200" s="79">
        <f t="shared" si="1537"/>
        <v>0</v>
      </c>
      <c r="FU200" s="79">
        <f t="shared" si="1538"/>
        <v>0</v>
      </c>
      <c r="FV200" s="79">
        <f t="shared" si="1539"/>
        <v>0</v>
      </c>
      <c r="FW200" s="79">
        <f t="shared" si="1540"/>
        <v>0</v>
      </c>
      <c r="FX200" s="79">
        <f t="shared" si="1541"/>
        <v>0</v>
      </c>
      <c r="FY200" s="79">
        <f t="shared" si="1542"/>
        <v>0</v>
      </c>
      <c r="FZ200" s="79">
        <f t="shared" si="1543"/>
        <v>0</v>
      </c>
      <c r="GA200" s="79">
        <f t="shared" si="1544"/>
        <v>0</v>
      </c>
      <c r="GB200" s="79">
        <f t="shared" si="1545"/>
        <v>0</v>
      </c>
      <c r="GC200" s="79">
        <f t="shared" si="1546"/>
        <v>0</v>
      </c>
      <c r="GD200" s="79">
        <f t="shared" si="1547"/>
        <v>0</v>
      </c>
      <c r="GE200" s="153">
        <f t="shared" si="1548"/>
        <v>118</v>
      </c>
      <c r="GF200" s="153">
        <f t="shared" si="1549"/>
        <v>0</v>
      </c>
      <c r="GG200" s="79"/>
      <c r="GH200" s="79"/>
      <c r="GI200" s="79"/>
      <c r="GJ200" s="80"/>
      <c r="GK200" s="267"/>
      <c r="GL200" s="10"/>
      <c r="GM200" s="10"/>
      <c r="GN200" s="1"/>
      <c r="GO200" s="13"/>
      <c r="GP200" s="26"/>
      <c r="GR200" s="33"/>
    </row>
    <row r="201" spans="1:200" ht="24.95" hidden="1" customHeight="1" outlineLevel="1" x14ac:dyDescent="0.3">
      <c r="A201" s="116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2"/>
      <c r="M201" s="64"/>
      <c r="N201" s="65"/>
      <c r="O201" s="66"/>
      <c r="P201" s="65"/>
      <c r="Q201" s="66"/>
      <c r="R201" s="65"/>
      <c r="S201" s="66"/>
      <c r="T201" s="65"/>
      <c r="U201" s="66"/>
      <c r="V201" s="65"/>
      <c r="W201" s="66"/>
      <c r="X201" s="67"/>
      <c r="Y201" s="67"/>
      <c r="Z201" s="65"/>
      <c r="AA201" s="66"/>
      <c r="AB201" s="65"/>
      <c r="AC201" s="67"/>
      <c r="AD201" s="65"/>
      <c r="AE201" s="69"/>
      <c r="AF201" s="65"/>
      <c r="AG201" s="66"/>
      <c r="AH201" s="66"/>
      <c r="AI201" s="67"/>
      <c r="AJ201" s="65"/>
      <c r="AK201" s="67"/>
      <c r="AL201" s="65"/>
      <c r="AM201" s="6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81">
        <f t="shared" si="1498"/>
        <v>0</v>
      </c>
      <c r="BH201" s="181">
        <f t="shared" si="1499"/>
        <v>0</v>
      </c>
      <c r="BI201" s="116"/>
      <c r="BJ201" s="116"/>
      <c r="BK201" s="116"/>
      <c r="BL201" s="116"/>
      <c r="BM201" s="82"/>
      <c r="BN201" s="62" t="s">
        <v>102</v>
      </c>
      <c r="BO201" s="63" t="s">
        <v>94</v>
      </c>
      <c r="BP201" s="63" t="s">
        <v>95</v>
      </c>
      <c r="BQ201" s="63" t="s">
        <v>162</v>
      </c>
      <c r="BR201" s="119" t="s">
        <v>419</v>
      </c>
      <c r="BS201" s="63">
        <v>6</v>
      </c>
      <c r="BT201" s="63">
        <v>24</v>
      </c>
      <c r="BU201" s="63">
        <v>1</v>
      </c>
      <c r="BV201" s="63">
        <v>3</v>
      </c>
      <c r="BW201" s="63">
        <f>SUM(BV201)*2</f>
        <v>6</v>
      </c>
      <c r="BX201" s="62">
        <v>74</v>
      </c>
      <c r="BY201" s="135">
        <f t="shared" ref="BY201" si="1637">SUM(BZ201+CB201+CD201+CF201+CH201)</f>
        <v>0</v>
      </c>
      <c r="BZ201" s="65"/>
      <c r="CA201" s="66">
        <f t="shared" ref="CA201:CA202" si="1638">SUM(BZ201)*BU201</f>
        <v>0</v>
      </c>
      <c r="CB201" s="65"/>
      <c r="CC201" s="66">
        <f t="shared" ref="CC201" si="1639">BV201*CB201</f>
        <v>0</v>
      </c>
      <c r="CD201" s="65"/>
      <c r="CE201" s="66">
        <f t="shared" ref="CE201" si="1640">SUM(CD201)*BV201</f>
        <v>0</v>
      </c>
      <c r="CF201" s="65"/>
      <c r="CG201" s="66">
        <f t="shared" ref="CG201" si="1641">SUM(CF201)*BW201</f>
        <v>0</v>
      </c>
      <c r="CH201" s="65"/>
      <c r="CI201" s="66">
        <f t="shared" ref="CI201:CI202" si="1642">SUM(CH201)*BV201*5</f>
        <v>0</v>
      </c>
      <c r="CJ201" s="67">
        <f t="shared" ref="CJ201" si="1643">SUM(BV201*DJ201*2+BW201*DL201*2)</f>
        <v>0</v>
      </c>
      <c r="CK201" s="68"/>
      <c r="CL201" s="65"/>
      <c r="CM201" s="66"/>
      <c r="CN201" s="65"/>
      <c r="CO201" s="67">
        <f t="shared" ref="CO201" si="1644">SUM(CN201)*3*BT201/5</f>
        <v>0</v>
      </c>
      <c r="CP201" s="65"/>
      <c r="CQ201" s="69">
        <f t="shared" ref="CQ201" si="1645">SUM(CP201*BT201*(30+4))</f>
        <v>0</v>
      </c>
      <c r="CR201" s="65">
        <v>1</v>
      </c>
      <c r="CS201" s="66">
        <f t="shared" ref="CS201:CS202" si="1646">SUM(CR201*BT201*3)</f>
        <v>72</v>
      </c>
      <c r="CT201" s="79"/>
      <c r="CU201" s="153"/>
      <c r="CV201" s="79"/>
      <c r="CW201" s="79"/>
      <c r="CX201" s="79"/>
      <c r="CY201" s="79"/>
      <c r="CZ201" s="79"/>
      <c r="DA201" s="79"/>
      <c r="DB201" s="79"/>
      <c r="DC201" s="155"/>
      <c r="DD201" s="79"/>
      <c r="DE201" s="155"/>
      <c r="DF201" s="79"/>
      <c r="DG201" s="79"/>
      <c r="DH201" s="79"/>
      <c r="DI201" s="79"/>
      <c r="DJ201" s="79"/>
      <c r="DK201" s="155"/>
      <c r="DL201" s="79"/>
      <c r="DM201" s="79"/>
      <c r="DN201" s="79"/>
      <c r="DO201" s="79"/>
      <c r="DP201" s="79"/>
      <c r="DQ201" s="79"/>
      <c r="DR201" s="79"/>
      <c r="DS201" s="153">
        <f t="shared" si="1501"/>
        <v>72</v>
      </c>
      <c r="DT201" s="153">
        <f t="shared" si="1502"/>
        <v>0</v>
      </c>
      <c r="DU201" s="79"/>
      <c r="DV201" s="79"/>
      <c r="DW201" s="79"/>
      <c r="DX201" s="182"/>
      <c r="DY201" s="183"/>
      <c r="DZ201" s="184"/>
      <c r="EA201" s="184"/>
      <c r="EB201" s="79"/>
      <c r="EC201" s="79"/>
      <c r="ED201" s="79"/>
      <c r="EE201" s="79"/>
      <c r="EF201" s="79"/>
      <c r="EG201" s="79"/>
      <c r="EH201" s="79"/>
      <c r="EI201" s="79"/>
      <c r="EJ201" s="79">
        <f t="shared" ref="EJ201:EL203" si="1647">SUM(L201+BX201)</f>
        <v>74</v>
      </c>
      <c r="EK201" s="79">
        <f t="shared" si="1647"/>
        <v>0</v>
      </c>
      <c r="EL201" s="79">
        <f t="shared" si="1647"/>
        <v>0</v>
      </c>
      <c r="EM201" s="153">
        <f t="shared" si="1506"/>
        <v>0</v>
      </c>
      <c r="EN201" s="79">
        <f t="shared" si="1507"/>
        <v>0</v>
      </c>
      <c r="EO201" s="79">
        <f t="shared" si="1508"/>
        <v>0</v>
      </c>
      <c r="EP201" s="79">
        <f t="shared" si="1509"/>
        <v>0</v>
      </c>
      <c r="EQ201" s="79">
        <f t="shared" si="1510"/>
        <v>0</v>
      </c>
      <c r="ER201" s="79">
        <f t="shared" si="1511"/>
        <v>0</v>
      </c>
      <c r="ES201" s="79">
        <f t="shared" si="1512"/>
        <v>0</v>
      </c>
      <c r="ET201" s="79">
        <f t="shared" si="1513"/>
        <v>0</v>
      </c>
      <c r="EU201" s="79">
        <f t="shared" si="1514"/>
        <v>0</v>
      </c>
      <c r="EV201" s="79">
        <f t="shared" si="1515"/>
        <v>0</v>
      </c>
      <c r="EW201" s="79">
        <f t="shared" si="1516"/>
        <v>0</v>
      </c>
      <c r="EX201" s="79">
        <f t="shared" si="1517"/>
        <v>0</v>
      </c>
      <c r="EY201" s="79">
        <f t="shared" si="1518"/>
        <v>0</v>
      </c>
      <c r="EZ201" s="79">
        <f t="shared" si="1519"/>
        <v>0</v>
      </c>
      <c r="FA201" s="79">
        <f t="shared" si="1520"/>
        <v>0</v>
      </c>
      <c r="FB201" s="79">
        <f t="shared" si="1521"/>
        <v>0</v>
      </c>
      <c r="FC201" s="79">
        <f t="shared" si="1522"/>
        <v>0</v>
      </c>
      <c r="FD201" s="79">
        <f t="shared" si="1523"/>
        <v>1</v>
      </c>
      <c r="FE201" s="79">
        <f t="shared" si="1524"/>
        <v>72</v>
      </c>
      <c r="FF201" s="79">
        <f t="shared" si="1525"/>
        <v>0</v>
      </c>
      <c r="FG201" s="153">
        <f t="shared" si="1526"/>
        <v>0</v>
      </c>
      <c r="FH201" s="79">
        <f t="shared" si="1527"/>
        <v>0</v>
      </c>
      <c r="FI201" s="79">
        <f t="shared" si="1528"/>
        <v>0</v>
      </c>
      <c r="FJ201" s="79">
        <f t="shared" si="1529"/>
        <v>0</v>
      </c>
      <c r="FK201" s="79">
        <f t="shared" si="1530"/>
        <v>0</v>
      </c>
      <c r="FL201" s="79">
        <f t="shared" si="1531"/>
        <v>0</v>
      </c>
      <c r="FM201" s="79">
        <f t="shared" si="1532"/>
        <v>0</v>
      </c>
      <c r="FN201" s="79">
        <f t="shared" si="1533"/>
        <v>0</v>
      </c>
      <c r="FO201" s="79">
        <f t="shared" si="1534"/>
        <v>0</v>
      </c>
      <c r="FP201" s="79">
        <f t="shared" si="1535"/>
        <v>0</v>
      </c>
      <c r="FQ201" s="79">
        <f t="shared" si="1536"/>
        <v>0</v>
      </c>
      <c r="FR201" s="79"/>
      <c r="FS201" s="155">
        <f t="shared" si="1536"/>
        <v>0</v>
      </c>
      <c r="FT201" s="79">
        <f t="shared" si="1537"/>
        <v>0</v>
      </c>
      <c r="FU201" s="79">
        <f t="shared" si="1538"/>
        <v>0</v>
      </c>
      <c r="FV201" s="79">
        <f t="shared" si="1539"/>
        <v>0</v>
      </c>
      <c r="FW201" s="79">
        <f t="shared" si="1540"/>
        <v>0</v>
      </c>
      <c r="FX201" s="79">
        <f t="shared" si="1541"/>
        <v>0</v>
      </c>
      <c r="FY201" s="79">
        <f t="shared" si="1542"/>
        <v>0</v>
      </c>
      <c r="FZ201" s="79">
        <f t="shared" si="1543"/>
        <v>0</v>
      </c>
      <c r="GA201" s="79">
        <f t="shared" si="1544"/>
        <v>0</v>
      </c>
      <c r="GB201" s="79">
        <f t="shared" si="1545"/>
        <v>0</v>
      </c>
      <c r="GC201" s="79">
        <f t="shared" si="1546"/>
        <v>0</v>
      </c>
      <c r="GD201" s="79">
        <f t="shared" si="1547"/>
        <v>0</v>
      </c>
      <c r="GE201" s="153">
        <f t="shared" si="1548"/>
        <v>72</v>
      </c>
      <c r="GF201" s="153">
        <f t="shared" si="1549"/>
        <v>0</v>
      </c>
      <c r="GG201" s="79"/>
      <c r="GH201" s="79"/>
      <c r="GI201" s="79"/>
      <c r="GJ201" s="80"/>
      <c r="GK201" s="267"/>
      <c r="GL201" s="10"/>
      <c r="GM201" s="10"/>
      <c r="GN201" s="1"/>
      <c r="GO201" s="13"/>
      <c r="GP201" s="26"/>
      <c r="GQ201" s="5"/>
      <c r="GR201" s="33"/>
    </row>
    <row r="202" spans="1:200" ht="24.95" hidden="1" customHeight="1" outlineLevel="1" x14ac:dyDescent="0.3">
      <c r="A202" s="116"/>
      <c r="B202" s="168"/>
      <c r="C202" s="168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>
        <f t="shared" ref="M202:M204" si="1648">SUM(N202+P202+T202+V202+AR202*2)</f>
        <v>0</v>
      </c>
      <c r="N202" s="116"/>
      <c r="O202" s="181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81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81">
        <f t="shared" si="1498"/>
        <v>0</v>
      </c>
      <c r="BH202" s="181">
        <f t="shared" si="1499"/>
        <v>0</v>
      </c>
      <c r="BI202" s="116"/>
      <c r="BJ202" s="116"/>
      <c r="BK202" s="116"/>
      <c r="BL202" s="116"/>
      <c r="BM202" s="82"/>
      <c r="BN202" s="112" t="s">
        <v>404</v>
      </c>
      <c r="BO202" s="233" t="s">
        <v>222</v>
      </c>
      <c r="BP202" s="119" t="s">
        <v>345</v>
      </c>
      <c r="BQ202" s="119" t="s">
        <v>223</v>
      </c>
      <c r="BR202" s="234" t="s">
        <v>231</v>
      </c>
      <c r="BS202" s="235">
        <v>6</v>
      </c>
      <c r="BT202" s="119">
        <v>1</v>
      </c>
      <c r="BU202" s="119">
        <v>1</v>
      </c>
      <c r="BV202" s="119">
        <v>1</v>
      </c>
      <c r="BW202" s="119">
        <f>SUM(BV202)*2</f>
        <v>2</v>
      </c>
      <c r="BX202" s="140"/>
      <c r="BY202" s="172">
        <f t="shared" ref="BY202" si="1649">SUM(BZ202+CB202+CD202+CF202+CH202)</f>
        <v>0</v>
      </c>
      <c r="BZ202" s="173"/>
      <c r="CA202" s="142">
        <f t="shared" si="1638"/>
        <v>0</v>
      </c>
      <c r="CB202" s="173"/>
      <c r="CC202" s="142">
        <f>CB202*BV202</f>
        <v>0</v>
      </c>
      <c r="CD202" s="173"/>
      <c r="CE202" s="142">
        <f>SUM(CD202)*BV202</f>
        <v>0</v>
      </c>
      <c r="CF202" s="173"/>
      <c r="CG202" s="142">
        <f>SUM(CF202)*BW202</f>
        <v>0</v>
      </c>
      <c r="CH202" s="173"/>
      <c r="CI202" s="142">
        <f t="shared" si="1642"/>
        <v>0</v>
      </c>
      <c r="CJ202" s="68">
        <f>SUM(BV202*DJ202*2+BW202*DL202*2+BV202*DN202*2)</f>
        <v>0</v>
      </c>
      <c r="CK202" s="68">
        <f t="shared" ref="CK202" si="1650">SUM(BX202*5/100*BV202)</f>
        <v>0</v>
      </c>
      <c r="CL202" s="173"/>
      <c r="CM202" s="142"/>
      <c r="CN202" s="173">
        <v>6</v>
      </c>
      <c r="CO202" s="68">
        <f>CN202*BT202*4</f>
        <v>24</v>
      </c>
      <c r="CP202" s="173"/>
      <c r="CQ202" s="142">
        <f>SUM(CP202*BT202*(30+4))</f>
        <v>0</v>
      </c>
      <c r="CR202" s="173"/>
      <c r="CS202" s="142">
        <f t="shared" si="1646"/>
        <v>0</v>
      </c>
      <c r="CT202" s="142"/>
      <c r="CU202" s="68">
        <f t="shared" ref="CU202" si="1651">SUM(CT202*BT202/3)</f>
        <v>0</v>
      </c>
      <c r="CV202" s="141"/>
      <c r="CW202" s="68">
        <f>SUM(CV202*BT202*2/3)</f>
        <v>0</v>
      </c>
      <c r="CX202" s="173"/>
      <c r="CY202" s="142">
        <f t="shared" ref="CY202" si="1652">SUM(CX202*BT202)</f>
        <v>0</v>
      </c>
      <c r="CZ202" s="173"/>
      <c r="DA202" s="142">
        <f t="shared" ref="DA202" si="1653">SUM(CZ202*BV202)</f>
        <v>0</v>
      </c>
      <c r="DB202" s="173">
        <v>0</v>
      </c>
      <c r="DC202" s="68">
        <f>DB202*BT202/3</f>
        <v>0</v>
      </c>
      <c r="DD202" s="173"/>
      <c r="DE202" s="142">
        <f>SUM(BV202*DD202*6)</f>
        <v>0</v>
      </c>
      <c r="DF202" s="141"/>
      <c r="DG202" s="68">
        <f t="shared" ref="DG202" si="1654">DF202*BT202/3</f>
        <v>0</v>
      </c>
      <c r="DH202" s="142"/>
      <c r="DI202" s="142">
        <f>SUM(BV202*DH202*6)</f>
        <v>0</v>
      </c>
      <c r="DJ202" s="141"/>
      <c r="DK202" s="142">
        <f>SUM(BV202*DJ202*8)</f>
        <v>0</v>
      </c>
      <c r="DL202" s="142"/>
      <c r="DM202" s="68">
        <f>SUM(DL202*BW202*5*6)</f>
        <v>0</v>
      </c>
      <c r="DN202" s="173"/>
      <c r="DO202" s="68">
        <f t="shared" ref="DO202" si="1655">SUM(DN202*BW202*4*6)</f>
        <v>0</v>
      </c>
      <c r="DP202" s="173"/>
      <c r="DQ202" s="112">
        <f>SUM(DP202*50)</f>
        <v>0</v>
      </c>
      <c r="DR202" s="79"/>
      <c r="DS202" s="153">
        <f t="shared" si="1501"/>
        <v>24</v>
      </c>
      <c r="DT202" s="153">
        <f t="shared" si="1502"/>
        <v>0</v>
      </c>
      <c r="DU202" s="79"/>
      <c r="DV202" s="79"/>
      <c r="DW202" s="79"/>
      <c r="DX202" s="182"/>
      <c r="DY202" s="183"/>
      <c r="DZ202" s="184"/>
      <c r="EA202" s="184"/>
      <c r="EB202" s="79"/>
      <c r="EC202" s="79"/>
      <c r="ED202" s="79"/>
      <c r="EE202" s="79"/>
      <c r="EF202" s="79"/>
      <c r="EG202" s="79"/>
      <c r="EH202" s="79"/>
      <c r="EI202" s="79"/>
      <c r="EJ202" s="79">
        <f t="shared" si="1647"/>
        <v>0</v>
      </c>
      <c r="EK202" s="79">
        <f t="shared" si="1647"/>
        <v>0</v>
      </c>
      <c r="EL202" s="79">
        <f t="shared" si="1647"/>
        <v>0</v>
      </c>
      <c r="EM202" s="153">
        <f t="shared" si="1506"/>
        <v>0</v>
      </c>
      <c r="EN202" s="79">
        <f t="shared" si="1507"/>
        <v>0</v>
      </c>
      <c r="EO202" s="79">
        <f t="shared" si="1508"/>
        <v>0</v>
      </c>
      <c r="EP202" s="79">
        <f t="shared" si="1509"/>
        <v>0</v>
      </c>
      <c r="EQ202" s="79">
        <f t="shared" si="1510"/>
        <v>0</v>
      </c>
      <c r="ER202" s="79">
        <f t="shared" si="1511"/>
        <v>0</v>
      </c>
      <c r="ES202" s="79">
        <f t="shared" si="1512"/>
        <v>0</v>
      </c>
      <c r="ET202" s="79">
        <f t="shared" si="1513"/>
        <v>0</v>
      </c>
      <c r="EU202" s="79">
        <f t="shared" si="1514"/>
        <v>0</v>
      </c>
      <c r="EV202" s="79">
        <f t="shared" si="1515"/>
        <v>0</v>
      </c>
      <c r="EW202" s="79">
        <f t="shared" si="1516"/>
        <v>0</v>
      </c>
      <c r="EX202" s="79">
        <f t="shared" si="1517"/>
        <v>0</v>
      </c>
      <c r="EY202" s="79">
        <f t="shared" si="1518"/>
        <v>0</v>
      </c>
      <c r="EZ202" s="79">
        <f t="shared" si="1519"/>
        <v>6</v>
      </c>
      <c r="FA202" s="79">
        <f t="shared" si="1520"/>
        <v>24</v>
      </c>
      <c r="FB202" s="79">
        <f t="shared" si="1521"/>
        <v>0</v>
      </c>
      <c r="FC202" s="79">
        <f t="shared" si="1522"/>
        <v>0</v>
      </c>
      <c r="FD202" s="79">
        <f t="shared" si="1523"/>
        <v>0</v>
      </c>
      <c r="FE202" s="79">
        <f t="shared" si="1524"/>
        <v>0</v>
      </c>
      <c r="FF202" s="79">
        <f t="shared" si="1525"/>
        <v>0</v>
      </c>
      <c r="FG202" s="153">
        <f t="shared" si="1526"/>
        <v>0</v>
      </c>
      <c r="FH202" s="79">
        <f t="shared" si="1527"/>
        <v>0</v>
      </c>
      <c r="FI202" s="79">
        <f t="shared" si="1528"/>
        <v>0</v>
      </c>
      <c r="FJ202" s="79">
        <f t="shared" si="1529"/>
        <v>0</v>
      </c>
      <c r="FK202" s="79">
        <f t="shared" si="1530"/>
        <v>0</v>
      </c>
      <c r="FL202" s="79">
        <f t="shared" si="1531"/>
        <v>0</v>
      </c>
      <c r="FM202" s="79">
        <f t="shared" si="1532"/>
        <v>0</v>
      </c>
      <c r="FN202" s="79">
        <f t="shared" si="1533"/>
        <v>0</v>
      </c>
      <c r="FO202" s="79">
        <f t="shared" si="1534"/>
        <v>0</v>
      </c>
      <c r="FP202" s="79">
        <f t="shared" si="1535"/>
        <v>0</v>
      </c>
      <c r="FQ202" s="79">
        <f t="shared" si="1536"/>
        <v>0</v>
      </c>
      <c r="FR202" s="79"/>
      <c r="FS202" s="155">
        <f t="shared" si="1536"/>
        <v>0</v>
      </c>
      <c r="FT202" s="79">
        <f t="shared" si="1537"/>
        <v>0</v>
      </c>
      <c r="FU202" s="79">
        <f t="shared" si="1538"/>
        <v>0</v>
      </c>
      <c r="FV202" s="79">
        <f t="shared" si="1539"/>
        <v>0</v>
      </c>
      <c r="FW202" s="79">
        <f t="shared" si="1540"/>
        <v>0</v>
      </c>
      <c r="FX202" s="79">
        <f t="shared" si="1541"/>
        <v>0</v>
      </c>
      <c r="FY202" s="79">
        <f t="shared" si="1542"/>
        <v>0</v>
      </c>
      <c r="FZ202" s="79">
        <f t="shared" si="1543"/>
        <v>0</v>
      </c>
      <c r="GA202" s="79">
        <f t="shared" si="1544"/>
        <v>0</v>
      </c>
      <c r="GB202" s="79">
        <f t="shared" si="1545"/>
        <v>0</v>
      </c>
      <c r="GC202" s="79">
        <f t="shared" si="1546"/>
        <v>0</v>
      </c>
      <c r="GD202" s="79">
        <f t="shared" si="1547"/>
        <v>0</v>
      </c>
      <c r="GE202" s="153">
        <f t="shared" si="1548"/>
        <v>24</v>
      </c>
      <c r="GF202" s="153">
        <f t="shared" si="1549"/>
        <v>0</v>
      </c>
      <c r="GG202" s="79"/>
      <c r="GH202" s="79"/>
      <c r="GI202" s="79"/>
      <c r="GJ202" s="80"/>
      <c r="GK202" s="267"/>
      <c r="GL202" s="10"/>
      <c r="GM202" s="10"/>
      <c r="GN202" s="1"/>
      <c r="GO202" s="13"/>
      <c r="GP202" s="26"/>
      <c r="GQ202" s="5"/>
      <c r="GR202" s="33"/>
    </row>
    <row r="203" spans="1:200" ht="24.95" hidden="1" customHeight="1" outlineLevel="1" x14ac:dyDescent="0.3">
      <c r="A203" s="116"/>
      <c r="B203" s="168"/>
      <c r="C203" s="168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>
        <f t="shared" si="1648"/>
        <v>0</v>
      </c>
      <c r="N203" s="116"/>
      <c r="O203" s="181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81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81">
        <f t="shared" si="1498"/>
        <v>0</v>
      </c>
      <c r="BH203" s="181">
        <f t="shared" si="1499"/>
        <v>0</v>
      </c>
      <c r="BI203" s="116"/>
      <c r="BJ203" s="116"/>
      <c r="BK203" s="116"/>
      <c r="BL203" s="116"/>
      <c r="BM203" s="82"/>
      <c r="BN203" s="62" t="s">
        <v>102</v>
      </c>
      <c r="BO203" s="63" t="s">
        <v>110</v>
      </c>
      <c r="BP203" s="63" t="s">
        <v>95</v>
      </c>
      <c r="BQ203" s="63" t="s">
        <v>130</v>
      </c>
      <c r="BR203" s="63" t="s">
        <v>136</v>
      </c>
      <c r="BS203" s="63">
        <v>6</v>
      </c>
      <c r="BT203" s="63">
        <v>24</v>
      </c>
      <c r="BU203" s="63">
        <v>2</v>
      </c>
      <c r="BV203" s="63">
        <v>1</v>
      </c>
      <c r="BW203" s="63">
        <f>SUM(BV203)*2</f>
        <v>2</v>
      </c>
      <c r="BX203" s="62">
        <v>74</v>
      </c>
      <c r="BY203" s="64">
        <f>SUM(BZ203+CB203+CD203+CF203+CH203)</f>
        <v>46</v>
      </c>
      <c r="BZ203" s="65"/>
      <c r="CA203" s="66">
        <f>SUM(BZ203)*BU203</f>
        <v>0</v>
      </c>
      <c r="CB203" s="65">
        <v>26</v>
      </c>
      <c r="CC203" s="66"/>
      <c r="CD203" s="65">
        <v>20</v>
      </c>
      <c r="CE203" s="66"/>
      <c r="CF203" s="65"/>
      <c r="CG203" s="66">
        <f>SUM(CF203)*BW203</f>
        <v>0</v>
      </c>
      <c r="CH203" s="65"/>
      <c r="CI203" s="66">
        <f>SUM(CH203)*BV203*5</f>
        <v>0</v>
      </c>
      <c r="CJ203" s="67">
        <f>SUM(BV203*DJ203*2+BW203*DL203*2)</f>
        <v>0</v>
      </c>
      <c r="CK203" s="67"/>
      <c r="CL203" s="65"/>
      <c r="CM203" s="66"/>
      <c r="CN203" s="65"/>
      <c r="CO203" s="67">
        <f>SUM(CN203)*3*BT203/5</f>
        <v>0</v>
      </c>
      <c r="CP203" s="65"/>
      <c r="CQ203" s="69">
        <f>SUM(CP203*BT203*(30+4))</f>
        <v>0</v>
      </c>
      <c r="CR203" s="65">
        <v>1</v>
      </c>
      <c r="CS203" s="66">
        <f>SUM(CR203*BT203*3)</f>
        <v>72</v>
      </c>
      <c r="CT203" s="79"/>
      <c r="CU203" s="153"/>
      <c r="CV203" s="79"/>
      <c r="CW203" s="79"/>
      <c r="CX203" s="79"/>
      <c r="CY203" s="79"/>
      <c r="CZ203" s="79"/>
      <c r="DA203" s="79"/>
      <c r="DB203" s="79"/>
      <c r="DC203" s="155"/>
      <c r="DD203" s="79"/>
      <c r="DE203" s="155"/>
      <c r="DF203" s="79"/>
      <c r="DG203" s="79"/>
      <c r="DH203" s="79"/>
      <c r="DI203" s="79"/>
      <c r="DJ203" s="79"/>
      <c r="DK203" s="155"/>
      <c r="DL203" s="79"/>
      <c r="DM203" s="79"/>
      <c r="DN203" s="79"/>
      <c r="DO203" s="79"/>
      <c r="DP203" s="79"/>
      <c r="DQ203" s="79"/>
      <c r="DR203" s="79"/>
      <c r="DS203" s="153">
        <f t="shared" si="1501"/>
        <v>72</v>
      </c>
      <c r="DT203" s="153">
        <f t="shared" si="1502"/>
        <v>0</v>
      </c>
      <c r="DU203" s="79"/>
      <c r="DV203" s="79"/>
      <c r="DW203" s="79"/>
      <c r="DX203" s="182"/>
      <c r="DY203" s="183"/>
      <c r="DZ203" s="184"/>
      <c r="EA203" s="184"/>
      <c r="EB203" s="79"/>
      <c r="EC203" s="79"/>
      <c r="ED203" s="79"/>
      <c r="EE203" s="79"/>
      <c r="EF203" s="79"/>
      <c r="EG203" s="79"/>
      <c r="EH203" s="79"/>
      <c r="EI203" s="79"/>
      <c r="EJ203" s="79">
        <f t="shared" si="1647"/>
        <v>74</v>
      </c>
      <c r="EK203" s="79">
        <f t="shared" si="1647"/>
        <v>46</v>
      </c>
      <c r="EL203" s="79">
        <f t="shared" si="1647"/>
        <v>0</v>
      </c>
      <c r="EM203" s="153">
        <f t="shared" si="1506"/>
        <v>0</v>
      </c>
      <c r="EN203" s="79">
        <f t="shared" si="1507"/>
        <v>26</v>
      </c>
      <c r="EO203" s="79">
        <f t="shared" si="1508"/>
        <v>0</v>
      </c>
      <c r="EP203" s="79">
        <f t="shared" si="1509"/>
        <v>20</v>
      </c>
      <c r="EQ203" s="79">
        <f t="shared" si="1510"/>
        <v>0</v>
      </c>
      <c r="ER203" s="79">
        <f t="shared" si="1511"/>
        <v>0</v>
      </c>
      <c r="ES203" s="79">
        <f t="shared" si="1512"/>
        <v>0</v>
      </c>
      <c r="ET203" s="79">
        <f t="shared" si="1513"/>
        <v>0</v>
      </c>
      <c r="EU203" s="79">
        <f t="shared" si="1514"/>
        <v>0</v>
      </c>
      <c r="EV203" s="79">
        <f t="shared" si="1515"/>
        <v>0</v>
      </c>
      <c r="EW203" s="79">
        <f t="shared" si="1516"/>
        <v>0</v>
      </c>
      <c r="EX203" s="79">
        <f t="shared" si="1517"/>
        <v>0</v>
      </c>
      <c r="EY203" s="79">
        <f t="shared" si="1518"/>
        <v>0</v>
      </c>
      <c r="EZ203" s="79">
        <f t="shared" si="1519"/>
        <v>0</v>
      </c>
      <c r="FA203" s="79">
        <f t="shared" si="1520"/>
        <v>0</v>
      </c>
      <c r="FB203" s="79">
        <f t="shared" si="1521"/>
        <v>0</v>
      </c>
      <c r="FC203" s="79">
        <f t="shared" si="1522"/>
        <v>0</v>
      </c>
      <c r="FD203" s="79">
        <f t="shared" si="1523"/>
        <v>1</v>
      </c>
      <c r="FE203" s="79">
        <f t="shared" si="1524"/>
        <v>72</v>
      </c>
      <c r="FF203" s="79">
        <f t="shared" si="1525"/>
        <v>0</v>
      </c>
      <c r="FG203" s="153">
        <f t="shared" si="1526"/>
        <v>0</v>
      </c>
      <c r="FH203" s="79">
        <f t="shared" si="1527"/>
        <v>0</v>
      </c>
      <c r="FI203" s="79">
        <f t="shared" si="1528"/>
        <v>0</v>
      </c>
      <c r="FJ203" s="79">
        <f t="shared" si="1529"/>
        <v>0</v>
      </c>
      <c r="FK203" s="79">
        <f t="shared" si="1530"/>
        <v>0</v>
      </c>
      <c r="FL203" s="79">
        <f t="shared" si="1531"/>
        <v>0</v>
      </c>
      <c r="FM203" s="79">
        <f t="shared" si="1532"/>
        <v>0</v>
      </c>
      <c r="FN203" s="79">
        <f t="shared" si="1533"/>
        <v>0</v>
      </c>
      <c r="FO203" s="79">
        <f t="shared" si="1534"/>
        <v>0</v>
      </c>
      <c r="FP203" s="79">
        <f t="shared" si="1535"/>
        <v>0</v>
      </c>
      <c r="FQ203" s="79">
        <f t="shared" si="1536"/>
        <v>0</v>
      </c>
      <c r="FR203" s="79"/>
      <c r="FS203" s="155">
        <f t="shared" si="1536"/>
        <v>0</v>
      </c>
      <c r="FT203" s="79">
        <f t="shared" si="1537"/>
        <v>0</v>
      </c>
      <c r="FU203" s="79">
        <f t="shared" si="1538"/>
        <v>0</v>
      </c>
      <c r="FV203" s="79">
        <f t="shared" si="1539"/>
        <v>0</v>
      </c>
      <c r="FW203" s="79">
        <f t="shared" si="1540"/>
        <v>0</v>
      </c>
      <c r="FX203" s="79">
        <f t="shared" si="1541"/>
        <v>0</v>
      </c>
      <c r="FY203" s="79">
        <f t="shared" si="1542"/>
        <v>0</v>
      </c>
      <c r="FZ203" s="79">
        <f t="shared" si="1543"/>
        <v>0</v>
      </c>
      <c r="GA203" s="79">
        <f t="shared" si="1544"/>
        <v>0</v>
      </c>
      <c r="GB203" s="79">
        <f t="shared" si="1545"/>
        <v>0</v>
      </c>
      <c r="GC203" s="79">
        <f t="shared" si="1546"/>
        <v>0</v>
      </c>
      <c r="GD203" s="79">
        <f t="shared" si="1547"/>
        <v>0</v>
      </c>
      <c r="GE203" s="153">
        <f t="shared" si="1548"/>
        <v>72</v>
      </c>
      <c r="GF203" s="153">
        <f t="shared" si="1549"/>
        <v>0</v>
      </c>
      <c r="GG203" s="79"/>
      <c r="GH203" s="79"/>
      <c r="GI203" s="79"/>
      <c r="GJ203" s="80"/>
      <c r="GK203" s="267"/>
      <c r="GL203" s="10"/>
      <c r="GM203" s="10"/>
      <c r="GN203" s="1"/>
      <c r="GO203" s="13"/>
      <c r="GP203" s="26"/>
      <c r="GQ203" s="5"/>
      <c r="GR203" s="33"/>
    </row>
    <row r="204" spans="1:200" ht="24.95" hidden="1" customHeight="1" outlineLevel="1" x14ac:dyDescent="0.3">
      <c r="A204" s="116"/>
      <c r="B204" s="168"/>
      <c r="C204" s="168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>
        <f t="shared" si="1648"/>
        <v>0</v>
      </c>
      <c r="N204" s="116"/>
      <c r="O204" s="181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81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81">
        <f t="shared" si="1498"/>
        <v>0</v>
      </c>
      <c r="BH204" s="181">
        <f t="shared" si="1499"/>
        <v>0</v>
      </c>
      <c r="BI204" s="116"/>
      <c r="BJ204" s="116"/>
      <c r="BK204" s="116"/>
      <c r="BL204" s="116"/>
      <c r="BM204" s="185"/>
      <c r="BN204" s="186"/>
      <c r="BO204" s="186"/>
      <c r="BP204" s="83"/>
      <c r="BQ204" s="83"/>
      <c r="BR204" s="83"/>
      <c r="BS204" s="83"/>
      <c r="BT204" s="83"/>
      <c r="BU204" s="83"/>
      <c r="BV204" s="83"/>
      <c r="BW204" s="83"/>
      <c r="BX204" s="83"/>
      <c r="BY204" s="83">
        <f t="shared" ref="BY204" si="1656">SUM(BZ204+CB204+CF204+CH204+DD204*2)</f>
        <v>0</v>
      </c>
      <c r="BZ204" s="83"/>
      <c r="CA204" s="187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187"/>
      <c r="CV204" s="83"/>
      <c r="CW204" s="83"/>
      <c r="CX204" s="83"/>
      <c r="CY204" s="83"/>
      <c r="CZ204" s="83"/>
      <c r="DA204" s="83"/>
      <c r="DB204" s="83"/>
      <c r="DC204" s="188"/>
      <c r="DD204" s="83"/>
      <c r="DE204" s="188"/>
      <c r="DF204" s="83"/>
      <c r="DG204" s="83"/>
      <c r="DH204" s="83"/>
      <c r="DI204" s="83"/>
      <c r="DJ204" s="83"/>
      <c r="DK204" s="188"/>
      <c r="DL204" s="83"/>
      <c r="DM204" s="83"/>
      <c r="DN204" s="83"/>
      <c r="DO204" s="83"/>
      <c r="DP204" s="83"/>
      <c r="DQ204" s="83"/>
      <c r="DR204" s="83"/>
      <c r="DS204" s="187">
        <f t="shared" si="1501"/>
        <v>0</v>
      </c>
      <c r="DT204" s="187">
        <f t="shared" si="1502"/>
        <v>0</v>
      </c>
      <c r="DU204" s="83"/>
      <c r="DV204" s="83"/>
      <c r="DW204" s="83"/>
      <c r="DX204" s="84"/>
      <c r="DY204" s="189"/>
      <c r="DZ204" s="186"/>
      <c r="EA204" s="186"/>
      <c r="EB204" s="83"/>
      <c r="EC204" s="83"/>
      <c r="ED204" s="83"/>
      <c r="EE204" s="83"/>
      <c r="EF204" s="83"/>
      <c r="EG204" s="83"/>
      <c r="EH204" s="83"/>
      <c r="EI204" s="83"/>
      <c r="EJ204" s="83">
        <f>SUM(L204+L197)</f>
        <v>0</v>
      </c>
      <c r="EK204" s="83">
        <f>SUM(M204+M197)</f>
        <v>0</v>
      </c>
      <c r="EL204" s="83">
        <f>SUM(N204+N197)</f>
        <v>0</v>
      </c>
      <c r="EM204" s="187">
        <f t="shared" si="1506"/>
        <v>0</v>
      </c>
      <c r="EN204" s="83">
        <f t="shared" si="1507"/>
        <v>0</v>
      </c>
      <c r="EO204" s="83">
        <f t="shared" si="1508"/>
        <v>0</v>
      </c>
      <c r="EP204" s="83">
        <f t="shared" si="1509"/>
        <v>0</v>
      </c>
      <c r="EQ204" s="83">
        <f t="shared" si="1510"/>
        <v>0</v>
      </c>
      <c r="ER204" s="83">
        <f t="shared" si="1511"/>
        <v>0</v>
      </c>
      <c r="ES204" s="83">
        <f t="shared" si="1512"/>
        <v>0</v>
      </c>
      <c r="ET204" s="83">
        <f t="shared" si="1513"/>
        <v>0</v>
      </c>
      <c r="EU204" s="83">
        <f t="shared" si="1514"/>
        <v>0</v>
      </c>
      <c r="EV204" s="83">
        <f t="shared" si="1515"/>
        <v>0</v>
      </c>
      <c r="EW204" s="83">
        <f t="shared" si="1516"/>
        <v>0</v>
      </c>
      <c r="EX204" s="83">
        <f t="shared" si="1517"/>
        <v>0</v>
      </c>
      <c r="EY204" s="83">
        <f t="shared" si="1518"/>
        <v>0</v>
      </c>
      <c r="EZ204" s="83">
        <f t="shared" si="1519"/>
        <v>0</v>
      </c>
      <c r="FA204" s="83">
        <f t="shared" si="1520"/>
        <v>0</v>
      </c>
      <c r="FB204" s="83">
        <f t="shared" si="1521"/>
        <v>0</v>
      </c>
      <c r="FC204" s="83">
        <f t="shared" si="1522"/>
        <v>0</v>
      </c>
      <c r="FD204" s="83">
        <f t="shared" si="1523"/>
        <v>0</v>
      </c>
      <c r="FE204" s="83">
        <f t="shared" si="1524"/>
        <v>0</v>
      </c>
      <c r="FF204" s="83">
        <f t="shared" si="1525"/>
        <v>0</v>
      </c>
      <c r="FG204" s="187">
        <f t="shared" si="1526"/>
        <v>0</v>
      </c>
      <c r="FH204" s="83">
        <f t="shared" si="1527"/>
        <v>0</v>
      </c>
      <c r="FI204" s="83">
        <f t="shared" si="1528"/>
        <v>0</v>
      </c>
      <c r="FJ204" s="83">
        <f t="shared" si="1529"/>
        <v>0</v>
      </c>
      <c r="FK204" s="83">
        <f t="shared" si="1530"/>
        <v>0</v>
      </c>
      <c r="FL204" s="83">
        <f t="shared" si="1531"/>
        <v>0</v>
      </c>
      <c r="FM204" s="83">
        <f t="shared" si="1532"/>
        <v>0</v>
      </c>
      <c r="FN204" s="83">
        <f t="shared" si="1533"/>
        <v>0</v>
      </c>
      <c r="FO204" s="83">
        <f t="shared" si="1534"/>
        <v>0</v>
      </c>
      <c r="FP204" s="83">
        <f t="shared" si="1535"/>
        <v>0</v>
      </c>
      <c r="FQ204" s="83">
        <f t="shared" si="1536"/>
        <v>0</v>
      </c>
      <c r="FR204" s="83"/>
      <c r="FS204" s="188">
        <f t="shared" si="1536"/>
        <v>0</v>
      </c>
      <c r="FT204" s="83">
        <f t="shared" si="1537"/>
        <v>0</v>
      </c>
      <c r="FU204" s="83">
        <f t="shared" si="1538"/>
        <v>0</v>
      </c>
      <c r="FV204" s="83">
        <f t="shared" si="1539"/>
        <v>0</v>
      </c>
      <c r="FW204" s="83">
        <f t="shared" si="1540"/>
        <v>0</v>
      </c>
      <c r="FX204" s="83">
        <f t="shared" si="1541"/>
        <v>0</v>
      </c>
      <c r="FY204" s="83">
        <f t="shared" si="1542"/>
        <v>0</v>
      </c>
      <c r="FZ204" s="83">
        <f t="shared" si="1543"/>
        <v>0</v>
      </c>
      <c r="GA204" s="83">
        <f t="shared" si="1544"/>
        <v>0</v>
      </c>
      <c r="GB204" s="83">
        <f t="shared" si="1545"/>
        <v>0</v>
      </c>
      <c r="GC204" s="83">
        <f t="shared" si="1546"/>
        <v>0</v>
      </c>
      <c r="GD204" s="83">
        <f t="shared" si="1547"/>
        <v>0</v>
      </c>
      <c r="GE204" s="187">
        <f t="shared" si="1548"/>
        <v>0</v>
      </c>
      <c r="GF204" s="187">
        <f t="shared" si="1549"/>
        <v>0</v>
      </c>
      <c r="GG204" s="83"/>
      <c r="GH204" s="83"/>
      <c r="GI204" s="83"/>
      <c r="GJ204" s="195"/>
      <c r="GK204" s="267"/>
      <c r="GL204" s="10"/>
      <c r="GM204" s="10"/>
      <c r="GN204" s="1"/>
      <c r="GO204" s="13"/>
      <c r="GP204" s="26"/>
      <c r="GQ204" s="5"/>
      <c r="GR204" s="33"/>
    </row>
    <row r="205" spans="1:200" s="2" customFormat="1" ht="24.95" customHeight="1" collapsed="1" x14ac:dyDescent="0.3">
      <c r="A205" s="152">
        <v>13</v>
      </c>
      <c r="B205" s="99" t="s">
        <v>71</v>
      </c>
      <c r="C205" s="100" t="s">
        <v>63</v>
      </c>
      <c r="D205" s="101">
        <v>1</v>
      </c>
      <c r="E205" s="152"/>
      <c r="F205" s="152"/>
      <c r="G205" s="152"/>
      <c r="H205" s="152"/>
      <c r="I205" s="152"/>
      <c r="J205" s="152"/>
      <c r="K205" s="152"/>
      <c r="L205" s="152">
        <f t="shared" ref="L205:BH205" si="1657">SUM(L206:L224)</f>
        <v>86</v>
      </c>
      <c r="M205" s="152">
        <f t="shared" si="1657"/>
        <v>58</v>
      </c>
      <c r="N205" s="152">
        <f t="shared" si="1657"/>
        <v>6</v>
      </c>
      <c r="O205" s="71">
        <f t="shared" si="1657"/>
        <v>6</v>
      </c>
      <c r="P205" s="152">
        <f t="shared" si="1657"/>
        <v>42</v>
      </c>
      <c r="Q205" s="152">
        <f t="shared" si="1657"/>
        <v>42</v>
      </c>
      <c r="R205" s="152">
        <f>SUM(R206:R224)</f>
        <v>10</v>
      </c>
      <c r="S205" s="152">
        <f>SUM(S206:S224)</f>
        <v>10</v>
      </c>
      <c r="T205" s="152">
        <f t="shared" si="1657"/>
        <v>0</v>
      </c>
      <c r="U205" s="152">
        <f t="shared" si="1657"/>
        <v>0</v>
      </c>
      <c r="V205" s="152">
        <f t="shared" si="1657"/>
        <v>0</v>
      </c>
      <c r="W205" s="152">
        <f t="shared" si="1657"/>
        <v>0</v>
      </c>
      <c r="X205" s="152">
        <f t="shared" si="1657"/>
        <v>4</v>
      </c>
      <c r="Y205" s="152">
        <f t="shared" si="1657"/>
        <v>11.700000000000001</v>
      </c>
      <c r="Z205" s="152">
        <f t="shared" si="1657"/>
        <v>0</v>
      </c>
      <c r="AA205" s="152">
        <f t="shared" si="1657"/>
        <v>0</v>
      </c>
      <c r="AB205" s="152">
        <f t="shared" si="1657"/>
        <v>0</v>
      </c>
      <c r="AC205" s="152">
        <f t="shared" si="1657"/>
        <v>0</v>
      </c>
      <c r="AD205" s="152">
        <f t="shared" si="1657"/>
        <v>3</v>
      </c>
      <c r="AE205" s="152">
        <f t="shared" si="1657"/>
        <v>70</v>
      </c>
      <c r="AF205" s="152">
        <f t="shared" si="1657"/>
        <v>3</v>
      </c>
      <c r="AG205" s="152">
        <f t="shared" si="1657"/>
        <v>186</v>
      </c>
      <c r="AH205" s="152">
        <f t="shared" si="1657"/>
        <v>0</v>
      </c>
      <c r="AI205" s="71">
        <f t="shared" si="1657"/>
        <v>0</v>
      </c>
      <c r="AJ205" s="152">
        <f t="shared" si="1657"/>
        <v>0</v>
      </c>
      <c r="AK205" s="152">
        <f t="shared" si="1657"/>
        <v>0</v>
      </c>
      <c r="AL205" s="152">
        <f t="shared" si="1657"/>
        <v>0</v>
      </c>
      <c r="AM205" s="152">
        <f t="shared" si="1657"/>
        <v>0</v>
      </c>
      <c r="AN205" s="152">
        <f>SUM(AN206:AN224)</f>
        <v>0</v>
      </c>
      <c r="AO205" s="152">
        <f t="shared" si="1657"/>
        <v>0</v>
      </c>
      <c r="AP205" s="152">
        <f t="shared" si="1657"/>
        <v>0</v>
      </c>
      <c r="AQ205" s="152">
        <f t="shared" si="1657"/>
        <v>0</v>
      </c>
      <c r="AR205" s="152">
        <f t="shared" si="1657"/>
        <v>1</v>
      </c>
      <c r="AS205" s="152">
        <f t="shared" si="1657"/>
        <v>6</v>
      </c>
      <c r="AT205" s="152">
        <f>SUM(AT206:AT224)</f>
        <v>0</v>
      </c>
      <c r="AU205" s="152">
        <f>SUM(AU206:AU224)</f>
        <v>0</v>
      </c>
      <c r="AV205" s="152">
        <f t="shared" si="1657"/>
        <v>0</v>
      </c>
      <c r="AW205" s="152">
        <f t="shared" si="1657"/>
        <v>0</v>
      </c>
      <c r="AX205" s="152">
        <f t="shared" si="1657"/>
        <v>3</v>
      </c>
      <c r="AY205" s="152">
        <f t="shared" si="1657"/>
        <v>20.666666666666668</v>
      </c>
      <c r="AZ205" s="152">
        <f t="shared" si="1657"/>
        <v>1</v>
      </c>
      <c r="BA205" s="152">
        <f t="shared" si="1657"/>
        <v>16</v>
      </c>
      <c r="BB205" s="152">
        <f t="shared" si="1657"/>
        <v>0</v>
      </c>
      <c r="BC205" s="152">
        <f t="shared" si="1657"/>
        <v>0</v>
      </c>
      <c r="BD205" s="152">
        <f t="shared" si="1657"/>
        <v>0</v>
      </c>
      <c r="BE205" s="152">
        <f t="shared" si="1657"/>
        <v>0</v>
      </c>
      <c r="BF205" s="152">
        <f t="shared" si="1657"/>
        <v>0</v>
      </c>
      <c r="BG205" s="71">
        <f>SUM(BG206:BG224)</f>
        <v>372.36666666666667</v>
      </c>
      <c r="BH205" s="71">
        <f t="shared" si="1657"/>
        <v>104.66666666666667</v>
      </c>
      <c r="BI205" s="152"/>
      <c r="BJ205" s="152"/>
      <c r="BK205" s="152"/>
      <c r="BL205" s="152"/>
      <c r="BM205" s="152">
        <v>13</v>
      </c>
      <c r="BN205" s="99" t="s">
        <v>71</v>
      </c>
      <c r="BO205" s="100" t="s">
        <v>63</v>
      </c>
      <c r="BP205" s="101">
        <v>1</v>
      </c>
      <c r="BQ205" s="152"/>
      <c r="BR205" s="152"/>
      <c r="BS205" s="152"/>
      <c r="BT205" s="152"/>
      <c r="BU205" s="152"/>
      <c r="BV205" s="152"/>
      <c r="BW205" s="152"/>
      <c r="BX205" s="152">
        <f t="shared" ref="BX205:DK205" si="1658">SUM(BX206:BX224)</f>
        <v>164</v>
      </c>
      <c r="BY205" s="152">
        <f t="shared" si="1658"/>
        <v>120</v>
      </c>
      <c r="BZ205" s="152">
        <f t="shared" si="1658"/>
        <v>54</v>
      </c>
      <c r="CA205" s="71">
        <f t="shared" si="1658"/>
        <v>54</v>
      </c>
      <c r="CB205" s="152">
        <f t="shared" si="1658"/>
        <v>46</v>
      </c>
      <c r="CC205" s="152">
        <f t="shared" si="1658"/>
        <v>46</v>
      </c>
      <c r="CD205" s="152">
        <f t="shared" si="1658"/>
        <v>20</v>
      </c>
      <c r="CE205" s="152">
        <f t="shared" si="1658"/>
        <v>20</v>
      </c>
      <c r="CF205" s="152">
        <f t="shared" si="1658"/>
        <v>0</v>
      </c>
      <c r="CG205" s="152">
        <f t="shared" si="1658"/>
        <v>0</v>
      </c>
      <c r="CH205" s="152">
        <f t="shared" si="1658"/>
        <v>0</v>
      </c>
      <c r="CI205" s="152">
        <f t="shared" si="1658"/>
        <v>0</v>
      </c>
      <c r="CJ205" s="152">
        <f t="shared" si="1658"/>
        <v>1.4</v>
      </c>
      <c r="CK205" s="152">
        <f t="shared" si="1658"/>
        <v>25.5</v>
      </c>
      <c r="CL205" s="152">
        <f t="shared" si="1658"/>
        <v>0</v>
      </c>
      <c r="CM205" s="152">
        <f t="shared" si="1658"/>
        <v>0</v>
      </c>
      <c r="CN205" s="152">
        <f t="shared" si="1658"/>
        <v>0</v>
      </c>
      <c r="CO205" s="152">
        <f t="shared" si="1658"/>
        <v>0</v>
      </c>
      <c r="CP205" s="152">
        <f t="shared" si="1658"/>
        <v>2</v>
      </c>
      <c r="CQ205" s="152">
        <f t="shared" si="1658"/>
        <v>30</v>
      </c>
      <c r="CR205" s="152">
        <f t="shared" si="1658"/>
        <v>1</v>
      </c>
      <c r="CS205" s="152">
        <f t="shared" si="1658"/>
        <v>63</v>
      </c>
      <c r="CT205" s="152">
        <f t="shared" si="1658"/>
        <v>0</v>
      </c>
      <c r="CU205" s="71">
        <f t="shared" si="1658"/>
        <v>0</v>
      </c>
      <c r="CV205" s="152">
        <f t="shared" si="1658"/>
        <v>0</v>
      </c>
      <c r="CW205" s="152">
        <f t="shared" si="1658"/>
        <v>0</v>
      </c>
      <c r="CX205" s="152">
        <f t="shared" si="1658"/>
        <v>3</v>
      </c>
      <c r="CY205" s="152">
        <f t="shared" si="1658"/>
        <v>104</v>
      </c>
      <c r="CZ205" s="152">
        <f t="shared" si="1658"/>
        <v>0</v>
      </c>
      <c r="DA205" s="152">
        <f t="shared" si="1658"/>
        <v>0</v>
      </c>
      <c r="DB205" s="152">
        <f t="shared" si="1658"/>
        <v>0</v>
      </c>
      <c r="DC205" s="169">
        <f t="shared" si="1658"/>
        <v>0</v>
      </c>
      <c r="DD205" s="152">
        <f t="shared" si="1658"/>
        <v>5</v>
      </c>
      <c r="DE205" s="169">
        <f t="shared" si="1658"/>
        <v>24</v>
      </c>
      <c r="DF205" s="152">
        <f t="shared" si="1658"/>
        <v>0</v>
      </c>
      <c r="DG205" s="152">
        <f t="shared" si="1658"/>
        <v>0</v>
      </c>
      <c r="DH205" s="152">
        <f t="shared" si="1658"/>
        <v>0</v>
      </c>
      <c r="DI205" s="152">
        <f t="shared" si="1658"/>
        <v>0</v>
      </c>
      <c r="DJ205" s="152">
        <f t="shared" si="1658"/>
        <v>1</v>
      </c>
      <c r="DK205" s="169">
        <f t="shared" si="1658"/>
        <v>7</v>
      </c>
      <c r="DL205" s="152">
        <f t="shared" ref="DL205:DS205" si="1659">SUM(DL206:DL224)</f>
        <v>1</v>
      </c>
      <c r="DM205" s="152">
        <f t="shared" si="1659"/>
        <v>56</v>
      </c>
      <c r="DN205" s="152">
        <f t="shared" si="1659"/>
        <v>0</v>
      </c>
      <c r="DO205" s="152">
        <f t="shared" si="1659"/>
        <v>0</v>
      </c>
      <c r="DP205" s="152">
        <f t="shared" si="1659"/>
        <v>0</v>
      </c>
      <c r="DQ205" s="152">
        <f t="shared" si="1659"/>
        <v>0</v>
      </c>
      <c r="DR205" s="152">
        <f t="shared" si="1659"/>
        <v>0</v>
      </c>
      <c r="DS205" s="71">
        <f t="shared" si="1659"/>
        <v>430.9</v>
      </c>
      <c r="DT205" s="71">
        <f>SUM(DT206:DT224)</f>
        <v>208.4</v>
      </c>
      <c r="DU205" s="152"/>
      <c r="DV205" s="152"/>
      <c r="DW205" s="152"/>
      <c r="DX205" s="152"/>
      <c r="DY205" s="152">
        <v>13</v>
      </c>
      <c r="DZ205" s="99" t="s">
        <v>71</v>
      </c>
      <c r="EA205" s="100" t="s">
        <v>63</v>
      </c>
      <c r="EB205" s="101">
        <v>1</v>
      </c>
      <c r="EC205" s="152"/>
      <c r="ED205" s="152"/>
      <c r="EE205" s="152"/>
      <c r="EF205" s="152"/>
      <c r="EG205" s="152"/>
      <c r="EH205" s="152"/>
      <c r="EI205" s="152"/>
      <c r="EJ205" s="152">
        <f>SUM(EJ206:EJ224)</f>
        <v>374</v>
      </c>
      <c r="EK205" s="152">
        <f t="shared" ref="EK205:GF205" si="1660">SUM(EK206:EK224)</f>
        <v>282</v>
      </c>
      <c r="EL205" s="152">
        <f t="shared" si="1660"/>
        <v>44</v>
      </c>
      <c r="EM205" s="71">
        <f>SUM(EM206:EM224)</f>
        <v>60</v>
      </c>
      <c r="EN205" s="152">
        <f t="shared" si="1660"/>
        <v>88</v>
      </c>
      <c r="EO205" s="152">
        <f t="shared" si="1660"/>
        <v>88</v>
      </c>
      <c r="EP205" s="152">
        <f>SUM(EP206:EP224)</f>
        <v>30</v>
      </c>
      <c r="EQ205" s="152">
        <f>SUM(EQ206:EQ224)</f>
        <v>30</v>
      </c>
      <c r="ER205" s="152">
        <f t="shared" si="1660"/>
        <v>0</v>
      </c>
      <c r="ES205" s="152">
        <f t="shared" si="1660"/>
        <v>0</v>
      </c>
      <c r="ET205" s="152">
        <f t="shared" si="1660"/>
        <v>0</v>
      </c>
      <c r="EU205" s="152">
        <f t="shared" si="1660"/>
        <v>0</v>
      </c>
      <c r="EV205" s="152">
        <f t="shared" si="1660"/>
        <v>5.4</v>
      </c>
      <c r="EW205" s="152">
        <f t="shared" si="1660"/>
        <v>37.20000000000001</v>
      </c>
      <c r="EX205" s="152">
        <f t="shared" si="1660"/>
        <v>0</v>
      </c>
      <c r="EY205" s="152">
        <f t="shared" si="1660"/>
        <v>0</v>
      </c>
      <c r="EZ205" s="152">
        <f t="shared" si="1660"/>
        <v>0</v>
      </c>
      <c r="FA205" s="152">
        <f t="shared" si="1660"/>
        <v>0</v>
      </c>
      <c r="FB205" s="152">
        <f t="shared" si="1660"/>
        <v>5</v>
      </c>
      <c r="FC205" s="152">
        <f t="shared" si="1660"/>
        <v>100</v>
      </c>
      <c r="FD205" s="152">
        <f t="shared" si="1660"/>
        <v>4</v>
      </c>
      <c r="FE205" s="152">
        <f t="shared" si="1660"/>
        <v>249</v>
      </c>
      <c r="FF205" s="152">
        <f t="shared" si="1660"/>
        <v>0</v>
      </c>
      <c r="FG205" s="71">
        <f t="shared" si="1660"/>
        <v>0</v>
      </c>
      <c r="FH205" s="152">
        <f t="shared" si="1660"/>
        <v>0</v>
      </c>
      <c r="FI205" s="152">
        <f t="shared" si="1660"/>
        <v>0</v>
      </c>
      <c r="FJ205" s="152">
        <f t="shared" si="1660"/>
        <v>3</v>
      </c>
      <c r="FK205" s="152">
        <f t="shared" si="1660"/>
        <v>104</v>
      </c>
      <c r="FL205" s="152">
        <f t="shared" si="1660"/>
        <v>0</v>
      </c>
      <c r="FM205" s="152">
        <f t="shared" si="1660"/>
        <v>0</v>
      </c>
      <c r="FN205" s="152">
        <f t="shared" si="1660"/>
        <v>0</v>
      </c>
      <c r="FO205" s="152">
        <f t="shared" si="1660"/>
        <v>0</v>
      </c>
      <c r="FP205" s="152">
        <f t="shared" si="1660"/>
        <v>6</v>
      </c>
      <c r="FQ205" s="152">
        <f>SUM(FQ206:FQ224)</f>
        <v>30</v>
      </c>
      <c r="FR205" s="152"/>
      <c r="FS205" s="169">
        <f>SUM(FS206:FS224)</f>
        <v>0</v>
      </c>
      <c r="FT205" s="152">
        <f t="shared" si="1660"/>
        <v>0</v>
      </c>
      <c r="FU205" s="152">
        <f t="shared" si="1660"/>
        <v>0</v>
      </c>
      <c r="FV205" s="152">
        <f t="shared" si="1660"/>
        <v>4</v>
      </c>
      <c r="FW205" s="169">
        <f t="shared" si="1660"/>
        <v>27.666666666666668</v>
      </c>
      <c r="FX205" s="152">
        <f t="shared" si="1660"/>
        <v>2</v>
      </c>
      <c r="FY205" s="152">
        <f t="shared" si="1660"/>
        <v>72</v>
      </c>
      <c r="FZ205" s="152">
        <f t="shared" si="1660"/>
        <v>0</v>
      </c>
      <c r="GA205" s="152">
        <f t="shared" si="1660"/>
        <v>0</v>
      </c>
      <c r="GB205" s="152">
        <f t="shared" si="1660"/>
        <v>0</v>
      </c>
      <c r="GC205" s="152">
        <f t="shared" si="1660"/>
        <v>0</v>
      </c>
      <c r="GD205" s="152">
        <f t="shared" si="1660"/>
        <v>0</v>
      </c>
      <c r="GE205" s="71">
        <f t="shared" si="1660"/>
        <v>803.26666666666688</v>
      </c>
      <c r="GF205" s="71">
        <f t="shared" si="1660"/>
        <v>313.06666666666666</v>
      </c>
      <c r="GG205" s="152"/>
      <c r="GH205" s="152"/>
      <c r="GI205" s="152"/>
      <c r="GJ205" s="264"/>
      <c r="GK205" s="268"/>
      <c r="GL205" s="265"/>
      <c r="GM205" s="7"/>
      <c r="GN205" s="11"/>
      <c r="GO205" s="11"/>
      <c r="GP205" s="37"/>
      <c r="GR205" s="38"/>
    </row>
    <row r="206" spans="1:200" ht="24.95" hidden="1" customHeight="1" outlineLevel="1" x14ac:dyDescent="0.3">
      <c r="A206" s="116"/>
      <c r="B206" s="62" t="s">
        <v>158</v>
      </c>
      <c r="C206" s="63" t="s">
        <v>185</v>
      </c>
      <c r="D206" s="63" t="s">
        <v>186</v>
      </c>
      <c r="E206" s="63" t="s">
        <v>187</v>
      </c>
      <c r="F206" s="63" t="s">
        <v>189</v>
      </c>
      <c r="G206" s="63">
        <v>5</v>
      </c>
      <c r="H206" s="63">
        <v>14</v>
      </c>
      <c r="I206" s="63">
        <v>1</v>
      </c>
      <c r="J206" s="63">
        <v>1</v>
      </c>
      <c r="K206" s="63">
        <f>SUM(J206)*2</f>
        <v>2</v>
      </c>
      <c r="L206" s="109">
        <v>16</v>
      </c>
      <c r="M206" s="110">
        <f t="shared" ref="M206:M213" si="1661">SUM(N206+P206+R206+T206+V206)</f>
        <v>10</v>
      </c>
      <c r="N206" s="109"/>
      <c r="O206" s="109">
        <f t="shared" ref="O206:O213" si="1662">SUM(N206)*I206</f>
        <v>0</v>
      </c>
      <c r="P206" s="109">
        <v>10</v>
      </c>
      <c r="Q206" s="111">
        <f>J206*P206</f>
        <v>10</v>
      </c>
      <c r="R206" s="109"/>
      <c r="S206" s="111">
        <f>SUM(R206)*J206</f>
        <v>0</v>
      </c>
      <c r="T206" s="65"/>
      <c r="U206" s="66">
        <f>SUM(T206)*K206</f>
        <v>0</v>
      </c>
      <c r="V206" s="65"/>
      <c r="W206" s="66">
        <f>SUM(V206)*J206*5</f>
        <v>0</v>
      </c>
      <c r="X206" s="67">
        <v>0</v>
      </c>
      <c r="Y206" s="68">
        <f>SUM(L206*15/100*J206)</f>
        <v>2.4</v>
      </c>
      <c r="Z206" s="65"/>
      <c r="AA206" s="66"/>
      <c r="AB206" s="65"/>
      <c r="AC206" s="67">
        <f>SUM(AB206)*3*H206/5</f>
        <v>0</v>
      </c>
      <c r="AD206" s="65"/>
      <c r="AE206" s="69">
        <f>SUM(AD206*H206*(30+4))</f>
        <v>0</v>
      </c>
      <c r="AF206" s="65">
        <v>1</v>
      </c>
      <c r="AG206" s="66">
        <f>SUM(AF206*H206*3)</f>
        <v>42</v>
      </c>
      <c r="AH206" s="65"/>
      <c r="AI206" s="67">
        <f>SUM(AH206*H206/3)</f>
        <v>0</v>
      </c>
      <c r="AJ206" s="65"/>
      <c r="AK206" s="67">
        <f>SUM(AJ206*H206*2/3)</f>
        <v>0</v>
      </c>
      <c r="AL206" s="65"/>
      <c r="AM206" s="66">
        <f>SUM(AL206*H206)*2</f>
        <v>0</v>
      </c>
      <c r="AN206" s="65"/>
      <c r="AO206" s="66">
        <f>SUM(AN206*J206*2)</f>
        <v>0</v>
      </c>
      <c r="AP206" s="65"/>
      <c r="AQ206" s="67">
        <f>SUM(AP206*H206*2)</f>
        <v>0</v>
      </c>
      <c r="AR206" s="65"/>
      <c r="AS206" s="67">
        <f>SUM(J206*AR206*8)</f>
        <v>0</v>
      </c>
      <c r="AT206" s="65"/>
      <c r="AU206" s="67">
        <f>AT206*H206/3</f>
        <v>0</v>
      </c>
      <c r="AV206" s="65"/>
      <c r="AW206" s="66">
        <f>SUM(J206*AV206*6)</f>
        <v>0</v>
      </c>
      <c r="AX206" s="65">
        <v>1</v>
      </c>
      <c r="AY206" s="67">
        <f>H206*AX206/3</f>
        <v>4.666666666666667</v>
      </c>
      <c r="AZ206" s="65"/>
      <c r="BA206" s="67">
        <f>SUM(AZ206*K206*5*6)</f>
        <v>0</v>
      </c>
      <c r="BB206" s="65"/>
      <c r="BC206" s="67">
        <f>SUM(BB206*K206*4*6)</f>
        <v>0</v>
      </c>
      <c r="BD206" s="65"/>
      <c r="BE206" s="70">
        <f>SUM(BD206*50)</f>
        <v>0</v>
      </c>
      <c r="BF206" s="116"/>
      <c r="BG206" s="181">
        <f t="shared" ref="BG206:BG224" si="1663">SUM(AO206+BE206+BC206+BA206+AY206+AW206+AS206+AQ206+AK206+AM206+AI206+AG206+AE206+AC206+AA206+Y206+X206+W206+U206+Q206+O206+S206+AU206)</f>
        <v>59.066666666666663</v>
      </c>
      <c r="BH206" s="181">
        <f t="shared" ref="BH206:BH224" si="1664">SUM(O206+Q206+U206+W206+X206+AS206+AW206+AY206+BA206+BC206+S206+AQ206)</f>
        <v>14.666666666666668</v>
      </c>
      <c r="BI206" s="116"/>
      <c r="BJ206" s="116"/>
      <c r="BK206" s="116"/>
      <c r="BL206" s="116"/>
      <c r="BM206" s="82"/>
      <c r="BN206" s="62" t="s">
        <v>115</v>
      </c>
      <c r="BO206" s="63" t="s">
        <v>94</v>
      </c>
      <c r="BP206" s="63" t="s">
        <v>190</v>
      </c>
      <c r="BQ206" s="63" t="s">
        <v>187</v>
      </c>
      <c r="BR206" s="63" t="s">
        <v>317</v>
      </c>
      <c r="BS206" s="63" t="s">
        <v>318</v>
      </c>
      <c r="BT206" s="63">
        <v>207</v>
      </c>
      <c r="BU206" s="63">
        <v>1</v>
      </c>
      <c r="BV206" s="63">
        <v>7</v>
      </c>
      <c r="BW206" s="63">
        <f>BV206*2</f>
        <v>14</v>
      </c>
      <c r="BX206" s="62">
        <v>2</v>
      </c>
      <c r="BY206" s="135">
        <f t="shared" ref="BY206" si="1665">SUM(BZ206+CB206+CD206+CF206+CH206)</f>
        <v>2</v>
      </c>
      <c r="BZ206" s="65">
        <v>2</v>
      </c>
      <c r="CA206" s="66">
        <f t="shared" ref="CA206" si="1666">SUM(BZ206)*BU206</f>
        <v>2</v>
      </c>
      <c r="CB206" s="65"/>
      <c r="CC206" s="66">
        <f t="shared" ref="CC206" si="1667">BV206*CB206</f>
        <v>0</v>
      </c>
      <c r="CD206" s="65"/>
      <c r="CE206" s="66">
        <f t="shared" ref="CE206" si="1668">SUM(CD206)*BV206</f>
        <v>0</v>
      </c>
      <c r="CF206" s="65"/>
      <c r="CG206" s="66">
        <f t="shared" ref="CG206" si="1669">SUM(CF206)*BW206</f>
        <v>0</v>
      </c>
      <c r="CH206" s="65"/>
      <c r="CI206" s="66">
        <f t="shared" ref="CI206" si="1670">SUM(CH206)*BV206*5</f>
        <v>0</v>
      </c>
      <c r="CJ206" s="67">
        <f>SUM(BV206*DJ206*2+BW206*DL206*2)</f>
        <v>0</v>
      </c>
      <c r="CK206" s="68">
        <f t="shared" ref="CK206" si="1671">SUM(BX206*15/100*BV206)</f>
        <v>2.1</v>
      </c>
      <c r="CL206" s="65"/>
      <c r="CM206" s="66"/>
      <c r="CN206" s="65"/>
      <c r="CO206" s="67">
        <f t="shared" ref="CO206" si="1672">SUM(CN206)*3*BT206/5</f>
        <v>0</v>
      </c>
      <c r="CP206" s="65"/>
      <c r="CQ206" s="69">
        <f t="shared" ref="CQ206" si="1673">SUM(CP206*BT206*(30+4))</f>
        <v>0</v>
      </c>
      <c r="CR206" s="65"/>
      <c r="CS206" s="66">
        <f t="shared" ref="CS206" si="1674">SUM(CR206*BT206*3)</f>
        <v>0</v>
      </c>
      <c r="CT206" s="65"/>
      <c r="CU206" s="67">
        <f t="shared" ref="CU206" si="1675">SUM(CT206*BT206/3)</f>
        <v>0</v>
      </c>
      <c r="CV206" s="65"/>
      <c r="CW206" s="67">
        <f t="shared" ref="CW206" si="1676">SUM(CV206*BT206*2/3)</f>
        <v>0</v>
      </c>
      <c r="CX206" s="65"/>
      <c r="CY206" s="66">
        <f t="shared" ref="CY206" si="1677">SUM(CX206*BT206)</f>
        <v>0</v>
      </c>
      <c r="CZ206" s="65"/>
      <c r="DA206" s="66">
        <f t="shared" ref="DA206" si="1678">SUM(CZ206*BV206)</f>
        <v>0</v>
      </c>
      <c r="DB206" s="65"/>
      <c r="DC206" s="66">
        <f t="shared" ref="DC206" si="1679">SUM(DB206*BT206*2)</f>
        <v>0</v>
      </c>
      <c r="DD206" s="65"/>
      <c r="DE206" s="66">
        <f>SUM(BV206*DD206*6)</f>
        <v>0</v>
      </c>
      <c r="DF206" s="65"/>
      <c r="DG206" s="67">
        <f t="shared" ref="DG206:DG207" si="1680">DF206*BT206/3</f>
        <v>0</v>
      </c>
      <c r="DH206" s="65"/>
      <c r="DI206" s="66">
        <f>SUM(DH206*BV206*6)</f>
        <v>0</v>
      </c>
      <c r="DJ206" s="65"/>
      <c r="DK206" s="66">
        <f>SUM(BV206*DJ206*8)</f>
        <v>0</v>
      </c>
      <c r="DL206" s="65"/>
      <c r="DM206" s="67">
        <f t="shared" ref="DM206" si="1681">SUM(DL206*BW206*5*6)</f>
        <v>0</v>
      </c>
      <c r="DN206" s="65"/>
      <c r="DO206" s="67">
        <f t="shared" ref="DO206" si="1682">SUM(DN206*BW206*4*6)</f>
        <v>0</v>
      </c>
      <c r="DP206" s="65"/>
      <c r="DQ206" s="70">
        <f t="shared" ref="DQ206" si="1683">SUM(DP206*50)</f>
        <v>0</v>
      </c>
      <c r="DR206" s="79"/>
      <c r="DS206" s="153">
        <f>SUM(DA206+DQ206+DO206+DM206+DK206+DI206+DE206+DC206+CW206+CY206+CU206+CS206+CQ206+CO206+CM206+CK206+CJ206+CI206+CG206+CC206+CA206+CE206+DG206)</f>
        <v>4.0999999999999996</v>
      </c>
      <c r="DT206" s="153">
        <f t="shared" ref="DT206:DT224" si="1684">SUM(CA206+CC206+CG206+CI206+CJ206+DE206+DI206+DK206+DM206+DO206+CE206+DC206)</f>
        <v>2</v>
      </c>
      <c r="DU206" s="79"/>
      <c r="DV206" s="79"/>
      <c r="DW206" s="79"/>
      <c r="DX206" s="182"/>
      <c r="DY206" s="183"/>
      <c r="DZ206" s="62" t="s">
        <v>115</v>
      </c>
      <c r="EA206" s="63" t="s">
        <v>94</v>
      </c>
      <c r="EB206" s="63" t="s">
        <v>190</v>
      </c>
      <c r="EC206" s="79"/>
      <c r="ED206" s="79"/>
      <c r="EE206" s="79"/>
      <c r="EF206" s="79"/>
      <c r="EG206" s="79"/>
      <c r="EH206" s="79"/>
      <c r="EI206" s="79"/>
      <c r="EJ206" s="79">
        <f t="shared" ref="EJ206:EK212" si="1685">SUM(L206+BX205)</f>
        <v>180</v>
      </c>
      <c r="EK206" s="79">
        <f t="shared" si="1685"/>
        <v>130</v>
      </c>
      <c r="EL206" s="79">
        <f t="shared" ref="EL206:FQ206" si="1686">SUM(N206+BZ206)</f>
        <v>2</v>
      </c>
      <c r="EM206" s="153">
        <f t="shared" si="1686"/>
        <v>2</v>
      </c>
      <c r="EN206" s="79">
        <f t="shared" si="1686"/>
        <v>10</v>
      </c>
      <c r="EO206" s="79">
        <f t="shared" si="1686"/>
        <v>10</v>
      </c>
      <c r="EP206" s="79">
        <f t="shared" si="1686"/>
        <v>0</v>
      </c>
      <c r="EQ206" s="79">
        <f t="shared" si="1686"/>
        <v>0</v>
      </c>
      <c r="ER206" s="79">
        <f t="shared" si="1686"/>
        <v>0</v>
      </c>
      <c r="ES206" s="79">
        <f t="shared" si="1686"/>
        <v>0</v>
      </c>
      <c r="ET206" s="79">
        <f t="shared" si="1686"/>
        <v>0</v>
      </c>
      <c r="EU206" s="79">
        <f t="shared" si="1686"/>
        <v>0</v>
      </c>
      <c r="EV206" s="79">
        <f t="shared" si="1686"/>
        <v>0</v>
      </c>
      <c r="EW206" s="79">
        <f t="shared" si="1686"/>
        <v>4.5</v>
      </c>
      <c r="EX206" s="79">
        <f t="shared" si="1686"/>
        <v>0</v>
      </c>
      <c r="EY206" s="79">
        <f t="shared" si="1686"/>
        <v>0</v>
      </c>
      <c r="EZ206" s="79">
        <f t="shared" si="1686"/>
        <v>0</v>
      </c>
      <c r="FA206" s="79">
        <f t="shared" si="1686"/>
        <v>0</v>
      </c>
      <c r="FB206" s="79">
        <f t="shared" si="1686"/>
        <v>0</v>
      </c>
      <c r="FC206" s="79">
        <f t="shared" si="1686"/>
        <v>0</v>
      </c>
      <c r="FD206" s="79">
        <f t="shared" si="1686"/>
        <v>1</v>
      </c>
      <c r="FE206" s="79">
        <f t="shared" si="1686"/>
        <v>42</v>
      </c>
      <c r="FF206" s="79">
        <f t="shared" si="1686"/>
        <v>0</v>
      </c>
      <c r="FG206" s="153">
        <f t="shared" si="1686"/>
        <v>0</v>
      </c>
      <c r="FH206" s="79">
        <f t="shared" si="1686"/>
        <v>0</v>
      </c>
      <c r="FI206" s="79">
        <f t="shared" si="1686"/>
        <v>0</v>
      </c>
      <c r="FJ206" s="79">
        <f t="shared" si="1686"/>
        <v>0</v>
      </c>
      <c r="FK206" s="79">
        <f t="shared" si="1686"/>
        <v>0</v>
      </c>
      <c r="FL206" s="79">
        <f t="shared" si="1686"/>
        <v>0</v>
      </c>
      <c r="FM206" s="79">
        <f t="shared" si="1686"/>
        <v>0</v>
      </c>
      <c r="FN206" s="79">
        <f t="shared" si="1686"/>
        <v>0</v>
      </c>
      <c r="FO206" s="79">
        <f t="shared" si="1686"/>
        <v>0</v>
      </c>
      <c r="FP206" s="79">
        <f t="shared" si="1686"/>
        <v>0</v>
      </c>
      <c r="FQ206" s="79">
        <f t="shared" si="1686"/>
        <v>0</v>
      </c>
      <c r="FR206" s="79"/>
      <c r="FS206" s="155">
        <f>SUM(AU206+DG206)</f>
        <v>0</v>
      </c>
      <c r="FT206" s="79">
        <f>SUM(AV206+DH206)</f>
        <v>0</v>
      </c>
      <c r="FU206" s="79">
        <f>SUM(AW206+DI206)</f>
        <v>0</v>
      </c>
      <c r="FV206" s="79">
        <f>SUM(AX206+DJ206)</f>
        <v>1</v>
      </c>
      <c r="FW206" s="79">
        <f>SUM(AY206+DK206)</f>
        <v>4.666666666666667</v>
      </c>
      <c r="FX206" s="79">
        <f t="shared" ref="FX206:FX224" si="1687">SUM(AZ206+DL206)</f>
        <v>0</v>
      </c>
      <c r="FY206" s="79">
        <f t="shared" ref="FY206:FY224" si="1688">SUM(BA206+DM206)</f>
        <v>0</v>
      </c>
      <c r="FZ206" s="79">
        <f t="shared" ref="FZ206:FZ224" si="1689">SUM(BB206+DN206)</f>
        <v>0</v>
      </c>
      <c r="GA206" s="79">
        <f t="shared" ref="GA206:GA224" si="1690">SUM(BC206+DO206)</f>
        <v>0</v>
      </c>
      <c r="GB206" s="79">
        <f t="shared" ref="GB206:GB224" si="1691">SUM(BD206+DP206)</f>
        <v>0</v>
      </c>
      <c r="GC206" s="79">
        <f t="shared" ref="GC206:GC224" si="1692">SUM(BE206+DQ206)</f>
        <v>0</v>
      </c>
      <c r="GD206" s="79">
        <f t="shared" ref="GD206:GD224" si="1693">SUM(BF206+DR206)</f>
        <v>0</v>
      </c>
      <c r="GE206" s="153">
        <f t="shared" ref="GE206:GE224" si="1694">SUM(BG206+DS206)</f>
        <v>63.166666666666664</v>
      </c>
      <c r="GF206" s="153">
        <f t="shared" ref="GF206:GF224" si="1695">SUM(BH206+DT206)</f>
        <v>16.666666666666668</v>
      </c>
      <c r="GG206" s="79"/>
      <c r="GH206" s="79"/>
      <c r="GI206" s="79"/>
      <c r="GJ206" s="80"/>
      <c r="GK206" s="267"/>
      <c r="GL206" s="10"/>
      <c r="GM206" s="10"/>
      <c r="GN206" s="1"/>
      <c r="GO206" s="13"/>
      <c r="GP206" s="26"/>
      <c r="GQ206" s="5"/>
      <c r="GR206" s="33"/>
    </row>
    <row r="207" spans="1:200" s="58" customFormat="1" ht="24.95" hidden="1" customHeight="1" outlineLevel="1" x14ac:dyDescent="0.3">
      <c r="A207" s="116"/>
      <c r="B207" s="62"/>
      <c r="C207" s="63"/>
      <c r="D207" s="63"/>
      <c r="E207" s="63"/>
      <c r="F207" s="63"/>
      <c r="G207" s="190"/>
      <c r="H207" s="63"/>
      <c r="I207" s="63"/>
      <c r="J207" s="63"/>
      <c r="K207" s="63"/>
      <c r="L207" s="109"/>
      <c r="M207" s="64"/>
      <c r="N207" s="65"/>
      <c r="O207" s="66"/>
      <c r="P207" s="65"/>
      <c r="Q207" s="66"/>
      <c r="R207" s="65"/>
      <c r="S207" s="66"/>
      <c r="T207" s="65"/>
      <c r="U207" s="66"/>
      <c r="V207" s="65"/>
      <c r="W207" s="66"/>
      <c r="X207" s="67"/>
      <c r="Y207" s="68"/>
      <c r="Z207" s="65"/>
      <c r="AA207" s="66"/>
      <c r="AB207" s="65"/>
      <c r="AC207" s="67"/>
      <c r="AD207" s="65"/>
      <c r="AE207" s="69"/>
      <c r="AF207" s="65"/>
      <c r="AG207" s="66"/>
      <c r="AH207" s="65"/>
      <c r="AI207" s="67"/>
      <c r="AJ207" s="65"/>
      <c r="AK207" s="67"/>
      <c r="AL207" s="65"/>
      <c r="AM207" s="66"/>
      <c r="AN207" s="65"/>
      <c r="AO207" s="66"/>
      <c r="AP207" s="65"/>
      <c r="AQ207" s="67"/>
      <c r="AR207" s="65"/>
      <c r="AS207" s="67"/>
      <c r="AT207" s="65"/>
      <c r="AU207" s="67"/>
      <c r="AV207" s="65"/>
      <c r="AW207" s="66"/>
      <c r="AX207" s="65"/>
      <c r="AY207" s="67"/>
      <c r="AZ207" s="65"/>
      <c r="BA207" s="67"/>
      <c r="BB207" s="65"/>
      <c r="BC207" s="67"/>
      <c r="BD207" s="65"/>
      <c r="BE207" s="70"/>
      <c r="BF207" s="116"/>
      <c r="BG207" s="181">
        <f t="shared" si="1663"/>
        <v>0</v>
      </c>
      <c r="BH207" s="181">
        <f t="shared" si="1664"/>
        <v>0</v>
      </c>
      <c r="BI207" s="116"/>
      <c r="BJ207" s="116"/>
      <c r="BK207" s="116"/>
      <c r="BL207" s="116"/>
      <c r="BM207" s="82"/>
      <c r="BN207" s="62" t="s">
        <v>102</v>
      </c>
      <c r="BO207" s="119" t="s">
        <v>94</v>
      </c>
      <c r="BP207" s="119" t="s">
        <v>190</v>
      </c>
      <c r="BQ207" s="119" t="s">
        <v>187</v>
      </c>
      <c r="BR207" s="63" t="s">
        <v>321</v>
      </c>
      <c r="BS207" s="119">
        <v>4</v>
      </c>
      <c r="BT207" s="63">
        <v>24</v>
      </c>
      <c r="BU207" s="63">
        <v>1</v>
      </c>
      <c r="BV207" s="63">
        <v>1</v>
      </c>
      <c r="BW207" s="63">
        <f>SUM(BV207)*2</f>
        <v>2</v>
      </c>
      <c r="BX207" s="109">
        <v>22</v>
      </c>
      <c r="BY207" s="124">
        <f>SUM(BZ207+CB207+CD207+CF207+CH207)</f>
        <v>16</v>
      </c>
      <c r="BZ207" s="109"/>
      <c r="CA207" s="109">
        <f>SUM(BZ207)*BU207</f>
        <v>0</v>
      </c>
      <c r="CB207" s="109">
        <v>8</v>
      </c>
      <c r="CC207" s="111">
        <f>BV207*CB207</f>
        <v>8</v>
      </c>
      <c r="CD207" s="109">
        <v>8</v>
      </c>
      <c r="CE207" s="111">
        <f>SUM(CD207)*BV207</f>
        <v>8</v>
      </c>
      <c r="CF207" s="65"/>
      <c r="CG207" s="66">
        <f>SUM(CF207)*BW207</f>
        <v>0</v>
      </c>
      <c r="CH207" s="65"/>
      <c r="CI207" s="66">
        <f>SUM(CH207)*BV207*5</f>
        <v>0</v>
      </c>
      <c r="CJ207" s="67">
        <v>0</v>
      </c>
      <c r="CK207" s="68">
        <f t="shared" ref="CK207" si="1696">SUM(BX207*15/100*BV207)</f>
        <v>3.3</v>
      </c>
      <c r="CL207" s="65"/>
      <c r="CM207" s="66"/>
      <c r="CN207" s="65"/>
      <c r="CO207" s="67">
        <f>SUM(CN207)*3*BT207/5</f>
        <v>0</v>
      </c>
      <c r="CP207" s="65"/>
      <c r="CQ207" s="69">
        <f>SUM(CP207*BT207*(30+4))</f>
        <v>0</v>
      </c>
      <c r="CR207" s="65"/>
      <c r="CS207" s="66">
        <f>SUM(CR207*BT207*3)</f>
        <v>0</v>
      </c>
      <c r="CT207" s="65"/>
      <c r="CU207" s="67">
        <f>SUM(CT207*BT207/3)</f>
        <v>0</v>
      </c>
      <c r="CV207" s="65"/>
      <c r="CW207" s="67">
        <f>SUM(CV207*BT207*2/3)</f>
        <v>0</v>
      </c>
      <c r="CX207" s="65">
        <v>1</v>
      </c>
      <c r="CY207" s="66">
        <f>SUM(CX207*BT207)*2</f>
        <v>48</v>
      </c>
      <c r="CZ207" s="65"/>
      <c r="DA207" s="66">
        <f>SUM(CZ207*BV207*2)</f>
        <v>0</v>
      </c>
      <c r="DB207" s="65"/>
      <c r="DC207" s="66">
        <f>SUM(DB207*BT207*2)</f>
        <v>0</v>
      </c>
      <c r="DD207" s="65">
        <v>1</v>
      </c>
      <c r="DE207" s="66">
        <f>DD207*BV207*6</f>
        <v>6</v>
      </c>
      <c r="DF207" s="65"/>
      <c r="DG207" s="67">
        <f t="shared" si="1680"/>
        <v>0</v>
      </c>
      <c r="DH207" s="65"/>
      <c r="DI207" s="66">
        <f>SUM(BV207*DH207*6)</f>
        <v>0</v>
      </c>
      <c r="DJ207" s="65"/>
      <c r="DK207" s="66">
        <f>SUM(BV207*DJ207*8)</f>
        <v>0</v>
      </c>
      <c r="DL207" s="65"/>
      <c r="DM207" s="67">
        <f>SUM(DL207*BW207*5*6)</f>
        <v>0</v>
      </c>
      <c r="DN207" s="65"/>
      <c r="DO207" s="67">
        <f>SUM(DN207*BW207*4*6)</f>
        <v>0</v>
      </c>
      <c r="DP207" s="65"/>
      <c r="DQ207" s="70">
        <f>SUM(DP207*50)</f>
        <v>0</v>
      </c>
      <c r="DR207" s="79"/>
      <c r="DS207" s="153">
        <f t="shared" ref="DS207:DS224" si="1697">SUM(DA207+DQ207+DO207+DM207+DK207+DI207+DE207+DC207+CW207+CY207+CU207+CS207+CQ207+CO207+CM207+CK207+CJ207+CI207+CG207+CC207+CA207+CE207+DG207)</f>
        <v>73.3</v>
      </c>
      <c r="DT207" s="153">
        <f t="shared" si="1684"/>
        <v>22</v>
      </c>
      <c r="DU207" s="79"/>
      <c r="DV207" s="79"/>
      <c r="DW207" s="79"/>
      <c r="DX207" s="182"/>
      <c r="DY207" s="183"/>
      <c r="DZ207" s="62" t="s">
        <v>102</v>
      </c>
      <c r="EA207" s="119" t="s">
        <v>94</v>
      </c>
      <c r="EB207" s="119" t="s">
        <v>190</v>
      </c>
      <c r="EC207" s="79"/>
      <c r="ED207" s="79"/>
      <c r="EE207" s="79"/>
      <c r="EF207" s="79"/>
      <c r="EG207" s="79"/>
      <c r="EH207" s="79"/>
      <c r="EI207" s="79"/>
      <c r="EJ207" s="79">
        <f>SUM(L207+BX206)</f>
        <v>2</v>
      </c>
      <c r="EK207" s="79">
        <f>SUM(M207+BY206)</f>
        <v>2</v>
      </c>
      <c r="EL207" s="79">
        <f t="shared" ref="EL207:EL226" si="1698">SUM(N207+BZ207)</f>
        <v>0</v>
      </c>
      <c r="EM207" s="153">
        <f t="shared" ref="EM207:EM224" si="1699">SUM(O207+CA207)</f>
        <v>0</v>
      </c>
      <c r="EN207" s="79">
        <f t="shared" ref="EN207:EN224" si="1700">SUM(P207+CB207)</f>
        <v>8</v>
      </c>
      <c r="EO207" s="79">
        <f t="shared" ref="EO207:EO224" si="1701">SUM(Q207+CC207)</f>
        <v>8</v>
      </c>
      <c r="EP207" s="79">
        <f t="shared" ref="EP207:EP224" si="1702">SUM(R207+CD207)</f>
        <v>8</v>
      </c>
      <c r="EQ207" s="79">
        <f t="shared" ref="EQ207:EQ224" si="1703">SUM(S207+CE207)</f>
        <v>8</v>
      </c>
      <c r="ER207" s="79">
        <f t="shared" ref="ER207:ER224" si="1704">SUM(T207+CF207)</f>
        <v>0</v>
      </c>
      <c r="ES207" s="79">
        <f t="shared" ref="ES207:ES224" si="1705">SUM(U207+CG207)</f>
        <v>0</v>
      </c>
      <c r="ET207" s="79">
        <f t="shared" ref="ET207:ET224" si="1706">SUM(V207+CH207)</f>
        <v>0</v>
      </c>
      <c r="EU207" s="79">
        <f t="shared" ref="EU207:EU224" si="1707">SUM(W207+CI207)</f>
        <v>0</v>
      </c>
      <c r="EV207" s="79">
        <f t="shared" ref="EV207:EV224" si="1708">SUM(X207+CJ207)</f>
        <v>0</v>
      </c>
      <c r="EW207" s="79">
        <f t="shared" ref="EW207:EW224" si="1709">SUM(Y207+CK207)</f>
        <v>3.3</v>
      </c>
      <c r="EX207" s="79">
        <f t="shared" ref="EX207:EX224" si="1710">SUM(Z207+CL207)</f>
        <v>0</v>
      </c>
      <c r="EY207" s="79">
        <f t="shared" ref="EY207:EY224" si="1711">SUM(AA207+CM207)</f>
        <v>0</v>
      </c>
      <c r="EZ207" s="79">
        <f t="shared" ref="EZ207:EZ224" si="1712">SUM(AB207+CN207)</f>
        <v>0</v>
      </c>
      <c r="FA207" s="79">
        <f t="shared" ref="FA207:FA224" si="1713">SUM(AC207+CO207)</f>
        <v>0</v>
      </c>
      <c r="FB207" s="79">
        <f t="shared" ref="FB207:FB224" si="1714">SUM(AD207+CP207)</f>
        <v>0</v>
      </c>
      <c r="FC207" s="79">
        <f t="shared" ref="FC207:FC224" si="1715">SUM(AE207+CQ207)</f>
        <v>0</v>
      </c>
      <c r="FD207" s="79">
        <f t="shared" ref="FD207:FD224" si="1716">SUM(AF207+CR207)</f>
        <v>0</v>
      </c>
      <c r="FE207" s="79">
        <f t="shared" ref="FE207:FE224" si="1717">SUM(AG207+CS207)</f>
        <v>0</v>
      </c>
      <c r="FF207" s="79">
        <f t="shared" ref="FF207:FF224" si="1718">SUM(AH207+CT207)</f>
        <v>0</v>
      </c>
      <c r="FG207" s="153">
        <f t="shared" ref="FG207:FG224" si="1719">SUM(AI207+CU207)</f>
        <v>0</v>
      </c>
      <c r="FH207" s="79">
        <f t="shared" ref="FH207:FH224" si="1720">SUM(AJ207+CV207)</f>
        <v>0</v>
      </c>
      <c r="FI207" s="79">
        <f t="shared" ref="FI207:FI224" si="1721">SUM(AK207+CW207)</f>
        <v>0</v>
      </c>
      <c r="FJ207" s="79">
        <f t="shared" ref="FJ207:FJ224" si="1722">SUM(AL207+CX207)</f>
        <v>1</v>
      </c>
      <c r="FK207" s="79">
        <f t="shared" ref="FK207:FK224" si="1723">SUM(AM207+CY207)</f>
        <v>48</v>
      </c>
      <c r="FL207" s="79">
        <f t="shared" ref="FL207:FL224" si="1724">SUM(AN207+CZ207)</f>
        <v>0</v>
      </c>
      <c r="FM207" s="79">
        <f t="shared" ref="FM207:FM224" si="1725">SUM(AO207+DA207)</f>
        <v>0</v>
      </c>
      <c r="FN207" s="79">
        <f t="shared" ref="FN207:FN224" si="1726">SUM(AP207+DB207)</f>
        <v>0</v>
      </c>
      <c r="FO207" s="79">
        <f t="shared" ref="FO207:FO224" si="1727">SUM(AQ207+DC207)</f>
        <v>0</v>
      </c>
      <c r="FP207" s="79">
        <f t="shared" ref="FP207:FP224" si="1728">SUM(AR207+DD207)</f>
        <v>1</v>
      </c>
      <c r="FQ207" s="79">
        <f t="shared" ref="FQ207:FS224" si="1729">SUM(AS207+DE207)</f>
        <v>6</v>
      </c>
      <c r="FR207" s="79"/>
      <c r="FS207" s="155">
        <f t="shared" si="1729"/>
        <v>0</v>
      </c>
      <c r="FT207" s="79">
        <f t="shared" ref="FT207:FT224" si="1730">SUM(AV207+DH207)</f>
        <v>0</v>
      </c>
      <c r="FU207" s="79">
        <f t="shared" ref="FU207:FU224" si="1731">SUM(AW207+DI207)</f>
        <v>0</v>
      </c>
      <c r="FV207" s="79">
        <f t="shared" ref="FV207:FV224" si="1732">SUM(AX207+DJ207)</f>
        <v>0</v>
      </c>
      <c r="FW207" s="79">
        <f t="shared" ref="FW207:FW224" si="1733">SUM(AY207+DK207)</f>
        <v>0</v>
      </c>
      <c r="FX207" s="79">
        <f t="shared" si="1687"/>
        <v>0</v>
      </c>
      <c r="FY207" s="79">
        <f t="shared" si="1688"/>
        <v>0</v>
      </c>
      <c r="FZ207" s="79">
        <f t="shared" si="1689"/>
        <v>0</v>
      </c>
      <c r="GA207" s="79">
        <f t="shared" si="1690"/>
        <v>0</v>
      </c>
      <c r="GB207" s="79">
        <f t="shared" si="1691"/>
        <v>0</v>
      </c>
      <c r="GC207" s="79">
        <f t="shared" si="1692"/>
        <v>0</v>
      </c>
      <c r="GD207" s="79">
        <f t="shared" si="1693"/>
        <v>0</v>
      </c>
      <c r="GE207" s="153">
        <f t="shared" si="1694"/>
        <v>73.3</v>
      </c>
      <c r="GF207" s="153">
        <f t="shared" si="1695"/>
        <v>22</v>
      </c>
      <c r="GG207" s="79"/>
      <c r="GH207" s="79"/>
      <c r="GI207" s="79"/>
      <c r="GJ207" s="80"/>
      <c r="GK207" s="270"/>
      <c r="GL207" s="56"/>
      <c r="GM207" s="56"/>
      <c r="GN207" s="57"/>
      <c r="GO207" s="59"/>
      <c r="GP207" s="60"/>
      <c r="GQ207" s="55"/>
      <c r="GR207" s="61"/>
    </row>
    <row r="208" spans="1:200" ht="24.95" hidden="1" customHeight="1" outlineLevel="1" x14ac:dyDescent="0.3">
      <c r="A208" s="116"/>
      <c r="B208" s="62" t="s">
        <v>115</v>
      </c>
      <c r="C208" s="63" t="s">
        <v>94</v>
      </c>
      <c r="D208" s="63" t="s">
        <v>190</v>
      </c>
      <c r="E208" s="63" t="s">
        <v>187</v>
      </c>
      <c r="F208" s="63" t="s">
        <v>191</v>
      </c>
      <c r="G208" s="119">
        <v>1</v>
      </c>
      <c r="H208" s="63">
        <v>100</v>
      </c>
      <c r="I208" s="63">
        <v>1</v>
      </c>
      <c r="J208" s="63">
        <v>1</v>
      </c>
      <c r="K208" s="63">
        <f>SUM(J208)*2</f>
        <v>2</v>
      </c>
      <c r="L208" s="109">
        <v>6</v>
      </c>
      <c r="M208" s="64">
        <f t="shared" si="1661"/>
        <v>2</v>
      </c>
      <c r="N208" s="65">
        <v>2</v>
      </c>
      <c r="O208" s="66">
        <f t="shared" si="1662"/>
        <v>2</v>
      </c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81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81">
        <f t="shared" si="1663"/>
        <v>2</v>
      </c>
      <c r="BH208" s="181">
        <f t="shared" si="1664"/>
        <v>2</v>
      </c>
      <c r="BI208" s="116"/>
      <c r="BJ208" s="116"/>
      <c r="BK208" s="116"/>
      <c r="BL208" s="116"/>
      <c r="BM208" s="82"/>
      <c r="BN208" s="62" t="s">
        <v>115</v>
      </c>
      <c r="BO208" s="63" t="s">
        <v>94</v>
      </c>
      <c r="BP208" s="63" t="s">
        <v>186</v>
      </c>
      <c r="BQ208" s="63" t="s">
        <v>187</v>
      </c>
      <c r="BR208" s="63" t="s">
        <v>319</v>
      </c>
      <c r="BS208" s="63">
        <v>2</v>
      </c>
      <c r="BT208" s="63">
        <v>156</v>
      </c>
      <c r="BU208" s="63">
        <v>1</v>
      </c>
      <c r="BV208" s="63">
        <v>7</v>
      </c>
      <c r="BW208" s="63">
        <f>BV208*2</f>
        <v>14</v>
      </c>
      <c r="BX208" s="118">
        <v>4</v>
      </c>
      <c r="BY208" s="135">
        <f>SUM(BZ208+CB208+CD208+CF208+CH208)</f>
        <v>2</v>
      </c>
      <c r="BZ208" s="65">
        <v>2</v>
      </c>
      <c r="CA208" s="66">
        <f>SUM(BZ208)*BU208</f>
        <v>2</v>
      </c>
      <c r="CB208" s="65"/>
      <c r="CC208" s="66">
        <f>BV208*CB208</f>
        <v>0</v>
      </c>
      <c r="CD208" s="65"/>
      <c r="CE208" s="66">
        <f>SUM(CD208)*BV208</f>
        <v>0</v>
      </c>
      <c r="CF208" s="65"/>
      <c r="CG208" s="66">
        <f>SUM(CF208)*BW208</f>
        <v>0</v>
      </c>
      <c r="CH208" s="65"/>
      <c r="CI208" s="66">
        <f>SUM(CH208)*BV208*5</f>
        <v>0</v>
      </c>
      <c r="CJ208" s="67">
        <v>0</v>
      </c>
      <c r="CK208" s="68"/>
      <c r="CL208" s="65"/>
      <c r="CM208" s="66"/>
      <c r="CN208" s="65"/>
      <c r="CO208" s="67">
        <f>SUM(CN208)*3*BT208/5</f>
        <v>0</v>
      </c>
      <c r="CP208" s="65"/>
      <c r="CQ208" s="69">
        <f>SUM(CP208*BT208*(30+4))</f>
        <v>0</v>
      </c>
      <c r="CR208" s="65"/>
      <c r="CS208" s="66">
        <f>SUM(CR208*BT208*3)</f>
        <v>0</v>
      </c>
      <c r="CT208" s="65"/>
      <c r="CU208" s="67">
        <f>SUM(CT208*BT208/3)</f>
        <v>0</v>
      </c>
      <c r="CV208" s="65"/>
      <c r="CW208" s="67">
        <f>SUM(CV208*BT208*2/3)</f>
        <v>0</v>
      </c>
      <c r="CX208" s="65"/>
      <c r="CY208" s="66">
        <f>SUM(CX208*BT208)</f>
        <v>0</v>
      </c>
      <c r="CZ208" s="65"/>
      <c r="DA208" s="66">
        <f>SUM(CZ208*BV208)</f>
        <v>0</v>
      </c>
      <c r="DB208" s="65"/>
      <c r="DC208" s="66">
        <f>SUM(DB208*BT208*2)</f>
        <v>0</v>
      </c>
      <c r="DD208" s="65"/>
      <c r="DE208" s="66">
        <f>SUM(BV208*DD208*6)</f>
        <v>0</v>
      </c>
      <c r="DF208" s="65"/>
      <c r="DG208" s="67">
        <f>DF208*BT208/3</f>
        <v>0</v>
      </c>
      <c r="DH208" s="65"/>
      <c r="DI208" s="66">
        <f>SUM(DH208*BV208*6)</f>
        <v>0</v>
      </c>
      <c r="DJ208" s="65"/>
      <c r="DK208" s="66">
        <f>DJ208*BV208*8</f>
        <v>0</v>
      </c>
      <c r="DL208" s="65"/>
      <c r="DM208" s="67">
        <f>SUM(DL208*BW208*5*6)</f>
        <v>0</v>
      </c>
      <c r="DN208" s="65"/>
      <c r="DO208" s="67">
        <f>SUM(DN208*BW208*4*6)</f>
        <v>0</v>
      </c>
      <c r="DP208" s="65"/>
      <c r="DQ208" s="70">
        <f>SUM(DP208*50)</f>
        <v>0</v>
      </c>
      <c r="DR208" s="79"/>
      <c r="DS208" s="153">
        <f t="shared" si="1697"/>
        <v>2</v>
      </c>
      <c r="DT208" s="153">
        <f t="shared" si="1684"/>
        <v>2</v>
      </c>
      <c r="DU208" s="79"/>
      <c r="DV208" s="79"/>
      <c r="DW208" s="79"/>
      <c r="DX208" s="182"/>
      <c r="DY208" s="183"/>
      <c r="DZ208" s="62" t="s">
        <v>115</v>
      </c>
      <c r="EA208" s="63" t="s">
        <v>94</v>
      </c>
      <c r="EB208" s="63" t="s">
        <v>186</v>
      </c>
      <c r="EC208" s="79"/>
      <c r="ED208" s="79"/>
      <c r="EE208" s="79"/>
      <c r="EF208" s="79"/>
      <c r="EG208" s="79"/>
      <c r="EH208" s="79"/>
      <c r="EI208" s="79"/>
      <c r="EJ208" s="79">
        <f t="shared" si="1685"/>
        <v>28</v>
      </c>
      <c r="EK208" s="79">
        <f t="shared" si="1685"/>
        <v>18</v>
      </c>
      <c r="EL208" s="79">
        <f t="shared" si="1698"/>
        <v>4</v>
      </c>
      <c r="EM208" s="153">
        <f t="shared" si="1699"/>
        <v>4</v>
      </c>
      <c r="EN208" s="79">
        <f t="shared" si="1700"/>
        <v>0</v>
      </c>
      <c r="EO208" s="79">
        <f t="shared" si="1701"/>
        <v>0</v>
      </c>
      <c r="EP208" s="79">
        <f t="shared" si="1702"/>
        <v>0</v>
      </c>
      <c r="EQ208" s="79">
        <f t="shared" si="1703"/>
        <v>0</v>
      </c>
      <c r="ER208" s="79">
        <f t="shared" si="1704"/>
        <v>0</v>
      </c>
      <c r="ES208" s="79">
        <f t="shared" si="1705"/>
        <v>0</v>
      </c>
      <c r="ET208" s="79">
        <f t="shared" si="1706"/>
        <v>0</v>
      </c>
      <c r="EU208" s="79">
        <f t="shared" si="1707"/>
        <v>0</v>
      </c>
      <c r="EV208" s="79">
        <f t="shared" si="1708"/>
        <v>0</v>
      </c>
      <c r="EW208" s="79">
        <f t="shared" si="1709"/>
        <v>0</v>
      </c>
      <c r="EX208" s="79">
        <f t="shared" si="1710"/>
        <v>0</v>
      </c>
      <c r="EY208" s="79">
        <f t="shared" si="1711"/>
        <v>0</v>
      </c>
      <c r="EZ208" s="79">
        <f t="shared" si="1712"/>
        <v>0</v>
      </c>
      <c r="FA208" s="79">
        <f t="shared" si="1713"/>
        <v>0</v>
      </c>
      <c r="FB208" s="79">
        <f t="shared" si="1714"/>
        <v>0</v>
      </c>
      <c r="FC208" s="79">
        <f t="shared" si="1715"/>
        <v>0</v>
      </c>
      <c r="FD208" s="79">
        <f t="shared" si="1716"/>
        <v>0</v>
      </c>
      <c r="FE208" s="79">
        <f t="shared" si="1717"/>
        <v>0</v>
      </c>
      <c r="FF208" s="79">
        <f t="shared" si="1718"/>
        <v>0</v>
      </c>
      <c r="FG208" s="153">
        <f t="shared" si="1719"/>
        <v>0</v>
      </c>
      <c r="FH208" s="79">
        <f t="shared" si="1720"/>
        <v>0</v>
      </c>
      <c r="FI208" s="79">
        <f t="shared" si="1721"/>
        <v>0</v>
      </c>
      <c r="FJ208" s="79">
        <f t="shared" si="1722"/>
        <v>0</v>
      </c>
      <c r="FK208" s="79">
        <f t="shared" si="1723"/>
        <v>0</v>
      </c>
      <c r="FL208" s="79">
        <f t="shared" si="1724"/>
        <v>0</v>
      </c>
      <c r="FM208" s="79">
        <f t="shared" si="1725"/>
        <v>0</v>
      </c>
      <c r="FN208" s="79">
        <f t="shared" si="1726"/>
        <v>0</v>
      </c>
      <c r="FO208" s="79">
        <f t="shared" si="1727"/>
        <v>0</v>
      </c>
      <c r="FP208" s="79">
        <f t="shared" si="1728"/>
        <v>0</v>
      </c>
      <c r="FQ208" s="79">
        <f t="shared" si="1729"/>
        <v>0</v>
      </c>
      <c r="FR208" s="79"/>
      <c r="FS208" s="155">
        <f t="shared" si="1729"/>
        <v>0</v>
      </c>
      <c r="FT208" s="79">
        <f t="shared" si="1730"/>
        <v>0</v>
      </c>
      <c r="FU208" s="79">
        <f t="shared" si="1731"/>
        <v>0</v>
      </c>
      <c r="FV208" s="79">
        <f t="shared" si="1732"/>
        <v>0</v>
      </c>
      <c r="FW208" s="79">
        <f t="shared" si="1733"/>
        <v>0</v>
      </c>
      <c r="FX208" s="79">
        <f t="shared" si="1687"/>
        <v>0</v>
      </c>
      <c r="FY208" s="79">
        <f t="shared" si="1688"/>
        <v>0</v>
      </c>
      <c r="FZ208" s="79">
        <f t="shared" si="1689"/>
        <v>0</v>
      </c>
      <c r="GA208" s="79">
        <f t="shared" si="1690"/>
        <v>0</v>
      </c>
      <c r="GB208" s="79">
        <f t="shared" si="1691"/>
        <v>0</v>
      </c>
      <c r="GC208" s="79">
        <f t="shared" si="1692"/>
        <v>0</v>
      </c>
      <c r="GD208" s="79">
        <f t="shared" si="1693"/>
        <v>0</v>
      </c>
      <c r="GE208" s="153">
        <f t="shared" si="1694"/>
        <v>4</v>
      </c>
      <c r="GF208" s="153">
        <f t="shared" si="1695"/>
        <v>4</v>
      </c>
      <c r="GG208" s="79"/>
      <c r="GH208" s="79"/>
      <c r="GI208" s="79"/>
      <c r="GJ208" s="80"/>
      <c r="GK208" s="267"/>
      <c r="GL208" s="10"/>
      <c r="GM208" s="10"/>
      <c r="GN208" s="1"/>
      <c r="GO208" s="13"/>
      <c r="GP208" s="26"/>
      <c r="GQ208" s="5"/>
      <c r="GR208" s="33"/>
    </row>
    <row r="209" spans="1:200" ht="24.95" hidden="1" customHeight="1" outlineLevel="1" x14ac:dyDescent="0.3">
      <c r="A209" s="116"/>
      <c r="B209" s="62" t="s">
        <v>102</v>
      </c>
      <c r="C209" s="63" t="s">
        <v>94</v>
      </c>
      <c r="D209" s="63" t="s">
        <v>190</v>
      </c>
      <c r="E209" s="63" t="s">
        <v>187</v>
      </c>
      <c r="F209" s="119" t="s">
        <v>198</v>
      </c>
      <c r="G209" s="119">
        <v>7</v>
      </c>
      <c r="H209" s="63">
        <v>20</v>
      </c>
      <c r="I209" s="63">
        <v>1</v>
      </c>
      <c r="J209" s="63">
        <v>1</v>
      </c>
      <c r="K209" s="63">
        <f>SUM(J209)*2</f>
        <v>2</v>
      </c>
      <c r="L209" s="62">
        <v>38</v>
      </c>
      <c r="M209" s="64">
        <f t="shared" si="1661"/>
        <v>24</v>
      </c>
      <c r="N209" s="65"/>
      <c r="O209" s="66">
        <f t="shared" si="1662"/>
        <v>0</v>
      </c>
      <c r="P209" s="65">
        <v>18</v>
      </c>
      <c r="Q209" s="66">
        <f>J209*P209</f>
        <v>18</v>
      </c>
      <c r="R209" s="65">
        <v>6</v>
      </c>
      <c r="S209" s="66">
        <f>SUM(R209)*J209</f>
        <v>6</v>
      </c>
      <c r="T209" s="65"/>
      <c r="U209" s="66">
        <f>SUM(T209)*K209</f>
        <v>0</v>
      </c>
      <c r="V209" s="65"/>
      <c r="W209" s="66">
        <f>SUM(V209)*J209*5</f>
        <v>0</v>
      </c>
      <c r="X209" s="67">
        <v>0</v>
      </c>
      <c r="Y209" s="68">
        <v>5.4</v>
      </c>
      <c r="Z209" s="65"/>
      <c r="AA209" s="66"/>
      <c r="AB209" s="65"/>
      <c r="AC209" s="67">
        <f>SUM(AB209)*3*H209/5</f>
        <v>0</v>
      </c>
      <c r="AD209" s="65"/>
      <c r="AE209" s="69">
        <f>SUM(AD209*H209*(30+4))</f>
        <v>0</v>
      </c>
      <c r="AF209" s="65">
        <v>1</v>
      </c>
      <c r="AG209" s="66">
        <f>SUM(AF209*H209*3)</f>
        <v>60</v>
      </c>
      <c r="AH209" s="65"/>
      <c r="AI209" s="67">
        <f t="shared" ref="AI209:AI215" si="1734">SUM(AH209*H209/3)</f>
        <v>0</v>
      </c>
      <c r="AJ209" s="65"/>
      <c r="AK209" s="67">
        <f t="shared" ref="AK209:AK215" si="1735">SUM(AJ209*H209*2/3)</f>
        <v>0</v>
      </c>
      <c r="AL209" s="65"/>
      <c r="AM209" s="66">
        <f>SUM(AL209*H209)*2</f>
        <v>0</v>
      </c>
      <c r="AN209" s="65"/>
      <c r="AO209" s="66">
        <f>SUM(AN209*J209*2)</f>
        <v>0</v>
      </c>
      <c r="AP209" s="65"/>
      <c r="AQ209" s="67">
        <f t="shared" ref="AQ209:AQ215" si="1736">SUM(AP209*H209*2)</f>
        <v>0</v>
      </c>
      <c r="AR209" s="65"/>
      <c r="AS209" s="67">
        <f>SUM(J209*AR209*6)</f>
        <v>0</v>
      </c>
      <c r="AT209" s="65"/>
      <c r="AU209" s="67">
        <f>AT209*H209/3</f>
        <v>0</v>
      </c>
      <c r="AV209" s="65"/>
      <c r="AW209" s="66">
        <f>SUM(J209*AV209*6)</f>
        <v>0</v>
      </c>
      <c r="AX209" s="65">
        <v>1</v>
      </c>
      <c r="AY209" s="67">
        <f>AX209*J209*8</f>
        <v>8</v>
      </c>
      <c r="AZ209" s="65"/>
      <c r="BA209" s="67">
        <f>SUM(AZ209*K209*5*6)</f>
        <v>0</v>
      </c>
      <c r="BB209" s="65"/>
      <c r="BC209" s="67">
        <f>SUM(BB209*K209*4*6)</f>
        <v>0</v>
      </c>
      <c r="BD209" s="65"/>
      <c r="BE209" s="70">
        <f>SUM(BD209*50)</f>
        <v>0</v>
      </c>
      <c r="BF209" s="116"/>
      <c r="BG209" s="181">
        <f t="shared" si="1663"/>
        <v>97.4</v>
      </c>
      <c r="BH209" s="181">
        <f t="shared" si="1664"/>
        <v>32</v>
      </c>
      <c r="BI209" s="116"/>
      <c r="BJ209" s="116"/>
      <c r="BK209" s="116"/>
      <c r="BL209" s="116"/>
      <c r="BM209" s="82"/>
      <c r="BN209" s="62" t="s">
        <v>102</v>
      </c>
      <c r="BO209" s="63" t="s">
        <v>94</v>
      </c>
      <c r="BP209" s="63" t="s">
        <v>190</v>
      </c>
      <c r="BQ209" s="63" t="s">
        <v>187</v>
      </c>
      <c r="BR209" s="63" t="s">
        <v>437</v>
      </c>
      <c r="BS209" s="63">
        <v>6</v>
      </c>
      <c r="BT209" s="63">
        <v>28</v>
      </c>
      <c r="BU209" s="63">
        <v>1</v>
      </c>
      <c r="BV209" s="63">
        <v>1</v>
      </c>
      <c r="BW209" s="63">
        <f t="shared" ref="BW209" si="1737">SUM(BV209)*2</f>
        <v>2</v>
      </c>
      <c r="BX209" s="109">
        <v>34</v>
      </c>
      <c r="BY209" s="124">
        <f t="shared" ref="BY209" si="1738">SUM(BZ209+CB209+CD209+CF209+CH209)</f>
        <v>34</v>
      </c>
      <c r="BZ209" s="109">
        <v>14</v>
      </c>
      <c r="CA209" s="109">
        <f t="shared" ref="CA209" si="1739">SUM(BZ209)*BU209</f>
        <v>14</v>
      </c>
      <c r="CB209" s="109">
        <v>14</v>
      </c>
      <c r="CC209" s="111">
        <f t="shared" ref="CC209" si="1740">BV209*CB209</f>
        <v>14</v>
      </c>
      <c r="CD209" s="109">
        <v>6</v>
      </c>
      <c r="CE209" s="111">
        <f t="shared" ref="CE209" si="1741">SUM(CD209)*BV209</f>
        <v>6</v>
      </c>
      <c r="CF209" s="65"/>
      <c r="CG209" s="66">
        <f t="shared" ref="CG209" si="1742">SUM(CF209)*BW209</f>
        <v>0</v>
      </c>
      <c r="CH209" s="65"/>
      <c r="CI209" s="66">
        <f t="shared" ref="CI209" si="1743">SUM(CH209)*BV209*5</f>
        <v>0</v>
      </c>
      <c r="CJ209" s="67">
        <f>SUM(BV209*DJ209*2+BW209*DL209*2)</f>
        <v>0</v>
      </c>
      <c r="CK209" s="68">
        <f t="shared" ref="CK209" si="1744">SUM(BX209*15/100*BV209)</f>
        <v>5.0999999999999996</v>
      </c>
      <c r="CL209" s="65"/>
      <c r="CM209" s="66"/>
      <c r="CN209" s="65"/>
      <c r="CO209" s="67">
        <f t="shared" ref="CO209" si="1745">SUM(CN209)*3*BT209/5</f>
        <v>0</v>
      </c>
      <c r="CP209" s="65"/>
      <c r="CQ209" s="69">
        <f t="shared" ref="CQ209" si="1746">SUM(CP209*BT209*(30+4))</f>
        <v>0</v>
      </c>
      <c r="CR209" s="65"/>
      <c r="CS209" s="66">
        <f t="shared" ref="CS209" si="1747">SUM(CR209*BT209*3)</f>
        <v>0</v>
      </c>
      <c r="CT209" s="65"/>
      <c r="CU209" s="67">
        <f t="shared" ref="CU209" si="1748">SUM(CT209*BT209/3)</f>
        <v>0</v>
      </c>
      <c r="CV209" s="65"/>
      <c r="CW209" s="67">
        <f t="shared" ref="CW209" si="1749">SUM(CV209*BT209*2/3)</f>
        <v>0</v>
      </c>
      <c r="CX209" s="65">
        <v>1</v>
      </c>
      <c r="CY209" s="66">
        <f t="shared" ref="CY209" si="1750">SUM(CX209*BT209)*2</f>
        <v>56</v>
      </c>
      <c r="CZ209" s="65"/>
      <c r="DA209" s="66">
        <f t="shared" ref="DA209" si="1751">SUM(CZ209*BV209*2)</f>
        <v>0</v>
      </c>
      <c r="DB209" s="65"/>
      <c r="DC209" s="66">
        <f t="shared" ref="DC209" si="1752">SUM(DB209*BT209*2)</f>
        <v>0</v>
      </c>
      <c r="DD209" s="65">
        <v>1</v>
      </c>
      <c r="DE209" s="66">
        <f>DD209*BV209*6</f>
        <v>6</v>
      </c>
      <c r="DF209" s="65"/>
      <c r="DG209" s="67">
        <f t="shared" ref="DG209:DG210" si="1753">DF209*BT209/3</f>
        <v>0</v>
      </c>
      <c r="DH209" s="65"/>
      <c r="DI209" s="66">
        <f t="shared" ref="DI209" si="1754">SUM(BV209*DH209*6)</f>
        <v>0</v>
      </c>
      <c r="DJ209" s="65"/>
      <c r="DK209" s="66">
        <f t="shared" ref="DK209" si="1755">SUM(BV209*DJ209*8)</f>
        <v>0</v>
      </c>
      <c r="DL209" s="65"/>
      <c r="DM209" s="67">
        <f t="shared" ref="DM209" si="1756">SUM(DL209*BW209*5*6)</f>
        <v>0</v>
      </c>
      <c r="DN209" s="65"/>
      <c r="DO209" s="67">
        <f t="shared" ref="DO209" si="1757">SUM(DN209*BW209*4*6)</f>
        <v>0</v>
      </c>
      <c r="DP209" s="65"/>
      <c r="DQ209" s="70">
        <f t="shared" ref="DQ209" si="1758">SUM(DP209*50)</f>
        <v>0</v>
      </c>
      <c r="DR209" s="79"/>
      <c r="DS209" s="153">
        <f t="shared" si="1697"/>
        <v>101.1</v>
      </c>
      <c r="DT209" s="153">
        <f t="shared" si="1684"/>
        <v>40</v>
      </c>
      <c r="DU209" s="79"/>
      <c r="DV209" s="79"/>
      <c r="DW209" s="79"/>
      <c r="DX209" s="182"/>
      <c r="DY209" s="183"/>
      <c r="DZ209" s="62" t="s">
        <v>102</v>
      </c>
      <c r="EA209" s="63" t="s">
        <v>94</v>
      </c>
      <c r="EB209" s="63" t="s">
        <v>190</v>
      </c>
      <c r="EC209" s="79"/>
      <c r="ED209" s="79"/>
      <c r="EE209" s="79"/>
      <c r="EF209" s="79"/>
      <c r="EG209" s="79"/>
      <c r="EH209" s="79"/>
      <c r="EI209" s="79"/>
      <c r="EJ209" s="79">
        <f t="shared" si="1685"/>
        <v>42</v>
      </c>
      <c r="EK209" s="79">
        <f t="shared" si="1685"/>
        <v>26</v>
      </c>
      <c r="EL209" s="79">
        <f t="shared" si="1698"/>
        <v>14</v>
      </c>
      <c r="EM209" s="153">
        <f t="shared" si="1699"/>
        <v>14</v>
      </c>
      <c r="EN209" s="79">
        <f t="shared" si="1700"/>
        <v>32</v>
      </c>
      <c r="EO209" s="79">
        <f t="shared" si="1701"/>
        <v>32</v>
      </c>
      <c r="EP209" s="79">
        <f t="shared" si="1702"/>
        <v>12</v>
      </c>
      <c r="EQ209" s="79">
        <f t="shared" si="1703"/>
        <v>12</v>
      </c>
      <c r="ER209" s="79">
        <f t="shared" si="1704"/>
        <v>0</v>
      </c>
      <c r="ES209" s="79">
        <f t="shared" si="1705"/>
        <v>0</v>
      </c>
      <c r="ET209" s="79">
        <f t="shared" si="1706"/>
        <v>0</v>
      </c>
      <c r="EU209" s="79">
        <f t="shared" si="1707"/>
        <v>0</v>
      </c>
      <c r="EV209" s="79">
        <f t="shared" si="1708"/>
        <v>0</v>
      </c>
      <c r="EW209" s="79">
        <f t="shared" si="1709"/>
        <v>10.5</v>
      </c>
      <c r="EX209" s="79">
        <f t="shared" si="1710"/>
        <v>0</v>
      </c>
      <c r="EY209" s="79">
        <f t="shared" si="1711"/>
        <v>0</v>
      </c>
      <c r="EZ209" s="79">
        <f t="shared" si="1712"/>
        <v>0</v>
      </c>
      <c r="FA209" s="79">
        <f t="shared" si="1713"/>
        <v>0</v>
      </c>
      <c r="FB209" s="79">
        <f t="shared" si="1714"/>
        <v>0</v>
      </c>
      <c r="FC209" s="79">
        <f t="shared" si="1715"/>
        <v>0</v>
      </c>
      <c r="FD209" s="79">
        <f t="shared" si="1716"/>
        <v>1</v>
      </c>
      <c r="FE209" s="79">
        <f t="shared" si="1717"/>
        <v>60</v>
      </c>
      <c r="FF209" s="79">
        <f t="shared" si="1718"/>
        <v>0</v>
      </c>
      <c r="FG209" s="153">
        <f t="shared" si="1719"/>
        <v>0</v>
      </c>
      <c r="FH209" s="79">
        <f t="shared" si="1720"/>
        <v>0</v>
      </c>
      <c r="FI209" s="79">
        <f t="shared" si="1721"/>
        <v>0</v>
      </c>
      <c r="FJ209" s="79">
        <f t="shared" si="1722"/>
        <v>1</v>
      </c>
      <c r="FK209" s="79">
        <f t="shared" si="1723"/>
        <v>56</v>
      </c>
      <c r="FL209" s="79">
        <f t="shared" si="1724"/>
        <v>0</v>
      </c>
      <c r="FM209" s="79">
        <f t="shared" si="1725"/>
        <v>0</v>
      </c>
      <c r="FN209" s="79">
        <f t="shared" si="1726"/>
        <v>0</v>
      </c>
      <c r="FO209" s="79">
        <f t="shared" si="1727"/>
        <v>0</v>
      </c>
      <c r="FP209" s="79">
        <f t="shared" si="1728"/>
        <v>1</v>
      </c>
      <c r="FQ209" s="79">
        <f t="shared" si="1729"/>
        <v>6</v>
      </c>
      <c r="FR209" s="79"/>
      <c r="FS209" s="155">
        <f t="shared" si="1729"/>
        <v>0</v>
      </c>
      <c r="FT209" s="79">
        <f t="shared" si="1730"/>
        <v>0</v>
      </c>
      <c r="FU209" s="79">
        <f t="shared" si="1731"/>
        <v>0</v>
      </c>
      <c r="FV209" s="79">
        <f t="shared" si="1732"/>
        <v>1</v>
      </c>
      <c r="FW209" s="79">
        <f t="shared" si="1733"/>
        <v>8</v>
      </c>
      <c r="FX209" s="79">
        <f t="shared" si="1687"/>
        <v>0</v>
      </c>
      <c r="FY209" s="79">
        <f t="shared" si="1688"/>
        <v>0</v>
      </c>
      <c r="FZ209" s="79">
        <f t="shared" si="1689"/>
        <v>0</v>
      </c>
      <c r="GA209" s="79">
        <f t="shared" si="1690"/>
        <v>0</v>
      </c>
      <c r="GB209" s="79">
        <f t="shared" si="1691"/>
        <v>0</v>
      </c>
      <c r="GC209" s="79">
        <f t="shared" si="1692"/>
        <v>0</v>
      </c>
      <c r="GD209" s="79">
        <f t="shared" si="1693"/>
        <v>0</v>
      </c>
      <c r="GE209" s="153">
        <f t="shared" si="1694"/>
        <v>198.5</v>
      </c>
      <c r="GF209" s="153">
        <f t="shared" si="1695"/>
        <v>72</v>
      </c>
      <c r="GG209" s="79"/>
      <c r="GH209" s="79"/>
      <c r="GI209" s="79"/>
      <c r="GJ209" s="80"/>
      <c r="GK209" s="267"/>
      <c r="GL209" s="10"/>
      <c r="GM209" s="10"/>
      <c r="GN209" s="1"/>
      <c r="GO209" s="13"/>
      <c r="GP209" s="26"/>
      <c r="GQ209" s="5"/>
      <c r="GR209" s="33"/>
    </row>
    <row r="210" spans="1:200" ht="24.95" hidden="1" customHeight="1" outlineLevel="1" x14ac:dyDescent="0.3">
      <c r="A210" s="116"/>
      <c r="B210" s="62" t="s">
        <v>102</v>
      </c>
      <c r="C210" s="119" t="s">
        <v>94</v>
      </c>
      <c r="D210" s="119" t="s">
        <v>186</v>
      </c>
      <c r="E210" s="119" t="s">
        <v>187</v>
      </c>
      <c r="F210" s="63" t="s">
        <v>204</v>
      </c>
      <c r="G210" s="119">
        <v>5</v>
      </c>
      <c r="H210" s="63">
        <v>28</v>
      </c>
      <c r="I210" s="63">
        <v>1</v>
      </c>
      <c r="J210" s="63">
        <v>1</v>
      </c>
      <c r="K210" s="63">
        <f>J210*2</f>
        <v>2</v>
      </c>
      <c r="L210" s="120">
        <v>16</v>
      </c>
      <c r="M210" s="121">
        <f t="shared" si="1661"/>
        <v>12</v>
      </c>
      <c r="N210" s="122"/>
      <c r="O210" s="123">
        <f t="shared" si="1662"/>
        <v>0</v>
      </c>
      <c r="P210" s="122">
        <v>8</v>
      </c>
      <c r="Q210" s="123">
        <f>J210*P210</f>
        <v>8</v>
      </c>
      <c r="R210" s="122">
        <v>4</v>
      </c>
      <c r="S210" s="123">
        <f>SUM(R210)*J210</f>
        <v>4</v>
      </c>
      <c r="T210" s="65"/>
      <c r="U210" s="66">
        <f>SUM(T210)*K210</f>
        <v>0</v>
      </c>
      <c r="V210" s="65"/>
      <c r="W210" s="66">
        <f>SUM(V210)*J210*5</f>
        <v>0</v>
      </c>
      <c r="X210" s="67">
        <v>0</v>
      </c>
      <c r="Y210" s="68">
        <f>SUM(L210*15/100*J210)</f>
        <v>2.4</v>
      </c>
      <c r="Z210" s="65"/>
      <c r="AA210" s="66"/>
      <c r="AB210" s="65"/>
      <c r="AC210" s="67">
        <f>SUM(AB210)*3*H210/5</f>
        <v>0</v>
      </c>
      <c r="AD210" s="65"/>
      <c r="AE210" s="69">
        <f>SUM(AD210*H210*(30+4))</f>
        <v>0</v>
      </c>
      <c r="AF210" s="65">
        <v>1</v>
      </c>
      <c r="AG210" s="66">
        <f>SUM(AF210*H210*3)</f>
        <v>84</v>
      </c>
      <c r="AH210" s="66"/>
      <c r="AI210" s="67">
        <f t="shared" si="1734"/>
        <v>0</v>
      </c>
      <c r="AJ210" s="65"/>
      <c r="AK210" s="67">
        <f t="shared" si="1735"/>
        <v>0</v>
      </c>
      <c r="AL210" s="65"/>
      <c r="AM210" s="66">
        <f>SUM(AL210*H210)*2</f>
        <v>0</v>
      </c>
      <c r="AN210" s="65"/>
      <c r="AO210" s="66">
        <f>SUM(AN210*J210*2)</f>
        <v>0</v>
      </c>
      <c r="AP210" s="65"/>
      <c r="AQ210" s="67">
        <f t="shared" si="1736"/>
        <v>0</v>
      </c>
      <c r="AR210" s="65"/>
      <c r="AS210" s="67">
        <f>AR210*J210*6</f>
        <v>0</v>
      </c>
      <c r="AT210" s="65"/>
      <c r="AU210" s="67">
        <f>AT210*H210/3</f>
        <v>0</v>
      </c>
      <c r="AV210" s="66"/>
      <c r="AW210" s="66">
        <f>SUM(J210*AV210*6)</f>
        <v>0</v>
      </c>
      <c r="AX210" s="65">
        <v>1</v>
      </c>
      <c r="AY210" s="67">
        <f>SUM(J210*AX210*8)</f>
        <v>8</v>
      </c>
      <c r="AZ210" s="66"/>
      <c r="BA210" s="67">
        <f>SUM(AZ210*K210*5*6)</f>
        <v>0</v>
      </c>
      <c r="BB210" s="65"/>
      <c r="BC210" s="67">
        <f>SUM(BB210*K210*4*6)</f>
        <v>0</v>
      </c>
      <c r="BD210" s="65"/>
      <c r="BE210" s="70">
        <f>SUM(BD210*50)</f>
        <v>0</v>
      </c>
      <c r="BF210" s="116"/>
      <c r="BG210" s="181">
        <f t="shared" si="1663"/>
        <v>106.4</v>
      </c>
      <c r="BH210" s="181">
        <f t="shared" si="1664"/>
        <v>20</v>
      </c>
      <c r="BI210" s="116"/>
      <c r="BJ210" s="116"/>
      <c r="BK210" s="116"/>
      <c r="BL210" s="116"/>
      <c r="BM210" s="82"/>
      <c r="BN210" s="62" t="s">
        <v>102</v>
      </c>
      <c r="BO210" s="63" t="s">
        <v>110</v>
      </c>
      <c r="BP210" s="63" t="s">
        <v>190</v>
      </c>
      <c r="BQ210" s="63" t="s">
        <v>187</v>
      </c>
      <c r="BR210" s="63" t="s">
        <v>324</v>
      </c>
      <c r="BS210" s="119" t="s">
        <v>316</v>
      </c>
      <c r="BT210" s="63">
        <v>45</v>
      </c>
      <c r="BU210" s="63">
        <v>1</v>
      </c>
      <c r="BV210" s="63">
        <v>2</v>
      </c>
      <c r="BW210" s="63">
        <f>SUM(BV210)*2</f>
        <v>4</v>
      </c>
      <c r="BX210" s="109">
        <v>8</v>
      </c>
      <c r="BY210" s="124">
        <f>SUM(BZ210+CB210+CD210+CF210+CH210)</f>
        <v>8</v>
      </c>
      <c r="BZ210" s="109">
        <v>8</v>
      </c>
      <c r="CA210" s="109">
        <f>SUM(BZ210)*BU210</f>
        <v>8</v>
      </c>
      <c r="CB210" s="109"/>
      <c r="CC210" s="111">
        <f>BV210*CB210</f>
        <v>0</v>
      </c>
      <c r="CD210" s="109"/>
      <c r="CE210" s="111">
        <f>SUM(CD210)*BV210</f>
        <v>0</v>
      </c>
      <c r="CF210" s="65"/>
      <c r="CG210" s="66">
        <f>SUM(CF210)*BW210</f>
        <v>0</v>
      </c>
      <c r="CH210" s="65"/>
      <c r="CI210" s="66">
        <f>SUM(CH210)*BV210*5</f>
        <v>0</v>
      </c>
      <c r="CJ210" s="67">
        <f>SUM(BV210*DJ210*2+BW210*DL210*2)</f>
        <v>0</v>
      </c>
      <c r="CK210" s="68">
        <f>SUM(BX210*15/100*BV210)</f>
        <v>2.4</v>
      </c>
      <c r="CL210" s="65"/>
      <c r="CM210" s="66"/>
      <c r="CN210" s="65"/>
      <c r="CO210" s="67">
        <f>SUM(CN210)*3*BT210/5</f>
        <v>0</v>
      </c>
      <c r="CP210" s="65"/>
      <c r="CQ210" s="69">
        <f>SUM(CP210*BT210*(30+4))</f>
        <v>0</v>
      </c>
      <c r="CR210" s="65"/>
      <c r="CS210" s="66">
        <f>SUM(CR210*BT210*3)</f>
        <v>0</v>
      </c>
      <c r="CT210" s="65"/>
      <c r="CU210" s="67">
        <f>SUM(CT210*BT210/3)</f>
        <v>0</v>
      </c>
      <c r="CV210" s="65"/>
      <c r="CW210" s="67">
        <f>SUM(CV210*BT210*2/3)</f>
        <v>0</v>
      </c>
      <c r="CX210" s="65"/>
      <c r="CY210" s="66">
        <f>SUM(CX210*BT210)*2</f>
        <v>0</v>
      </c>
      <c r="CZ210" s="65"/>
      <c r="DA210" s="66">
        <f>SUM(CZ210*BV210*2)</f>
        <v>0</v>
      </c>
      <c r="DB210" s="65"/>
      <c r="DC210" s="66">
        <f>SUM(DB210*BT210*2)</f>
        <v>0</v>
      </c>
      <c r="DD210" s="65"/>
      <c r="DE210" s="66">
        <f>SUM(BV210*DD210*6)</f>
        <v>0</v>
      </c>
      <c r="DF210" s="65"/>
      <c r="DG210" s="67">
        <f t="shared" si="1753"/>
        <v>0</v>
      </c>
      <c r="DH210" s="65"/>
      <c r="DI210" s="66">
        <f>SUM(BV210*DH210*6)</f>
        <v>0</v>
      </c>
      <c r="DJ210" s="65"/>
      <c r="DK210" s="66">
        <f>SUM(BV210*DJ210*8)</f>
        <v>0</v>
      </c>
      <c r="DL210" s="65"/>
      <c r="DM210" s="67">
        <f>SUM(DL210*BW210*5*6)</f>
        <v>0</v>
      </c>
      <c r="DN210" s="65"/>
      <c r="DO210" s="67">
        <f>SUM(DN210*BW210*4*6)</f>
        <v>0</v>
      </c>
      <c r="DP210" s="65"/>
      <c r="DQ210" s="70">
        <f>SUM(DP210*50)</f>
        <v>0</v>
      </c>
      <c r="DR210" s="79"/>
      <c r="DS210" s="153">
        <f t="shared" si="1697"/>
        <v>10.4</v>
      </c>
      <c r="DT210" s="153">
        <f t="shared" si="1684"/>
        <v>8</v>
      </c>
      <c r="DU210" s="79"/>
      <c r="DV210" s="79"/>
      <c r="DW210" s="79"/>
      <c r="DX210" s="182"/>
      <c r="DY210" s="183"/>
      <c r="DZ210" s="62" t="s">
        <v>102</v>
      </c>
      <c r="EA210" s="63" t="s">
        <v>110</v>
      </c>
      <c r="EB210" s="63" t="s">
        <v>190</v>
      </c>
      <c r="EC210" s="79"/>
      <c r="ED210" s="79"/>
      <c r="EE210" s="79"/>
      <c r="EF210" s="79"/>
      <c r="EG210" s="79"/>
      <c r="EH210" s="79"/>
      <c r="EI210" s="79"/>
      <c r="EJ210" s="79">
        <f t="shared" si="1685"/>
        <v>50</v>
      </c>
      <c r="EK210" s="79">
        <f t="shared" si="1685"/>
        <v>46</v>
      </c>
      <c r="EL210" s="79">
        <f t="shared" si="1698"/>
        <v>8</v>
      </c>
      <c r="EM210" s="153">
        <f t="shared" si="1699"/>
        <v>8</v>
      </c>
      <c r="EN210" s="79">
        <f t="shared" si="1700"/>
        <v>8</v>
      </c>
      <c r="EO210" s="79">
        <f t="shared" si="1701"/>
        <v>8</v>
      </c>
      <c r="EP210" s="79">
        <f t="shared" si="1702"/>
        <v>4</v>
      </c>
      <c r="EQ210" s="79">
        <f t="shared" si="1703"/>
        <v>4</v>
      </c>
      <c r="ER210" s="79">
        <f t="shared" si="1704"/>
        <v>0</v>
      </c>
      <c r="ES210" s="79">
        <f t="shared" si="1705"/>
        <v>0</v>
      </c>
      <c r="ET210" s="79">
        <f t="shared" si="1706"/>
        <v>0</v>
      </c>
      <c r="EU210" s="79">
        <f t="shared" si="1707"/>
        <v>0</v>
      </c>
      <c r="EV210" s="79">
        <f t="shared" si="1708"/>
        <v>0</v>
      </c>
      <c r="EW210" s="79">
        <f t="shared" si="1709"/>
        <v>4.8</v>
      </c>
      <c r="EX210" s="79">
        <f t="shared" si="1710"/>
        <v>0</v>
      </c>
      <c r="EY210" s="79">
        <f t="shared" si="1711"/>
        <v>0</v>
      </c>
      <c r="EZ210" s="79">
        <f t="shared" si="1712"/>
        <v>0</v>
      </c>
      <c r="FA210" s="79">
        <f t="shared" si="1713"/>
        <v>0</v>
      </c>
      <c r="FB210" s="79">
        <f t="shared" si="1714"/>
        <v>0</v>
      </c>
      <c r="FC210" s="79">
        <f t="shared" si="1715"/>
        <v>0</v>
      </c>
      <c r="FD210" s="79">
        <f t="shared" si="1716"/>
        <v>1</v>
      </c>
      <c r="FE210" s="79">
        <f t="shared" si="1717"/>
        <v>84</v>
      </c>
      <c r="FF210" s="79">
        <f t="shared" si="1718"/>
        <v>0</v>
      </c>
      <c r="FG210" s="153">
        <f t="shared" si="1719"/>
        <v>0</v>
      </c>
      <c r="FH210" s="79">
        <f t="shared" si="1720"/>
        <v>0</v>
      </c>
      <c r="FI210" s="79">
        <f t="shared" si="1721"/>
        <v>0</v>
      </c>
      <c r="FJ210" s="79">
        <f t="shared" si="1722"/>
        <v>0</v>
      </c>
      <c r="FK210" s="79">
        <f t="shared" si="1723"/>
        <v>0</v>
      </c>
      <c r="FL210" s="79">
        <f t="shared" si="1724"/>
        <v>0</v>
      </c>
      <c r="FM210" s="79">
        <f t="shared" si="1725"/>
        <v>0</v>
      </c>
      <c r="FN210" s="79">
        <f t="shared" si="1726"/>
        <v>0</v>
      </c>
      <c r="FO210" s="79">
        <f t="shared" si="1727"/>
        <v>0</v>
      </c>
      <c r="FP210" s="79">
        <f t="shared" si="1728"/>
        <v>0</v>
      </c>
      <c r="FQ210" s="79">
        <f t="shared" si="1729"/>
        <v>0</v>
      </c>
      <c r="FR210" s="79"/>
      <c r="FS210" s="155">
        <f t="shared" si="1729"/>
        <v>0</v>
      </c>
      <c r="FT210" s="79">
        <f t="shared" si="1730"/>
        <v>0</v>
      </c>
      <c r="FU210" s="79">
        <f t="shared" si="1731"/>
        <v>0</v>
      </c>
      <c r="FV210" s="79">
        <f t="shared" si="1732"/>
        <v>1</v>
      </c>
      <c r="FW210" s="79">
        <f t="shared" si="1733"/>
        <v>8</v>
      </c>
      <c r="FX210" s="79">
        <f t="shared" si="1687"/>
        <v>0</v>
      </c>
      <c r="FY210" s="79">
        <f t="shared" si="1688"/>
        <v>0</v>
      </c>
      <c r="FZ210" s="79">
        <f t="shared" si="1689"/>
        <v>0</v>
      </c>
      <c r="GA210" s="79">
        <f t="shared" si="1690"/>
        <v>0</v>
      </c>
      <c r="GB210" s="79">
        <f t="shared" si="1691"/>
        <v>0</v>
      </c>
      <c r="GC210" s="79">
        <f t="shared" si="1692"/>
        <v>0</v>
      </c>
      <c r="GD210" s="79">
        <f t="shared" si="1693"/>
        <v>0</v>
      </c>
      <c r="GE210" s="153">
        <f t="shared" si="1694"/>
        <v>116.80000000000001</v>
      </c>
      <c r="GF210" s="153">
        <f t="shared" si="1695"/>
        <v>28</v>
      </c>
      <c r="GG210" s="79"/>
      <c r="GH210" s="79"/>
      <c r="GI210" s="79"/>
      <c r="GJ210" s="80"/>
      <c r="GK210" s="267"/>
      <c r="GL210" s="10"/>
      <c r="GM210" s="10"/>
      <c r="GN210" s="1"/>
      <c r="GO210" s="13"/>
      <c r="GP210" s="26"/>
      <c r="GQ210" s="5"/>
      <c r="GR210" s="33"/>
    </row>
    <row r="211" spans="1:200" ht="24.95" hidden="1" customHeight="1" outlineLevel="1" x14ac:dyDescent="0.3">
      <c r="A211" s="116"/>
      <c r="B211" s="125" t="s">
        <v>213</v>
      </c>
      <c r="C211" s="126" t="s">
        <v>110</v>
      </c>
      <c r="D211" s="126" t="s">
        <v>190</v>
      </c>
      <c r="E211" s="126" t="s">
        <v>187</v>
      </c>
      <c r="F211" s="126" t="s">
        <v>215</v>
      </c>
      <c r="G211" s="126">
        <v>9</v>
      </c>
      <c r="H211" s="63">
        <f>21+21</f>
        <v>42</v>
      </c>
      <c r="I211" s="126">
        <v>1</v>
      </c>
      <c r="J211" s="126">
        <v>1</v>
      </c>
      <c r="K211" s="126">
        <f>SUM(J211)*2</f>
        <v>2</v>
      </c>
      <c r="L211" s="127">
        <v>10</v>
      </c>
      <c r="M211" s="128">
        <f t="shared" si="1661"/>
        <v>10</v>
      </c>
      <c r="N211" s="129">
        <v>4</v>
      </c>
      <c r="O211" s="130">
        <f t="shared" si="1662"/>
        <v>4</v>
      </c>
      <c r="P211" s="129">
        <v>6</v>
      </c>
      <c r="Q211" s="130">
        <f>J211*P211</f>
        <v>6</v>
      </c>
      <c r="R211" s="129"/>
      <c r="S211" s="130">
        <f>SUM(R211)*J211</f>
        <v>0</v>
      </c>
      <c r="T211" s="129"/>
      <c r="U211" s="130">
        <f>SUM(T211)*K211</f>
        <v>0</v>
      </c>
      <c r="V211" s="129"/>
      <c r="W211" s="130">
        <f>SUM(V211)*J211*5</f>
        <v>0</v>
      </c>
      <c r="X211" s="191">
        <f>SUM(J211*AX211*2+K211*AZ211*2)</f>
        <v>0</v>
      </c>
      <c r="Y211" s="191">
        <f>SUM(L211*15/100*J211)</f>
        <v>1.5</v>
      </c>
      <c r="Z211" s="129"/>
      <c r="AA211" s="130"/>
      <c r="AB211" s="129"/>
      <c r="AC211" s="191">
        <f>SUM(AB211)*3*H211/5</f>
        <v>0</v>
      </c>
      <c r="AD211" s="129"/>
      <c r="AE211" s="192">
        <f>SUM(AD211*H211*(30+4))</f>
        <v>0</v>
      </c>
      <c r="AF211" s="129"/>
      <c r="AG211" s="130">
        <f>SUM(AF211*H211*3)</f>
        <v>0</v>
      </c>
      <c r="AH211" s="129"/>
      <c r="AI211" s="191">
        <f t="shared" si="1734"/>
        <v>0</v>
      </c>
      <c r="AJ211" s="129"/>
      <c r="AK211" s="191">
        <f t="shared" si="1735"/>
        <v>0</v>
      </c>
      <c r="AL211" s="129"/>
      <c r="AM211" s="130">
        <f>SUM(AL211*H211)</f>
        <v>0</v>
      </c>
      <c r="AN211" s="129"/>
      <c r="AO211" s="130">
        <f>SUM(AN211*J211)</f>
        <v>0</v>
      </c>
      <c r="AP211" s="129"/>
      <c r="AQ211" s="191">
        <f t="shared" si="1736"/>
        <v>0</v>
      </c>
      <c r="AR211" s="129">
        <v>1</v>
      </c>
      <c r="AS211" s="191">
        <f>AR211*J211*6</f>
        <v>6</v>
      </c>
      <c r="AT211" s="129"/>
      <c r="AU211" s="191">
        <f>AT211*H211/3</f>
        <v>0</v>
      </c>
      <c r="AV211" s="129"/>
      <c r="AW211" s="130">
        <f>SUM(J211*AV211*6)</f>
        <v>0</v>
      </c>
      <c r="AX211" s="129"/>
      <c r="AY211" s="191">
        <f>SUM(J211*AX211*8)</f>
        <v>0</v>
      </c>
      <c r="AZ211" s="129"/>
      <c r="BA211" s="191">
        <f>SUM(AZ211*K211*5*6)</f>
        <v>0</v>
      </c>
      <c r="BB211" s="129"/>
      <c r="BC211" s="191">
        <f>SUM(BB211*K211*4*6)</f>
        <v>0</v>
      </c>
      <c r="BD211" s="129"/>
      <c r="BE211" s="131">
        <f>SUM(BD211*50)</f>
        <v>0</v>
      </c>
      <c r="BF211" s="116"/>
      <c r="BG211" s="181">
        <f t="shared" si="1663"/>
        <v>17.5</v>
      </c>
      <c r="BH211" s="181">
        <f t="shared" si="1664"/>
        <v>16</v>
      </c>
      <c r="BI211" s="116"/>
      <c r="BJ211" s="116"/>
      <c r="BK211" s="116"/>
      <c r="BL211" s="116"/>
      <c r="BM211" s="82"/>
      <c r="BN211" s="62" t="s">
        <v>115</v>
      </c>
      <c r="BO211" s="63" t="s">
        <v>110</v>
      </c>
      <c r="BP211" s="63" t="s">
        <v>190</v>
      </c>
      <c r="BQ211" s="63" t="s">
        <v>187</v>
      </c>
      <c r="BR211" s="63" t="s">
        <v>324</v>
      </c>
      <c r="BS211" s="63" t="s">
        <v>316</v>
      </c>
      <c r="BT211" s="63">
        <v>45</v>
      </c>
      <c r="BU211" s="63">
        <v>1</v>
      </c>
      <c r="BV211" s="63">
        <v>2</v>
      </c>
      <c r="BW211" s="63">
        <f>SUM(BV211)*2</f>
        <v>4</v>
      </c>
      <c r="BX211" s="62">
        <v>2</v>
      </c>
      <c r="BY211" s="135">
        <f>SUM(BZ211+CB211+CD211+CF211+CH211)</f>
        <v>2</v>
      </c>
      <c r="BZ211" s="65">
        <v>2</v>
      </c>
      <c r="CA211" s="66">
        <f>SUM(BZ211)*BU211</f>
        <v>2</v>
      </c>
      <c r="CB211" s="65"/>
      <c r="CC211" s="66">
        <f>BV211*CB211</f>
        <v>0</v>
      </c>
      <c r="CD211" s="65"/>
      <c r="CE211" s="66">
        <f>SUM(CD211)*BV211</f>
        <v>0</v>
      </c>
      <c r="CF211" s="65"/>
      <c r="CG211" s="66">
        <f>SUM(CF211)*BW211</f>
        <v>0</v>
      </c>
      <c r="CH211" s="65"/>
      <c r="CI211" s="66">
        <f>SUM(CH211)*BV211*5</f>
        <v>0</v>
      </c>
      <c r="CJ211" s="67">
        <f t="shared" ref="CJ211:CJ212" si="1759">SUM(BV211*DJ211*2+BW211*DL211*2)</f>
        <v>0</v>
      </c>
      <c r="CK211" s="68">
        <f>SUM(BX211*15/100*BV211)</f>
        <v>0.6</v>
      </c>
      <c r="CL211" s="65"/>
      <c r="CM211" s="66"/>
      <c r="CN211" s="65"/>
      <c r="CO211" s="67">
        <f>SUM(CN211)*3*BT211/5</f>
        <v>0</v>
      </c>
      <c r="CP211" s="65"/>
      <c r="CQ211" s="69">
        <f>SUM(CP211*BT211*(30+4))</f>
        <v>0</v>
      </c>
      <c r="CR211" s="65"/>
      <c r="CS211" s="66">
        <f>SUM(CR211*BT211*3)</f>
        <v>0</v>
      </c>
      <c r="CT211" s="65"/>
      <c r="CU211" s="67">
        <f>SUM(CT211*BT211/3)</f>
        <v>0</v>
      </c>
      <c r="CV211" s="65"/>
      <c r="CW211" s="67">
        <f>SUM(CV211*BT211*2/3)</f>
        <v>0</v>
      </c>
      <c r="CX211" s="65"/>
      <c r="CY211" s="66">
        <f>SUM(CX211*BT211)</f>
        <v>0</v>
      </c>
      <c r="CZ211" s="65"/>
      <c r="DA211" s="66">
        <f>SUM(CZ211*BV211)</f>
        <v>0</v>
      </c>
      <c r="DB211" s="65"/>
      <c r="DC211" s="66">
        <f>SUM(DB211*BT211*2)</f>
        <v>0</v>
      </c>
      <c r="DD211" s="65"/>
      <c r="DE211" s="66">
        <f>DD211*BT211/3</f>
        <v>0</v>
      </c>
      <c r="DF211" s="65"/>
      <c r="DG211" s="67">
        <f>DF211*BT211/3</f>
        <v>0</v>
      </c>
      <c r="DH211" s="65"/>
      <c r="DI211" s="66">
        <f t="shared" ref="DI211" si="1760">SUM(DH211*BV211*6)</f>
        <v>0</v>
      </c>
      <c r="DJ211" s="65"/>
      <c r="DK211" s="66">
        <f>SUM(BV211*DJ211*8)</f>
        <v>0</v>
      </c>
      <c r="DL211" s="65"/>
      <c r="DM211" s="67">
        <f>SUM(DL211*BW211*5*6)</f>
        <v>0</v>
      </c>
      <c r="DN211" s="65"/>
      <c r="DO211" s="67">
        <f>SUM(DN211*BW211*4*6)</f>
        <v>0</v>
      </c>
      <c r="DP211" s="65"/>
      <c r="DQ211" s="70">
        <f>SUM(DP211*50)</f>
        <v>0</v>
      </c>
      <c r="DR211" s="79"/>
      <c r="DS211" s="153">
        <f t="shared" si="1697"/>
        <v>2.6</v>
      </c>
      <c r="DT211" s="153">
        <f t="shared" si="1684"/>
        <v>2</v>
      </c>
      <c r="DU211" s="79"/>
      <c r="DV211" s="79"/>
      <c r="DW211" s="79"/>
      <c r="DX211" s="182"/>
      <c r="DY211" s="183"/>
      <c r="DZ211" s="62" t="s">
        <v>115</v>
      </c>
      <c r="EA211" s="63" t="s">
        <v>110</v>
      </c>
      <c r="EB211" s="63" t="s">
        <v>190</v>
      </c>
      <c r="EC211" s="79"/>
      <c r="ED211" s="79"/>
      <c r="EE211" s="79"/>
      <c r="EF211" s="79"/>
      <c r="EG211" s="79"/>
      <c r="EH211" s="79"/>
      <c r="EI211" s="79"/>
      <c r="EJ211" s="79">
        <f t="shared" si="1685"/>
        <v>18</v>
      </c>
      <c r="EK211" s="79">
        <f t="shared" si="1685"/>
        <v>18</v>
      </c>
      <c r="EL211" s="79">
        <f t="shared" si="1698"/>
        <v>6</v>
      </c>
      <c r="EM211" s="153">
        <f t="shared" si="1699"/>
        <v>6</v>
      </c>
      <c r="EN211" s="79">
        <f t="shared" si="1700"/>
        <v>6</v>
      </c>
      <c r="EO211" s="79">
        <f t="shared" si="1701"/>
        <v>6</v>
      </c>
      <c r="EP211" s="79">
        <f t="shared" si="1702"/>
        <v>0</v>
      </c>
      <c r="EQ211" s="79">
        <f t="shared" si="1703"/>
        <v>0</v>
      </c>
      <c r="ER211" s="79">
        <f t="shared" si="1704"/>
        <v>0</v>
      </c>
      <c r="ES211" s="79">
        <f t="shared" si="1705"/>
        <v>0</v>
      </c>
      <c r="ET211" s="79">
        <f t="shared" si="1706"/>
        <v>0</v>
      </c>
      <c r="EU211" s="79">
        <f t="shared" si="1707"/>
        <v>0</v>
      </c>
      <c r="EV211" s="79">
        <f t="shared" si="1708"/>
        <v>0</v>
      </c>
      <c r="EW211" s="79">
        <f t="shared" si="1709"/>
        <v>2.1</v>
      </c>
      <c r="EX211" s="79">
        <f t="shared" si="1710"/>
        <v>0</v>
      </c>
      <c r="EY211" s="79">
        <f t="shared" si="1711"/>
        <v>0</v>
      </c>
      <c r="EZ211" s="79">
        <f t="shared" si="1712"/>
        <v>0</v>
      </c>
      <c r="FA211" s="79">
        <f t="shared" si="1713"/>
        <v>0</v>
      </c>
      <c r="FB211" s="79">
        <f t="shared" si="1714"/>
        <v>0</v>
      </c>
      <c r="FC211" s="79">
        <f t="shared" si="1715"/>
        <v>0</v>
      </c>
      <c r="FD211" s="79">
        <f t="shared" si="1716"/>
        <v>0</v>
      </c>
      <c r="FE211" s="79">
        <f t="shared" si="1717"/>
        <v>0</v>
      </c>
      <c r="FF211" s="79">
        <f t="shared" si="1718"/>
        <v>0</v>
      </c>
      <c r="FG211" s="153">
        <f t="shared" si="1719"/>
        <v>0</v>
      </c>
      <c r="FH211" s="79">
        <f t="shared" si="1720"/>
        <v>0</v>
      </c>
      <c r="FI211" s="79">
        <f t="shared" si="1721"/>
        <v>0</v>
      </c>
      <c r="FJ211" s="79">
        <f t="shared" si="1722"/>
        <v>0</v>
      </c>
      <c r="FK211" s="79">
        <f t="shared" si="1723"/>
        <v>0</v>
      </c>
      <c r="FL211" s="79">
        <f t="shared" si="1724"/>
        <v>0</v>
      </c>
      <c r="FM211" s="79">
        <f t="shared" si="1725"/>
        <v>0</v>
      </c>
      <c r="FN211" s="79">
        <f t="shared" si="1726"/>
        <v>0</v>
      </c>
      <c r="FO211" s="79">
        <f t="shared" si="1727"/>
        <v>0</v>
      </c>
      <c r="FP211" s="79">
        <f t="shared" si="1728"/>
        <v>1</v>
      </c>
      <c r="FQ211" s="79">
        <f t="shared" si="1729"/>
        <v>6</v>
      </c>
      <c r="FR211" s="79"/>
      <c r="FS211" s="155">
        <f t="shared" si="1729"/>
        <v>0</v>
      </c>
      <c r="FT211" s="79">
        <f t="shared" si="1730"/>
        <v>0</v>
      </c>
      <c r="FU211" s="79">
        <f t="shared" si="1731"/>
        <v>0</v>
      </c>
      <c r="FV211" s="79">
        <f t="shared" si="1732"/>
        <v>0</v>
      </c>
      <c r="FW211" s="79">
        <f t="shared" si="1733"/>
        <v>0</v>
      </c>
      <c r="FX211" s="79">
        <f t="shared" si="1687"/>
        <v>0</v>
      </c>
      <c r="FY211" s="79">
        <f t="shared" si="1688"/>
        <v>0</v>
      </c>
      <c r="FZ211" s="79">
        <f t="shared" si="1689"/>
        <v>0</v>
      </c>
      <c r="GA211" s="79">
        <f t="shared" si="1690"/>
        <v>0</v>
      </c>
      <c r="GB211" s="79">
        <f t="shared" si="1691"/>
        <v>0</v>
      </c>
      <c r="GC211" s="79">
        <f t="shared" si="1692"/>
        <v>0</v>
      </c>
      <c r="GD211" s="79">
        <f t="shared" si="1693"/>
        <v>0</v>
      </c>
      <c r="GE211" s="153">
        <f t="shared" si="1694"/>
        <v>20.100000000000001</v>
      </c>
      <c r="GF211" s="153">
        <f t="shared" si="1695"/>
        <v>18</v>
      </c>
      <c r="GG211" s="79"/>
      <c r="GH211" s="79"/>
      <c r="GI211" s="79"/>
      <c r="GJ211" s="80"/>
      <c r="GK211" s="267"/>
      <c r="GL211" s="10"/>
      <c r="GM211" s="10"/>
      <c r="GN211" s="1"/>
      <c r="GO211" s="13"/>
      <c r="GP211" s="26"/>
      <c r="GQ211" s="5"/>
      <c r="GR211" s="33"/>
    </row>
    <row r="212" spans="1:200" ht="24.95" hidden="1" customHeight="1" outlineLevel="1" x14ac:dyDescent="0.3">
      <c r="A212" s="116"/>
      <c r="B212" s="62" t="s">
        <v>233</v>
      </c>
      <c r="C212" s="119" t="s">
        <v>218</v>
      </c>
      <c r="D212" s="119" t="s">
        <v>219</v>
      </c>
      <c r="E212" s="119" t="s">
        <v>187</v>
      </c>
      <c r="F212" s="119" t="s">
        <v>234</v>
      </c>
      <c r="G212" s="119">
        <v>5</v>
      </c>
      <c r="H212" s="63">
        <v>1</v>
      </c>
      <c r="I212" s="63">
        <v>1</v>
      </c>
      <c r="J212" s="63">
        <v>1</v>
      </c>
      <c r="K212" s="63">
        <v>1</v>
      </c>
      <c r="L212" s="109"/>
      <c r="M212" s="110">
        <f t="shared" si="1661"/>
        <v>0</v>
      </c>
      <c r="N212" s="109"/>
      <c r="O212" s="109">
        <f t="shared" si="1662"/>
        <v>0</v>
      </c>
      <c r="P212" s="109"/>
      <c r="Q212" s="111">
        <f>J212*P212</f>
        <v>0</v>
      </c>
      <c r="R212" s="109"/>
      <c r="S212" s="111">
        <f>SUM(R212)*J212</f>
        <v>0</v>
      </c>
      <c r="T212" s="65"/>
      <c r="U212" s="66">
        <f>SUM(T212)*K212</f>
        <v>0</v>
      </c>
      <c r="V212" s="65"/>
      <c r="W212" s="66">
        <f>SUM(V212)*J212*5</f>
        <v>0</v>
      </c>
      <c r="X212" s="67"/>
      <c r="Y212" s="68">
        <f>SUM(L212*15/100*J212)</f>
        <v>0</v>
      </c>
      <c r="Z212" s="65"/>
      <c r="AA212" s="66"/>
      <c r="AB212" s="65"/>
      <c r="AC212" s="67">
        <f>SUM(AB212)*3*H212/5</f>
        <v>0</v>
      </c>
      <c r="AD212" s="65">
        <v>1</v>
      </c>
      <c r="AE212" s="69">
        <f>SUM(AD212*H212*(40))</f>
        <v>40</v>
      </c>
      <c r="AF212" s="65"/>
      <c r="AG212" s="66">
        <f>SUM(AF212*H212*3)</f>
        <v>0</v>
      </c>
      <c r="AH212" s="65"/>
      <c r="AI212" s="67">
        <f t="shared" si="1734"/>
        <v>0</v>
      </c>
      <c r="AJ212" s="65"/>
      <c r="AK212" s="67">
        <f t="shared" si="1735"/>
        <v>0</v>
      </c>
      <c r="AL212" s="65"/>
      <c r="AM212" s="66">
        <f>SUM(AL212*H212)</f>
        <v>0</v>
      </c>
      <c r="AN212" s="65"/>
      <c r="AO212" s="66">
        <f>SUM(AN212*J212)</f>
        <v>0</v>
      </c>
      <c r="AP212" s="65"/>
      <c r="AQ212" s="67">
        <f t="shared" si="1736"/>
        <v>0</v>
      </c>
      <c r="AR212" s="65"/>
      <c r="AS212" s="67">
        <f>SUM(J212*AR212*6)</f>
        <v>0</v>
      </c>
      <c r="AT212" s="65"/>
      <c r="AU212" s="67">
        <f>AT212*H212/3</f>
        <v>0</v>
      </c>
      <c r="AV212" s="65"/>
      <c r="AW212" s="66">
        <f>SUM(AV212*H212/3)</f>
        <v>0</v>
      </c>
      <c r="AX212" s="65"/>
      <c r="AY212" s="67">
        <f>AX212*H212/3</f>
        <v>0</v>
      </c>
      <c r="AZ212" s="65"/>
      <c r="BA212" s="67">
        <f>SUM(AZ212*H212*2*2/3)</f>
        <v>0</v>
      </c>
      <c r="BB212" s="65"/>
      <c r="BC212" s="67">
        <f>SUM(BB212*K212*4*6)</f>
        <v>0</v>
      </c>
      <c r="BD212" s="65"/>
      <c r="BE212" s="70">
        <f>SUM(BD212*50)</f>
        <v>0</v>
      </c>
      <c r="BF212" s="116"/>
      <c r="BG212" s="181">
        <f t="shared" si="1663"/>
        <v>40</v>
      </c>
      <c r="BH212" s="181">
        <f t="shared" si="1664"/>
        <v>0</v>
      </c>
      <c r="BI212" s="116"/>
      <c r="BJ212" s="116"/>
      <c r="BK212" s="116"/>
      <c r="BL212" s="116"/>
      <c r="BM212" s="82"/>
      <c r="BN212" s="62" t="s">
        <v>102</v>
      </c>
      <c r="BO212" s="63" t="s">
        <v>110</v>
      </c>
      <c r="BP212" s="63" t="s">
        <v>190</v>
      </c>
      <c r="BQ212" s="63" t="s">
        <v>187</v>
      </c>
      <c r="BR212" s="63" t="s">
        <v>325</v>
      </c>
      <c r="BS212" s="63">
        <v>6</v>
      </c>
      <c r="BT212" s="119">
        <f>21+17</f>
        <v>38</v>
      </c>
      <c r="BU212" s="63">
        <v>1</v>
      </c>
      <c r="BV212" s="63">
        <v>2</v>
      </c>
      <c r="BW212" s="63">
        <f t="shared" ref="BW212" si="1761">SUM(BV212)*2</f>
        <v>4</v>
      </c>
      <c r="BX212" s="109">
        <v>38</v>
      </c>
      <c r="BY212" s="124">
        <f t="shared" ref="BY212:BY214" si="1762">SUM(BZ212+CB212+CD212+CF212+CH212)</f>
        <v>14</v>
      </c>
      <c r="BZ212" s="109">
        <v>14</v>
      </c>
      <c r="CA212" s="109">
        <f t="shared" ref="CA212:CA213" si="1763">SUM(BZ212)*BU212</f>
        <v>14</v>
      </c>
      <c r="CB212" s="109"/>
      <c r="CC212" s="111">
        <f t="shared" ref="CC212:CC214" si="1764">BV212*CB212</f>
        <v>0</v>
      </c>
      <c r="CD212" s="109"/>
      <c r="CE212" s="111">
        <f t="shared" ref="CE212:CE213" si="1765">SUM(CD212)*BV212</f>
        <v>0</v>
      </c>
      <c r="CF212" s="65"/>
      <c r="CG212" s="66">
        <f t="shared" ref="CG212:CG213" si="1766">SUM(CF212)*BW212</f>
        <v>0</v>
      </c>
      <c r="CH212" s="65"/>
      <c r="CI212" s="66">
        <f t="shared" ref="CI212:CI214" si="1767">SUM(CH212)*BV212*5</f>
        <v>0</v>
      </c>
      <c r="CJ212" s="67">
        <f t="shared" si="1759"/>
        <v>0</v>
      </c>
      <c r="CK212" s="68"/>
      <c r="CL212" s="65"/>
      <c r="CM212" s="66"/>
      <c r="CN212" s="65"/>
      <c r="CO212" s="67">
        <f t="shared" ref="CO212:CO214" si="1768">SUM(CN212)*3*BT212/5</f>
        <v>0</v>
      </c>
      <c r="CP212" s="65"/>
      <c r="CQ212" s="69">
        <f t="shared" ref="CQ212:CQ214" si="1769">SUM(CP212*BT212*(30+4))</f>
        <v>0</v>
      </c>
      <c r="CR212" s="65"/>
      <c r="CS212" s="66">
        <f t="shared" ref="CS212:CS214" si="1770">SUM(CR212*BT212*3)</f>
        <v>0</v>
      </c>
      <c r="CT212" s="65"/>
      <c r="CU212" s="67">
        <f t="shared" ref="CU212:CU214" si="1771">SUM(CT212*BT212/3)</f>
        <v>0</v>
      </c>
      <c r="CV212" s="65"/>
      <c r="CW212" s="67">
        <f t="shared" ref="CW212:CW213" si="1772">SUM(CV212*BT212*2/3)</f>
        <v>0</v>
      </c>
      <c r="CX212" s="65">
        <v>1</v>
      </c>
      <c r="CY212" s="66"/>
      <c r="CZ212" s="65"/>
      <c r="DA212" s="66">
        <f t="shared" ref="DA212:DA213" si="1773">SUM(CZ212*BV212*2)</f>
        <v>0</v>
      </c>
      <c r="DB212" s="65"/>
      <c r="DC212" s="66">
        <f t="shared" ref="DC212:DC213" si="1774">SUM(DB212*BT212*2)</f>
        <v>0</v>
      </c>
      <c r="DD212" s="65">
        <v>1</v>
      </c>
      <c r="DE212" s="66"/>
      <c r="DF212" s="65"/>
      <c r="DG212" s="67">
        <f t="shared" ref="DG212:DG214" si="1775">DF212*BT212/3</f>
        <v>0</v>
      </c>
      <c r="DH212" s="65"/>
      <c r="DI212" s="66">
        <f t="shared" ref="DI212:DI213" si="1776">SUM(BV212*DH212*6)</f>
        <v>0</v>
      </c>
      <c r="DJ212" s="65"/>
      <c r="DK212" s="66">
        <f t="shared" ref="DK212" si="1777">SUM(BV212*DJ212*8)</f>
        <v>0</v>
      </c>
      <c r="DL212" s="65"/>
      <c r="DM212" s="67">
        <f t="shared" ref="DM212:DM214" si="1778">SUM(DL212*BW212*5*6)</f>
        <v>0</v>
      </c>
      <c r="DN212" s="65"/>
      <c r="DO212" s="67">
        <f t="shared" ref="DO212:DO214" si="1779">SUM(DN212*BW212*4*6)</f>
        <v>0</v>
      </c>
      <c r="DP212" s="65"/>
      <c r="DQ212" s="70">
        <f t="shared" ref="DQ212:DQ214" si="1780">SUM(DP212*50)</f>
        <v>0</v>
      </c>
      <c r="DR212" s="79"/>
      <c r="DS212" s="153">
        <f t="shared" si="1697"/>
        <v>14</v>
      </c>
      <c r="DT212" s="153">
        <f t="shared" si="1684"/>
        <v>14</v>
      </c>
      <c r="DU212" s="79"/>
      <c r="DV212" s="79"/>
      <c r="DW212" s="79"/>
      <c r="DX212" s="182"/>
      <c r="DY212" s="183"/>
      <c r="DZ212" s="62" t="s">
        <v>102</v>
      </c>
      <c r="EA212" s="63" t="s">
        <v>110</v>
      </c>
      <c r="EB212" s="63" t="s">
        <v>190</v>
      </c>
      <c r="EC212" s="79"/>
      <c r="ED212" s="79"/>
      <c r="EE212" s="79"/>
      <c r="EF212" s="79"/>
      <c r="EG212" s="79"/>
      <c r="EH212" s="79"/>
      <c r="EI212" s="79"/>
      <c r="EJ212" s="79">
        <f t="shared" si="1685"/>
        <v>2</v>
      </c>
      <c r="EK212" s="79">
        <f t="shared" si="1685"/>
        <v>2</v>
      </c>
      <c r="EL212" s="79">
        <f>SUM(N212+N207)</f>
        <v>0</v>
      </c>
      <c r="EM212" s="153">
        <f t="shared" si="1699"/>
        <v>14</v>
      </c>
      <c r="EN212" s="79">
        <f t="shared" si="1700"/>
        <v>0</v>
      </c>
      <c r="EO212" s="79">
        <f t="shared" si="1701"/>
        <v>0</v>
      </c>
      <c r="EP212" s="79">
        <f t="shared" si="1702"/>
        <v>0</v>
      </c>
      <c r="EQ212" s="79">
        <f t="shared" si="1703"/>
        <v>0</v>
      </c>
      <c r="ER212" s="79">
        <f t="shared" si="1704"/>
        <v>0</v>
      </c>
      <c r="ES212" s="79">
        <f t="shared" si="1705"/>
        <v>0</v>
      </c>
      <c r="ET212" s="79">
        <f t="shared" si="1706"/>
        <v>0</v>
      </c>
      <c r="EU212" s="79">
        <f t="shared" si="1707"/>
        <v>0</v>
      </c>
      <c r="EV212" s="79">
        <f t="shared" si="1708"/>
        <v>0</v>
      </c>
      <c r="EW212" s="79">
        <f t="shared" si="1709"/>
        <v>0</v>
      </c>
      <c r="EX212" s="79">
        <f t="shared" si="1710"/>
        <v>0</v>
      </c>
      <c r="EY212" s="79">
        <f t="shared" si="1711"/>
        <v>0</v>
      </c>
      <c r="EZ212" s="79">
        <f t="shared" si="1712"/>
        <v>0</v>
      </c>
      <c r="FA212" s="79">
        <f t="shared" si="1713"/>
        <v>0</v>
      </c>
      <c r="FB212" s="79">
        <f t="shared" si="1714"/>
        <v>1</v>
      </c>
      <c r="FC212" s="79">
        <f t="shared" si="1715"/>
        <v>40</v>
      </c>
      <c r="FD212" s="79">
        <f t="shared" si="1716"/>
        <v>0</v>
      </c>
      <c r="FE212" s="79">
        <f t="shared" si="1717"/>
        <v>0</v>
      </c>
      <c r="FF212" s="79">
        <f t="shared" si="1718"/>
        <v>0</v>
      </c>
      <c r="FG212" s="153">
        <f t="shared" si="1719"/>
        <v>0</v>
      </c>
      <c r="FH212" s="79">
        <f t="shared" si="1720"/>
        <v>0</v>
      </c>
      <c r="FI212" s="79">
        <f t="shared" si="1721"/>
        <v>0</v>
      </c>
      <c r="FJ212" s="79">
        <f t="shared" si="1722"/>
        <v>1</v>
      </c>
      <c r="FK212" s="79">
        <f t="shared" si="1723"/>
        <v>0</v>
      </c>
      <c r="FL212" s="79">
        <f t="shared" si="1724"/>
        <v>0</v>
      </c>
      <c r="FM212" s="79">
        <f t="shared" si="1725"/>
        <v>0</v>
      </c>
      <c r="FN212" s="79">
        <f t="shared" si="1726"/>
        <v>0</v>
      </c>
      <c r="FO212" s="79">
        <f t="shared" si="1727"/>
        <v>0</v>
      </c>
      <c r="FP212" s="79">
        <f t="shared" si="1728"/>
        <v>1</v>
      </c>
      <c r="FQ212" s="79">
        <f t="shared" si="1729"/>
        <v>0</v>
      </c>
      <c r="FR212" s="79"/>
      <c r="FS212" s="155">
        <f t="shared" si="1729"/>
        <v>0</v>
      </c>
      <c r="FT212" s="79">
        <f t="shared" si="1730"/>
        <v>0</v>
      </c>
      <c r="FU212" s="79">
        <f t="shared" si="1731"/>
        <v>0</v>
      </c>
      <c r="FV212" s="79">
        <f t="shared" si="1732"/>
        <v>0</v>
      </c>
      <c r="FW212" s="79">
        <f t="shared" si="1733"/>
        <v>0</v>
      </c>
      <c r="FX212" s="79">
        <f t="shared" si="1687"/>
        <v>0</v>
      </c>
      <c r="FY212" s="79">
        <f t="shared" si="1688"/>
        <v>0</v>
      </c>
      <c r="FZ212" s="79">
        <f t="shared" si="1689"/>
        <v>0</v>
      </c>
      <c r="GA212" s="79">
        <f t="shared" si="1690"/>
        <v>0</v>
      </c>
      <c r="GB212" s="79">
        <f t="shared" si="1691"/>
        <v>0</v>
      </c>
      <c r="GC212" s="79">
        <f t="shared" si="1692"/>
        <v>0</v>
      </c>
      <c r="GD212" s="79">
        <f t="shared" si="1693"/>
        <v>0</v>
      </c>
      <c r="GE212" s="153">
        <f t="shared" si="1694"/>
        <v>54</v>
      </c>
      <c r="GF212" s="153">
        <f t="shared" si="1695"/>
        <v>14</v>
      </c>
      <c r="GG212" s="79"/>
      <c r="GH212" s="79"/>
      <c r="GI212" s="79"/>
      <c r="GJ212" s="80"/>
      <c r="GK212" s="267"/>
      <c r="GL212" s="10"/>
      <c r="GM212" s="10"/>
      <c r="GN212" s="1"/>
      <c r="GO212" s="13"/>
      <c r="GP212" s="26"/>
      <c r="GQ212" s="5"/>
      <c r="GR212" s="33"/>
    </row>
    <row r="213" spans="1:200" ht="24.95" hidden="1" customHeight="1" outlineLevel="1" x14ac:dyDescent="0.3">
      <c r="A213" s="116"/>
      <c r="B213" s="134" t="s">
        <v>238</v>
      </c>
      <c r="C213" s="63" t="s">
        <v>185</v>
      </c>
      <c r="D213" s="63" t="s">
        <v>239</v>
      </c>
      <c r="E213" s="63" t="s">
        <v>187</v>
      </c>
      <c r="F213" s="63" t="s">
        <v>240</v>
      </c>
      <c r="G213" s="63">
        <v>7</v>
      </c>
      <c r="H213" s="63">
        <v>39</v>
      </c>
      <c r="I213" s="63">
        <v>1</v>
      </c>
      <c r="J213" s="63">
        <v>2</v>
      </c>
      <c r="K213" s="63">
        <f>SUM(J213)*2</f>
        <v>4</v>
      </c>
      <c r="L213" s="109"/>
      <c r="M213" s="110">
        <f t="shared" si="1661"/>
        <v>0</v>
      </c>
      <c r="N213" s="109"/>
      <c r="O213" s="109">
        <f t="shared" si="1662"/>
        <v>0</v>
      </c>
      <c r="P213" s="109"/>
      <c r="Q213" s="111">
        <f>J213*P213</f>
        <v>0</v>
      </c>
      <c r="R213" s="109"/>
      <c r="S213" s="111">
        <f>SUM(R213)*J213</f>
        <v>0</v>
      </c>
      <c r="T213" s="65"/>
      <c r="U213" s="66">
        <f>SUM(T213)*K213</f>
        <v>0</v>
      </c>
      <c r="V213" s="65"/>
      <c r="W213" s="66">
        <f>SUM(V213)*J213*5</f>
        <v>0</v>
      </c>
      <c r="X213" s="67">
        <f>SUM(L213)*J213*5/100+AX213*J213*2+AZ213*J213*2</f>
        <v>4</v>
      </c>
      <c r="Y213" s="67">
        <f>SUM(L213*15/100*J213)</f>
        <v>0</v>
      </c>
      <c r="Z213" s="65"/>
      <c r="AA213" s="66"/>
      <c r="AB213" s="65"/>
      <c r="AC213" s="67">
        <f>SUM(AB213)*3*H213/5</f>
        <v>0</v>
      </c>
      <c r="AD213" s="65"/>
      <c r="AE213" s="69">
        <f>SUM(AD213*H213*(30+4))</f>
        <v>0</v>
      </c>
      <c r="AF213" s="65"/>
      <c r="AG213" s="66">
        <f>SUM(AF213*H213*3)</f>
        <v>0</v>
      </c>
      <c r="AH213" s="65"/>
      <c r="AI213" s="67">
        <f t="shared" si="1734"/>
        <v>0</v>
      </c>
      <c r="AJ213" s="65"/>
      <c r="AK213" s="67">
        <f t="shared" si="1735"/>
        <v>0</v>
      </c>
      <c r="AL213" s="65"/>
      <c r="AM213" s="66">
        <f>SUM(AL213*H213*2)</f>
        <v>0</v>
      </c>
      <c r="AN213" s="65"/>
      <c r="AO213" s="66">
        <f>SUM(AN213*J213)</f>
        <v>0</v>
      </c>
      <c r="AP213" s="65"/>
      <c r="AQ213" s="67">
        <f t="shared" si="1736"/>
        <v>0</v>
      </c>
      <c r="AR213" s="65"/>
      <c r="AS213" s="67">
        <f>H213*AR213/3</f>
        <v>0</v>
      </c>
      <c r="AT213" s="65"/>
      <c r="AU213" s="67">
        <f>AT213*H213/3</f>
        <v>0</v>
      </c>
      <c r="AV213" s="65"/>
      <c r="AW213" s="66">
        <f>SUM(AV213*H213/3)</f>
        <v>0</v>
      </c>
      <c r="AX213" s="65"/>
      <c r="AY213" s="67">
        <f>SUM(J213*AX213*8)</f>
        <v>0</v>
      </c>
      <c r="AZ213" s="65">
        <v>1</v>
      </c>
      <c r="BA213" s="67">
        <f>AZ213*J213*8</f>
        <v>16</v>
      </c>
      <c r="BB213" s="65"/>
      <c r="BC213" s="67">
        <f>SUM(BB213*K213*4*6)</f>
        <v>0</v>
      </c>
      <c r="BD213" s="65"/>
      <c r="BE213" s="70">
        <f>SUM(BD213*50)</f>
        <v>0</v>
      </c>
      <c r="BF213" s="116"/>
      <c r="BG213" s="181">
        <f t="shared" si="1663"/>
        <v>20</v>
      </c>
      <c r="BH213" s="181">
        <f t="shared" si="1664"/>
        <v>20</v>
      </c>
      <c r="BI213" s="116"/>
      <c r="BJ213" s="116"/>
      <c r="BK213" s="116"/>
      <c r="BL213" s="116"/>
      <c r="BM213" s="82"/>
      <c r="BN213" s="62" t="s">
        <v>102</v>
      </c>
      <c r="BO213" s="63" t="s">
        <v>110</v>
      </c>
      <c r="BP213" s="63" t="s">
        <v>190</v>
      </c>
      <c r="BQ213" s="63" t="s">
        <v>187</v>
      </c>
      <c r="BR213" s="63" t="s">
        <v>370</v>
      </c>
      <c r="BS213" s="63">
        <v>8</v>
      </c>
      <c r="BT213" s="63">
        <v>21</v>
      </c>
      <c r="BU213" s="63">
        <v>1</v>
      </c>
      <c r="BV213" s="63">
        <v>1</v>
      </c>
      <c r="BW213" s="63">
        <f>SUM(BV213)*2</f>
        <v>2</v>
      </c>
      <c r="BX213" s="109">
        <v>38</v>
      </c>
      <c r="BY213" s="124">
        <f t="shared" si="1762"/>
        <v>26</v>
      </c>
      <c r="BZ213" s="109"/>
      <c r="CA213" s="109">
        <f t="shared" si="1763"/>
        <v>0</v>
      </c>
      <c r="CB213" s="109">
        <v>20</v>
      </c>
      <c r="CC213" s="111">
        <f t="shared" si="1764"/>
        <v>20</v>
      </c>
      <c r="CD213" s="109">
        <v>6</v>
      </c>
      <c r="CE213" s="111">
        <f t="shared" si="1765"/>
        <v>6</v>
      </c>
      <c r="CF213" s="65"/>
      <c r="CG213" s="66">
        <f t="shared" si="1766"/>
        <v>0</v>
      </c>
      <c r="CH213" s="65"/>
      <c r="CI213" s="66">
        <f t="shared" si="1767"/>
        <v>0</v>
      </c>
      <c r="CJ213" s="67">
        <v>0</v>
      </c>
      <c r="CK213" s="68">
        <f t="shared" ref="CK213" si="1781">SUM(BX213*15/100*BV213)</f>
        <v>5.7</v>
      </c>
      <c r="CL213" s="65"/>
      <c r="CM213" s="66"/>
      <c r="CN213" s="65"/>
      <c r="CO213" s="67">
        <f t="shared" si="1768"/>
        <v>0</v>
      </c>
      <c r="CP213" s="65"/>
      <c r="CQ213" s="69">
        <f t="shared" si="1769"/>
        <v>0</v>
      </c>
      <c r="CR213" s="65">
        <v>1</v>
      </c>
      <c r="CS213" s="66">
        <f t="shared" si="1770"/>
        <v>63</v>
      </c>
      <c r="CT213" s="65"/>
      <c r="CU213" s="67">
        <f t="shared" si="1771"/>
        <v>0</v>
      </c>
      <c r="CV213" s="65"/>
      <c r="CW213" s="67">
        <f t="shared" si="1772"/>
        <v>0</v>
      </c>
      <c r="CX213" s="65"/>
      <c r="CY213" s="66">
        <f t="shared" ref="CY213" si="1782">SUM(CX213*BT213)*2</f>
        <v>0</v>
      </c>
      <c r="CZ213" s="65"/>
      <c r="DA213" s="66">
        <f t="shared" si="1773"/>
        <v>0</v>
      </c>
      <c r="DB213" s="65"/>
      <c r="DC213" s="66">
        <f t="shared" si="1774"/>
        <v>0</v>
      </c>
      <c r="DD213" s="65"/>
      <c r="DE213" s="66">
        <f t="shared" ref="DE213" si="1783">SUM(BV213*DD213*6)</f>
        <v>0</v>
      </c>
      <c r="DF213" s="65"/>
      <c r="DG213" s="67">
        <f t="shared" si="1775"/>
        <v>0</v>
      </c>
      <c r="DH213" s="65"/>
      <c r="DI213" s="66">
        <f t="shared" si="1776"/>
        <v>0</v>
      </c>
      <c r="DJ213" s="65">
        <v>1</v>
      </c>
      <c r="DK213" s="66">
        <f>DJ213*BT213/3</f>
        <v>7</v>
      </c>
      <c r="DL213" s="65"/>
      <c r="DM213" s="67">
        <f t="shared" si="1778"/>
        <v>0</v>
      </c>
      <c r="DN213" s="65"/>
      <c r="DO213" s="67">
        <f t="shared" si="1779"/>
        <v>0</v>
      </c>
      <c r="DP213" s="65"/>
      <c r="DQ213" s="70">
        <f t="shared" si="1780"/>
        <v>0</v>
      </c>
      <c r="DR213" s="79"/>
      <c r="DS213" s="153">
        <f t="shared" si="1697"/>
        <v>101.7</v>
      </c>
      <c r="DT213" s="153">
        <f t="shared" si="1684"/>
        <v>33</v>
      </c>
      <c r="DU213" s="79"/>
      <c r="DV213" s="79"/>
      <c r="DW213" s="79"/>
      <c r="DX213" s="182"/>
      <c r="DY213" s="183"/>
      <c r="DZ213" s="62" t="s">
        <v>102</v>
      </c>
      <c r="EA213" s="63" t="s">
        <v>110</v>
      </c>
      <c r="EB213" s="63" t="s">
        <v>190</v>
      </c>
      <c r="EC213" s="79"/>
      <c r="ED213" s="79"/>
      <c r="EE213" s="79"/>
      <c r="EF213" s="79"/>
      <c r="EG213" s="79"/>
      <c r="EH213" s="79"/>
      <c r="EI213" s="79"/>
      <c r="EJ213" s="79">
        <f t="shared" ref="EJ213:EK224" si="1784">SUM(L213+BX213)</f>
        <v>38</v>
      </c>
      <c r="EK213" s="79">
        <f t="shared" si="1784"/>
        <v>26</v>
      </c>
      <c r="EL213" s="79">
        <f t="shared" si="1698"/>
        <v>0</v>
      </c>
      <c r="EM213" s="153">
        <f t="shared" si="1699"/>
        <v>0</v>
      </c>
      <c r="EN213" s="79">
        <f t="shared" si="1700"/>
        <v>20</v>
      </c>
      <c r="EO213" s="79">
        <f t="shared" si="1701"/>
        <v>20</v>
      </c>
      <c r="EP213" s="79">
        <f t="shared" si="1702"/>
        <v>6</v>
      </c>
      <c r="EQ213" s="79">
        <f t="shared" si="1703"/>
        <v>6</v>
      </c>
      <c r="ER213" s="79">
        <f t="shared" si="1704"/>
        <v>0</v>
      </c>
      <c r="ES213" s="79">
        <f t="shared" si="1705"/>
        <v>0</v>
      </c>
      <c r="ET213" s="79">
        <f t="shared" si="1706"/>
        <v>0</v>
      </c>
      <c r="EU213" s="79">
        <f t="shared" si="1707"/>
        <v>0</v>
      </c>
      <c r="EV213" s="79">
        <f t="shared" si="1708"/>
        <v>4</v>
      </c>
      <c r="EW213" s="79">
        <f t="shared" si="1709"/>
        <v>5.7</v>
      </c>
      <c r="EX213" s="79">
        <f t="shared" si="1710"/>
        <v>0</v>
      </c>
      <c r="EY213" s="79">
        <f t="shared" si="1711"/>
        <v>0</v>
      </c>
      <c r="EZ213" s="79">
        <f t="shared" si="1712"/>
        <v>0</v>
      </c>
      <c r="FA213" s="79">
        <f t="shared" si="1713"/>
        <v>0</v>
      </c>
      <c r="FB213" s="79">
        <f t="shared" si="1714"/>
        <v>0</v>
      </c>
      <c r="FC213" s="79">
        <f t="shared" si="1715"/>
        <v>0</v>
      </c>
      <c r="FD213" s="79">
        <f t="shared" si="1716"/>
        <v>1</v>
      </c>
      <c r="FE213" s="79">
        <f t="shared" si="1717"/>
        <v>63</v>
      </c>
      <c r="FF213" s="79">
        <f t="shared" si="1718"/>
        <v>0</v>
      </c>
      <c r="FG213" s="153">
        <f t="shared" si="1719"/>
        <v>0</v>
      </c>
      <c r="FH213" s="79">
        <f t="shared" si="1720"/>
        <v>0</v>
      </c>
      <c r="FI213" s="79">
        <f t="shared" si="1721"/>
        <v>0</v>
      </c>
      <c r="FJ213" s="79">
        <f t="shared" si="1722"/>
        <v>0</v>
      </c>
      <c r="FK213" s="79">
        <f t="shared" si="1723"/>
        <v>0</v>
      </c>
      <c r="FL213" s="79">
        <f t="shared" si="1724"/>
        <v>0</v>
      </c>
      <c r="FM213" s="79">
        <f t="shared" si="1725"/>
        <v>0</v>
      </c>
      <c r="FN213" s="79">
        <f t="shared" si="1726"/>
        <v>0</v>
      </c>
      <c r="FO213" s="79">
        <f t="shared" si="1727"/>
        <v>0</v>
      </c>
      <c r="FP213" s="79">
        <f t="shared" si="1728"/>
        <v>0</v>
      </c>
      <c r="FQ213" s="79">
        <f t="shared" si="1729"/>
        <v>0</v>
      </c>
      <c r="FR213" s="79"/>
      <c r="FS213" s="155">
        <f t="shared" si="1729"/>
        <v>0</v>
      </c>
      <c r="FT213" s="79">
        <f t="shared" si="1730"/>
        <v>0</v>
      </c>
      <c r="FU213" s="79">
        <f t="shared" si="1731"/>
        <v>0</v>
      </c>
      <c r="FV213" s="79">
        <f t="shared" si="1732"/>
        <v>1</v>
      </c>
      <c r="FW213" s="79">
        <f t="shared" si="1733"/>
        <v>7</v>
      </c>
      <c r="FX213" s="79">
        <f t="shared" si="1687"/>
        <v>1</v>
      </c>
      <c r="FY213" s="79">
        <f t="shared" si="1688"/>
        <v>16</v>
      </c>
      <c r="FZ213" s="79">
        <f t="shared" si="1689"/>
        <v>0</v>
      </c>
      <c r="GA213" s="79">
        <f t="shared" si="1690"/>
        <v>0</v>
      </c>
      <c r="GB213" s="79">
        <f t="shared" si="1691"/>
        <v>0</v>
      </c>
      <c r="GC213" s="79">
        <f t="shared" si="1692"/>
        <v>0</v>
      </c>
      <c r="GD213" s="79">
        <f t="shared" si="1693"/>
        <v>0</v>
      </c>
      <c r="GE213" s="153">
        <f t="shared" si="1694"/>
        <v>121.7</v>
      </c>
      <c r="GF213" s="153">
        <f t="shared" si="1695"/>
        <v>53</v>
      </c>
      <c r="GG213" s="79"/>
      <c r="GH213" s="79"/>
      <c r="GI213" s="79"/>
      <c r="GJ213" s="80"/>
      <c r="GK213" s="267"/>
      <c r="GL213" s="10"/>
      <c r="GM213" s="10"/>
      <c r="GN213" s="1"/>
      <c r="GO213" s="13"/>
      <c r="GP213" s="26"/>
      <c r="GQ213" s="5"/>
      <c r="GR213" s="33"/>
    </row>
    <row r="214" spans="1:200" ht="24.95" hidden="1" customHeight="1" outlineLevel="1" x14ac:dyDescent="0.3">
      <c r="A214" s="116"/>
      <c r="B214" s="137" t="s">
        <v>233</v>
      </c>
      <c r="C214" s="119" t="s">
        <v>94</v>
      </c>
      <c r="D214" s="119" t="s">
        <v>190</v>
      </c>
      <c r="E214" s="119" t="s">
        <v>187</v>
      </c>
      <c r="F214" s="119" t="s">
        <v>379</v>
      </c>
      <c r="G214" s="119">
        <v>11</v>
      </c>
      <c r="H214" s="119">
        <v>1</v>
      </c>
      <c r="I214" s="119">
        <v>1</v>
      </c>
      <c r="J214" s="119">
        <v>1</v>
      </c>
      <c r="K214" s="119">
        <v>1</v>
      </c>
      <c r="L214" s="138"/>
      <c r="M214" s="139">
        <f t="shared" ref="M214" si="1785">SUM(N214+P214+R214+T214+V214)</f>
        <v>0</v>
      </c>
      <c r="N214" s="138"/>
      <c r="O214" s="138">
        <f>SUM(N214)*I214</f>
        <v>0</v>
      </c>
      <c r="P214" s="138"/>
      <c r="Q214" s="140">
        <f t="shared" ref="Q214" si="1786">J214*P214</f>
        <v>0</v>
      </c>
      <c r="R214" s="138"/>
      <c r="S214" s="140">
        <f t="shared" ref="S214:S215" si="1787">SUM(R214)*J214</f>
        <v>0</v>
      </c>
      <c r="T214" s="141"/>
      <c r="U214" s="142">
        <f t="shared" ref="U214:U215" si="1788">SUM(T214)*K214</f>
        <v>0</v>
      </c>
      <c r="V214" s="141"/>
      <c r="W214" s="142">
        <f t="shared" ref="W214:W215" si="1789">SUM(V214)*J214*5</f>
        <v>0</v>
      </c>
      <c r="X214" s="68"/>
      <c r="Y214" s="68">
        <f t="shared" ref="Y214:Y215" si="1790">SUM(L214*15/100*J214)</f>
        <v>0</v>
      </c>
      <c r="Z214" s="141"/>
      <c r="AA214" s="142"/>
      <c r="AB214" s="141"/>
      <c r="AC214" s="68">
        <f t="shared" ref="AC214:AC215" si="1791">SUM(AB214)*3*H214/5</f>
        <v>0</v>
      </c>
      <c r="AD214" s="141">
        <v>1</v>
      </c>
      <c r="AE214" s="148">
        <f>H214*15*AD214</f>
        <v>15</v>
      </c>
      <c r="AF214" s="141"/>
      <c r="AG214" s="142">
        <f t="shared" ref="AG214:AG215" si="1792">SUM(AF214*H214*3)</f>
        <v>0</v>
      </c>
      <c r="AH214" s="141"/>
      <c r="AI214" s="68">
        <f t="shared" si="1734"/>
        <v>0</v>
      </c>
      <c r="AJ214" s="141"/>
      <c r="AK214" s="68">
        <f t="shared" si="1735"/>
        <v>0</v>
      </c>
      <c r="AL214" s="141"/>
      <c r="AM214" s="142">
        <f>SUM(AL214*H214)*2</f>
        <v>0</v>
      </c>
      <c r="AN214" s="141"/>
      <c r="AO214" s="142">
        <f t="shared" ref="AO214:AO215" si="1793">SUM(AN214*J214)</f>
        <v>0</v>
      </c>
      <c r="AP214" s="141"/>
      <c r="AQ214" s="68">
        <f t="shared" si="1736"/>
        <v>0</v>
      </c>
      <c r="AR214" s="141"/>
      <c r="AS214" s="68">
        <f t="shared" ref="AS214:AS215" si="1794">SUM(J214*AR214*6)</f>
        <v>0</v>
      </c>
      <c r="AT214" s="141"/>
      <c r="AU214" s="68">
        <f t="shared" ref="AU214:AU215" si="1795">AT214*H214/3</f>
        <v>0</v>
      </c>
      <c r="AV214" s="141"/>
      <c r="AW214" s="142">
        <f t="shared" ref="AW214:AW215" si="1796">SUM(AV214*H214/3)</f>
        <v>0</v>
      </c>
      <c r="AX214" s="141"/>
      <c r="AY214" s="68">
        <f>SUM(J214*AX214*8)</f>
        <v>0</v>
      </c>
      <c r="AZ214" s="141"/>
      <c r="BA214" s="68">
        <f>SUM(AZ214*H214*5*2/3)</f>
        <v>0</v>
      </c>
      <c r="BB214" s="141"/>
      <c r="BC214" s="68">
        <f t="shared" ref="BC214:BC215" si="1797">SUM(BB214*K214*4*6)</f>
        <v>0</v>
      </c>
      <c r="BD214" s="141"/>
      <c r="BE214" s="112">
        <f t="shared" ref="BE214:BE215" si="1798">SUM(BD214*50)</f>
        <v>0</v>
      </c>
      <c r="BF214" s="116"/>
      <c r="BG214" s="181">
        <f t="shared" si="1663"/>
        <v>15</v>
      </c>
      <c r="BH214" s="181">
        <f t="shared" si="1664"/>
        <v>0</v>
      </c>
      <c r="BI214" s="116"/>
      <c r="BJ214" s="116"/>
      <c r="BK214" s="116"/>
      <c r="BL214" s="116"/>
      <c r="BM214" s="82"/>
      <c r="BN214" s="62" t="s">
        <v>213</v>
      </c>
      <c r="BO214" s="63" t="s">
        <v>110</v>
      </c>
      <c r="BP214" s="63" t="s">
        <v>190</v>
      </c>
      <c r="BQ214" s="63" t="s">
        <v>187</v>
      </c>
      <c r="BR214" s="63" t="s">
        <v>327</v>
      </c>
      <c r="BS214" s="63" t="s">
        <v>328</v>
      </c>
      <c r="BT214" s="63">
        <v>39</v>
      </c>
      <c r="BU214" s="63">
        <v>1</v>
      </c>
      <c r="BV214" s="63">
        <v>2</v>
      </c>
      <c r="BW214" s="63">
        <f t="shared" ref="BW214" si="1799">SUM(BV214)*2</f>
        <v>4</v>
      </c>
      <c r="BX214" s="109">
        <v>2</v>
      </c>
      <c r="BY214" s="135">
        <f t="shared" si="1762"/>
        <v>2</v>
      </c>
      <c r="BZ214" s="65">
        <v>2</v>
      </c>
      <c r="CA214" s="66">
        <f t="shared" ref="CA214" si="1800">SUM(BZ214)*BU214</f>
        <v>2</v>
      </c>
      <c r="CB214" s="65"/>
      <c r="CC214" s="66">
        <f t="shared" si="1764"/>
        <v>0</v>
      </c>
      <c r="CD214" s="65"/>
      <c r="CE214" s="66">
        <f t="shared" ref="CE214" si="1801">SUM(CD214)*BV214</f>
        <v>0</v>
      </c>
      <c r="CF214" s="65"/>
      <c r="CG214" s="66">
        <f t="shared" ref="CG214" si="1802">SUM(CF214)*BW214</f>
        <v>0</v>
      </c>
      <c r="CH214" s="65"/>
      <c r="CI214" s="66">
        <f t="shared" si="1767"/>
        <v>0</v>
      </c>
      <c r="CJ214" s="67">
        <f t="shared" ref="CJ214:CJ216" si="1803">SUM(BV214*DJ214*2+BW214*DL214*2)</f>
        <v>0</v>
      </c>
      <c r="CK214" s="68">
        <f>SUM(BX214*15/100*BV214)</f>
        <v>0.6</v>
      </c>
      <c r="CL214" s="65"/>
      <c r="CM214" s="66"/>
      <c r="CN214" s="65"/>
      <c r="CO214" s="67">
        <f t="shared" si="1768"/>
        <v>0</v>
      </c>
      <c r="CP214" s="65"/>
      <c r="CQ214" s="69">
        <f t="shared" si="1769"/>
        <v>0</v>
      </c>
      <c r="CR214" s="65"/>
      <c r="CS214" s="66">
        <f t="shared" si="1770"/>
        <v>0</v>
      </c>
      <c r="CT214" s="65"/>
      <c r="CU214" s="67">
        <f t="shared" si="1771"/>
        <v>0</v>
      </c>
      <c r="CV214" s="65"/>
      <c r="CW214" s="67">
        <f t="shared" ref="CW214" si="1804">SUM(CV214*BT214*2/3)</f>
        <v>0</v>
      </c>
      <c r="CX214" s="65"/>
      <c r="CY214" s="66">
        <f>SUM(CX214*BT214)</f>
        <v>0</v>
      </c>
      <c r="CZ214" s="65"/>
      <c r="DA214" s="66">
        <f>SUM(CZ214*BV214)</f>
        <v>0</v>
      </c>
      <c r="DB214" s="65"/>
      <c r="DC214" s="66">
        <f t="shared" ref="DC214" si="1805">SUM(DB214*BT214*2)</f>
        <v>0</v>
      </c>
      <c r="DD214" s="65"/>
      <c r="DE214" s="66">
        <f>SUM(BV214*DD214*6)</f>
        <v>0</v>
      </c>
      <c r="DF214" s="65"/>
      <c r="DG214" s="67">
        <f t="shared" si="1775"/>
        <v>0</v>
      </c>
      <c r="DH214" s="65"/>
      <c r="DI214" s="66">
        <f t="shared" ref="DI214" si="1806">SUM(BV214*DH214*6)</f>
        <v>0</v>
      </c>
      <c r="DJ214" s="65"/>
      <c r="DK214" s="66">
        <f t="shared" ref="DK214" si="1807">SUM(BV214*DJ214*8)</f>
        <v>0</v>
      </c>
      <c r="DL214" s="65"/>
      <c r="DM214" s="67">
        <f t="shared" si="1778"/>
        <v>0</v>
      </c>
      <c r="DN214" s="65"/>
      <c r="DO214" s="67">
        <f t="shared" si="1779"/>
        <v>0</v>
      </c>
      <c r="DP214" s="65"/>
      <c r="DQ214" s="70">
        <f t="shared" si="1780"/>
        <v>0</v>
      </c>
      <c r="DR214" s="79"/>
      <c r="DS214" s="153">
        <f t="shared" si="1697"/>
        <v>2.6</v>
      </c>
      <c r="DT214" s="153">
        <f t="shared" si="1684"/>
        <v>2</v>
      </c>
      <c r="DU214" s="79"/>
      <c r="DV214" s="79"/>
      <c r="DW214" s="79"/>
      <c r="DX214" s="182"/>
      <c r="DY214" s="183"/>
      <c r="DZ214" s="62" t="s">
        <v>213</v>
      </c>
      <c r="EA214" s="63" t="s">
        <v>110</v>
      </c>
      <c r="EB214" s="63" t="s">
        <v>190</v>
      </c>
      <c r="EC214" s="79"/>
      <c r="ED214" s="79"/>
      <c r="EE214" s="79"/>
      <c r="EF214" s="79"/>
      <c r="EG214" s="79"/>
      <c r="EH214" s="79"/>
      <c r="EI214" s="79"/>
      <c r="EJ214" s="79">
        <f t="shared" si="1784"/>
        <v>2</v>
      </c>
      <c r="EK214" s="79">
        <f t="shared" si="1784"/>
        <v>2</v>
      </c>
      <c r="EL214" s="79">
        <f t="shared" si="1698"/>
        <v>2</v>
      </c>
      <c r="EM214" s="153">
        <f t="shared" si="1699"/>
        <v>2</v>
      </c>
      <c r="EN214" s="79">
        <f t="shared" si="1700"/>
        <v>0</v>
      </c>
      <c r="EO214" s="79">
        <f t="shared" si="1701"/>
        <v>0</v>
      </c>
      <c r="EP214" s="79">
        <f t="shared" si="1702"/>
        <v>0</v>
      </c>
      <c r="EQ214" s="79">
        <f t="shared" si="1703"/>
        <v>0</v>
      </c>
      <c r="ER214" s="79">
        <f t="shared" si="1704"/>
        <v>0</v>
      </c>
      <c r="ES214" s="79">
        <f t="shared" si="1705"/>
        <v>0</v>
      </c>
      <c r="ET214" s="79">
        <f t="shared" si="1706"/>
        <v>0</v>
      </c>
      <c r="EU214" s="79">
        <f t="shared" si="1707"/>
        <v>0</v>
      </c>
      <c r="EV214" s="79">
        <f t="shared" si="1708"/>
        <v>0</v>
      </c>
      <c r="EW214" s="79">
        <f t="shared" si="1709"/>
        <v>0.6</v>
      </c>
      <c r="EX214" s="79">
        <f t="shared" si="1710"/>
        <v>0</v>
      </c>
      <c r="EY214" s="79">
        <f t="shared" si="1711"/>
        <v>0</v>
      </c>
      <c r="EZ214" s="79">
        <f t="shared" si="1712"/>
        <v>0</v>
      </c>
      <c r="FA214" s="79">
        <f t="shared" si="1713"/>
        <v>0</v>
      </c>
      <c r="FB214" s="79">
        <f t="shared" si="1714"/>
        <v>1</v>
      </c>
      <c r="FC214" s="79">
        <f t="shared" si="1715"/>
        <v>15</v>
      </c>
      <c r="FD214" s="79">
        <f t="shared" si="1716"/>
        <v>0</v>
      </c>
      <c r="FE214" s="79">
        <f t="shared" si="1717"/>
        <v>0</v>
      </c>
      <c r="FF214" s="79">
        <f t="shared" si="1718"/>
        <v>0</v>
      </c>
      <c r="FG214" s="153">
        <f t="shared" si="1719"/>
        <v>0</v>
      </c>
      <c r="FH214" s="79">
        <f t="shared" si="1720"/>
        <v>0</v>
      </c>
      <c r="FI214" s="79">
        <f t="shared" si="1721"/>
        <v>0</v>
      </c>
      <c r="FJ214" s="79">
        <f t="shared" si="1722"/>
        <v>0</v>
      </c>
      <c r="FK214" s="79">
        <f t="shared" si="1723"/>
        <v>0</v>
      </c>
      <c r="FL214" s="79">
        <f t="shared" si="1724"/>
        <v>0</v>
      </c>
      <c r="FM214" s="79">
        <f t="shared" si="1725"/>
        <v>0</v>
      </c>
      <c r="FN214" s="79">
        <f t="shared" si="1726"/>
        <v>0</v>
      </c>
      <c r="FO214" s="79">
        <f t="shared" si="1727"/>
        <v>0</v>
      </c>
      <c r="FP214" s="79">
        <f t="shared" si="1728"/>
        <v>0</v>
      </c>
      <c r="FQ214" s="79">
        <f t="shared" si="1729"/>
        <v>0</v>
      </c>
      <c r="FR214" s="79"/>
      <c r="FS214" s="155">
        <f t="shared" si="1729"/>
        <v>0</v>
      </c>
      <c r="FT214" s="79">
        <f t="shared" si="1730"/>
        <v>0</v>
      </c>
      <c r="FU214" s="79">
        <f t="shared" si="1731"/>
        <v>0</v>
      </c>
      <c r="FV214" s="79">
        <f t="shared" si="1732"/>
        <v>0</v>
      </c>
      <c r="FW214" s="79">
        <f t="shared" si="1733"/>
        <v>0</v>
      </c>
      <c r="FX214" s="79">
        <f t="shared" si="1687"/>
        <v>0</v>
      </c>
      <c r="FY214" s="79">
        <f t="shared" si="1688"/>
        <v>0</v>
      </c>
      <c r="FZ214" s="79">
        <f t="shared" si="1689"/>
        <v>0</v>
      </c>
      <c r="GA214" s="79">
        <f t="shared" si="1690"/>
        <v>0</v>
      </c>
      <c r="GB214" s="79">
        <f t="shared" si="1691"/>
        <v>0</v>
      </c>
      <c r="GC214" s="79">
        <f t="shared" si="1692"/>
        <v>0</v>
      </c>
      <c r="GD214" s="79">
        <f t="shared" si="1693"/>
        <v>0</v>
      </c>
      <c r="GE214" s="153">
        <f t="shared" si="1694"/>
        <v>17.600000000000001</v>
      </c>
      <c r="GF214" s="153">
        <f t="shared" si="1695"/>
        <v>2</v>
      </c>
      <c r="GG214" s="79"/>
      <c r="GH214" s="79"/>
      <c r="GI214" s="79"/>
      <c r="GJ214" s="80"/>
      <c r="GK214" s="267"/>
      <c r="GL214" s="10"/>
      <c r="GM214" s="10"/>
      <c r="GN214" s="1"/>
      <c r="GO214" s="13"/>
      <c r="GP214" s="26"/>
      <c r="GQ214" s="5"/>
      <c r="GR214" s="33"/>
    </row>
    <row r="215" spans="1:200" ht="24.95" hidden="1" customHeight="1" outlineLevel="1" x14ac:dyDescent="0.3">
      <c r="A215" s="116"/>
      <c r="B215" s="137" t="s">
        <v>233</v>
      </c>
      <c r="C215" s="119" t="s">
        <v>110</v>
      </c>
      <c r="D215" s="119" t="s">
        <v>190</v>
      </c>
      <c r="E215" s="119" t="s">
        <v>187</v>
      </c>
      <c r="F215" s="119" t="s">
        <v>380</v>
      </c>
      <c r="G215" s="119">
        <v>11</v>
      </c>
      <c r="H215" s="119">
        <v>1</v>
      </c>
      <c r="I215" s="119">
        <v>1</v>
      </c>
      <c r="J215" s="119">
        <v>1</v>
      </c>
      <c r="K215" s="119">
        <v>1</v>
      </c>
      <c r="L215" s="138"/>
      <c r="M215" s="139">
        <f>SUM(N215+P215+R215+T215+V215)</f>
        <v>0</v>
      </c>
      <c r="N215" s="138"/>
      <c r="O215" s="138">
        <f>SUM(N215)*I215</f>
        <v>0</v>
      </c>
      <c r="P215" s="138"/>
      <c r="Q215" s="140">
        <f>J215*P215</f>
        <v>0</v>
      </c>
      <c r="R215" s="138"/>
      <c r="S215" s="140">
        <f t="shared" si="1787"/>
        <v>0</v>
      </c>
      <c r="T215" s="141"/>
      <c r="U215" s="142">
        <f t="shared" si="1788"/>
        <v>0</v>
      </c>
      <c r="V215" s="141"/>
      <c r="W215" s="142">
        <f t="shared" si="1789"/>
        <v>0</v>
      </c>
      <c r="X215" s="68"/>
      <c r="Y215" s="68">
        <f t="shared" si="1790"/>
        <v>0</v>
      </c>
      <c r="Z215" s="141"/>
      <c r="AA215" s="142"/>
      <c r="AB215" s="141"/>
      <c r="AC215" s="68">
        <f t="shared" si="1791"/>
        <v>0</v>
      </c>
      <c r="AD215" s="141">
        <v>1</v>
      </c>
      <c r="AE215" s="148">
        <f>H215*15*AD215</f>
        <v>15</v>
      </c>
      <c r="AF215" s="141"/>
      <c r="AG215" s="142">
        <f t="shared" si="1792"/>
        <v>0</v>
      </c>
      <c r="AH215" s="141"/>
      <c r="AI215" s="68">
        <f t="shared" si="1734"/>
        <v>0</v>
      </c>
      <c r="AJ215" s="141"/>
      <c r="AK215" s="68">
        <f t="shared" si="1735"/>
        <v>0</v>
      </c>
      <c r="AL215" s="141"/>
      <c r="AM215" s="142">
        <f>SUM(AL215*H215)*2</f>
        <v>0</v>
      </c>
      <c r="AN215" s="141"/>
      <c r="AO215" s="142">
        <f t="shared" si="1793"/>
        <v>0</v>
      </c>
      <c r="AP215" s="141"/>
      <c r="AQ215" s="68">
        <f t="shared" si="1736"/>
        <v>0</v>
      </c>
      <c r="AR215" s="141"/>
      <c r="AS215" s="68">
        <f t="shared" si="1794"/>
        <v>0</v>
      </c>
      <c r="AT215" s="141"/>
      <c r="AU215" s="68">
        <f t="shared" si="1795"/>
        <v>0</v>
      </c>
      <c r="AV215" s="141"/>
      <c r="AW215" s="142">
        <f t="shared" si="1796"/>
        <v>0</v>
      </c>
      <c r="AX215" s="141"/>
      <c r="AY215" s="68">
        <f>SUM(J215*AX215*8)</f>
        <v>0</v>
      </c>
      <c r="AZ215" s="141"/>
      <c r="BA215" s="68">
        <f>SUM(AZ215*H215*5*2/3)</f>
        <v>0</v>
      </c>
      <c r="BB215" s="141"/>
      <c r="BC215" s="68">
        <f t="shared" si="1797"/>
        <v>0</v>
      </c>
      <c r="BD215" s="141"/>
      <c r="BE215" s="112">
        <f t="shared" si="1798"/>
        <v>0</v>
      </c>
      <c r="BF215" s="116"/>
      <c r="BG215" s="181">
        <f t="shared" si="1663"/>
        <v>15</v>
      </c>
      <c r="BH215" s="181">
        <f t="shared" si="1664"/>
        <v>0</v>
      </c>
      <c r="BI215" s="116"/>
      <c r="BJ215" s="116"/>
      <c r="BK215" s="116"/>
      <c r="BL215" s="116"/>
      <c r="BM215" s="82"/>
      <c r="BN215" s="62" t="s">
        <v>115</v>
      </c>
      <c r="BO215" s="63" t="s">
        <v>185</v>
      </c>
      <c r="BP215" s="63" t="s">
        <v>186</v>
      </c>
      <c r="BQ215" s="63" t="s">
        <v>187</v>
      </c>
      <c r="BR215" s="63" t="s">
        <v>331</v>
      </c>
      <c r="BS215" s="63" t="s">
        <v>318</v>
      </c>
      <c r="BT215" s="63">
        <v>82</v>
      </c>
      <c r="BU215" s="63">
        <v>1</v>
      </c>
      <c r="BV215" s="63">
        <v>3</v>
      </c>
      <c r="BW215" s="63">
        <f>BV215*2</f>
        <v>6</v>
      </c>
      <c r="BX215" s="62">
        <v>2</v>
      </c>
      <c r="BY215" s="135">
        <f>SUM(BZ215+CB215+CD215+CF215+CH215)</f>
        <v>2</v>
      </c>
      <c r="BZ215" s="65">
        <v>2</v>
      </c>
      <c r="CA215" s="66">
        <f>SUM(BZ215)*BU215</f>
        <v>2</v>
      </c>
      <c r="CB215" s="65"/>
      <c r="CC215" s="66">
        <f>BV215*CB215</f>
        <v>0</v>
      </c>
      <c r="CD215" s="65"/>
      <c r="CE215" s="66">
        <f>SUM(CD215)*BV215</f>
        <v>0</v>
      </c>
      <c r="CF215" s="65"/>
      <c r="CG215" s="66">
        <f>SUM(CF215)*BW215</f>
        <v>0</v>
      </c>
      <c r="CH215" s="65"/>
      <c r="CI215" s="66">
        <f>SUM(CH215)*BV215*5</f>
        <v>0</v>
      </c>
      <c r="CJ215" s="67">
        <f t="shared" si="1803"/>
        <v>0</v>
      </c>
      <c r="CK215" s="68">
        <f>SUM(BX215*15/100*BV215)</f>
        <v>0.89999999999999991</v>
      </c>
      <c r="CL215" s="65"/>
      <c r="CM215" s="66"/>
      <c r="CN215" s="65"/>
      <c r="CO215" s="67">
        <f>SUM(CN215)*3*BT215/5</f>
        <v>0</v>
      </c>
      <c r="CP215" s="65"/>
      <c r="CQ215" s="69">
        <f>SUM(CP215*BT215*(30+4))</f>
        <v>0</v>
      </c>
      <c r="CR215" s="65"/>
      <c r="CS215" s="66">
        <f>SUM(CR215*BT215*3)</f>
        <v>0</v>
      </c>
      <c r="CT215" s="65"/>
      <c r="CU215" s="67">
        <f>SUM(CT215*BT215/3)</f>
        <v>0</v>
      </c>
      <c r="CV215" s="65"/>
      <c r="CW215" s="67">
        <f>SUM(CV215*BT215*2/3)</f>
        <v>0</v>
      </c>
      <c r="CX215" s="65"/>
      <c r="CY215" s="66">
        <f>SUM(CX215*BT215)</f>
        <v>0</v>
      </c>
      <c r="CZ215" s="65"/>
      <c r="DA215" s="66">
        <f>SUM(CZ215*BV215)</f>
        <v>0</v>
      </c>
      <c r="DB215" s="65"/>
      <c r="DC215" s="66">
        <f>SUM(DB215*BT215*2)</f>
        <v>0</v>
      </c>
      <c r="DD215" s="65"/>
      <c r="DE215" s="66">
        <f>DD215*BT215/3</f>
        <v>0</v>
      </c>
      <c r="DF215" s="65"/>
      <c r="DG215" s="67">
        <f>DF215*BT215/3</f>
        <v>0</v>
      </c>
      <c r="DH215" s="65"/>
      <c r="DI215" s="66">
        <f t="shared" ref="DI215:DI217" si="1808">SUM(DH215*BV215*6)</f>
        <v>0</v>
      </c>
      <c r="DJ215" s="65"/>
      <c r="DK215" s="66">
        <f>SUM(BV215*DJ215*8)</f>
        <v>0</v>
      </c>
      <c r="DL215" s="65"/>
      <c r="DM215" s="67">
        <f>SUM(DL215*BW215*5*6)</f>
        <v>0</v>
      </c>
      <c r="DN215" s="65"/>
      <c r="DO215" s="67">
        <f>SUM(DN215*BW215*4*6)</f>
        <v>0</v>
      </c>
      <c r="DP215" s="65"/>
      <c r="DQ215" s="70">
        <f>SUM(DP215*50)</f>
        <v>0</v>
      </c>
      <c r="DR215" s="79"/>
      <c r="DS215" s="153">
        <f t="shared" si="1697"/>
        <v>2.9</v>
      </c>
      <c r="DT215" s="153">
        <f t="shared" si="1684"/>
        <v>2</v>
      </c>
      <c r="DU215" s="79"/>
      <c r="DV215" s="79"/>
      <c r="DW215" s="79"/>
      <c r="DX215" s="182"/>
      <c r="DY215" s="183"/>
      <c r="DZ215" s="62" t="s">
        <v>115</v>
      </c>
      <c r="EA215" s="63" t="s">
        <v>185</v>
      </c>
      <c r="EB215" s="63" t="s">
        <v>186</v>
      </c>
      <c r="EC215" s="79"/>
      <c r="ED215" s="79"/>
      <c r="EE215" s="79"/>
      <c r="EF215" s="79"/>
      <c r="EG215" s="79"/>
      <c r="EH215" s="79"/>
      <c r="EI215" s="79"/>
      <c r="EJ215" s="79">
        <f t="shared" si="1784"/>
        <v>2</v>
      </c>
      <c r="EK215" s="79">
        <f t="shared" si="1784"/>
        <v>2</v>
      </c>
      <c r="EL215" s="79">
        <f t="shared" si="1698"/>
        <v>2</v>
      </c>
      <c r="EM215" s="153">
        <f t="shared" si="1699"/>
        <v>2</v>
      </c>
      <c r="EN215" s="79">
        <f t="shared" si="1700"/>
        <v>0</v>
      </c>
      <c r="EO215" s="79">
        <f t="shared" si="1701"/>
        <v>0</v>
      </c>
      <c r="EP215" s="79">
        <f t="shared" si="1702"/>
        <v>0</v>
      </c>
      <c r="EQ215" s="79">
        <f t="shared" si="1703"/>
        <v>0</v>
      </c>
      <c r="ER215" s="79">
        <f t="shared" si="1704"/>
        <v>0</v>
      </c>
      <c r="ES215" s="79">
        <f t="shared" si="1705"/>
        <v>0</v>
      </c>
      <c r="ET215" s="79">
        <f t="shared" si="1706"/>
        <v>0</v>
      </c>
      <c r="EU215" s="79">
        <f t="shared" si="1707"/>
        <v>0</v>
      </c>
      <c r="EV215" s="79">
        <f t="shared" si="1708"/>
        <v>0</v>
      </c>
      <c r="EW215" s="79">
        <f t="shared" si="1709"/>
        <v>0.89999999999999991</v>
      </c>
      <c r="EX215" s="79">
        <f t="shared" si="1710"/>
        <v>0</v>
      </c>
      <c r="EY215" s="79">
        <f t="shared" si="1711"/>
        <v>0</v>
      </c>
      <c r="EZ215" s="79">
        <f t="shared" si="1712"/>
        <v>0</v>
      </c>
      <c r="FA215" s="79">
        <f t="shared" si="1713"/>
        <v>0</v>
      </c>
      <c r="FB215" s="79">
        <f t="shared" si="1714"/>
        <v>1</v>
      </c>
      <c r="FC215" s="79">
        <f t="shared" si="1715"/>
        <v>15</v>
      </c>
      <c r="FD215" s="79">
        <f t="shared" si="1716"/>
        <v>0</v>
      </c>
      <c r="FE215" s="79">
        <f t="shared" si="1717"/>
        <v>0</v>
      </c>
      <c r="FF215" s="79">
        <f t="shared" si="1718"/>
        <v>0</v>
      </c>
      <c r="FG215" s="153">
        <f t="shared" si="1719"/>
        <v>0</v>
      </c>
      <c r="FH215" s="79">
        <f t="shared" si="1720"/>
        <v>0</v>
      </c>
      <c r="FI215" s="79">
        <f t="shared" si="1721"/>
        <v>0</v>
      </c>
      <c r="FJ215" s="79">
        <f t="shared" si="1722"/>
        <v>0</v>
      </c>
      <c r="FK215" s="79">
        <f t="shared" si="1723"/>
        <v>0</v>
      </c>
      <c r="FL215" s="79">
        <f t="shared" si="1724"/>
        <v>0</v>
      </c>
      <c r="FM215" s="79">
        <f t="shared" si="1725"/>
        <v>0</v>
      </c>
      <c r="FN215" s="79">
        <f t="shared" si="1726"/>
        <v>0</v>
      </c>
      <c r="FO215" s="79">
        <f t="shared" si="1727"/>
        <v>0</v>
      </c>
      <c r="FP215" s="79">
        <f t="shared" si="1728"/>
        <v>0</v>
      </c>
      <c r="FQ215" s="79">
        <f t="shared" si="1729"/>
        <v>0</v>
      </c>
      <c r="FR215" s="79"/>
      <c r="FS215" s="155">
        <f t="shared" si="1729"/>
        <v>0</v>
      </c>
      <c r="FT215" s="79">
        <f t="shared" si="1730"/>
        <v>0</v>
      </c>
      <c r="FU215" s="79">
        <f t="shared" si="1731"/>
        <v>0</v>
      </c>
      <c r="FV215" s="79">
        <f t="shared" si="1732"/>
        <v>0</v>
      </c>
      <c r="FW215" s="79">
        <f t="shared" si="1733"/>
        <v>0</v>
      </c>
      <c r="FX215" s="79">
        <f t="shared" si="1687"/>
        <v>0</v>
      </c>
      <c r="FY215" s="79">
        <f t="shared" si="1688"/>
        <v>0</v>
      </c>
      <c r="FZ215" s="79">
        <f t="shared" si="1689"/>
        <v>0</v>
      </c>
      <c r="GA215" s="79">
        <f t="shared" si="1690"/>
        <v>0</v>
      </c>
      <c r="GB215" s="79">
        <f t="shared" si="1691"/>
        <v>0</v>
      </c>
      <c r="GC215" s="79">
        <f t="shared" si="1692"/>
        <v>0</v>
      </c>
      <c r="GD215" s="79">
        <f t="shared" si="1693"/>
        <v>0</v>
      </c>
      <c r="GE215" s="153">
        <f t="shared" si="1694"/>
        <v>17.899999999999999</v>
      </c>
      <c r="GF215" s="153">
        <f t="shared" si="1695"/>
        <v>2</v>
      </c>
      <c r="GG215" s="79"/>
      <c r="GH215" s="79"/>
      <c r="GI215" s="79"/>
      <c r="GJ215" s="80"/>
      <c r="GK215" s="267"/>
      <c r="GL215" s="10"/>
      <c r="GM215" s="10"/>
      <c r="GN215" s="1"/>
      <c r="GO215" s="13"/>
      <c r="GP215" s="26"/>
      <c r="GQ215" s="5"/>
      <c r="GR215" s="33"/>
    </row>
    <row r="216" spans="1:200" ht="24.95" hidden="1" customHeight="1" outlineLevel="1" x14ac:dyDescent="0.3">
      <c r="A216" s="116"/>
      <c r="B216" s="168"/>
      <c r="C216" s="168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>
        <f t="shared" ref="M216:M224" si="1809">SUM(N216+P216+T216+V216+AR216*2)</f>
        <v>0</v>
      </c>
      <c r="N216" s="116"/>
      <c r="O216" s="181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81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81">
        <f t="shared" si="1663"/>
        <v>0</v>
      </c>
      <c r="BH216" s="181">
        <f t="shared" si="1664"/>
        <v>0</v>
      </c>
      <c r="BI216" s="116"/>
      <c r="BJ216" s="116"/>
      <c r="BK216" s="116"/>
      <c r="BL216" s="116"/>
      <c r="BM216" s="82"/>
      <c r="BN216" s="62" t="s">
        <v>115</v>
      </c>
      <c r="BO216" s="119" t="s">
        <v>185</v>
      </c>
      <c r="BP216" s="119" t="s">
        <v>186</v>
      </c>
      <c r="BQ216" s="119" t="s">
        <v>187</v>
      </c>
      <c r="BR216" s="63" t="s">
        <v>334</v>
      </c>
      <c r="BS216" s="119">
        <v>4</v>
      </c>
      <c r="BT216" s="119">
        <v>83</v>
      </c>
      <c r="BU216" s="119">
        <v>1</v>
      </c>
      <c r="BV216" s="119">
        <v>2</v>
      </c>
      <c r="BW216" s="119">
        <f>SUM(BV216)*2</f>
        <v>4</v>
      </c>
      <c r="BX216" s="62">
        <v>4</v>
      </c>
      <c r="BY216" s="135">
        <f>SUM(BZ216+CB216+CD216+CF216+CH216)</f>
        <v>4</v>
      </c>
      <c r="BZ216" s="65">
        <v>2</v>
      </c>
      <c r="CA216" s="66">
        <f>SUM(BZ216)*BU216</f>
        <v>2</v>
      </c>
      <c r="CB216" s="65">
        <v>2</v>
      </c>
      <c r="CC216" s="66">
        <f>BV216*CB216</f>
        <v>4</v>
      </c>
      <c r="CD216" s="65"/>
      <c r="CE216" s="66">
        <f>SUM(CD216)*BV216</f>
        <v>0</v>
      </c>
      <c r="CF216" s="65"/>
      <c r="CG216" s="66">
        <f>SUM(CF216)*BW216</f>
        <v>0</v>
      </c>
      <c r="CH216" s="65"/>
      <c r="CI216" s="66">
        <f>SUM(CH216)*BV216*5</f>
        <v>0</v>
      </c>
      <c r="CJ216" s="67">
        <f t="shared" si="1803"/>
        <v>0</v>
      </c>
      <c r="CK216" s="68">
        <f>SUM(BX216*15/100*BV216)</f>
        <v>1.2</v>
      </c>
      <c r="CL216" s="65"/>
      <c r="CM216" s="66"/>
      <c r="CN216" s="65"/>
      <c r="CO216" s="67">
        <f>SUM(CN216)*3*BT216/5</f>
        <v>0</v>
      </c>
      <c r="CP216" s="65"/>
      <c r="CQ216" s="69">
        <f>SUM(CP216*BT216*(30+4))</f>
        <v>0</v>
      </c>
      <c r="CR216" s="65"/>
      <c r="CS216" s="66">
        <f>SUM(CR216*BT216*3)</f>
        <v>0</v>
      </c>
      <c r="CT216" s="65"/>
      <c r="CU216" s="67">
        <f>SUM(CT216*BT216/3)</f>
        <v>0</v>
      </c>
      <c r="CV216" s="65"/>
      <c r="CW216" s="67">
        <f>SUM(CV216*BT216*2/3)</f>
        <v>0</v>
      </c>
      <c r="CX216" s="65"/>
      <c r="CY216" s="66">
        <f t="shared" ref="CY216:CY218" si="1810">SUM(CX216*BT216)</f>
        <v>0</v>
      </c>
      <c r="CZ216" s="65"/>
      <c r="DA216" s="66">
        <f>SUM(CZ216*BV216)</f>
        <v>0</v>
      </c>
      <c r="DB216" s="65"/>
      <c r="DC216" s="66">
        <f>SUM(DB216*BT216*2)</f>
        <v>0</v>
      </c>
      <c r="DD216" s="65">
        <v>1</v>
      </c>
      <c r="DE216" s="66">
        <f>DD216*BV216*6</f>
        <v>12</v>
      </c>
      <c r="DF216" s="65"/>
      <c r="DG216" s="67">
        <f>DF216*BT216/3</f>
        <v>0</v>
      </c>
      <c r="DH216" s="65"/>
      <c r="DI216" s="66">
        <f t="shared" si="1808"/>
        <v>0</v>
      </c>
      <c r="DJ216" s="65"/>
      <c r="DK216" s="66">
        <f>SUM(BV216*DJ216*8)</f>
        <v>0</v>
      </c>
      <c r="DL216" s="65"/>
      <c r="DM216" s="67">
        <f>SUM(DL216*BW216*5*6)</f>
        <v>0</v>
      </c>
      <c r="DN216" s="65"/>
      <c r="DO216" s="67">
        <f>SUM(DN216*BW216*4*6)</f>
        <v>0</v>
      </c>
      <c r="DP216" s="65"/>
      <c r="DQ216" s="70">
        <f>SUM(DP216*50)</f>
        <v>0</v>
      </c>
      <c r="DR216" s="79"/>
      <c r="DS216" s="153">
        <f t="shared" si="1697"/>
        <v>19.2</v>
      </c>
      <c r="DT216" s="153">
        <f t="shared" si="1684"/>
        <v>18</v>
      </c>
      <c r="DU216" s="79"/>
      <c r="DV216" s="79"/>
      <c r="DW216" s="79"/>
      <c r="DX216" s="182"/>
      <c r="DY216" s="183"/>
      <c r="DZ216" s="62" t="s">
        <v>115</v>
      </c>
      <c r="EA216" s="119" t="s">
        <v>185</v>
      </c>
      <c r="EB216" s="119" t="s">
        <v>186</v>
      </c>
      <c r="EC216" s="79"/>
      <c r="ED216" s="79"/>
      <c r="EE216" s="79"/>
      <c r="EF216" s="79"/>
      <c r="EG216" s="79"/>
      <c r="EH216" s="79"/>
      <c r="EI216" s="79"/>
      <c r="EJ216" s="79">
        <f t="shared" si="1784"/>
        <v>4</v>
      </c>
      <c r="EK216" s="79">
        <f t="shared" si="1784"/>
        <v>4</v>
      </c>
      <c r="EL216" s="79">
        <f t="shared" si="1698"/>
        <v>2</v>
      </c>
      <c r="EM216" s="153">
        <f t="shared" si="1699"/>
        <v>2</v>
      </c>
      <c r="EN216" s="79">
        <f t="shared" si="1700"/>
        <v>2</v>
      </c>
      <c r="EO216" s="79">
        <f t="shared" si="1701"/>
        <v>4</v>
      </c>
      <c r="EP216" s="79">
        <f t="shared" si="1702"/>
        <v>0</v>
      </c>
      <c r="EQ216" s="79">
        <f t="shared" si="1703"/>
        <v>0</v>
      </c>
      <c r="ER216" s="79">
        <f t="shared" si="1704"/>
        <v>0</v>
      </c>
      <c r="ES216" s="79">
        <f t="shared" si="1705"/>
        <v>0</v>
      </c>
      <c r="ET216" s="79">
        <f t="shared" si="1706"/>
        <v>0</v>
      </c>
      <c r="EU216" s="79">
        <f t="shared" si="1707"/>
        <v>0</v>
      </c>
      <c r="EV216" s="79">
        <f t="shared" si="1708"/>
        <v>0</v>
      </c>
      <c r="EW216" s="79">
        <f t="shared" si="1709"/>
        <v>1.2</v>
      </c>
      <c r="EX216" s="79">
        <f t="shared" si="1710"/>
        <v>0</v>
      </c>
      <c r="EY216" s="79">
        <f t="shared" si="1711"/>
        <v>0</v>
      </c>
      <c r="EZ216" s="79">
        <f t="shared" si="1712"/>
        <v>0</v>
      </c>
      <c r="FA216" s="79">
        <f t="shared" si="1713"/>
        <v>0</v>
      </c>
      <c r="FB216" s="79">
        <f t="shared" si="1714"/>
        <v>0</v>
      </c>
      <c r="FC216" s="79">
        <f t="shared" si="1715"/>
        <v>0</v>
      </c>
      <c r="FD216" s="79">
        <f t="shared" si="1716"/>
        <v>0</v>
      </c>
      <c r="FE216" s="79">
        <f t="shared" si="1717"/>
        <v>0</v>
      </c>
      <c r="FF216" s="79">
        <f t="shared" si="1718"/>
        <v>0</v>
      </c>
      <c r="FG216" s="153">
        <f t="shared" si="1719"/>
        <v>0</v>
      </c>
      <c r="FH216" s="79">
        <f t="shared" si="1720"/>
        <v>0</v>
      </c>
      <c r="FI216" s="79">
        <f t="shared" si="1721"/>
        <v>0</v>
      </c>
      <c r="FJ216" s="79">
        <f t="shared" si="1722"/>
        <v>0</v>
      </c>
      <c r="FK216" s="79">
        <f t="shared" si="1723"/>
        <v>0</v>
      </c>
      <c r="FL216" s="79">
        <f t="shared" si="1724"/>
        <v>0</v>
      </c>
      <c r="FM216" s="79">
        <f t="shared" si="1725"/>
        <v>0</v>
      </c>
      <c r="FN216" s="79">
        <f t="shared" si="1726"/>
        <v>0</v>
      </c>
      <c r="FO216" s="79">
        <f t="shared" si="1727"/>
        <v>0</v>
      </c>
      <c r="FP216" s="79">
        <f t="shared" si="1728"/>
        <v>1</v>
      </c>
      <c r="FQ216" s="79">
        <f t="shared" si="1729"/>
        <v>12</v>
      </c>
      <c r="FR216" s="79"/>
      <c r="FS216" s="155">
        <f t="shared" si="1729"/>
        <v>0</v>
      </c>
      <c r="FT216" s="79">
        <f t="shared" si="1730"/>
        <v>0</v>
      </c>
      <c r="FU216" s="79">
        <f t="shared" si="1731"/>
        <v>0</v>
      </c>
      <c r="FV216" s="79">
        <f t="shared" si="1732"/>
        <v>0</v>
      </c>
      <c r="FW216" s="79">
        <f t="shared" si="1733"/>
        <v>0</v>
      </c>
      <c r="FX216" s="79">
        <f t="shared" si="1687"/>
        <v>0</v>
      </c>
      <c r="FY216" s="79">
        <f t="shared" si="1688"/>
        <v>0</v>
      </c>
      <c r="FZ216" s="79">
        <f t="shared" si="1689"/>
        <v>0</v>
      </c>
      <c r="GA216" s="79">
        <f t="shared" si="1690"/>
        <v>0</v>
      </c>
      <c r="GB216" s="79">
        <f t="shared" si="1691"/>
        <v>0</v>
      </c>
      <c r="GC216" s="79">
        <f t="shared" si="1692"/>
        <v>0</v>
      </c>
      <c r="GD216" s="79">
        <f t="shared" si="1693"/>
        <v>0</v>
      </c>
      <c r="GE216" s="153">
        <f t="shared" si="1694"/>
        <v>19.2</v>
      </c>
      <c r="GF216" s="153">
        <f t="shared" si="1695"/>
        <v>18</v>
      </c>
      <c r="GG216" s="79"/>
      <c r="GH216" s="79"/>
      <c r="GI216" s="79"/>
      <c r="GJ216" s="80"/>
      <c r="GK216" s="267"/>
      <c r="GL216" s="10"/>
      <c r="GM216" s="10"/>
      <c r="GN216" s="1"/>
      <c r="GO216" s="13"/>
      <c r="GP216" s="26"/>
      <c r="GQ216" s="5"/>
      <c r="GR216" s="33"/>
    </row>
    <row r="217" spans="1:200" ht="24.95" hidden="1" customHeight="1" outlineLevel="1" x14ac:dyDescent="0.3">
      <c r="A217" s="116"/>
      <c r="B217" s="168"/>
      <c r="C217" s="168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>
        <f t="shared" si="1809"/>
        <v>0</v>
      </c>
      <c r="N217" s="116"/>
      <c r="O217" s="181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81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81">
        <f t="shared" si="1663"/>
        <v>0</v>
      </c>
      <c r="BH217" s="181">
        <f t="shared" si="1664"/>
        <v>0</v>
      </c>
      <c r="BI217" s="116"/>
      <c r="BJ217" s="116"/>
      <c r="BK217" s="116"/>
      <c r="BL217" s="116"/>
      <c r="BM217" s="82"/>
      <c r="BN217" s="62" t="s">
        <v>115</v>
      </c>
      <c r="BO217" s="63" t="s">
        <v>336</v>
      </c>
      <c r="BP217" s="63" t="s">
        <v>190</v>
      </c>
      <c r="BQ217" s="63" t="s">
        <v>187</v>
      </c>
      <c r="BR217" s="63" t="s">
        <v>446</v>
      </c>
      <c r="BS217" s="63">
        <v>2</v>
      </c>
      <c r="BT217" s="63">
        <v>45</v>
      </c>
      <c r="BU217" s="63">
        <v>1</v>
      </c>
      <c r="BV217" s="63"/>
      <c r="BW217" s="63">
        <f>BV217*2</f>
        <v>0</v>
      </c>
      <c r="BX217" s="109">
        <v>4</v>
      </c>
      <c r="BY217" s="135">
        <f t="shared" ref="BY217:BY218" si="1811">SUM(BZ217+CB217+CD217+CF217+CH217)</f>
        <v>4</v>
      </c>
      <c r="BZ217" s="65">
        <v>2</v>
      </c>
      <c r="CA217" s="66">
        <f t="shared" ref="CA217:CA218" si="1812">SUM(BZ217)*BU217</f>
        <v>2</v>
      </c>
      <c r="CB217" s="65">
        <v>2</v>
      </c>
      <c r="CC217" s="66">
        <f t="shared" ref="CC217:CC219" si="1813">BV217*CB217</f>
        <v>0</v>
      </c>
      <c r="CD217" s="65"/>
      <c r="CE217" s="66">
        <f t="shared" ref="CE217:CE218" si="1814">SUM(CD217)*BV217</f>
        <v>0</v>
      </c>
      <c r="CF217" s="65"/>
      <c r="CG217" s="66">
        <f t="shared" ref="CG217:CG218" si="1815">SUM(CF217)*BW217</f>
        <v>0</v>
      </c>
      <c r="CH217" s="65"/>
      <c r="CI217" s="66">
        <f t="shared" ref="CI217:CI220" si="1816">SUM(CH217)*BV217*5</f>
        <v>0</v>
      </c>
      <c r="CJ217" s="67">
        <f t="shared" ref="CJ217" si="1817">SUM(BV217*DJ217*2+BW217*DL217*2)</f>
        <v>0</v>
      </c>
      <c r="CK217" s="68">
        <f t="shared" ref="CK217:CK218" si="1818">SUM(BX217*15/100*BV217)</f>
        <v>0</v>
      </c>
      <c r="CL217" s="65"/>
      <c r="CM217" s="66"/>
      <c r="CN217" s="65"/>
      <c r="CO217" s="67">
        <f t="shared" ref="CO217:CO220" si="1819">SUM(CN217)*3*BT217/5</f>
        <v>0</v>
      </c>
      <c r="CP217" s="65"/>
      <c r="CQ217" s="69">
        <f t="shared" ref="CQ217:CQ218" si="1820">SUM(CP217*BT217*(30+4))</f>
        <v>0</v>
      </c>
      <c r="CR217" s="65"/>
      <c r="CS217" s="66">
        <f t="shared" ref="CS217:CS218" si="1821">SUM(CR217*BT217*3)</f>
        <v>0</v>
      </c>
      <c r="CT217" s="65"/>
      <c r="CU217" s="67">
        <f t="shared" ref="CU217:CU218" si="1822">SUM(CT217*BT217/3)</f>
        <v>0</v>
      </c>
      <c r="CV217" s="65"/>
      <c r="CW217" s="67">
        <f t="shared" ref="CW217:CW218" si="1823">SUM(CV217*BT217*2/3)</f>
        <v>0</v>
      </c>
      <c r="CX217" s="65"/>
      <c r="CY217" s="66">
        <f t="shared" si="1810"/>
        <v>0</v>
      </c>
      <c r="CZ217" s="65"/>
      <c r="DA217" s="66">
        <f t="shared" ref="DA217:DA218" si="1824">SUM(CZ217*BV217)</f>
        <v>0</v>
      </c>
      <c r="DB217" s="65"/>
      <c r="DC217" s="66">
        <f t="shared" ref="DC217:DC218" si="1825">SUM(DB217*BT217*2)</f>
        <v>0</v>
      </c>
      <c r="DD217" s="65">
        <v>1</v>
      </c>
      <c r="DE217" s="66">
        <f>DD217*BV217*6</f>
        <v>0</v>
      </c>
      <c r="DF217" s="65"/>
      <c r="DG217" s="67">
        <f t="shared" ref="DG217:DG221" si="1826">DF217*BT217/3</f>
        <v>0</v>
      </c>
      <c r="DH217" s="65"/>
      <c r="DI217" s="66">
        <f t="shared" si="1808"/>
        <v>0</v>
      </c>
      <c r="DJ217" s="65"/>
      <c r="DK217" s="66">
        <f>DJ217*BT217/3</f>
        <v>0</v>
      </c>
      <c r="DL217" s="65"/>
      <c r="DM217" s="67">
        <f t="shared" ref="DM217:DM218" si="1827">SUM(DL217*BW217*5*6)</f>
        <v>0</v>
      </c>
      <c r="DN217" s="65"/>
      <c r="DO217" s="67">
        <f t="shared" ref="DO217:DO218" si="1828">SUM(DN217*BW217*4*6)</f>
        <v>0</v>
      </c>
      <c r="DP217" s="65"/>
      <c r="DQ217" s="70">
        <f t="shared" ref="DQ217:DQ220" si="1829">SUM(DP217*50)</f>
        <v>0</v>
      </c>
      <c r="DR217" s="79"/>
      <c r="DS217" s="153">
        <f t="shared" si="1697"/>
        <v>2</v>
      </c>
      <c r="DT217" s="153">
        <f t="shared" si="1684"/>
        <v>2</v>
      </c>
      <c r="DU217" s="79"/>
      <c r="DV217" s="79"/>
      <c r="DW217" s="79"/>
      <c r="DX217" s="182"/>
      <c r="DY217" s="183"/>
      <c r="DZ217" s="62" t="s">
        <v>115</v>
      </c>
      <c r="EA217" s="63" t="s">
        <v>336</v>
      </c>
      <c r="EB217" s="63" t="s">
        <v>190</v>
      </c>
      <c r="EC217" s="79"/>
      <c r="ED217" s="79"/>
      <c r="EE217" s="79"/>
      <c r="EF217" s="79"/>
      <c r="EG217" s="79"/>
      <c r="EH217" s="79"/>
      <c r="EI217" s="79"/>
      <c r="EJ217" s="79">
        <f t="shared" si="1784"/>
        <v>4</v>
      </c>
      <c r="EK217" s="79">
        <f t="shared" si="1784"/>
        <v>4</v>
      </c>
      <c r="EL217" s="79">
        <f t="shared" si="1698"/>
        <v>2</v>
      </c>
      <c r="EM217" s="153">
        <f t="shared" si="1699"/>
        <v>2</v>
      </c>
      <c r="EN217" s="79">
        <f t="shared" si="1700"/>
        <v>2</v>
      </c>
      <c r="EO217" s="79">
        <f t="shared" si="1701"/>
        <v>0</v>
      </c>
      <c r="EP217" s="79">
        <f t="shared" si="1702"/>
        <v>0</v>
      </c>
      <c r="EQ217" s="79">
        <f t="shared" si="1703"/>
        <v>0</v>
      </c>
      <c r="ER217" s="79">
        <f t="shared" si="1704"/>
        <v>0</v>
      </c>
      <c r="ES217" s="79">
        <f t="shared" si="1705"/>
        <v>0</v>
      </c>
      <c r="ET217" s="79">
        <f t="shared" si="1706"/>
        <v>0</v>
      </c>
      <c r="EU217" s="79">
        <f t="shared" si="1707"/>
        <v>0</v>
      </c>
      <c r="EV217" s="79">
        <f t="shared" si="1708"/>
        <v>0</v>
      </c>
      <c r="EW217" s="79">
        <f t="shared" si="1709"/>
        <v>0</v>
      </c>
      <c r="EX217" s="79">
        <f t="shared" si="1710"/>
        <v>0</v>
      </c>
      <c r="EY217" s="79">
        <f t="shared" si="1711"/>
        <v>0</v>
      </c>
      <c r="EZ217" s="79">
        <f t="shared" si="1712"/>
        <v>0</v>
      </c>
      <c r="FA217" s="79">
        <f t="shared" si="1713"/>
        <v>0</v>
      </c>
      <c r="FB217" s="79">
        <f t="shared" si="1714"/>
        <v>0</v>
      </c>
      <c r="FC217" s="79">
        <f t="shared" si="1715"/>
        <v>0</v>
      </c>
      <c r="FD217" s="79">
        <f t="shared" si="1716"/>
        <v>0</v>
      </c>
      <c r="FE217" s="79">
        <f t="shared" si="1717"/>
        <v>0</v>
      </c>
      <c r="FF217" s="79">
        <f t="shared" si="1718"/>
        <v>0</v>
      </c>
      <c r="FG217" s="153">
        <f t="shared" si="1719"/>
        <v>0</v>
      </c>
      <c r="FH217" s="79">
        <f t="shared" si="1720"/>
        <v>0</v>
      </c>
      <c r="FI217" s="79">
        <f t="shared" si="1721"/>
        <v>0</v>
      </c>
      <c r="FJ217" s="79">
        <f t="shared" si="1722"/>
        <v>0</v>
      </c>
      <c r="FK217" s="79">
        <f t="shared" si="1723"/>
        <v>0</v>
      </c>
      <c r="FL217" s="79">
        <f t="shared" si="1724"/>
        <v>0</v>
      </c>
      <c r="FM217" s="79">
        <f t="shared" si="1725"/>
        <v>0</v>
      </c>
      <c r="FN217" s="79">
        <f t="shared" si="1726"/>
        <v>0</v>
      </c>
      <c r="FO217" s="79">
        <f t="shared" si="1727"/>
        <v>0</v>
      </c>
      <c r="FP217" s="79">
        <f t="shared" si="1728"/>
        <v>1</v>
      </c>
      <c r="FQ217" s="79">
        <f t="shared" si="1729"/>
        <v>0</v>
      </c>
      <c r="FR217" s="79"/>
      <c r="FS217" s="155">
        <f t="shared" si="1729"/>
        <v>0</v>
      </c>
      <c r="FT217" s="79">
        <f t="shared" si="1730"/>
        <v>0</v>
      </c>
      <c r="FU217" s="79">
        <f t="shared" si="1731"/>
        <v>0</v>
      </c>
      <c r="FV217" s="79">
        <f t="shared" si="1732"/>
        <v>0</v>
      </c>
      <c r="FW217" s="79">
        <f t="shared" si="1733"/>
        <v>0</v>
      </c>
      <c r="FX217" s="79">
        <f t="shared" si="1687"/>
        <v>0</v>
      </c>
      <c r="FY217" s="79">
        <f t="shared" si="1688"/>
        <v>0</v>
      </c>
      <c r="FZ217" s="79">
        <f t="shared" si="1689"/>
        <v>0</v>
      </c>
      <c r="GA217" s="79">
        <f t="shared" si="1690"/>
        <v>0</v>
      </c>
      <c r="GB217" s="79">
        <f t="shared" si="1691"/>
        <v>0</v>
      </c>
      <c r="GC217" s="79">
        <f t="shared" si="1692"/>
        <v>0</v>
      </c>
      <c r="GD217" s="79">
        <f t="shared" si="1693"/>
        <v>0</v>
      </c>
      <c r="GE217" s="153">
        <f t="shared" si="1694"/>
        <v>2</v>
      </c>
      <c r="GF217" s="153">
        <f t="shared" si="1695"/>
        <v>2</v>
      </c>
      <c r="GG217" s="79"/>
      <c r="GH217" s="79"/>
      <c r="GI217" s="79"/>
      <c r="GJ217" s="80"/>
      <c r="GK217" s="267"/>
      <c r="GL217" s="10"/>
      <c r="GM217" s="10"/>
      <c r="GN217" s="1"/>
      <c r="GO217" s="13"/>
      <c r="GP217" s="26"/>
      <c r="GQ217" s="5"/>
      <c r="GR217" s="33"/>
    </row>
    <row r="218" spans="1:200" ht="24.95" hidden="1" customHeight="1" outlineLevel="1" x14ac:dyDescent="0.3">
      <c r="A218" s="116"/>
      <c r="B218" s="168"/>
      <c r="C218" s="168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>
        <f t="shared" si="1809"/>
        <v>0</v>
      </c>
      <c r="N218" s="116"/>
      <c r="O218" s="181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81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81">
        <f t="shared" si="1663"/>
        <v>0</v>
      </c>
      <c r="BH218" s="181">
        <f t="shared" si="1664"/>
        <v>0</v>
      </c>
      <c r="BI218" s="116"/>
      <c r="BJ218" s="116"/>
      <c r="BK218" s="116"/>
      <c r="BL218" s="116"/>
      <c r="BM218" s="82"/>
      <c r="BN218" s="255" t="s">
        <v>115</v>
      </c>
      <c r="BO218" s="256" t="s">
        <v>94</v>
      </c>
      <c r="BP218" s="256" t="s">
        <v>190</v>
      </c>
      <c r="BQ218" s="256" t="s">
        <v>187</v>
      </c>
      <c r="BR218" s="256" t="s">
        <v>446</v>
      </c>
      <c r="BS218" s="256" t="s">
        <v>318</v>
      </c>
      <c r="BT218" s="63">
        <v>207</v>
      </c>
      <c r="BU218" s="63">
        <v>1</v>
      </c>
      <c r="BV218" s="63">
        <v>7</v>
      </c>
      <c r="BW218" s="63">
        <f>BV218*2</f>
        <v>14</v>
      </c>
      <c r="BX218" s="62">
        <v>2</v>
      </c>
      <c r="BY218" s="135">
        <f t="shared" si="1811"/>
        <v>2</v>
      </c>
      <c r="BZ218" s="65">
        <v>2</v>
      </c>
      <c r="CA218" s="66">
        <f t="shared" si="1812"/>
        <v>2</v>
      </c>
      <c r="CB218" s="65"/>
      <c r="CC218" s="66">
        <f t="shared" si="1813"/>
        <v>0</v>
      </c>
      <c r="CD218" s="65"/>
      <c r="CE218" s="66">
        <f t="shared" si="1814"/>
        <v>0</v>
      </c>
      <c r="CF218" s="65"/>
      <c r="CG218" s="66">
        <f t="shared" si="1815"/>
        <v>0</v>
      </c>
      <c r="CH218" s="65"/>
      <c r="CI218" s="66">
        <f t="shared" si="1816"/>
        <v>0</v>
      </c>
      <c r="CJ218" s="67">
        <f>SUM(BV218*DJ218*2+BW218*DL218*2)</f>
        <v>0</v>
      </c>
      <c r="CK218" s="68">
        <f t="shared" si="1818"/>
        <v>2.1</v>
      </c>
      <c r="CL218" s="65"/>
      <c r="CM218" s="66"/>
      <c r="CN218" s="65"/>
      <c r="CO218" s="67">
        <f t="shared" si="1819"/>
        <v>0</v>
      </c>
      <c r="CP218" s="65"/>
      <c r="CQ218" s="69">
        <f t="shared" si="1820"/>
        <v>0</v>
      </c>
      <c r="CR218" s="65"/>
      <c r="CS218" s="66">
        <f t="shared" si="1821"/>
        <v>0</v>
      </c>
      <c r="CT218" s="65"/>
      <c r="CU218" s="67">
        <f t="shared" si="1822"/>
        <v>0</v>
      </c>
      <c r="CV218" s="65"/>
      <c r="CW218" s="67">
        <f t="shared" si="1823"/>
        <v>0</v>
      </c>
      <c r="CX218" s="65"/>
      <c r="CY218" s="66">
        <f t="shared" si="1810"/>
        <v>0</v>
      </c>
      <c r="CZ218" s="65"/>
      <c r="DA218" s="66">
        <f t="shared" si="1824"/>
        <v>0</v>
      </c>
      <c r="DB218" s="65"/>
      <c r="DC218" s="66">
        <f t="shared" si="1825"/>
        <v>0</v>
      </c>
      <c r="DD218" s="65"/>
      <c r="DE218" s="66">
        <f>SUM(BV218*DD218*6)</f>
        <v>0</v>
      </c>
      <c r="DF218" s="65"/>
      <c r="DG218" s="67">
        <f t="shared" si="1826"/>
        <v>0</v>
      </c>
      <c r="DH218" s="65"/>
      <c r="DI218" s="66">
        <f>SUM(DH218*BV218*6)</f>
        <v>0</v>
      </c>
      <c r="DJ218" s="65"/>
      <c r="DK218" s="66">
        <f>SUM(BV218*DJ218*8)</f>
        <v>0</v>
      </c>
      <c r="DL218" s="65"/>
      <c r="DM218" s="67">
        <f t="shared" si="1827"/>
        <v>0</v>
      </c>
      <c r="DN218" s="65"/>
      <c r="DO218" s="67">
        <f t="shared" si="1828"/>
        <v>0</v>
      </c>
      <c r="DP218" s="65"/>
      <c r="DQ218" s="70">
        <f t="shared" si="1829"/>
        <v>0</v>
      </c>
      <c r="DR218" s="79"/>
      <c r="DS218" s="153">
        <f t="shared" si="1697"/>
        <v>4.0999999999999996</v>
      </c>
      <c r="DT218" s="153">
        <f t="shared" si="1684"/>
        <v>2</v>
      </c>
      <c r="DU218" s="79"/>
      <c r="DV218" s="79"/>
      <c r="DW218" s="79"/>
      <c r="DX218" s="182"/>
      <c r="DY218" s="183"/>
      <c r="DZ218" s="62" t="s">
        <v>115</v>
      </c>
      <c r="EA218" s="63" t="s">
        <v>94</v>
      </c>
      <c r="EB218" s="63" t="s">
        <v>190</v>
      </c>
      <c r="EC218" s="79"/>
      <c r="ED218" s="79"/>
      <c r="EE218" s="79"/>
      <c r="EF218" s="79"/>
      <c r="EG218" s="79"/>
      <c r="EH218" s="79"/>
      <c r="EI218" s="79"/>
      <c r="EJ218" s="79">
        <f t="shared" si="1784"/>
        <v>2</v>
      </c>
      <c r="EK218" s="79">
        <f t="shared" si="1784"/>
        <v>2</v>
      </c>
      <c r="EL218" s="79">
        <f t="shared" si="1698"/>
        <v>2</v>
      </c>
      <c r="EM218" s="153">
        <f t="shared" si="1699"/>
        <v>2</v>
      </c>
      <c r="EN218" s="79">
        <f t="shared" si="1700"/>
        <v>0</v>
      </c>
      <c r="EO218" s="79">
        <f t="shared" si="1701"/>
        <v>0</v>
      </c>
      <c r="EP218" s="79">
        <f t="shared" si="1702"/>
        <v>0</v>
      </c>
      <c r="EQ218" s="79">
        <f t="shared" si="1703"/>
        <v>0</v>
      </c>
      <c r="ER218" s="79">
        <f t="shared" si="1704"/>
        <v>0</v>
      </c>
      <c r="ES218" s="79">
        <f t="shared" si="1705"/>
        <v>0</v>
      </c>
      <c r="ET218" s="79">
        <f t="shared" si="1706"/>
        <v>0</v>
      </c>
      <c r="EU218" s="79">
        <f t="shared" si="1707"/>
        <v>0</v>
      </c>
      <c r="EV218" s="79">
        <f t="shared" si="1708"/>
        <v>0</v>
      </c>
      <c r="EW218" s="79">
        <f t="shared" si="1709"/>
        <v>2.1</v>
      </c>
      <c r="EX218" s="79">
        <f t="shared" si="1710"/>
        <v>0</v>
      </c>
      <c r="EY218" s="79">
        <f t="shared" si="1711"/>
        <v>0</v>
      </c>
      <c r="EZ218" s="79">
        <f t="shared" si="1712"/>
        <v>0</v>
      </c>
      <c r="FA218" s="79">
        <f t="shared" si="1713"/>
        <v>0</v>
      </c>
      <c r="FB218" s="79">
        <f t="shared" si="1714"/>
        <v>0</v>
      </c>
      <c r="FC218" s="79">
        <f t="shared" si="1715"/>
        <v>0</v>
      </c>
      <c r="FD218" s="79">
        <f t="shared" si="1716"/>
        <v>0</v>
      </c>
      <c r="FE218" s="79">
        <f t="shared" si="1717"/>
        <v>0</v>
      </c>
      <c r="FF218" s="79">
        <f t="shared" si="1718"/>
        <v>0</v>
      </c>
      <c r="FG218" s="153">
        <f t="shared" si="1719"/>
        <v>0</v>
      </c>
      <c r="FH218" s="79">
        <f t="shared" si="1720"/>
        <v>0</v>
      </c>
      <c r="FI218" s="79">
        <f t="shared" si="1721"/>
        <v>0</v>
      </c>
      <c r="FJ218" s="79">
        <f t="shared" si="1722"/>
        <v>0</v>
      </c>
      <c r="FK218" s="79">
        <f t="shared" si="1723"/>
        <v>0</v>
      </c>
      <c r="FL218" s="79">
        <f t="shared" si="1724"/>
        <v>0</v>
      </c>
      <c r="FM218" s="79">
        <f t="shared" si="1725"/>
        <v>0</v>
      </c>
      <c r="FN218" s="79">
        <f t="shared" si="1726"/>
        <v>0</v>
      </c>
      <c r="FO218" s="79">
        <f t="shared" si="1727"/>
        <v>0</v>
      </c>
      <c r="FP218" s="79">
        <f t="shared" si="1728"/>
        <v>0</v>
      </c>
      <c r="FQ218" s="79">
        <f t="shared" si="1729"/>
        <v>0</v>
      </c>
      <c r="FR218" s="79"/>
      <c r="FS218" s="155">
        <f t="shared" si="1729"/>
        <v>0</v>
      </c>
      <c r="FT218" s="79">
        <f t="shared" si="1730"/>
        <v>0</v>
      </c>
      <c r="FU218" s="79">
        <f t="shared" si="1731"/>
        <v>0</v>
      </c>
      <c r="FV218" s="79">
        <f t="shared" si="1732"/>
        <v>0</v>
      </c>
      <c r="FW218" s="79">
        <f t="shared" si="1733"/>
        <v>0</v>
      </c>
      <c r="FX218" s="79">
        <f t="shared" si="1687"/>
        <v>0</v>
      </c>
      <c r="FY218" s="79">
        <f t="shared" si="1688"/>
        <v>0</v>
      </c>
      <c r="FZ218" s="79">
        <f t="shared" si="1689"/>
        <v>0</v>
      </c>
      <c r="GA218" s="79">
        <f t="shared" si="1690"/>
        <v>0</v>
      </c>
      <c r="GB218" s="79">
        <f t="shared" si="1691"/>
        <v>0</v>
      </c>
      <c r="GC218" s="79">
        <f t="shared" si="1692"/>
        <v>0</v>
      </c>
      <c r="GD218" s="79">
        <f t="shared" si="1693"/>
        <v>0</v>
      </c>
      <c r="GE218" s="153">
        <f t="shared" si="1694"/>
        <v>4.0999999999999996</v>
      </c>
      <c r="GF218" s="153">
        <f t="shared" si="1695"/>
        <v>2</v>
      </c>
      <c r="GG218" s="79"/>
      <c r="GH218" s="79"/>
      <c r="GI218" s="79"/>
      <c r="GJ218" s="80"/>
      <c r="GK218" s="267"/>
      <c r="GL218" s="10"/>
      <c r="GM218" s="10"/>
      <c r="GN218" s="1"/>
      <c r="GO218" s="20"/>
      <c r="GP218" s="28"/>
      <c r="GQ218" s="5"/>
      <c r="GR218" s="33"/>
    </row>
    <row r="219" spans="1:200" ht="24.95" hidden="1" customHeight="1" outlineLevel="1" x14ac:dyDescent="0.3">
      <c r="A219" s="116"/>
      <c r="B219" s="168"/>
      <c r="C219" s="168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81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81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81">
        <f t="shared" si="1663"/>
        <v>0</v>
      </c>
      <c r="BH219" s="181">
        <f t="shared" si="1664"/>
        <v>0</v>
      </c>
      <c r="BI219" s="116"/>
      <c r="BJ219" s="116"/>
      <c r="BK219" s="116"/>
      <c r="BL219" s="116"/>
      <c r="BM219" s="82"/>
      <c r="BN219" s="137" t="s">
        <v>233</v>
      </c>
      <c r="BO219" s="119" t="s">
        <v>94</v>
      </c>
      <c r="BP219" s="119" t="s">
        <v>190</v>
      </c>
      <c r="BQ219" s="119" t="s">
        <v>187</v>
      </c>
      <c r="BR219" s="119" t="s">
        <v>379</v>
      </c>
      <c r="BS219" s="119">
        <v>11</v>
      </c>
      <c r="BT219" s="119">
        <v>1</v>
      </c>
      <c r="BU219" s="119">
        <v>1</v>
      </c>
      <c r="BV219" s="119">
        <v>1</v>
      </c>
      <c r="BW219" s="119">
        <v>1</v>
      </c>
      <c r="BX219" s="138"/>
      <c r="BY219" s="139">
        <f t="shared" ref="BY219" si="1830">SUM(BZ219+CB219+CD219+CF219+CH219)</f>
        <v>0</v>
      </c>
      <c r="BZ219" s="138"/>
      <c r="CA219" s="138">
        <f>SUM(BZ219)*BU219</f>
        <v>0</v>
      </c>
      <c r="CB219" s="138"/>
      <c r="CC219" s="140">
        <f t="shared" si="1813"/>
        <v>0</v>
      </c>
      <c r="CD219" s="138"/>
      <c r="CE219" s="140">
        <f t="shared" ref="CE219:CE220" si="1831">SUM(CD219)*BV219</f>
        <v>0</v>
      </c>
      <c r="CF219" s="141"/>
      <c r="CG219" s="142">
        <f t="shared" ref="CG219:CG220" si="1832">SUM(CF219)*BW219</f>
        <v>0</v>
      </c>
      <c r="CH219" s="141"/>
      <c r="CI219" s="142">
        <f t="shared" si="1816"/>
        <v>0</v>
      </c>
      <c r="CJ219" s="68"/>
      <c r="CK219" s="68">
        <f t="shared" ref="CK219:CK220" si="1833">SUM(BX219*15/100*BV219)</f>
        <v>0</v>
      </c>
      <c r="CL219" s="141"/>
      <c r="CM219" s="142"/>
      <c r="CN219" s="141"/>
      <c r="CO219" s="68">
        <f t="shared" si="1819"/>
        <v>0</v>
      </c>
      <c r="CP219" s="141">
        <v>1</v>
      </c>
      <c r="CQ219" s="148">
        <f>BT219*15*CP219</f>
        <v>15</v>
      </c>
      <c r="CR219" s="141"/>
      <c r="CS219" s="142">
        <f t="shared" ref="CS219:CS220" si="1834">SUM(CR219*BT219*3)</f>
        <v>0</v>
      </c>
      <c r="CT219" s="141"/>
      <c r="CU219" s="68">
        <f>SUM(CT219*BT219/3)</f>
        <v>0</v>
      </c>
      <c r="CV219" s="141"/>
      <c r="CW219" s="68">
        <f>SUM(CV219*BT219*2/3)</f>
        <v>0</v>
      </c>
      <c r="CX219" s="141"/>
      <c r="CY219" s="142">
        <f>SUM(CX219*BT219)*2</f>
        <v>0</v>
      </c>
      <c r="CZ219" s="141"/>
      <c r="DA219" s="142">
        <f t="shared" ref="DA219:DA220" si="1835">SUM(CZ219*BV219)</f>
        <v>0</v>
      </c>
      <c r="DB219" s="141"/>
      <c r="DC219" s="142">
        <f>SUM(DB219*BT219*2)</f>
        <v>0</v>
      </c>
      <c r="DD219" s="141"/>
      <c r="DE219" s="142">
        <f t="shared" ref="DE219:DE220" si="1836">SUM(BV219*DD219*6)</f>
        <v>0</v>
      </c>
      <c r="DF219" s="141"/>
      <c r="DG219" s="68">
        <f t="shared" si="1826"/>
        <v>0</v>
      </c>
      <c r="DH219" s="141"/>
      <c r="DI219" s="142">
        <f t="shared" ref="DI219:DI221" si="1837">SUM(DH219*BT219/3)</f>
        <v>0</v>
      </c>
      <c r="DJ219" s="141"/>
      <c r="DK219" s="142">
        <f>SUM(BV219*DJ219*8)</f>
        <v>0</v>
      </c>
      <c r="DL219" s="141"/>
      <c r="DM219" s="68">
        <f>SUM(DL219*BT219*5*2/3)</f>
        <v>0</v>
      </c>
      <c r="DN219" s="141"/>
      <c r="DO219" s="68">
        <f t="shared" ref="DO219:DO220" si="1838">SUM(DN219*BW219*4*6)</f>
        <v>0</v>
      </c>
      <c r="DP219" s="141"/>
      <c r="DQ219" s="112">
        <f t="shared" si="1829"/>
        <v>0</v>
      </c>
      <c r="DR219" s="79"/>
      <c r="DS219" s="153">
        <f t="shared" si="1697"/>
        <v>15</v>
      </c>
      <c r="DT219" s="153">
        <f t="shared" si="1684"/>
        <v>0</v>
      </c>
      <c r="DU219" s="79"/>
      <c r="DV219" s="79"/>
      <c r="DW219" s="79"/>
      <c r="DX219" s="182"/>
      <c r="DY219" s="183"/>
      <c r="DZ219" s="62"/>
      <c r="EA219" s="63"/>
      <c r="EB219" s="63"/>
      <c r="EC219" s="79"/>
      <c r="ED219" s="79"/>
      <c r="EE219" s="79"/>
      <c r="EF219" s="79"/>
      <c r="EG219" s="79"/>
      <c r="EH219" s="79"/>
      <c r="EI219" s="79"/>
      <c r="EJ219" s="79"/>
      <c r="EK219" s="79"/>
      <c r="EL219" s="79"/>
      <c r="EM219" s="153">
        <f t="shared" si="1699"/>
        <v>0</v>
      </c>
      <c r="EN219" s="153">
        <f t="shared" si="1700"/>
        <v>0</v>
      </c>
      <c r="EO219" s="153">
        <f t="shared" si="1701"/>
        <v>0</v>
      </c>
      <c r="EP219" s="153">
        <f t="shared" si="1702"/>
        <v>0</v>
      </c>
      <c r="EQ219" s="153">
        <f t="shared" si="1703"/>
        <v>0</v>
      </c>
      <c r="ER219" s="153">
        <f t="shared" si="1704"/>
        <v>0</v>
      </c>
      <c r="ES219" s="153">
        <f t="shared" si="1705"/>
        <v>0</v>
      </c>
      <c r="ET219" s="153">
        <f t="shared" si="1706"/>
        <v>0</v>
      </c>
      <c r="EU219" s="153">
        <f t="shared" si="1707"/>
        <v>0</v>
      </c>
      <c r="EV219" s="153">
        <f t="shared" si="1708"/>
        <v>0</v>
      </c>
      <c r="EW219" s="153">
        <f t="shared" si="1709"/>
        <v>0</v>
      </c>
      <c r="EX219" s="153">
        <f t="shared" si="1710"/>
        <v>0</v>
      </c>
      <c r="EY219" s="153">
        <f t="shared" si="1711"/>
        <v>0</v>
      </c>
      <c r="EZ219" s="153">
        <f t="shared" si="1712"/>
        <v>0</v>
      </c>
      <c r="FA219" s="153">
        <f t="shared" si="1713"/>
        <v>0</v>
      </c>
      <c r="FB219" s="153">
        <f t="shared" si="1714"/>
        <v>1</v>
      </c>
      <c r="FC219" s="153">
        <f t="shared" si="1715"/>
        <v>15</v>
      </c>
      <c r="FD219" s="153">
        <f t="shared" si="1716"/>
        <v>0</v>
      </c>
      <c r="FE219" s="153">
        <f t="shared" si="1717"/>
        <v>0</v>
      </c>
      <c r="FF219" s="153">
        <f t="shared" si="1718"/>
        <v>0</v>
      </c>
      <c r="FG219" s="153">
        <f t="shared" si="1719"/>
        <v>0</v>
      </c>
      <c r="FH219" s="153">
        <f t="shared" si="1720"/>
        <v>0</v>
      </c>
      <c r="FI219" s="153">
        <f t="shared" si="1721"/>
        <v>0</v>
      </c>
      <c r="FJ219" s="153">
        <f t="shared" si="1722"/>
        <v>0</v>
      </c>
      <c r="FK219" s="153">
        <f t="shared" si="1723"/>
        <v>0</v>
      </c>
      <c r="FL219" s="153">
        <f t="shared" si="1724"/>
        <v>0</v>
      </c>
      <c r="FM219" s="153">
        <f t="shared" si="1725"/>
        <v>0</v>
      </c>
      <c r="FN219" s="153">
        <f t="shared" si="1726"/>
        <v>0</v>
      </c>
      <c r="FO219" s="153">
        <f t="shared" si="1727"/>
        <v>0</v>
      </c>
      <c r="FP219" s="153">
        <f t="shared" si="1728"/>
        <v>0</v>
      </c>
      <c r="FQ219" s="153">
        <f t="shared" si="1729"/>
        <v>0</v>
      </c>
      <c r="FR219" s="153">
        <f t="shared" ref="FR219:FR222" si="1839">SUM(AT219+DF219)</f>
        <v>0</v>
      </c>
      <c r="FS219" s="155">
        <f t="shared" si="1729"/>
        <v>0</v>
      </c>
      <c r="FT219" s="153">
        <f t="shared" si="1730"/>
        <v>0</v>
      </c>
      <c r="FU219" s="153">
        <f t="shared" si="1731"/>
        <v>0</v>
      </c>
      <c r="FV219" s="153">
        <f t="shared" si="1732"/>
        <v>0</v>
      </c>
      <c r="FW219" s="153">
        <f t="shared" si="1733"/>
        <v>0</v>
      </c>
      <c r="FX219" s="153">
        <f t="shared" si="1687"/>
        <v>0</v>
      </c>
      <c r="FY219" s="153">
        <f t="shared" si="1688"/>
        <v>0</v>
      </c>
      <c r="FZ219" s="153">
        <f t="shared" si="1689"/>
        <v>0</v>
      </c>
      <c r="GA219" s="153">
        <f t="shared" si="1690"/>
        <v>0</v>
      </c>
      <c r="GB219" s="153">
        <f t="shared" si="1691"/>
        <v>0</v>
      </c>
      <c r="GC219" s="153">
        <f t="shared" si="1692"/>
        <v>0</v>
      </c>
      <c r="GD219" s="153">
        <f t="shared" si="1693"/>
        <v>0</v>
      </c>
      <c r="GE219" s="153">
        <f t="shared" si="1694"/>
        <v>15</v>
      </c>
      <c r="GF219" s="153">
        <f t="shared" si="1695"/>
        <v>0</v>
      </c>
      <c r="GG219" s="79"/>
      <c r="GH219" s="79"/>
      <c r="GI219" s="79"/>
      <c r="GJ219" s="80"/>
      <c r="GK219" s="267"/>
      <c r="GL219" s="10"/>
      <c r="GM219" s="10"/>
      <c r="GN219" s="43"/>
      <c r="GO219" s="45"/>
      <c r="GP219" s="28"/>
      <c r="GQ219" s="5"/>
      <c r="GR219" s="33"/>
    </row>
    <row r="220" spans="1:200" ht="24.95" hidden="1" customHeight="1" outlineLevel="1" x14ac:dyDescent="0.3">
      <c r="A220" s="116"/>
      <c r="B220" s="168"/>
      <c r="C220" s="168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81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81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81">
        <f t="shared" si="1663"/>
        <v>0</v>
      </c>
      <c r="BH220" s="181">
        <f t="shared" si="1664"/>
        <v>0</v>
      </c>
      <c r="BI220" s="116"/>
      <c r="BJ220" s="116"/>
      <c r="BK220" s="116"/>
      <c r="BL220" s="116"/>
      <c r="BM220" s="82"/>
      <c r="BN220" s="137" t="s">
        <v>233</v>
      </c>
      <c r="BO220" s="119" t="s">
        <v>110</v>
      </c>
      <c r="BP220" s="119" t="s">
        <v>190</v>
      </c>
      <c r="BQ220" s="119" t="s">
        <v>187</v>
      </c>
      <c r="BR220" s="119" t="s">
        <v>380</v>
      </c>
      <c r="BS220" s="119">
        <v>11</v>
      </c>
      <c r="BT220" s="119">
        <v>1</v>
      </c>
      <c r="BU220" s="119">
        <v>1</v>
      </c>
      <c r="BV220" s="119">
        <v>1</v>
      </c>
      <c r="BW220" s="119">
        <v>1</v>
      </c>
      <c r="BX220" s="138"/>
      <c r="BY220" s="139">
        <f>SUM(BZ220+CB220+CD220+CF220+CH220)</f>
        <v>0</v>
      </c>
      <c r="BZ220" s="138"/>
      <c r="CA220" s="138">
        <f>SUM(BZ220)*BU220</f>
        <v>0</v>
      </c>
      <c r="CB220" s="138"/>
      <c r="CC220" s="140">
        <f>BV220*CB220</f>
        <v>0</v>
      </c>
      <c r="CD220" s="138"/>
      <c r="CE220" s="140">
        <f t="shared" si="1831"/>
        <v>0</v>
      </c>
      <c r="CF220" s="141"/>
      <c r="CG220" s="142">
        <f t="shared" si="1832"/>
        <v>0</v>
      </c>
      <c r="CH220" s="141"/>
      <c r="CI220" s="142">
        <f t="shared" si="1816"/>
        <v>0</v>
      </c>
      <c r="CJ220" s="68"/>
      <c r="CK220" s="68">
        <f t="shared" si="1833"/>
        <v>0</v>
      </c>
      <c r="CL220" s="141"/>
      <c r="CM220" s="142"/>
      <c r="CN220" s="141"/>
      <c r="CO220" s="68">
        <f t="shared" si="1819"/>
        <v>0</v>
      </c>
      <c r="CP220" s="141">
        <v>1</v>
      </c>
      <c r="CQ220" s="148">
        <f>BT220*15*CP220</f>
        <v>15</v>
      </c>
      <c r="CR220" s="141"/>
      <c r="CS220" s="142">
        <f t="shared" si="1834"/>
        <v>0</v>
      </c>
      <c r="CT220" s="141"/>
      <c r="CU220" s="68">
        <f>SUM(CT220*BT220/3)</f>
        <v>0</v>
      </c>
      <c r="CV220" s="141"/>
      <c r="CW220" s="68">
        <f>SUM(CV220*BT220*2/3)</f>
        <v>0</v>
      </c>
      <c r="CX220" s="141"/>
      <c r="CY220" s="142">
        <f>SUM(CX220*BT220)*2</f>
        <v>0</v>
      </c>
      <c r="CZ220" s="141"/>
      <c r="DA220" s="142">
        <f t="shared" si="1835"/>
        <v>0</v>
      </c>
      <c r="DB220" s="141"/>
      <c r="DC220" s="142">
        <f>SUM(DB220*BT220*2)</f>
        <v>0</v>
      </c>
      <c r="DD220" s="141"/>
      <c r="DE220" s="142">
        <f t="shared" si="1836"/>
        <v>0</v>
      </c>
      <c r="DF220" s="141"/>
      <c r="DG220" s="68">
        <f t="shared" si="1826"/>
        <v>0</v>
      </c>
      <c r="DH220" s="141"/>
      <c r="DI220" s="142">
        <f t="shared" si="1837"/>
        <v>0</v>
      </c>
      <c r="DJ220" s="141"/>
      <c r="DK220" s="142">
        <f>SUM(BV220*DJ220*8)</f>
        <v>0</v>
      </c>
      <c r="DL220" s="141"/>
      <c r="DM220" s="68">
        <f>SUM(DL220*BT220*5*2/3)</f>
        <v>0</v>
      </c>
      <c r="DN220" s="141"/>
      <c r="DO220" s="68">
        <f t="shared" si="1838"/>
        <v>0</v>
      </c>
      <c r="DP220" s="141"/>
      <c r="DQ220" s="112">
        <f t="shared" si="1829"/>
        <v>0</v>
      </c>
      <c r="DR220" s="79"/>
      <c r="DS220" s="153">
        <f t="shared" si="1697"/>
        <v>15</v>
      </c>
      <c r="DT220" s="153">
        <f t="shared" si="1684"/>
        <v>0</v>
      </c>
      <c r="DU220" s="79"/>
      <c r="DV220" s="79"/>
      <c r="DW220" s="79"/>
      <c r="DX220" s="182"/>
      <c r="DY220" s="183"/>
      <c r="DZ220" s="62"/>
      <c r="EA220" s="63"/>
      <c r="EB220" s="63"/>
      <c r="EC220" s="79"/>
      <c r="ED220" s="79"/>
      <c r="EE220" s="79"/>
      <c r="EF220" s="79"/>
      <c r="EG220" s="79"/>
      <c r="EH220" s="79"/>
      <c r="EI220" s="79"/>
      <c r="EJ220" s="79"/>
      <c r="EK220" s="79"/>
      <c r="EL220" s="79"/>
      <c r="EM220" s="153">
        <f t="shared" si="1699"/>
        <v>0</v>
      </c>
      <c r="EN220" s="153">
        <f t="shared" si="1700"/>
        <v>0</v>
      </c>
      <c r="EO220" s="153">
        <f t="shared" si="1701"/>
        <v>0</v>
      </c>
      <c r="EP220" s="153">
        <f t="shared" si="1702"/>
        <v>0</v>
      </c>
      <c r="EQ220" s="153">
        <f t="shared" si="1703"/>
        <v>0</v>
      </c>
      <c r="ER220" s="153">
        <f t="shared" si="1704"/>
        <v>0</v>
      </c>
      <c r="ES220" s="153">
        <f t="shared" si="1705"/>
        <v>0</v>
      </c>
      <c r="ET220" s="153">
        <f t="shared" si="1706"/>
        <v>0</v>
      </c>
      <c r="EU220" s="153">
        <f t="shared" si="1707"/>
        <v>0</v>
      </c>
      <c r="EV220" s="153">
        <f t="shared" si="1708"/>
        <v>0</v>
      </c>
      <c r="EW220" s="153">
        <f t="shared" si="1709"/>
        <v>0</v>
      </c>
      <c r="EX220" s="153">
        <f t="shared" si="1710"/>
        <v>0</v>
      </c>
      <c r="EY220" s="153">
        <f t="shared" si="1711"/>
        <v>0</v>
      </c>
      <c r="EZ220" s="153">
        <f t="shared" si="1712"/>
        <v>0</v>
      </c>
      <c r="FA220" s="153">
        <f t="shared" si="1713"/>
        <v>0</v>
      </c>
      <c r="FB220" s="153">
        <f t="shared" si="1714"/>
        <v>1</v>
      </c>
      <c r="FC220" s="153">
        <f t="shared" si="1715"/>
        <v>15</v>
      </c>
      <c r="FD220" s="153">
        <f t="shared" si="1716"/>
        <v>0</v>
      </c>
      <c r="FE220" s="153">
        <f t="shared" si="1717"/>
        <v>0</v>
      </c>
      <c r="FF220" s="153">
        <f t="shared" si="1718"/>
        <v>0</v>
      </c>
      <c r="FG220" s="153">
        <f t="shared" si="1719"/>
        <v>0</v>
      </c>
      <c r="FH220" s="153">
        <f t="shared" si="1720"/>
        <v>0</v>
      </c>
      <c r="FI220" s="153">
        <f t="shared" si="1721"/>
        <v>0</v>
      </c>
      <c r="FJ220" s="153">
        <f t="shared" si="1722"/>
        <v>0</v>
      </c>
      <c r="FK220" s="153">
        <f t="shared" si="1723"/>
        <v>0</v>
      </c>
      <c r="FL220" s="153">
        <f t="shared" si="1724"/>
        <v>0</v>
      </c>
      <c r="FM220" s="153">
        <f t="shared" si="1725"/>
        <v>0</v>
      </c>
      <c r="FN220" s="153">
        <f t="shared" si="1726"/>
        <v>0</v>
      </c>
      <c r="FO220" s="153">
        <f t="shared" si="1727"/>
        <v>0</v>
      </c>
      <c r="FP220" s="153">
        <f t="shared" si="1728"/>
        <v>0</v>
      </c>
      <c r="FQ220" s="153">
        <f t="shared" si="1729"/>
        <v>0</v>
      </c>
      <c r="FR220" s="153">
        <f t="shared" si="1839"/>
        <v>0</v>
      </c>
      <c r="FS220" s="155">
        <f t="shared" si="1729"/>
        <v>0</v>
      </c>
      <c r="FT220" s="153">
        <f t="shared" si="1730"/>
        <v>0</v>
      </c>
      <c r="FU220" s="153">
        <f t="shared" si="1731"/>
        <v>0</v>
      </c>
      <c r="FV220" s="153">
        <f t="shared" si="1732"/>
        <v>0</v>
      </c>
      <c r="FW220" s="153">
        <f t="shared" si="1733"/>
        <v>0</v>
      </c>
      <c r="FX220" s="153">
        <f t="shared" si="1687"/>
        <v>0</v>
      </c>
      <c r="FY220" s="153">
        <f t="shared" si="1688"/>
        <v>0</v>
      </c>
      <c r="FZ220" s="153">
        <f t="shared" si="1689"/>
        <v>0</v>
      </c>
      <c r="GA220" s="153">
        <f t="shared" si="1690"/>
        <v>0</v>
      </c>
      <c r="GB220" s="153">
        <f t="shared" si="1691"/>
        <v>0</v>
      </c>
      <c r="GC220" s="153">
        <f t="shared" si="1692"/>
        <v>0</v>
      </c>
      <c r="GD220" s="153">
        <f t="shared" si="1693"/>
        <v>0</v>
      </c>
      <c r="GE220" s="153">
        <f t="shared" si="1694"/>
        <v>15</v>
      </c>
      <c r="GF220" s="153">
        <f t="shared" si="1695"/>
        <v>0</v>
      </c>
      <c r="GG220" s="79"/>
      <c r="GH220" s="79"/>
      <c r="GI220" s="79"/>
      <c r="GJ220" s="80"/>
      <c r="GK220" s="267"/>
      <c r="GL220" s="10"/>
      <c r="GM220" s="10"/>
      <c r="GN220" s="43"/>
      <c r="GO220" s="45"/>
      <c r="GP220" s="28"/>
      <c r="GQ220" s="5"/>
      <c r="GR220" s="33"/>
    </row>
    <row r="221" spans="1:200" ht="24.95" hidden="1" customHeight="1" outlineLevel="1" x14ac:dyDescent="0.3">
      <c r="A221" s="116"/>
      <c r="B221" s="168"/>
      <c r="C221" s="168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81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81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81">
        <f t="shared" si="1663"/>
        <v>0</v>
      </c>
      <c r="BH221" s="181">
        <f t="shared" si="1664"/>
        <v>0</v>
      </c>
      <c r="BI221" s="116"/>
      <c r="BJ221" s="116"/>
      <c r="BK221" s="116"/>
      <c r="BL221" s="116"/>
      <c r="BM221" s="82"/>
      <c r="BN221" s="137" t="s">
        <v>382</v>
      </c>
      <c r="BO221" s="119" t="s">
        <v>185</v>
      </c>
      <c r="BP221" s="119" t="s">
        <v>186</v>
      </c>
      <c r="BQ221" s="119" t="s">
        <v>187</v>
      </c>
      <c r="BR221" s="119" t="s">
        <v>385</v>
      </c>
      <c r="BS221" s="119">
        <v>8</v>
      </c>
      <c r="BT221" s="119">
        <v>182</v>
      </c>
      <c r="BU221" s="119">
        <v>1</v>
      </c>
      <c r="BV221" s="119">
        <v>7</v>
      </c>
      <c r="BW221" s="119">
        <f>BV221</f>
        <v>7</v>
      </c>
      <c r="BX221" s="137"/>
      <c r="BY221" s="172">
        <f t="shared" ref="BY221" si="1840">SUM(BZ221+CB221+CD221+CF221+CH221)</f>
        <v>0</v>
      </c>
      <c r="BZ221" s="141"/>
      <c r="CA221" s="142">
        <f>SUM(BZ221)*BU221</f>
        <v>0</v>
      </c>
      <c r="CB221" s="141"/>
      <c r="CC221" s="142">
        <f t="shared" ref="CC221" si="1841">BV221*CB221</f>
        <v>0</v>
      </c>
      <c r="CD221" s="141"/>
      <c r="CE221" s="142">
        <f>SUM(CD221)*BV221</f>
        <v>0</v>
      </c>
      <c r="CF221" s="141"/>
      <c r="CG221" s="142">
        <f>SUM(CF221)*BW221</f>
        <v>0</v>
      </c>
      <c r="CH221" s="141"/>
      <c r="CI221" s="142">
        <f>SUM(CH221)*BV221*5</f>
        <v>0</v>
      </c>
      <c r="CJ221" s="68">
        <f>BV221*DL221/5</f>
        <v>1.4</v>
      </c>
      <c r="CK221" s="68">
        <f>SUM(BX221*15/100*BV221)</f>
        <v>0</v>
      </c>
      <c r="CL221" s="141"/>
      <c r="CM221" s="142"/>
      <c r="CN221" s="141"/>
      <c r="CO221" s="68">
        <f>SUM(CN221)*3*BT221/5</f>
        <v>0</v>
      </c>
      <c r="CP221" s="141"/>
      <c r="CQ221" s="148">
        <f t="shared" ref="CQ221" si="1842">SUM(CP221*BT221*(30+4))</f>
        <v>0</v>
      </c>
      <c r="CR221" s="141"/>
      <c r="CS221" s="142">
        <f>SUM(CR221*BT221*3)</f>
        <v>0</v>
      </c>
      <c r="CT221" s="141"/>
      <c r="CU221" s="68">
        <f>SUM(CT221*BT221/3)</f>
        <v>0</v>
      </c>
      <c r="CV221" s="141"/>
      <c r="CW221" s="68">
        <f>SUM(CV221*BT221*2/3)</f>
        <v>0</v>
      </c>
      <c r="CX221" s="141"/>
      <c r="CY221" s="142">
        <f>SUM(CX221*BT221*2)</f>
        <v>0</v>
      </c>
      <c r="CZ221" s="141"/>
      <c r="DA221" s="142">
        <f t="shared" ref="DA221" si="1843">SUM(CZ221*BV221)</f>
        <v>0</v>
      </c>
      <c r="DB221" s="141"/>
      <c r="DC221" s="142">
        <f>SUM(DB221*BT221*2)</f>
        <v>0</v>
      </c>
      <c r="DD221" s="141"/>
      <c r="DE221" s="142">
        <f>DD221*BT221/3</f>
        <v>0</v>
      </c>
      <c r="DF221" s="141"/>
      <c r="DG221" s="68">
        <f t="shared" si="1826"/>
        <v>0</v>
      </c>
      <c r="DH221" s="141"/>
      <c r="DI221" s="142">
        <f t="shared" si="1837"/>
        <v>0</v>
      </c>
      <c r="DJ221" s="141"/>
      <c r="DK221" s="142">
        <f>SUM(BV221*DJ221*8)</f>
        <v>0</v>
      </c>
      <c r="DL221" s="141">
        <v>1</v>
      </c>
      <c r="DM221" s="68">
        <f t="shared" ref="DM221" si="1844">SUM(DL221*BW221*1*8)</f>
        <v>56</v>
      </c>
      <c r="DN221" s="141"/>
      <c r="DO221" s="68">
        <f>SUM(DN221*BW221*4*6)</f>
        <v>0</v>
      </c>
      <c r="DP221" s="141"/>
      <c r="DQ221" s="112">
        <f>SUM(DP221*50)</f>
        <v>0</v>
      </c>
      <c r="DR221" s="79"/>
      <c r="DS221" s="153">
        <f t="shared" si="1697"/>
        <v>57.4</v>
      </c>
      <c r="DT221" s="153">
        <f t="shared" si="1684"/>
        <v>57.4</v>
      </c>
      <c r="DU221" s="79"/>
      <c r="DV221" s="79"/>
      <c r="DW221" s="79"/>
      <c r="DX221" s="182"/>
      <c r="DY221" s="183"/>
      <c r="DZ221" s="62"/>
      <c r="EA221" s="63"/>
      <c r="EB221" s="63"/>
      <c r="EC221" s="79"/>
      <c r="ED221" s="79"/>
      <c r="EE221" s="79"/>
      <c r="EF221" s="79"/>
      <c r="EG221" s="79"/>
      <c r="EH221" s="79"/>
      <c r="EI221" s="79"/>
      <c r="EJ221" s="79"/>
      <c r="EK221" s="79"/>
      <c r="EL221" s="79"/>
      <c r="EM221" s="153">
        <f t="shared" si="1699"/>
        <v>0</v>
      </c>
      <c r="EN221" s="153">
        <f t="shared" si="1700"/>
        <v>0</v>
      </c>
      <c r="EO221" s="153">
        <f t="shared" si="1701"/>
        <v>0</v>
      </c>
      <c r="EP221" s="153">
        <f t="shared" si="1702"/>
        <v>0</v>
      </c>
      <c r="EQ221" s="153">
        <f t="shared" si="1703"/>
        <v>0</v>
      </c>
      <c r="ER221" s="153">
        <f t="shared" si="1704"/>
        <v>0</v>
      </c>
      <c r="ES221" s="153">
        <f t="shared" si="1705"/>
        <v>0</v>
      </c>
      <c r="ET221" s="153">
        <f t="shared" si="1706"/>
        <v>0</v>
      </c>
      <c r="EU221" s="153">
        <f t="shared" si="1707"/>
        <v>0</v>
      </c>
      <c r="EV221" s="153">
        <f t="shared" si="1708"/>
        <v>1.4</v>
      </c>
      <c r="EW221" s="153">
        <f t="shared" si="1709"/>
        <v>0</v>
      </c>
      <c r="EX221" s="153">
        <f t="shared" si="1710"/>
        <v>0</v>
      </c>
      <c r="EY221" s="153">
        <f t="shared" si="1711"/>
        <v>0</v>
      </c>
      <c r="EZ221" s="153">
        <f t="shared" si="1712"/>
        <v>0</v>
      </c>
      <c r="FA221" s="153">
        <f t="shared" si="1713"/>
        <v>0</v>
      </c>
      <c r="FB221" s="153">
        <f t="shared" si="1714"/>
        <v>0</v>
      </c>
      <c r="FC221" s="153">
        <f t="shared" si="1715"/>
        <v>0</v>
      </c>
      <c r="FD221" s="153">
        <f t="shared" si="1716"/>
        <v>0</v>
      </c>
      <c r="FE221" s="153">
        <f t="shared" si="1717"/>
        <v>0</v>
      </c>
      <c r="FF221" s="153">
        <f t="shared" si="1718"/>
        <v>0</v>
      </c>
      <c r="FG221" s="153">
        <f t="shared" si="1719"/>
        <v>0</v>
      </c>
      <c r="FH221" s="153">
        <f t="shared" si="1720"/>
        <v>0</v>
      </c>
      <c r="FI221" s="153">
        <f t="shared" si="1721"/>
        <v>0</v>
      </c>
      <c r="FJ221" s="153">
        <f t="shared" si="1722"/>
        <v>0</v>
      </c>
      <c r="FK221" s="153">
        <f t="shared" si="1723"/>
        <v>0</v>
      </c>
      <c r="FL221" s="153">
        <f t="shared" si="1724"/>
        <v>0</v>
      </c>
      <c r="FM221" s="153">
        <f t="shared" si="1725"/>
        <v>0</v>
      </c>
      <c r="FN221" s="153">
        <f t="shared" si="1726"/>
        <v>0</v>
      </c>
      <c r="FO221" s="153">
        <f t="shared" si="1727"/>
        <v>0</v>
      </c>
      <c r="FP221" s="153">
        <f t="shared" si="1728"/>
        <v>0</v>
      </c>
      <c r="FQ221" s="153">
        <f t="shared" si="1729"/>
        <v>0</v>
      </c>
      <c r="FR221" s="153">
        <f t="shared" si="1839"/>
        <v>0</v>
      </c>
      <c r="FS221" s="155">
        <f t="shared" si="1729"/>
        <v>0</v>
      </c>
      <c r="FT221" s="153">
        <f t="shared" si="1730"/>
        <v>0</v>
      </c>
      <c r="FU221" s="153">
        <f t="shared" si="1731"/>
        <v>0</v>
      </c>
      <c r="FV221" s="153">
        <f t="shared" si="1732"/>
        <v>0</v>
      </c>
      <c r="FW221" s="153">
        <f t="shared" si="1733"/>
        <v>0</v>
      </c>
      <c r="FX221" s="153">
        <f t="shared" si="1687"/>
        <v>1</v>
      </c>
      <c r="FY221" s="153">
        <f t="shared" si="1688"/>
        <v>56</v>
      </c>
      <c r="FZ221" s="153">
        <f t="shared" si="1689"/>
        <v>0</v>
      </c>
      <c r="GA221" s="153">
        <f t="shared" si="1690"/>
        <v>0</v>
      </c>
      <c r="GB221" s="153">
        <f t="shared" si="1691"/>
        <v>0</v>
      </c>
      <c r="GC221" s="153">
        <f t="shared" si="1692"/>
        <v>0</v>
      </c>
      <c r="GD221" s="153">
        <f t="shared" si="1693"/>
        <v>0</v>
      </c>
      <c r="GE221" s="153">
        <f t="shared" si="1694"/>
        <v>57.4</v>
      </c>
      <c r="GF221" s="153">
        <f t="shared" si="1695"/>
        <v>57.4</v>
      </c>
      <c r="GG221" s="79"/>
      <c r="GH221" s="79"/>
      <c r="GI221" s="79"/>
      <c r="GJ221" s="80"/>
      <c r="GK221" s="267"/>
      <c r="GL221" s="10"/>
      <c r="GM221" s="10"/>
      <c r="GN221" s="43"/>
      <c r="GO221" s="45"/>
      <c r="GP221" s="28"/>
      <c r="GQ221" s="5"/>
      <c r="GR221" s="33"/>
    </row>
    <row r="222" spans="1:200" ht="24.95" hidden="1" customHeight="1" outlineLevel="1" x14ac:dyDescent="0.3">
      <c r="A222" s="116"/>
      <c r="B222" s="168"/>
      <c r="C222" s="168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81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81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81">
        <f t="shared" si="1663"/>
        <v>0</v>
      </c>
      <c r="BH222" s="181">
        <f t="shared" si="1664"/>
        <v>0</v>
      </c>
      <c r="BI222" s="116"/>
      <c r="BJ222" s="116"/>
      <c r="BK222" s="116"/>
      <c r="BL222" s="116"/>
      <c r="BM222" s="82"/>
      <c r="BN222" s="62" t="s">
        <v>115</v>
      </c>
      <c r="BO222" s="63" t="s">
        <v>94</v>
      </c>
      <c r="BP222" s="63" t="s">
        <v>190</v>
      </c>
      <c r="BQ222" s="63" t="s">
        <v>187</v>
      </c>
      <c r="BR222" s="63" t="s">
        <v>191</v>
      </c>
      <c r="BS222" s="190" t="s">
        <v>318</v>
      </c>
      <c r="BT222" s="63">
        <v>100</v>
      </c>
      <c r="BU222" s="63">
        <v>1</v>
      </c>
      <c r="BV222" s="63">
        <v>4</v>
      </c>
      <c r="BW222" s="63">
        <f>SUM(BV222)*2</f>
        <v>8</v>
      </c>
      <c r="BX222" s="109">
        <v>2</v>
      </c>
      <c r="BY222" s="64">
        <f t="shared" ref="BY222" si="1845">SUM(BZ222+CB222+CD222+CF222+CH222)</f>
        <v>2</v>
      </c>
      <c r="BZ222" s="65">
        <v>2</v>
      </c>
      <c r="CA222" s="66">
        <f t="shared" ref="CA222" si="1846">SUM(BZ222)*BU222</f>
        <v>2</v>
      </c>
      <c r="CB222" s="65"/>
      <c r="CC222" s="66">
        <f>BV222*CB222</f>
        <v>0</v>
      </c>
      <c r="CD222" s="65"/>
      <c r="CE222" s="66">
        <f>SUM(CD222)*BV222</f>
        <v>0</v>
      </c>
      <c r="CF222" s="65"/>
      <c r="CG222" s="66">
        <f>SUM(CF222)*BW222</f>
        <v>0</v>
      </c>
      <c r="CH222" s="65"/>
      <c r="CI222" s="66">
        <f>SUM(CH222)*BV222*5</f>
        <v>0</v>
      </c>
      <c r="CJ222" s="67">
        <f>SUM(BV222*DJ222*2+BW222*DL222*2)</f>
        <v>0</v>
      </c>
      <c r="CK222" s="68">
        <v>1.5</v>
      </c>
      <c r="CL222" s="65"/>
      <c r="CM222" s="66"/>
      <c r="CN222" s="65"/>
      <c r="CO222" s="67">
        <f>SUM(CN222)*3*BT222/5</f>
        <v>0</v>
      </c>
      <c r="CP222" s="65"/>
      <c r="CQ222" s="69">
        <f>SUM(CP222*BT222*(30+4))</f>
        <v>0</v>
      </c>
      <c r="CR222" s="65"/>
      <c r="CS222" s="66">
        <f>SUM(CR222*BT222*3)</f>
        <v>0</v>
      </c>
      <c r="CT222" s="65"/>
      <c r="CU222" s="67">
        <f>SUM(CT222*BT222/3)</f>
        <v>0</v>
      </c>
      <c r="CV222" s="65"/>
      <c r="CW222" s="67">
        <f>SUM(CV222*BT222*2/3)</f>
        <v>0</v>
      </c>
      <c r="CX222" s="65"/>
      <c r="CY222" s="66">
        <f>SUM(CX222*BT222)</f>
        <v>0</v>
      </c>
      <c r="CZ222" s="65"/>
      <c r="DA222" s="66">
        <f>SUM(CZ222*BV222)</f>
        <v>0</v>
      </c>
      <c r="DB222" s="65"/>
      <c r="DC222" s="67">
        <f>SUM(DB222*BT222*2)</f>
        <v>0</v>
      </c>
      <c r="DD222" s="65"/>
      <c r="DE222" s="67">
        <f>SUM(BV222*DD222*6)</f>
        <v>0</v>
      </c>
      <c r="DF222" s="65"/>
      <c r="DG222" s="67">
        <f>DF222*BT222/3</f>
        <v>0</v>
      </c>
      <c r="DH222" s="65"/>
      <c r="DI222" s="66">
        <f>SUM(DH222*BT222/3)</f>
        <v>0</v>
      </c>
      <c r="DJ222" s="65"/>
      <c r="DK222" s="67">
        <f>SUM(BV222*DJ222*8)</f>
        <v>0</v>
      </c>
      <c r="DL222" s="65"/>
      <c r="DM222" s="67">
        <f>SUM(DL222*BW222*5*6)</f>
        <v>0</v>
      </c>
      <c r="DN222" s="65"/>
      <c r="DO222" s="67">
        <f>SUM(DN222*BW222*4*6)</f>
        <v>0</v>
      </c>
      <c r="DP222" s="65"/>
      <c r="DQ222" s="70">
        <f>SUM(DP222*50)</f>
        <v>0</v>
      </c>
      <c r="DR222" s="79"/>
      <c r="DS222" s="153">
        <f t="shared" si="1697"/>
        <v>3.5</v>
      </c>
      <c r="DT222" s="153">
        <f t="shared" si="1684"/>
        <v>2</v>
      </c>
      <c r="DU222" s="79"/>
      <c r="DV222" s="79"/>
      <c r="DW222" s="79"/>
      <c r="DX222" s="182"/>
      <c r="DY222" s="183"/>
      <c r="DZ222" s="62"/>
      <c r="EA222" s="63"/>
      <c r="EB222" s="63"/>
      <c r="EC222" s="79"/>
      <c r="ED222" s="79"/>
      <c r="EE222" s="79"/>
      <c r="EF222" s="79"/>
      <c r="EG222" s="79"/>
      <c r="EH222" s="79"/>
      <c r="EI222" s="79"/>
      <c r="EJ222" s="79"/>
      <c r="EK222" s="79"/>
      <c r="EL222" s="79"/>
      <c r="EM222" s="153">
        <f t="shared" si="1699"/>
        <v>2</v>
      </c>
      <c r="EN222" s="153">
        <f t="shared" si="1700"/>
        <v>0</v>
      </c>
      <c r="EO222" s="153">
        <f t="shared" si="1701"/>
        <v>0</v>
      </c>
      <c r="EP222" s="153">
        <f t="shared" si="1702"/>
        <v>0</v>
      </c>
      <c r="EQ222" s="153">
        <f t="shared" si="1703"/>
        <v>0</v>
      </c>
      <c r="ER222" s="153">
        <f t="shared" si="1704"/>
        <v>0</v>
      </c>
      <c r="ES222" s="153">
        <f t="shared" si="1705"/>
        <v>0</v>
      </c>
      <c r="ET222" s="153">
        <f t="shared" si="1706"/>
        <v>0</v>
      </c>
      <c r="EU222" s="153">
        <f t="shared" si="1707"/>
        <v>0</v>
      </c>
      <c r="EV222" s="153">
        <f t="shared" si="1708"/>
        <v>0</v>
      </c>
      <c r="EW222" s="153">
        <f t="shared" si="1709"/>
        <v>1.5</v>
      </c>
      <c r="EX222" s="153">
        <f t="shared" si="1710"/>
        <v>0</v>
      </c>
      <c r="EY222" s="153">
        <f t="shared" si="1711"/>
        <v>0</v>
      </c>
      <c r="EZ222" s="153">
        <f t="shared" si="1712"/>
        <v>0</v>
      </c>
      <c r="FA222" s="153">
        <f t="shared" si="1713"/>
        <v>0</v>
      </c>
      <c r="FB222" s="153">
        <f t="shared" si="1714"/>
        <v>0</v>
      </c>
      <c r="FC222" s="153">
        <f t="shared" si="1715"/>
        <v>0</v>
      </c>
      <c r="FD222" s="153">
        <f t="shared" si="1716"/>
        <v>0</v>
      </c>
      <c r="FE222" s="153">
        <f t="shared" si="1717"/>
        <v>0</v>
      </c>
      <c r="FF222" s="153">
        <f t="shared" si="1718"/>
        <v>0</v>
      </c>
      <c r="FG222" s="153">
        <f t="shared" si="1719"/>
        <v>0</v>
      </c>
      <c r="FH222" s="153">
        <f t="shared" si="1720"/>
        <v>0</v>
      </c>
      <c r="FI222" s="153">
        <f t="shared" si="1721"/>
        <v>0</v>
      </c>
      <c r="FJ222" s="153">
        <f t="shared" si="1722"/>
        <v>0</v>
      </c>
      <c r="FK222" s="153">
        <f t="shared" si="1723"/>
        <v>0</v>
      </c>
      <c r="FL222" s="153">
        <f t="shared" si="1724"/>
        <v>0</v>
      </c>
      <c r="FM222" s="153">
        <f t="shared" si="1725"/>
        <v>0</v>
      </c>
      <c r="FN222" s="153">
        <f t="shared" si="1726"/>
        <v>0</v>
      </c>
      <c r="FO222" s="153">
        <f t="shared" si="1727"/>
        <v>0</v>
      </c>
      <c r="FP222" s="153">
        <f t="shared" si="1728"/>
        <v>0</v>
      </c>
      <c r="FQ222" s="153">
        <f t="shared" si="1729"/>
        <v>0</v>
      </c>
      <c r="FR222" s="153">
        <f t="shared" si="1839"/>
        <v>0</v>
      </c>
      <c r="FS222" s="155">
        <f t="shared" si="1729"/>
        <v>0</v>
      </c>
      <c r="FT222" s="153">
        <f t="shared" si="1730"/>
        <v>0</v>
      </c>
      <c r="FU222" s="153">
        <f t="shared" si="1731"/>
        <v>0</v>
      </c>
      <c r="FV222" s="153">
        <f t="shared" si="1732"/>
        <v>0</v>
      </c>
      <c r="FW222" s="153">
        <f t="shared" si="1733"/>
        <v>0</v>
      </c>
      <c r="FX222" s="153">
        <f t="shared" si="1687"/>
        <v>0</v>
      </c>
      <c r="FY222" s="153">
        <f t="shared" si="1688"/>
        <v>0</v>
      </c>
      <c r="FZ222" s="153">
        <f t="shared" si="1689"/>
        <v>0</v>
      </c>
      <c r="GA222" s="153">
        <f t="shared" si="1690"/>
        <v>0</v>
      </c>
      <c r="GB222" s="153">
        <f t="shared" si="1691"/>
        <v>0</v>
      </c>
      <c r="GC222" s="153">
        <f t="shared" si="1692"/>
        <v>0</v>
      </c>
      <c r="GD222" s="153">
        <f t="shared" si="1693"/>
        <v>0</v>
      </c>
      <c r="GE222" s="153">
        <f t="shared" si="1694"/>
        <v>3.5</v>
      </c>
      <c r="GF222" s="153">
        <f t="shared" si="1695"/>
        <v>2</v>
      </c>
      <c r="GG222" s="79"/>
      <c r="GH222" s="79"/>
      <c r="GI222" s="79"/>
      <c r="GJ222" s="80"/>
      <c r="GK222" s="267"/>
      <c r="GL222" s="10"/>
      <c r="GM222" s="10"/>
      <c r="GN222" s="43"/>
      <c r="GO222" s="45"/>
      <c r="GP222" s="28"/>
      <c r="GQ222" s="5"/>
      <c r="GR222" s="33"/>
    </row>
    <row r="223" spans="1:200" ht="24.95" hidden="1" customHeight="1" outlineLevel="1" x14ac:dyDescent="0.3">
      <c r="A223" s="116"/>
      <c r="B223" s="168"/>
      <c r="C223" s="168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>
        <f t="shared" si="1809"/>
        <v>0</v>
      </c>
      <c r="N223" s="116"/>
      <c r="O223" s="181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81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81">
        <f t="shared" si="1663"/>
        <v>0</v>
      </c>
      <c r="BH223" s="181">
        <f t="shared" si="1664"/>
        <v>0</v>
      </c>
      <c r="BI223" s="116"/>
      <c r="BJ223" s="116"/>
      <c r="BK223" s="116"/>
      <c r="BL223" s="116"/>
      <c r="BM223" s="82"/>
      <c r="BN223" s="184"/>
      <c r="BO223" s="184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>
        <f t="shared" ref="BY223:BY224" si="1847">SUM(BZ223+CB223+CF223+CH223+DD223*2)</f>
        <v>0</v>
      </c>
      <c r="BZ223" s="79"/>
      <c r="CA223" s="153"/>
      <c r="CB223" s="79"/>
      <c r="CC223" s="79"/>
      <c r="CD223" s="79"/>
      <c r="CE223" s="79"/>
      <c r="CF223" s="79"/>
      <c r="CG223" s="79"/>
      <c r="CH223" s="79"/>
      <c r="CI223" s="79"/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153"/>
      <c r="CV223" s="79"/>
      <c r="CW223" s="79"/>
      <c r="CX223" s="79"/>
      <c r="CY223" s="79"/>
      <c r="CZ223" s="79"/>
      <c r="DA223" s="79"/>
      <c r="DB223" s="79"/>
      <c r="DC223" s="155"/>
      <c r="DD223" s="79"/>
      <c r="DE223" s="155"/>
      <c r="DF223" s="79"/>
      <c r="DG223" s="79"/>
      <c r="DH223" s="79"/>
      <c r="DI223" s="79"/>
      <c r="DJ223" s="79"/>
      <c r="DK223" s="155"/>
      <c r="DL223" s="79"/>
      <c r="DM223" s="79"/>
      <c r="DN223" s="79"/>
      <c r="DO223" s="79"/>
      <c r="DP223" s="79"/>
      <c r="DQ223" s="79"/>
      <c r="DR223" s="79"/>
      <c r="DS223" s="153">
        <f t="shared" si="1697"/>
        <v>0</v>
      </c>
      <c r="DT223" s="153">
        <f t="shared" si="1684"/>
        <v>0</v>
      </c>
      <c r="DU223" s="79"/>
      <c r="DV223" s="79"/>
      <c r="DW223" s="79"/>
      <c r="DX223" s="182"/>
      <c r="DY223" s="183"/>
      <c r="DZ223" s="184"/>
      <c r="EA223" s="184"/>
      <c r="EB223" s="79"/>
      <c r="EC223" s="79"/>
      <c r="ED223" s="79"/>
      <c r="EE223" s="79"/>
      <c r="EF223" s="79"/>
      <c r="EG223" s="79"/>
      <c r="EH223" s="79"/>
      <c r="EI223" s="79"/>
      <c r="EJ223" s="79">
        <f t="shared" si="1784"/>
        <v>0</v>
      </c>
      <c r="EK223" s="79">
        <f t="shared" si="1784"/>
        <v>0</v>
      </c>
      <c r="EL223" s="79">
        <f t="shared" si="1698"/>
        <v>0</v>
      </c>
      <c r="EM223" s="153">
        <f t="shared" si="1699"/>
        <v>0</v>
      </c>
      <c r="EN223" s="79">
        <f t="shared" si="1700"/>
        <v>0</v>
      </c>
      <c r="EO223" s="79">
        <f t="shared" si="1701"/>
        <v>0</v>
      </c>
      <c r="EP223" s="79">
        <f t="shared" si="1702"/>
        <v>0</v>
      </c>
      <c r="EQ223" s="79">
        <f t="shared" si="1703"/>
        <v>0</v>
      </c>
      <c r="ER223" s="79">
        <f t="shared" si="1704"/>
        <v>0</v>
      </c>
      <c r="ES223" s="79">
        <f t="shared" si="1705"/>
        <v>0</v>
      </c>
      <c r="ET223" s="79">
        <f t="shared" si="1706"/>
        <v>0</v>
      </c>
      <c r="EU223" s="79">
        <f t="shared" si="1707"/>
        <v>0</v>
      </c>
      <c r="EV223" s="79">
        <f t="shared" si="1708"/>
        <v>0</v>
      </c>
      <c r="EW223" s="79">
        <f t="shared" si="1709"/>
        <v>0</v>
      </c>
      <c r="EX223" s="79">
        <f t="shared" si="1710"/>
        <v>0</v>
      </c>
      <c r="EY223" s="79">
        <f t="shared" si="1711"/>
        <v>0</v>
      </c>
      <c r="EZ223" s="79">
        <f t="shared" si="1712"/>
        <v>0</v>
      </c>
      <c r="FA223" s="79">
        <f t="shared" si="1713"/>
        <v>0</v>
      </c>
      <c r="FB223" s="79">
        <f t="shared" si="1714"/>
        <v>0</v>
      </c>
      <c r="FC223" s="79">
        <f t="shared" si="1715"/>
        <v>0</v>
      </c>
      <c r="FD223" s="79">
        <f t="shared" si="1716"/>
        <v>0</v>
      </c>
      <c r="FE223" s="79">
        <f t="shared" si="1717"/>
        <v>0</v>
      </c>
      <c r="FF223" s="79">
        <f t="shared" si="1718"/>
        <v>0</v>
      </c>
      <c r="FG223" s="153">
        <f t="shared" si="1719"/>
        <v>0</v>
      </c>
      <c r="FH223" s="79">
        <f t="shared" si="1720"/>
        <v>0</v>
      </c>
      <c r="FI223" s="79">
        <f t="shared" si="1721"/>
        <v>0</v>
      </c>
      <c r="FJ223" s="79">
        <f t="shared" si="1722"/>
        <v>0</v>
      </c>
      <c r="FK223" s="79">
        <f t="shared" si="1723"/>
        <v>0</v>
      </c>
      <c r="FL223" s="79">
        <f t="shared" si="1724"/>
        <v>0</v>
      </c>
      <c r="FM223" s="79">
        <f t="shared" si="1725"/>
        <v>0</v>
      </c>
      <c r="FN223" s="79">
        <f t="shared" si="1726"/>
        <v>0</v>
      </c>
      <c r="FO223" s="79">
        <f t="shared" si="1727"/>
        <v>0</v>
      </c>
      <c r="FP223" s="79">
        <f t="shared" si="1728"/>
        <v>0</v>
      </c>
      <c r="FQ223" s="79">
        <f t="shared" si="1729"/>
        <v>0</v>
      </c>
      <c r="FR223" s="79"/>
      <c r="FS223" s="155">
        <f t="shared" si="1729"/>
        <v>0</v>
      </c>
      <c r="FT223" s="79">
        <f t="shared" si="1730"/>
        <v>0</v>
      </c>
      <c r="FU223" s="79">
        <f t="shared" si="1731"/>
        <v>0</v>
      </c>
      <c r="FV223" s="79">
        <f t="shared" si="1732"/>
        <v>0</v>
      </c>
      <c r="FW223" s="79">
        <f t="shared" si="1733"/>
        <v>0</v>
      </c>
      <c r="FX223" s="79">
        <f t="shared" si="1687"/>
        <v>0</v>
      </c>
      <c r="FY223" s="79">
        <f t="shared" si="1688"/>
        <v>0</v>
      </c>
      <c r="FZ223" s="79">
        <f t="shared" si="1689"/>
        <v>0</v>
      </c>
      <c r="GA223" s="79">
        <f t="shared" si="1690"/>
        <v>0</v>
      </c>
      <c r="GB223" s="79">
        <f t="shared" si="1691"/>
        <v>0</v>
      </c>
      <c r="GC223" s="79">
        <f t="shared" si="1692"/>
        <v>0</v>
      </c>
      <c r="GD223" s="79">
        <f t="shared" si="1693"/>
        <v>0</v>
      </c>
      <c r="GE223" s="153">
        <f t="shared" si="1694"/>
        <v>0</v>
      </c>
      <c r="GF223" s="153">
        <f t="shared" si="1695"/>
        <v>0</v>
      </c>
      <c r="GG223" s="79"/>
      <c r="GH223" s="79"/>
      <c r="GI223" s="79"/>
      <c r="GJ223" s="80"/>
      <c r="GK223" s="267"/>
      <c r="GL223" s="10"/>
      <c r="GM223" s="10"/>
      <c r="GN223" s="1"/>
      <c r="GO223" s="13"/>
      <c r="GP223" s="26"/>
      <c r="GQ223" s="5"/>
      <c r="GR223" s="33"/>
    </row>
    <row r="224" spans="1:200" ht="24.95" hidden="1" customHeight="1" outlineLevel="1" x14ac:dyDescent="0.3">
      <c r="A224" s="116"/>
      <c r="B224" s="168"/>
      <c r="C224" s="168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>
        <f t="shared" si="1809"/>
        <v>0</v>
      </c>
      <c r="N224" s="116"/>
      <c r="O224" s="181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81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81">
        <f t="shared" si="1663"/>
        <v>0</v>
      </c>
      <c r="BH224" s="181">
        <f t="shared" si="1664"/>
        <v>0</v>
      </c>
      <c r="BI224" s="116"/>
      <c r="BJ224" s="116"/>
      <c r="BK224" s="116"/>
      <c r="BL224" s="116"/>
      <c r="BM224" s="185"/>
      <c r="BN224" s="186"/>
      <c r="BO224" s="186"/>
      <c r="BP224" s="83"/>
      <c r="BQ224" s="83"/>
      <c r="BR224" s="83"/>
      <c r="BS224" s="83"/>
      <c r="BT224" s="83"/>
      <c r="BU224" s="83"/>
      <c r="BV224" s="83"/>
      <c r="BW224" s="83"/>
      <c r="BX224" s="83"/>
      <c r="BY224" s="83">
        <f t="shared" si="1847"/>
        <v>0</v>
      </c>
      <c r="BZ224" s="83"/>
      <c r="CA224" s="187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187"/>
      <c r="CV224" s="83"/>
      <c r="CW224" s="83"/>
      <c r="CX224" s="83"/>
      <c r="CY224" s="83"/>
      <c r="CZ224" s="83"/>
      <c r="DA224" s="83"/>
      <c r="DB224" s="83"/>
      <c r="DC224" s="188"/>
      <c r="DD224" s="83"/>
      <c r="DE224" s="188"/>
      <c r="DF224" s="83"/>
      <c r="DG224" s="83"/>
      <c r="DH224" s="83"/>
      <c r="DI224" s="83"/>
      <c r="DJ224" s="83"/>
      <c r="DK224" s="188"/>
      <c r="DL224" s="83"/>
      <c r="DM224" s="83"/>
      <c r="DN224" s="83"/>
      <c r="DO224" s="83"/>
      <c r="DP224" s="83"/>
      <c r="DQ224" s="83"/>
      <c r="DR224" s="83"/>
      <c r="DS224" s="187">
        <f t="shared" si="1697"/>
        <v>0</v>
      </c>
      <c r="DT224" s="187">
        <f t="shared" si="1684"/>
        <v>0</v>
      </c>
      <c r="DU224" s="83"/>
      <c r="DV224" s="83"/>
      <c r="DW224" s="83"/>
      <c r="DX224" s="84"/>
      <c r="DY224" s="189"/>
      <c r="DZ224" s="186"/>
      <c r="EA224" s="186"/>
      <c r="EB224" s="83"/>
      <c r="EC224" s="83"/>
      <c r="ED224" s="83"/>
      <c r="EE224" s="83"/>
      <c r="EF224" s="83"/>
      <c r="EG224" s="83"/>
      <c r="EH224" s="83"/>
      <c r="EI224" s="83"/>
      <c r="EJ224" s="83">
        <f t="shared" si="1784"/>
        <v>0</v>
      </c>
      <c r="EK224" s="83">
        <f t="shared" si="1784"/>
        <v>0</v>
      </c>
      <c r="EL224" s="83">
        <f t="shared" si="1698"/>
        <v>0</v>
      </c>
      <c r="EM224" s="187">
        <f t="shared" si="1699"/>
        <v>0</v>
      </c>
      <c r="EN224" s="83">
        <f t="shared" si="1700"/>
        <v>0</v>
      </c>
      <c r="EO224" s="83">
        <f t="shared" si="1701"/>
        <v>0</v>
      </c>
      <c r="EP224" s="83">
        <f t="shared" si="1702"/>
        <v>0</v>
      </c>
      <c r="EQ224" s="83">
        <f t="shared" si="1703"/>
        <v>0</v>
      </c>
      <c r="ER224" s="83">
        <f t="shared" si="1704"/>
        <v>0</v>
      </c>
      <c r="ES224" s="83">
        <f t="shared" si="1705"/>
        <v>0</v>
      </c>
      <c r="ET224" s="83">
        <f t="shared" si="1706"/>
        <v>0</v>
      </c>
      <c r="EU224" s="83">
        <f t="shared" si="1707"/>
        <v>0</v>
      </c>
      <c r="EV224" s="83">
        <f t="shared" si="1708"/>
        <v>0</v>
      </c>
      <c r="EW224" s="83">
        <f t="shared" si="1709"/>
        <v>0</v>
      </c>
      <c r="EX224" s="83">
        <f t="shared" si="1710"/>
        <v>0</v>
      </c>
      <c r="EY224" s="83">
        <f t="shared" si="1711"/>
        <v>0</v>
      </c>
      <c r="EZ224" s="83">
        <f t="shared" si="1712"/>
        <v>0</v>
      </c>
      <c r="FA224" s="83">
        <f t="shared" si="1713"/>
        <v>0</v>
      </c>
      <c r="FB224" s="83">
        <f t="shared" si="1714"/>
        <v>0</v>
      </c>
      <c r="FC224" s="83">
        <f t="shared" si="1715"/>
        <v>0</v>
      </c>
      <c r="FD224" s="83">
        <f t="shared" si="1716"/>
        <v>0</v>
      </c>
      <c r="FE224" s="83">
        <f t="shared" si="1717"/>
        <v>0</v>
      </c>
      <c r="FF224" s="83">
        <f t="shared" si="1718"/>
        <v>0</v>
      </c>
      <c r="FG224" s="187">
        <f t="shared" si="1719"/>
        <v>0</v>
      </c>
      <c r="FH224" s="83">
        <f t="shared" si="1720"/>
        <v>0</v>
      </c>
      <c r="FI224" s="83">
        <f t="shared" si="1721"/>
        <v>0</v>
      </c>
      <c r="FJ224" s="83">
        <f t="shared" si="1722"/>
        <v>0</v>
      </c>
      <c r="FK224" s="83">
        <f t="shared" si="1723"/>
        <v>0</v>
      </c>
      <c r="FL224" s="83">
        <f t="shared" si="1724"/>
        <v>0</v>
      </c>
      <c r="FM224" s="83">
        <f t="shared" si="1725"/>
        <v>0</v>
      </c>
      <c r="FN224" s="83">
        <f t="shared" si="1726"/>
        <v>0</v>
      </c>
      <c r="FO224" s="83">
        <f t="shared" si="1727"/>
        <v>0</v>
      </c>
      <c r="FP224" s="83">
        <f t="shared" si="1728"/>
        <v>0</v>
      </c>
      <c r="FQ224" s="83">
        <f t="shared" si="1729"/>
        <v>0</v>
      </c>
      <c r="FR224" s="83"/>
      <c r="FS224" s="188">
        <f t="shared" si="1729"/>
        <v>0</v>
      </c>
      <c r="FT224" s="83">
        <f t="shared" si="1730"/>
        <v>0</v>
      </c>
      <c r="FU224" s="83">
        <f t="shared" si="1731"/>
        <v>0</v>
      </c>
      <c r="FV224" s="83">
        <f t="shared" si="1732"/>
        <v>0</v>
      </c>
      <c r="FW224" s="83">
        <f t="shared" si="1733"/>
        <v>0</v>
      </c>
      <c r="FX224" s="83">
        <f t="shared" si="1687"/>
        <v>0</v>
      </c>
      <c r="FY224" s="83">
        <f t="shared" si="1688"/>
        <v>0</v>
      </c>
      <c r="FZ224" s="83">
        <f t="shared" si="1689"/>
        <v>0</v>
      </c>
      <c r="GA224" s="83">
        <f t="shared" si="1690"/>
        <v>0</v>
      </c>
      <c r="GB224" s="83">
        <f t="shared" si="1691"/>
        <v>0</v>
      </c>
      <c r="GC224" s="83">
        <f t="shared" si="1692"/>
        <v>0</v>
      </c>
      <c r="GD224" s="83">
        <f t="shared" si="1693"/>
        <v>0</v>
      </c>
      <c r="GE224" s="187">
        <f t="shared" si="1694"/>
        <v>0</v>
      </c>
      <c r="GF224" s="187">
        <f t="shared" si="1695"/>
        <v>0</v>
      </c>
      <c r="GG224" s="83"/>
      <c r="GH224" s="83"/>
      <c r="GI224" s="83"/>
      <c r="GJ224" s="195"/>
      <c r="GK224" s="267"/>
      <c r="GL224" s="10"/>
      <c r="GM224" s="10"/>
      <c r="GN224" s="1"/>
      <c r="GO224" s="13"/>
      <c r="GP224" s="26"/>
      <c r="GQ224" s="5"/>
      <c r="GR224" s="33"/>
    </row>
    <row r="225" spans="1:200" s="2" customFormat="1" ht="24.95" customHeight="1" collapsed="1" x14ac:dyDescent="0.3">
      <c r="A225" s="152">
        <v>14</v>
      </c>
      <c r="B225" s="99" t="s">
        <v>72</v>
      </c>
      <c r="C225" s="100" t="s">
        <v>73</v>
      </c>
      <c r="D225" s="101">
        <v>1</v>
      </c>
      <c r="E225" s="152"/>
      <c r="F225" s="152"/>
      <c r="G225" s="152"/>
      <c r="H225" s="152"/>
      <c r="I225" s="152"/>
      <c r="J225" s="152"/>
      <c r="K225" s="152"/>
      <c r="L225" s="152">
        <f t="shared" ref="L225:BH225" si="1848">SUM(L226:L237)</f>
        <v>226</v>
      </c>
      <c r="M225" s="152">
        <f t="shared" si="1848"/>
        <v>162</v>
      </c>
      <c r="N225" s="152">
        <f t="shared" si="1848"/>
        <v>44</v>
      </c>
      <c r="O225" s="71">
        <f>SUM(O226:O237)</f>
        <v>44</v>
      </c>
      <c r="P225" s="152">
        <f t="shared" si="1848"/>
        <v>50</v>
      </c>
      <c r="Q225" s="152">
        <f t="shared" si="1848"/>
        <v>50</v>
      </c>
      <c r="R225" s="152">
        <f>SUM(R226:R237)</f>
        <v>54</v>
      </c>
      <c r="S225" s="152">
        <f>SUM(S226:S237)</f>
        <v>54</v>
      </c>
      <c r="T225" s="152">
        <f t="shared" si="1848"/>
        <v>0</v>
      </c>
      <c r="U225" s="152">
        <f t="shared" si="1848"/>
        <v>0</v>
      </c>
      <c r="V225" s="152">
        <f t="shared" si="1848"/>
        <v>14</v>
      </c>
      <c r="W225" s="152">
        <f t="shared" si="1848"/>
        <v>14</v>
      </c>
      <c r="X225" s="152">
        <f t="shared" si="1848"/>
        <v>0</v>
      </c>
      <c r="Y225" s="152">
        <f t="shared" si="1848"/>
        <v>9.3000000000000007</v>
      </c>
      <c r="Z225" s="152">
        <f t="shared" si="1848"/>
        <v>0</v>
      </c>
      <c r="AA225" s="152">
        <f t="shared" si="1848"/>
        <v>0</v>
      </c>
      <c r="AB225" s="152">
        <f t="shared" si="1848"/>
        <v>34</v>
      </c>
      <c r="AC225" s="152">
        <f t="shared" si="1848"/>
        <v>76.5</v>
      </c>
      <c r="AD225" s="152">
        <f t="shared" si="1848"/>
        <v>2</v>
      </c>
      <c r="AE225" s="152">
        <f t="shared" si="1848"/>
        <v>75</v>
      </c>
      <c r="AF225" s="152">
        <f t="shared" si="1848"/>
        <v>0</v>
      </c>
      <c r="AG225" s="152">
        <f t="shared" si="1848"/>
        <v>0</v>
      </c>
      <c r="AH225" s="152">
        <f t="shared" si="1848"/>
        <v>0</v>
      </c>
      <c r="AI225" s="71">
        <f t="shared" si="1848"/>
        <v>0</v>
      </c>
      <c r="AJ225" s="152">
        <f t="shared" si="1848"/>
        <v>0</v>
      </c>
      <c r="AK225" s="152">
        <f t="shared" si="1848"/>
        <v>0</v>
      </c>
      <c r="AL225" s="152">
        <f t="shared" si="1848"/>
        <v>2</v>
      </c>
      <c r="AM225" s="152">
        <f t="shared" si="1848"/>
        <v>62</v>
      </c>
      <c r="AN225" s="152">
        <f>SUM(AN226:AN237)</f>
        <v>0</v>
      </c>
      <c r="AO225" s="152">
        <f t="shared" si="1848"/>
        <v>0</v>
      </c>
      <c r="AP225" s="152">
        <f t="shared" si="1848"/>
        <v>0</v>
      </c>
      <c r="AQ225" s="152">
        <f t="shared" si="1848"/>
        <v>0</v>
      </c>
      <c r="AR225" s="152">
        <f t="shared" si="1848"/>
        <v>1</v>
      </c>
      <c r="AS225" s="152">
        <f t="shared" si="1848"/>
        <v>6</v>
      </c>
      <c r="AT225" s="152">
        <f>SUM(AT226:AT237)</f>
        <v>2</v>
      </c>
      <c r="AU225" s="71">
        <f>SUM(AU226:AU237)</f>
        <v>10.333333333333334</v>
      </c>
      <c r="AV225" s="152">
        <f t="shared" si="1848"/>
        <v>0</v>
      </c>
      <c r="AW225" s="152">
        <f t="shared" si="1848"/>
        <v>0</v>
      </c>
      <c r="AX225" s="152">
        <f t="shared" si="1848"/>
        <v>0</v>
      </c>
      <c r="AY225" s="152">
        <f t="shared" si="1848"/>
        <v>0</v>
      </c>
      <c r="AZ225" s="152">
        <f t="shared" si="1848"/>
        <v>0</v>
      </c>
      <c r="BA225" s="152">
        <f t="shared" si="1848"/>
        <v>0</v>
      </c>
      <c r="BB225" s="152">
        <f t="shared" si="1848"/>
        <v>0</v>
      </c>
      <c r="BC225" s="152">
        <f t="shared" si="1848"/>
        <v>0</v>
      </c>
      <c r="BD225" s="152">
        <f t="shared" si="1848"/>
        <v>0</v>
      </c>
      <c r="BE225" s="152">
        <f t="shared" si="1848"/>
        <v>0</v>
      </c>
      <c r="BF225" s="152">
        <f t="shared" si="1848"/>
        <v>0</v>
      </c>
      <c r="BG225" s="71">
        <f t="shared" si="1848"/>
        <v>401.13333333333333</v>
      </c>
      <c r="BH225" s="71">
        <f t="shared" si="1848"/>
        <v>168</v>
      </c>
      <c r="BI225" s="152"/>
      <c r="BJ225" s="152"/>
      <c r="BK225" s="152"/>
      <c r="BL225" s="152"/>
      <c r="BM225" s="152">
        <v>14</v>
      </c>
      <c r="BN225" s="99" t="s">
        <v>72</v>
      </c>
      <c r="BO225" s="100" t="s">
        <v>73</v>
      </c>
      <c r="BP225" s="101">
        <v>1</v>
      </c>
      <c r="BQ225" s="152"/>
      <c r="BR225" s="152"/>
      <c r="BS225" s="152"/>
      <c r="BT225" s="152"/>
      <c r="BU225" s="152"/>
      <c r="BV225" s="152"/>
      <c r="BW225" s="152"/>
      <c r="BX225" s="152">
        <f t="shared" ref="BX225:CC225" si="1849">SUM(BX226:BX237)</f>
        <v>392</v>
      </c>
      <c r="BY225" s="152">
        <f t="shared" si="1849"/>
        <v>258</v>
      </c>
      <c r="BZ225" s="152">
        <f t="shared" si="1849"/>
        <v>80</v>
      </c>
      <c r="CA225" s="71">
        <f t="shared" si="1849"/>
        <v>80</v>
      </c>
      <c r="CB225" s="152">
        <f t="shared" si="1849"/>
        <v>80</v>
      </c>
      <c r="CC225" s="152">
        <f t="shared" si="1849"/>
        <v>80</v>
      </c>
      <c r="CD225" s="152">
        <f>SUM(CD226:CD237)</f>
        <v>98</v>
      </c>
      <c r="CE225" s="152">
        <f>SUM(CE226:CE237)</f>
        <v>98</v>
      </c>
      <c r="CF225" s="152">
        <f t="shared" ref="CF225:CY225" si="1850">SUM(CF226:CF237)</f>
        <v>0</v>
      </c>
      <c r="CG225" s="152">
        <f t="shared" si="1850"/>
        <v>0</v>
      </c>
      <c r="CH225" s="152">
        <f t="shared" si="1850"/>
        <v>0</v>
      </c>
      <c r="CI225" s="152">
        <f t="shared" si="1850"/>
        <v>0</v>
      </c>
      <c r="CJ225" s="152">
        <f t="shared" si="1850"/>
        <v>6</v>
      </c>
      <c r="CK225" s="152">
        <f t="shared" si="1850"/>
        <v>13.100000000000001</v>
      </c>
      <c r="CL225" s="152">
        <f t="shared" si="1850"/>
        <v>0</v>
      </c>
      <c r="CM225" s="152">
        <f t="shared" si="1850"/>
        <v>0</v>
      </c>
      <c r="CN225" s="152">
        <f t="shared" si="1850"/>
        <v>4</v>
      </c>
      <c r="CO225" s="152">
        <f t="shared" si="1850"/>
        <v>16</v>
      </c>
      <c r="CP225" s="152">
        <f t="shared" si="1850"/>
        <v>2</v>
      </c>
      <c r="CQ225" s="152">
        <f t="shared" si="1850"/>
        <v>75</v>
      </c>
      <c r="CR225" s="152">
        <f t="shared" si="1850"/>
        <v>2</v>
      </c>
      <c r="CS225" s="152">
        <f t="shared" si="1850"/>
        <v>54</v>
      </c>
      <c r="CT225" s="152">
        <f t="shared" si="1850"/>
        <v>0</v>
      </c>
      <c r="CU225" s="71">
        <f t="shared" si="1850"/>
        <v>0</v>
      </c>
      <c r="CV225" s="152">
        <f t="shared" si="1850"/>
        <v>0</v>
      </c>
      <c r="CW225" s="152">
        <f t="shared" si="1850"/>
        <v>0</v>
      </c>
      <c r="CX225" s="152">
        <f t="shared" si="1850"/>
        <v>0</v>
      </c>
      <c r="CY225" s="152">
        <f t="shared" si="1850"/>
        <v>0</v>
      </c>
      <c r="CZ225" s="152">
        <f>SUM(CZ226:CZ237)</f>
        <v>0</v>
      </c>
      <c r="DA225" s="152">
        <f t="shared" ref="DA225:DS225" si="1851">SUM(DA226:DA237)</f>
        <v>0</v>
      </c>
      <c r="DB225" s="152">
        <f t="shared" si="1851"/>
        <v>1</v>
      </c>
      <c r="DC225" s="169">
        <f t="shared" si="1851"/>
        <v>4</v>
      </c>
      <c r="DD225" s="152">
        <f t="shared" si="1851"/>
        <v>1</v>
      </c>
      <c r="DE225" s="169">
        <f t="shared" si="1851"/>
        <v>6</v>
      </c>
      <c r="DF225" s="152">
        <f t="shared" si="1851"/>
        <v>0</v>
      </c>
      <c r="DG225" s="152">
        <f t="shared" si="1851"/>
        <v>0</v>
      </c>
      <c r="DH225" s="152">
        <f t="shared" si="1851"/>
        <v>0</v>
      </c>
      <c r="DI225" s="152">
        <f t="shared" si="1851"/>
        <v>0</v>
      </c>
      <c r="DJ225" s="152">
        <f t="shared" si="1851"/>
        <v>3</v>
      </c>
      <c r="DK225" s="169">
        <f t="shared" si="1851"/>
        <v>18</v>
      </c>
      <c r="DL225" s="152">
        <f t="shared" si="1851"/>
        <v>0</v>
      </c>
      <c r="DM225" s="152">
        <f t="shared" si="1851"/>
        <v>0</v>
      </c>
      <c r="DN225" s="152">
        <f t="shared" si="1851"/>
        <v>0</v>
      </c>
      <c r="DO225" s="152">
        <f t="shared" si="1851"/>
        <v>0</v>
      </c>
      <c r="DP225" s="152">
        <f t="shared" si="1851"/>
        <v>0</v>
      </c>
      <c r="DQ225" s="152">
        <f t="shared" si="1851"/>
        <v>0</v>
      </c>
      <c r="DR225" s="152">
        <f t="shared" si="1851"/>
        <v>0</v>
      </c>
      <c r="DS225" s="71">
        <f t="shared" si="1851"/>
        <v>450.09999999999997</v>
      </c>
      <c r="DT225" s="71">
        <f>SUM(DT226:DT237)</f>
        <v>292</v>
      </c>
      <c r="DU225" s="152"/>
      <c r="DV225" s="152"/>
      <c r="DW225" s="152"/>
      <c r="DX225" s="152"/>
      <c r="DY225" s="152">
        <v>14</v>
      </c>
      <c r="DZ225" s="99" t="s">
        <v>72</v>
      </c>
      <c r="EA225" s="100" t="s">
        <v>73</v>
      </c>
      <c r="EB225" s="101">
        <v>1</v>
      </c>
      <c r="EC225" s="152"/>
      <c r="ED225" s="152"/>
      <c r="EE225" s="152"/>
      <c r="EF225" s="152"/>
      <c r="EG225" s="152"/>
      <c r="EH225" s="152"/>
      <c r="EI225" s="152"/>
      <c r="EJ225" s="152">
        <f t="shared" ref="EJ225:FP225" si="1852">SUM(EJ226:EJ237)</f>
        <v>550</v>
      </c>
      <c r="EK225" s="152">
        <f t="shared" si="1852"/>
        <v>406</v>
      </c>
      <c r="EL225" s="152">
        <f t="shared" si="1852"/>
        <v>72</v>
      </c>
      <c r="EM225" s="71">
        <f t="shared" si="1852"/>
        <v>124</v>
      </c>
      <c r="EN225" s="152">
        <f t="shared" si="1852"/>
        <v>130</v>
      </c>
      <c r="EO225" s="152">
        <f t="shared" si="1852"/>
        <v>130</v>
      </c>
      <c r="EP225" s="152">
        <f t="shared" si="1852"/>
        <v>152</v>
      </c>
      <c r="EQ225" s="152">
        <f t="shared" si="1852"/>
        <v>152</v>
      </c>
      <c r="ER225" s="152">
        <f t="shared" si="1852"/>
        <v>0</v>
      </c>
      <c r="ES225" s="152">
        <f t="shared" si="1852"/>
        <v>0</v>
      </c>
      <c r="ET225" s="152">
        <f t="shared" si="1852"/>
        <v>14</v>
      </c>
      <c r="EU225" s="152">
        <f t="shared" si="1852"/>
        <v>14</v>
      </c>
      <c r="EV225" s="152">
        <f t="shared" si="1852"/>
        <v>6</v>
      </c>
      <c r="EW225" s="152">
        <f t="shared" si="1852"/>
        <v>22.4</v>
      </c>
      <c r="EX225" s="152">
        <f t="shared" si="1852"/>
        <v>0</v>
      </c>
      <c r="EY225" s="152">
        <f t="shared" si="1852"/>
        <v>0</v>
      </c>
      <c r="EZ225" s="152">
        <f t="shared" si="1852"/>
        <v>38</v>
      </c>
      <c r="FA225" s="152">
        <f t="shared" si="1852"/>
        <v>92.5</v>
      </c>
      <c r="FB225" s="152">
        <f t="shared" si="1852"/>
        <v>4</v>
      </c>
      <c r="FC225" s="152">
        <f t="shared" si="1852"/>
        <v>150</v>
      </c>
      <c r="FD225" s="152">
        <f t="shared" si="1852"/>
        <v>2</v>
      </c>
      <c r="FE225" s="152">
        <f t="shared" si="1852"/>
        <v>54</v>
      </c>
      <c r="FF225" s="152">
        <f t="shared" si="1852"/>
        <v>0</v>
      </c>
      <c r="FG225" s="71">
        <f t="shared" si="1852"/>
        <v>0</v>
      </c>
      <c r="FH225" s="152">
        <f t="shared" si="1852"/>
        <v>0</v>
      </c>
      <c r="FI225" s="152">
        <f t="shared" si="1852"/>
        <v>0</v>
      </c>
      <c r="FJ225" s="152">
        <f t="shared" si="1852"/>
        <v>2</v>
      </c>
      <c r="FK225" s="152">
        <f t="shared" si="1852"/>
        <v>62</v>
      </c>
      <c r="FL225" s="152">
        <f t="shared" si="1852"/>
        <v>0</v>
      </c>
      <c r="FM225" s="152">
        <f t="shared" si="1852"/>
        <v>0</v>
      </c>
      <c r="FN225" s="152">
        <f t="shared" si="1852"/>
        <v>1</v>
      </c>
      <c r="FO225" s="152">
        <f t="shared" si="1852"/>
        <v>4</v>
      </c>
      <c r="FP225" s="152">
        <f t="shared" si="1852"/>
        <v>2</v>
      </c>
      <c r="FQ225" s="152">
        <f>SUM(FQ226:FQ237)</f>
        <v>12</v>
      </c>
      <c r="FR225" s="152"/>
      <c r="FS225" s="169">
        <f t="shared" ref="FS225:GF225" si="1853">SUM(FS226:FS237)</f>
        <v>10.333333333333334</v>
      </c>
      <c r="FT225" s="152">
        <f t="shared" si="1853"/>
        <v>0</v>
      </c>
      <c r="FU225" s="152">
        <f t="shared" si="1853"/>
        <v>0</v>
      </c>
      <c r="FV225" s="152">
        <f t="shared" si="1853"/>
        <v>3</v>
      </c>
      <c r="FW225" s="152">
        <f t="shared" si="1853"/>
        <v>18</v>
      </c>
      <c r="FX225" s="152">
        <f t="shared" si="1853"/>
        <v>0</v>
      </c>
      <c r="FY225" s="152">
        <f t="shared" si="1853"/>
        <v>0</v>
      </c>
      <c r="FZ225" s="152">
        <f t="shared" si="1853"/>
        <v>0</v>
      </c>
      <c r="GA225" s="152">
        <f t="shared" si="1853"/>
        <v>0</v>
      </c>
      <c r="GB225" s="152">
        <f t="shared" si="1853"/>
        <v>0</v>
      </c>
      <c r="GC225" s="152">
        <f t="shared" si="1853"/>
        <v>0</v>
      </c>
      <c r="GD225" s="152">
        <f t="shared" si="1853"/>
        <v>0</v>
      </c>
      <c r="GE225" s="71">
        <f t="shared" si="1853"/>
        <v>851.23333333333335</v>
      </c>
      <c r="GF225" s="71">
        <f t="shared" si="1853"/>
        <v>460</v>
      </c>
      <c r="GG225" s="152"/>
      <c r="GH225" s="152"/>
      <c r="GI225" s="152"/>
      <c r="GJ225" s="264"/>
      <c r="GK225" s="268"/>
      <c r="GL225" s="265"/>
      <c r="GM225" s="7"/>
      <c r="GN225" s="11"/>
      <c r="GO225" s="11"/>
      <c r="GP225" s="37"/>
      <c r="GR225" s="38"/>
    </row>
    <row r="226" spans="1:200" ht="24.95" hidden="1" customHeight="1" outlineLevel="1" x14ac:dyDescent="0.3">
      <c r="A226" s="116"/>
      <c r="B226" s="156" t="s">
        <v>93</v>
      </c>
      <c r="C226" s="157" t="s">
        <v>94</v>
      </c>
      <c r="D226" s="157" t="s">
        <v>95</v>
      </c>
      <c r="E226" s="157" t="s">
        <v>96</v>
      </c>
      <c r="F226" s="157" t="s">
        <v>99</v>
      </c>
      <c r="G226" s="157">
        <v>1</v>
      </c>
      <c r="H226" s="157">
        <v>120</v>
      </c>
      <c r="I226" s="157">
        <v>1</v>
      </c>
      <c r="J226" s="157">
        <v>1</v>
      </c>
      <c r="K226" s="157">
        <f>SUM(J226)*2</f>
        <v>2</v>
      </c>
      <c r="L226" s="158">
        <v>42</v>
      </c>
      <c r="M226" s="159">
        <f>SUM(N226+P226+R226+T226+V226)</f>
        <v>22</v>
      </c>
      <c r="N226" s="158"/>
      <c r="O226" s="158">
        <f>SUM(N226)*I226</f>
        <v>0</v>
      </c>
      <c r="P226" s="158">
        <v>20</v>
      </c>
      <c r="Q226" s="160">
        <f>J226*P226</f>
        <v>20</v>
      </c>
      <c r="R226" s="158">
        <v>2</v>
      </c>
      <c r="S226" s="160">
        <f>SUM(R226)*J226</f>
        <v>2</v>
      </c>
      <c r="T226" s="161"/>
      <c r="U226" s="162">
        <f>SUM(T226)*K226</f>
        <v>0</v>
      </c>
      <c r="V226" s="161"/>
      <c r="W226" s="162">
        <f>SUM(V226)*J226*3</f>
        <v>0</v>
      </c>
      <c r="X226" s="163">
        <f>2/8*J226*AX226</f>
        <v>0</v>
      </c>
      <c r="Y226" s="163">
        <f>SUM(L226*5/100*J226)</f>
        <v>2.1</v>
      </c>
      <c r="Z226" s="161"/>
      <c r="AA226" s="162"/>
      <c r="AB226" s="161"/>
      <c r="AC226" s="163">
        <f>SUM(AB226)*3*H226/5</f>
        <v>0</v>
      </c>
      <c r="AD226" s="161"/>
      <c r="AE226" s="162">
        <f>SUM(AD226*H226*(30+4))</f>
        <v>0</v>
      </c>
      <c r="AF226" s="161"/>
      <c r="AG226" s="162">
        <f>SUM(AF226*H226*3)</f>
        <v>0</v>
      </c>
      <c r="AH226" s="161"/>
      <c r="AI226" s="163">
        <f>SUM(AH226*H226/3)</f>
        <v>0</v>
      </c>
      <c r="AJ226" s="161"/>
      <c r="AK226" s="163">
        <f>SUM(AJ226*H226*2/3)</f>
        <v>0</v>
      </c>
      <c r="AL226" s="161"/>
      <c r="AM226" s="162">
        <f>SUM(AL226*H226)</f>
        <v>0</v>
      </c>
      <c r="AN226" s="161"/>
      <c r="AO226" s="162">
        <f>SUM(AN226*J226)</f>
        <v>0</v>
      </c>
      <c r="AP226" s="161"/>
      <c r="AQ226" s="163">
        <f>SUM(AP226*H226*2)</f>
        <v>0</v>
      </c>
      <c r="AR226" s="161">
        <v>1</v>
      </c>
      <c r="AS226" s="163">
        <f>SUM(J226*AR226*6)</f>
        <v>6</v>
      </c>
      <c r="AT226" s="65"/>
      <c r="AU226" s="67">
        <f>AT226*H226/3</f>
        <v>0</v>
      </c>
      <c r="AV226" s="161"/>
      <c r="AW226" s="162">
        <f>SUM(AV226*H226/3)</f>
        <v>0</v>
      </c>
      <c r="AX226" s="150"/>
      <c r="AY226" s="163">
        <f>AX226*J226*8/2</f>
        <v>0</v>
      </c>
      <c r="AZ226" s="161"/>
      <c r="BA226" s="163">
        <f>SUM(AZ226*K226*5*6)</f>
        <v>0</v>
      </c>
      <c r="BB226" s="161"/>
      <c r="BC226" s="163">
        <f>SUM(BB226*K226*4*6)</f>
        <v>0</v>
      </c>
      <c r="BD226" s="161"/>
      <c r="BE226" s="164">
        <f>SUM(BD226*50)</f>
        <v>0</v>
      </c>
      <c r="BF226" s="116"/>
      <c r="BG226" s="181">
        <f t="shared" ref="BG226:BG237" si="1854">SUM(AO226+BE226+BC226+BA226+AY226+AW226+AS226+AQ226+AK226+AM226+AI226+AG226+AE226+AC226+AA226+Y226+X226+W226+U226+Q226+O226+S226+AU226)</f>
        <v>30.1</v>
      </c>
      <c r="BH226" s="181">
        <f t="shared" ref="BH226:BH237" si="1855">SUM(O226+Q226+U226+W226+X226+AS226+AW226+AY226+BA226+BC226+S226+AQ226)</f>
        <v>28</v>
      </c>
      <c r="BI226" s="116"/>
      <c r="BJ226" s="116"/>
      <c r="BK226" s="116"/>
      <c r="BL226" s="116"/>
      <c r="BM226" s="82"/>
      <c r="BN226" s="62" t="s">
        <v>102</v>
      </c>
      <c r="BO226" s="63" t="s">
        <v>94</v>
      </c>
      <c r="BP226" s="63" t="s">
        <v>95</v>
      </c>
      <c r="BQ226" s="63" t="s">
        <v>96</v>
      </c>
      <c r="BR226" s="63" t="s">
        <v>105</v>
      </c>
      <c r="BS226" s="63">
        <v>6</v>
      </c>
      <c r="BT226" s="63">
        <v>12</v>
      </c>
      <c r="BU226" s="63">
        <v>1</v>
      </c>
      <c r="BV226" s="63">
        <v>1</v>
      </c>
      <c r="BW226" s="63">
        <f>SUM(BV226)*2</f>
        <v>2</v>
      </c>
      <c r="BX226" s="109">
        <v>74</v>
      </c>
      <c r="BY226" s="64">
        <f t="shared" ref="BY226:BY231" si="1856">SUM(BZ226+CB226+CD226+CF226+CH226)</f>
        <v>48</v>
      </c>
      <c r="BZ226" s="65"/>
      <c r="CA226" s="66">
        <f t="shared" ref="CA226:CA231" si="1857">SUM(BZ226)*BU226</f>
        <v>0</v>
      </c>
      <c r="CB226" s="65">
        <v>28</v>
      </c>
      <c r="CC226" s="66">
        <f>BV226*CB226</f>
        <v>28</v>
      </c>
      <c r="CD226" s="65">
        <v>20</v>
      </c>
      <c r="CE226" s="66">
        <f>SUM(CD226)*BV226</f>
        <v>20</v>
      </c>
      <c r="CF226" s="65"/>
      <c r="CG226" s="66">
        <f t="shared" ref="CG226:CG231" si="1858">SUM(CF226)*BW226</f>
        <v>0</v>
      </c>
      <c r="CH226" s="65"/>
      <c r="CI226" s="66">
        <f>SUM(CH226)*BV226*5</f>
        <v>0</v>
      </c>
      <c r="CJ226" s="67">
        <f>SUM(BV226*DJ226*2+BW226*DL226*2)</f>
        <v>2</v>
      </c>
      <c r="CK226" s="68">
        <f>SUM(BX226*5/100*BV226)</f>
        <v>3.7</v>
      </c>
      <c r="CL226" s="65"/>
      <c r="CM226" s="66"/>
      <c r="CN226" s="65"/>
      <c r="CO226" s="67">
        <f t="shared" ref="CO226:CO231" si="1859">SUM(CN226)*3*BT226/5</f>
        <v>0</v>
      </c>
      <c r="CP226" s="65"/>
      <c r="CQ226" s="69">
        <f t="shared" ref="CQ226:CQ231" si="1860">SUM(CP226*BT226*(30+4))</f>
        <v>0</v>
      </c>
      <c r="CR226" s="65">
        <v>1</v>
      </c>
      <c r="CS226" s="66">
        <f t="shared" ref="CS226:CS231" si="1861">SUM(CR226*BT226*3)</f>
        <v>36</v>
      </c>
      <c r="CT226" s="66"/>
      <c r="CU226" s="67">
        <f t="shared" ref="CU226:CU231" si="1862">SUM(CT226*BT226/3)</f>
        <v>0</v>
      </c>
      <c r="CV226" s="65"/>
      <c r="CW226" s="67">
        <f t="shared" ref="CW226:CW231" si="1863">SUM(CV226*BT226*2/3)</f>
        <v>0</v>
      </c>
      <c r="CX226" s="65"/>
      <c r="CY226" s="66">
        <f>SUM(CX226*BT226)*2</f>
        <v>0</v>
      </c>
      <c r="CZ226" s="65"/>
      <c r="DA226" s="66">
        <f>SUM(CZ226*BV226*2)</f>
        <v>0</v>
      </c>
      <c r="DB226" s="65"/>
      <c r="DC226" s="66">
        <f t="shared" ref="DC226:DC231" si="1864">SUM(DB226*BT226*2)</f>
        <v>0</v>
      </c>
      <c r="DD226" s="65"/>
      <c r="DE226" s="66">
        <f>SUM(BV226*DD226*6)</f>
        <v>0</v>
      </c>
      <c r="DF226" s="65"/>
      <c r="DG226" s="67">
        <f t="shared" ref="DG226:DG234" si="1865">DF226*BT226/3</f>
        <v>0</v>
      </c>
      <c r="DH226" s="65"/>
      <c r="DI226" s="66">
        <f>SUM(BV226*DH226*6)</f>
        <v>0</v>
      </c>
      <c r="DJ226" s="65">
        <v>1</v>
      </c>
      <c r="DK226" s="66">
        <f>SUM(BV226*DJ226*8)</f>
        <v>8</v>
      </c>
      <c r="DL226" s="79"/>
      <c r="DM226" s="79"/>
      <c r="DN226" s="79"/>
      <c r="DO226" s="79"/>
      <c r="DP226" s="79"/>
      <c r="DQ226" s="79"/>
      <c r="DR226" s="79"/>
      <c r="DS226" s="153">
        <f t="shared" ref="DS226:DS237" si="1866">SUM(DA226+DQ226+DO226+DM226+DK226+DI226+DE226+DC226+CW226+CY226+CU226+CS226+CQ226+CO226+CM226+CK226+CJ226+CI226+CG226+CC226+CA226+CE226+DG226)</f>
        <v>97.7</v>
      </c>
      <c r="DT226" s="153">
        <f t="shared" ref="DT226:DT237" si="1867">SUM(CA226+CC226+CG226+CI226+CJ226+DE226+DI226+DK226+DM226+DO226+CE226+DC226)</f>
        <v>58</v>
      </c>
      <c r="DU226" s="79"/>
      <c r="DV226" s="79"/>
      <c r="DW226" s="79"/>
      <c r="DX226" s="182"/>
      <c r="DY226" s="183"/>
      <c r="DZ226" s="62" t="s">
        <v>102</v>
      </c>
      <c r="EA226" s="63" t="s">
        <v>94</v>
      </c>
      <c r="EB226" s="63" t="s">
        <v>95</v>
      </c>
      <c r="EC226" s="79"/>
      <c r="ED226" s="79"/>
      <c r="EE226" s="79"/>
      <c r="EF226" s="79"/>
      <c r="EG226" s="79"/>
      <c r="EH226" s="79"/>
      <c r="EI226" s="79"/>
      <c r="EJ226" s="79">
        <f t="shared" ref="EJ226:EK228" si="1868">SUM(L226+BX226)</f>
        <v>116</v>
      </c>
      <c r="EK226" s="79">
        <f t="shared" si="1868"/>
        <v>70</v>
      </c>
      <c r="EL226" s="79">
        <f t="shared" si="1698"/>
        <v>0</v>
      </c>
      <c r="EM226" s="153">
        <f t="shared" ref="EM226:EM237" si="1869">SUM(O226+CA226)</f>
        <v>0</v>
      </c>
      <c r="EN226" s="79">
        <f t="shared" ref="EN226:EN237" si="1870">SUM(P226+CB226)</f>
        <v>48</v>
      </c>
      <c r="EO226" s="79">
        <f t="shared" ref="EO226:EO237" si="1871">SUM(Q226+CC226)</f>
        <v>48</v>
      </c>
      <c r="EP226" s="79">
        <f t="shared" ref="EP226:EP237" si="1872">SUM(R226+CD226)</f>
        <v>22</v>
      </c>
      <c r="EQ226" s="79">
        <f t="shared" ref="EQ226:EQ237" si="1873">SUM(S226+CE226)</f>
        <v>22</v>
      </c>
      <c r="ER226" s="79">
        <f t="shared" ref="ER226:ER237" si="1874">SUM(T226+CF226)</f>
        <v>0</v>
      </c>
      <c r="ES226" s="79">
        <f t="shared" ref="ES226:ES237" si="1875">SUM(U226+CG226)</f>
        <v>0</v>
      </c>
      <c r="ET226" s="79">
        <f t="shared" ref="ET226:ET237" si="1876">SUM(V226+CH226)</f>
        <v>0</v>
      </c>
      <c r="EU226" s="79">
        <f t="shared" ref="EU226:EU237" si="1877">SUM(W226+CI226)</f>
        <v>0</v>
      </c>
      <c r="EV226" s="79">
        <f t="shared" ref="EV226:EV237" si="1878">SUM(X226+CJ226)</f>
        <v>2</v>
      </c>
      <c r="EW226" s="79">
        <f t="shared" ref="EW226:EW237" si="1879">SUM(Y226+CK226)</f>
        <v>5.8000000000000007</v>
      </c>
      <c r="EX226" s="79">
        <f t="shared" ref="EX226:EX237" si="1880">SUM(Z226+CL226)</f>
        <v>0</v>
      </c>
      <c r="EY226" s="79">
        <f t="shared" ref="EY226:EY237" si="1881">SUM(AA226+CM226)</f>
        <v>0</v>
      </c>
      <c r="EZ226" s="79">
        <f t="shared" ref="EZ226:EZ237" si="1882">SUM(AB226+CN226)</f>
        <v>0</v>
      </c>
      <c r="FA226" s="79">
        <f t="shared" ref="FA226:FA237" si="1883">SUM(AC226+CO226)</f>
        <v>0</v>
      </c>
      <c r="FB226" s="79">
        <f t="shared" ref="FB226:FB237" si="1884">SUM(AD226+CP226)</f>
        <v>0</v>
      </c>
      <c r="FC226" s="79">
        <f t="shared" ref="FC226:FC237" si="1885">SUM(AE226+CQ226)</f>
        <v>0</v>
      </c>
      <c r="FD226" s="79">
        <f t="shared" ref="FD226:FD237" si="1886">SUM(AF226+CR226)</f>
        <v>1</v>
      </c>
      <c r="FE226" s="79">
        <f t="shared" ref="FE226:FE237" si="1887">SUM(AG226+CS226)</f>
        <v>36</v>
      </c>
      <c r="FF226" s="79">
        <f t="shared" ref="FF226:FF237" si="1888">SUM(AH226+CT226)</f>
        <v>0</v>
      </c>
      <c r="FG226" s="153">
        <f t="shared" ref="FG226:FG237" si="1889">SUM(AI226+CU226)</f>
        <v>0</v>
      </c>
      <c r="FH226" s="79">
        <f t="shared" ref="FH226:FH237" si="1890">SUM(AJ226+CV226)</f>
        <v>0</v>
      </c>
      <c r="FI226" s="79">
        <f t="shared" ref="FI226:FI237" si="1891">SUM(AK226+CW226)</f>
        <v>0</v>
      </c>
      <c r="FJ226" s="79">
        <f t="shared" ref="FJ226:FJ237" si="1892">SUM(AL226+CX226)</f>
        <v>0</v>
      </c>
      <c r="FK226" s="79">
        <f t="shared" ref="FK226:FK237" si="1893">SUM(AM226+CY226)</f>
        <v>0</v>
      </c>
      <c r="FL226" s="79">
        <f t="shared" ref="FL226:FL237" si="1894">SUM(AN226+CZ226)</f>
        <v>0</v>
      </c>
      <c r="FM226" s="79">
        <f t="shared" ref="FM226:FM237" si="1895">SUM(AO226+DA226)</f>
        <v>0</v>
      </c>
      <c r="FN226" s="79">
        <f t="shared" ref="FN226:FN237" si="1896">SUM(AP226+DB226)</f>
        <v>0</v>
      </c>
      <c r="FO226" s="79">
        <f t="shared" ref="FO226:FO237" si="1897">SUM(AQ226+DC226)</f>
        <v>0</v>
      </c>
      <c r="FP226" s="79">
        <f t="shared" ref="FP226:FP237" si="1898">SUM(AR226+DD226)</f>
        <v>1</v>
      </c>
      <c r="FQ226" s="79">
        <f t="shared" ref="FQ226:FS237" si="1899">SUM(AS226+DE226)</f>
        <v>6</v>
      </c>
      <c r="FR226" s="79"/>
      <c r="FS226" s="155">
        <f t="shared" si="1899"/>
        <v>0</v>
      </c>
      <c r="FT226" s="79">
        <f t="shared" ref="FT226:FT237" si="1900">SUM(AV226+DH226)</f>
        <v>0</v>
      </c>
      <c r="FU226" s="79">
        <f t="shared" ref="FU226:FU237" si="1901">SUM(AW226+DI226)</f>
        <v>0</v>
      </c>
      <c r="FV226" s="79">
        <f t="shared" ref="FV226:FV237" si="1902">SUM(AX226+DJ226)</f>
        <v>1</v>
      </c>
      <c r="FW226" s="79">
        <f t="shared" ref="FW226:FW237" si="1903">SUM(AY226+DK226)</f>
        <v>8</v>
      </c>
      <c r="FX226" s="79">
        <f t="shared" ref="FX226:FX237" si="1904">SUM(AZ226+DL226)</f>
        <v>0</v>
      </c>
      <c r="FY226" s="79">
        <f t="shared" ref="FY226:FY237" si="1905">SUM(BA226+DM226)</f>
        <v>0</v>
      </c>
      <c r="FZ226" s="79">
        <f t="shared" ref="FZ226:FZ237" si="1906">SUM(BB226+DN226)</f>
        <v>0</v>
      </c>
      <c r="GA226" s="79">
        <f t="shared" ref="GA226:GA237" si="1907">SUM(BC226+DO226)</f>
        <v>0</v>
      </c>
      <c r="GB226" s="79">
        <f t="shared" ref="GB226:GB237" si="1908">SUM(BD226+DP226)</f>
        <v>0</v>
      </c>
      <c r="GC226" s="79">
        <f t="shared" ref="GC226:GC237" si="1909">SUM(BE226+DQ226)</f>
        <v>0</v>
      </c>
      <c r="GD226" s="79">
        <f t="shared" ref="GD226:GD237" si="1910">SUM(BF226+DR226)</f>
        <v>0</v>
      </c>
      <c r="GE226" s="153">
        <f t="shared" ref="GE226:GE237" si="1911">SUM(BG226+DS226)</f>
        <v>127.80000000000001</v>
      </c>
      <c r="GF226" s="153">
        <f t="shared" ref="GF226:GF237" si="1912">SUM(BH226+DT226)</f>
        <v>86</v>
      </c>
      <c r="GG226" s="79"/>
      <c r="GH226" s="79"/>
      <c r="GI226" s="79"/>
      <c r="GJ226" s="80"/>
      <c r="GK226" s="267"/>
      <c r="GL226" s="10"/>
      <c r="GM226" s="10"/>
      <c r="GN226" s="1"/>
      <c r="GO226" s="13"/>
      <c r="GP226" s="26"/>
      <c r="GQ226" s="5"/>
      <c r="GR226" s="33"/>
    </row>
    <row r="227" spans="1:200" ht="24.95" hidden="1" customHeight="1" outlineLevel="1" x14ac:dyDescent="0.3">
      <c r="A227" s="116"/>
      <c r="B227" s="137" t="s">
        <v>102</v>
      </c>
      <c r="C227" s="63" t="s">
        <v>94</v>
      </c>
      <c r="D227" s="119" t="s">
        <v>95</v>
      </c>
      <c r="E227" s="119" t="s">
        <v>96</v>
      </c>
      <c r="F227" s="63" t="s">
        <v>105</v>
      </c>
      <c r="G227" s="119">
        <v>5</v>
      </c>
      <c r="H227" s="63">
        <v>25</v>
      </c>
      <c r="I227" s="63">
        <v>1</v>
      </c>
      <c r="J227" s="63">
        <v>1</v>
      </c>
      <c r="K227" s="63">
        <f>SUM(J227)*2</f>
        <v>2</v>
      </c>
      <c r="L227" s="138">
        <v>62</v>
      </c>
      <c r="M227" s="166">
        <f>SUM(N227+P227+R227+T227+V227)</f>
        <v>38</v>
      </c>
      <c r="N227" s="141"/>
      <c r="O227" s="142">
        <f>SUM(N227)*I227</f>
        <v>0</v>
      </c>
      <c r="P227" s="141">
        <v>14</v>
      </c>
      <c r="Q227" s="142">
        <f>J227*P227</f>
        <v>14</v>
      </c>
      <c r="R227" s="141">
        <v>24</v>
      </c>
      <c r="S227" s="142">
        <f>SUM(R227)*J227</f>
        <v>24</v>
      </c>
      <c r="T227" s="141"/>
      <c r="U227" s="142">
        <f>SUM(T227)*K227</f>
        <v>0</v>
      </c>
      <c r="V227" s="141"/>
      <c r="W227" s="142">
        <f>SUM(V227)*J227*5</f>
        <v>0</v>
      </c>
      <c r="X227" s="67">
        <f>SUM(J227*AX227*2+K227*AZ227*2)</f>
        <v>0</v>
      </c>
      <c r="Y227" s="68">
        <f>SUM(L227*5/100*J227)</f>
        <v>3.1</v>
      </c>
      <c r="Z227" s="141"/>
      <c r="AA227" s="142"/>
      <c r="AB227" s="141"/>
      <c r="AC227" s="67">
        <f>SUM(AB227)*3*H227/5</f>
        <v>0</v>
      </c>
      <c r="AD227" s="141"/>
      <c r="AE227" s="148">
        <f>SUM(AD227*H227*(30+4))</f>
        <v>0</v>
      </c>
      <c r="AF227" s="141"/>
      <c r="AG227" s="66">
        <f>SUM(AF227*H227*3)</f>
        <v>0</v>
      </c>
      <c r="AH227" s="66"/>
      <c r="AI227" s="167">
        <f>SUM(AH227*H227/3)</f>
        <v>0</v>
      </c>
      <c r="AJ227" s="141"/>
      <c r="AK227" s="67">
        <f>SUM(AJ227*H227*2/3)</f>
        <v>0</v>
      </c>
      <c r="AL227" s="141">
        <v>1</v>
      </c>
      <c r="AM227" s="142">
        <f>SUM(AL227*H227)*2</f>
        <v>50</v>
      </c>
      <c r="AN227" s="141"/>
      <c r="AO227" s="142">
        <f>SUM(AN227*J227*2)</f>
        <v>0</v>
      </c>
      <c r="AP227" s="141"/>
      <c r="AQ227" s="68">
        <f>SUM(AP227*H227*2)</f>
        <v>0</v>
      </c>
      <c r="AR227" s="141"/>
      <c r="AS227" s="67">
        <f>SUM(J227*AR227*6)</f>
        <v>0</v>
      </c>
      <c r="AT227" s="65">
        <v>1</v>
      </c>
      <c r="AU227" s="67">
        <f>AT227*H227/3</f>
        <v>8.3333333333333339</v>
      </c>
      <c r="AV227" s="141"/>
      <c r="AW227" s="66">
        <f>SUM(J227*AV227*6)</f>
        <v>0</v>
      </c>
      <c r="AX227" s="141"/>
      <c r="AY227" s="67">
        <f>SUM(J227*AX227*8)</f>
        <v>0</v>
      </c>
      <c r="AZ227" s="66"/>
      <c r="BA227" s="67">
        <f>SUM(AZ227*K227*5*6)</f>
        <v>0</v>
      </c>
      <c r="BB227" s="141"/>
      <c r="BC227" s="68">
        <f>SUM(BB227*K227*4*6)</f>
        <v>0</v>
      </c>
      <c r="BD227" s="141"/>
      <c r="BE227" s="70">
        <f>SUM(BD227*50)</f>
        <v>0</v>
      </c>
      <c r="BF227" s="116"/>
      <c r="BG227" s="181">
        <f t="shared" si="1854"/>
        <v>99.433333333333323</v>
      </c>
      <c r="BH227" s="181">
        <f t="shared" si="1855"/>
        <v>38</v>
      </c>
      <c r="BI227" s="116"/>
      <c r="BJ227" s="116"/>
      <c r="BK227" s="116"/>
      <c r="BL227" s="116"/>
      <c r="BM227" s="82"/>
      <c r="BN227" s="134" t="s">
        <v>257</v>
      </c>
      <c r="BO227" s="63" t="s">
        <v>94</v>
      </c>
      <c r="BP227" s="63" t="s">
        <v>95</v>
      </c>
      <c r="BQ227" s="63" t="s">
        <v>96</v>
      </c>
      <c r="BR227" s="63" t="s">
        <v>259</v>
      </c>
      <c r="BS227" s="63">
        <v>10</v>
      </c>
      <c r="BT227" s="63">
        <v>165</v>
      </c>
      <c r="BU227" s="63">
        <v>2</v>
      </c>
      <c r="BV227" s="63">
        <v>1</v>
      </c>
      <c r="BW227" s="63">
        <f>SUM(BV227)*2</f>
        <v>2</v>
      </c>
      <c r="BX227" s="62">
        <v>30</v>
      </c>
      <c r="BY227" s="64">
        <f t="shared" si="1856"/>
        <v>30</v>
      </c>
      <c r="BZ227" s="65"/>
      <c r="CA227" s="66">
        <f t="shared" si="1857"/>
        <v>0</v>
      </c>
      <c r="CB227" s="65"/>
      <c r="CC227" s="66">
        <f>BV227*CB227</f>
        <v>0</v>
      </c>
      <c r="CD227" s="65">
        <v>30</v>
      </c>
      <c r="CE227" s="66">
        <f>SUM(CD227)*BV227</f>
        <v>30</v>
      </c>
      <c r="CF227" s="65"/>
      <c r="CG227" s="66">
        <f t="shared" si="1858"/>
        <v>0</v>
      </c>
      <c r="CH227" s="65"/>
      <c r="CI227" s="66">
        <f>SUM(CH227)*BV227*5</f>
        <v>0</v>
      </c>
      <c r="CJ227" s="67">
        <f>SUM(BV227*DJ227*2+BW227*DL227*2)</f>
        <v>0</v>
      </c>
      <c r="CK227" s="68">
        <f>SUM(BX227*5/100*BV227)</f>
        <v>1.5</v>
      </c>
      <c r="CL227" s="65"/>
      <c r="CM227" s="66"/>
      <c r="CN227" s="65"/>
      <c r="CO227" s="67">
        <f t="shared" si="1859"/>
        <v>0</v>
      </c>
      <c r="CP227" s="65"/>
      <c r="CQ227" s="69">
        <f t="shared" si="1860"/>
        <v>0</v>
      </c>
      <c r="CR227" s="65"/>
      <c r="CS227" s="66">
        <f t="shared" si="1861"/>
        <v>0</v>
      </c>
      <c r="CT227" s="65"/>
      <c r="CU227" s="67">
        <f t="shared" si="1862"/>
        <v>0</v>
      </c>
      <c r="CV227" s="65"/>
      <c r="CW227" s="67">
        <f t="shared" si="1863"/>
        <v>0</v>
      </c>
      <c r="CX227" s="65"/>
      <c r="CY227" s="66">
        <f>SUM(CX227*BT227*2)</f>
        <v>0</v>
      </c>
      <c r="CZ227" s="65"/>
      <c r="DA227" s="66">
        <f>SUM(CZ227*BV227*2)</f>
        <v>0</v>
      </c>
      <c r="DB227" s="65"/>
      <c r="DC227" s="66">
        <f t="shared" si="1864"/>
        <v>0</v>
      </c>
      <c r="DD227" s="65">
        <v>1</v>
      </c>
      <c r="DE227" s="66">
        <f>DD227*BV227*6</f>
        <v>6</v>
      </c>
      <c r="DF227" s="65"/>
      <c r="DG227" s="67">
        <f t="shared" si="1865"/>
        <v>0</v>
      </c>
      <c r="DH227" s="65"/>
      <c r="DI227" s="66">
        <f>SUM(BV227*DH227*6)</f>
        <v>0</v>
      </c>
      <c r="DJ227" s="65"/>
      <c r="DK227" s="66">
        <f>SUM(BV227*DJ227*8)</f>
        <v>0</v>
      </c>
      <c r="DL227" s="79"/>
      <c r="DM227" s="79"/>
      <c r="DN227" s="79"/>
      <c r="DO227" s="79"/>
      <c r="DP227" s="79"/>
      <c r="DQ227" s="79"/>
      <c r="DR227" s="79"/>
      <c r="DS227" s="153">
        <f t="shared" si="1866"/>
        <v>37.5</v>
      </c>
      <c r="DT227" s="153">
        <f t="shared" si="1867"/>
        <v>36</v>
      </c>
      <c r="DU227" s="79"/>
      <c r="DV227" s="79"/>
      <c r="DW227" s="79"/>
      <c r="DX227" s="182"/>
      <c r="DY227" s="183"/>
      <c r="DZ227" s="134" t="s">
        <v>257</v>
      </c>
      <c r="EA227" s="63" t="s">
        <v>94</v>
      </c>
      <c r="EB227" s="63" t="s">
        <v>95</v>
      </c>
      <c r="EC227" s="79"/>
      <c r="ED227" s="79"/>
      <c r="EE227" s="79"/>
      <c r="EF227" s="79"/>
      <c r="EG227" s="79"/>
      <c r="EH227" s="79"/>
      <c r="EI227" s="79"/>
      <c r="EJ227" s="79">
        <f t="shared" si="1868"/>
        <v>92</v>
      </c>
      <c r="EK227" s="79">
        <f t="shared" si="1868"/>
        <v>68</v>
      </c>
      <c r="EL227" s="79">
        <f>SUM(N227+BZ227)</f>
        <v>0</v>
      </c>
      <c r="EM227" s="153">
        <f t="shared" si="1869"/>
        <v>0</v>
      </c>
      <c r="EN227" s="79">
        <f t="shared" si="1870"/>
        <v>14</v>
      </c>
      <c r="EO227" s="79">
        <f t="shared" si="1871"/>
        <v>14</v>
      </c>
      <c r="EP227" s="79">
        <f t="shared" si="1872"/>
        <v>54</v>
      </c>
      <c r="EQ227" s="79">
        <f t="shared" si="1873"/>
        <v>54</v>
      </c>
      <c r="ER227" s="79">
        <f t="shared" si="1874"/>
        <v>0</v>
      </c>
      <c r="ES227" s="79">
        <f t="shared" si="1875"/>
        <v>0</v>
      </c>
      <c r="ET227" s="79">
        <f t="shared" si="1876"/>
        <v>0</v>
      </c>
      <c r="EU227" s="79">
        <f t="shared" si="1877"/>
        <v>0</v>
      </c>
      <c r="EV227" s="79">
        <f t="shared" si="1878"/>
        <v>0</v>
      </c>
      <c r="EW227" s="79">
        <f t="shared" si="1879"/>
        <v>4.5999999999999996</v>
      </c>
      <c r="EX227" s="79">
        <f t="shared" si="1880"/>
        <v>0</v>
      </c>
      <c r="EY227" s="79">
        <f t="shared" si="1881"/>
        <v>0</v>
      </c>
      <c r="EZ227" s="79">
        <f t="shared" si="1882"/>
        <v>0</v>
      </c>
      <c r="FA227" s="79">
        <f t="shared" si="1883"/>
        <v>0</v>
      </c>
      <c r="FB227" s="79">
        <f t="shared" si="1884"/>
        <v>0</v>
      </c>
      <c r="FC227" s="79">
        <f t="shared" si="1885"/>
        <v>0</v>
      </c>
      <c r="FD227" s="79">
        <f t="shared" si="1886"/>
        <v>0</v>
      </c>
      <c r="FE227" s="79">
        <f t="shared" si="1887"/>
        <v>0</v>
      </c>
      <c r="FF227" s="79">
        <f t="shared" si="1888"/>
        <v>0</v>
      </c>
      <c r="FG227" s="153">
        <f t="shared" si="1889"/>
        <v>0</v>
      </c>
      <c r="FH227" s="79">
        <f t="shared" si="1890"/>
        <v>0</v>
      </c>
      <c r="FI227" s="79">
        <f t="shared" si="1891"/>
        <v>0</v>
      </c>
      <c r="FJ227" s="79">
        <f t="shared" si="1892"/>
        <v>1</v>
      </c>
      <c r="FK227" s="79">
        <f t="shared" si="1893"/>
        <v>50</v>
      </c>
      <c r="FL227" s="79">
        <f t="shared" si="1894"/>
        <v>0</v>
      </c>
      <c r="FM227" s="79">
        <f t="shared" si="1895"/>
        <v>0</v>
      </c>
      <c r="FN227" s="79">
        <f t="shared" si="1896"/>
        <v>0</v>
      </c>
      <c r="FO227" s="79">
        <f t="shared" si="1897"/>
        <v>0</v>
      </c>
      <c r="FP227" s="79">
        <f t="shared" si="1898"/>
        <v>1</v>
      </c>
      <c r="FQ227" s="79">
        <f t="shared" si="1899"/>
        <v>6</v>
      </c>
      <c r="FR227" s="79"/>
      <c r="FS227" s="155">
        <f t="shared" si="1899"/>
        <v>8.3333333333333339</v>
      </c>
      <c r="FT227" s="79">
        <f t="shared" si="1900"/>
        <v>0</v>
      </c>
      <c r="FU227" s="79">
        <f t="shared" si="1901"/>
        <v>0</v>
      </c>
      <c r="FV227" s="79">
        <f t="shared" si="1902"/>
        <v>0</v>
      </c>
      <c r="FW227" s="79">
        <f t="shared" si="1903"/>
        <v>0</v>
      </c>
      <c r="FX227" s="79">
        <f t="shared" si="1904"/>
        <v>0</v>
      </c>
      <c r="FY227" s="79">
        <f t="shared" si="1905"/>
        <v>0</v>
      </c>
      <c r="FZ227" s="79">
        <f t="shared" si="1906"/>
        <v>0</v>
      </c>
      <c r="GA227" s="79">
        <f t="shared" si="1907"/>
        <v>0</v>
      </c>
      <c r="GB227" s="79">
        <f t="shared" si="1908"/>
        <v>0</v>
      </c>
      <c r="GC227" s="79">
        <f t="shared" si="1909"/>
        <v>0</v>
      </c>
      <c r="GD227" s="79">
        <f t="shared" si="1910"/>
        <v>0</v>
      </c>
      <c r="GE227" s="153">
        <f t="shared" si="1911"/>
        <v>136.93333333333334</v>
      </c>
      <c r="GF227" s="153">
        <f t="shared" si="1912"/>
        <v>74</v>
      </c>
      <c r="GG227" s="79"/>
      <c r="GH227" s="79"/>
      <c r="GI227" s="79"/>
      <c r="GJ227" s="80"/>
      <c r="GK227" s="267"/>
      <c r="GL227" s="10"/>
      <c r="GM227" s="10"/>
      <c r="GN227" s="1"/>
      <c r="GO227" s="13"/>
      <c r="GP227" s="26"/>
      <c r="GQ227" s="5"/>
      <c r="GR227" s="33"/>
    </row>
    <row r="228" spans="1:200" ht="24.95" hidden="1" customHeight="1" outlineLevel="1" x14ac:dyDescent="0.3">
      <c r="A228" s="116"/>
      <c r="B228" s="62" t="s">
        <v>115</v>
      </c>
      <c r="C228" s="193" t="s">
        <v>125</v>
      </c>
      <c r="D228" s="119" t="s">
        <v>95</v>
      </c>
      <c r="E228" s="119" t="s">
        <v>126</v>
      </c>
      <c r="F228" s="119" t="s">
        <v>127</v>
      </c>
      <c r="G228" s="119">
        <v>1</v>
      </c>
      <c r="H228" s="119">
        <v>9</v>
      </c>
      <c r="I228" s="119">
        <v>1</v>
      </c>
      <c r="J228" s="119">
        <v>1</v>
      </c>
      <c r="K228" s="63">
        <v>1</v>
      </c>
      <c r="L228" s="62">
        <v>40</v>
      </c>
      <c r="M228" s="64">
        <f>SUM(N228+P228+R228+T228+V228)</f>
        <v>20</v>
      </c>
      <c r="N228" s="65">
        <v>20</v>
      </c>
      <c r="O228" s="66">
        <f>SUM(N228)*I228</f>
        <v>20</v>
      </c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81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81">
        <f t="shared" si="1854"/>
        <v>20</v>
      </c>
      <c r="BH228" s="181">
        <f t="shared" si="1855"/>
        <v>20</v>
      </c>
      <c r="BI228" s="116"/>
      <c r="BJ228" s="116"/>
      <c r="BK228" s="116"/>
      <c r="BL228" s="116"/>
      <c r="BM228" s="82"/>
      <c r="BN228" s="62"/>
      <c r="BO228" s="63"/>
      <c r="BP228" s="63"/>
      <c r="BQ228" s="63"/>
      <c r="BR228" s="63"/>
      <c r="BS228" s="63"/>
      <c r="BT228" s="63"/>
      <c r="BU228" s="63"/>
      <c r="BV228" s="63"/>
      <c r="BW228" s="63"/>
      <c r="BX228" s="62"/>
      <c r="BY228" s="64"/>
      <c r="BZ228" s="65"/>
      <c r="CA228" s="66"/>
      <c r="CB228" s="65"/>
      <c r="CC228" s="66"/>
      <c r="CD228" s="65"/>
      <c r="CE228" s="66"/>
      <c r="CF228" s="65"/>
      <c r="CG228" s="66"/>
      <c r="CH228" s="65"/>
      <c r="CI228" s="66"/>
      <c r="CJ228" s="67"/>
      <c r="CK228" s="68"/>
      <c r="CL228" s="65"/>
      <c r="CM228" s="66"/>
      <c r="CN228" s="65"/>
      <c r="CO228" s="67"/>
      <c r="CP228" s="65"/>
      <c r="CQ228" s="69"/>
      <c r="CR228" s="65"/>
      <c r="CS228" s="66"/>
      <c r="CT228" s="65"/>
      <c r="CU228" s="67"/>
      <c r="CV228" s="65"/>
      <c r="CW228" s="67"/>
      <c r="CX228" s="65"/>
      <c r="CY228" s="66"/>
      <c r="CZ228" s="65"/>
      <c r="DA228" s="66"/>
      <c r="DB228" s="65"/>
      <c r="DC228" s="66"/>
      <c r="DD228" s="65"/>
      <c r="DE228" s="66"/>
      <c r="DF228" s="65"/>
      <c r="DG228" s="67"/>
      <c r="DH228" s="65"/>
      <c r="DI228" s="66"/>
      <c r="DJ228" s="65"/>
      <c r="DK228" s="66"/>
      <c r="DL228" s="79"/>
      <c r="DM228" s="79"/>
      <c r="DN228" s="79"/>
      <c r="DO228" s="79"/>
      <c r="DP228" s="79"/>
      <c r="DQ228" s="79"/>
      <c r="DR228" s="79"/>
      <c r="DS228" s="153">
        <f t="shared" si="1866"/>
        <v>0</v>
      </c>
      <c r="DT228" s="153">
        <f t="shared" si="1867"/>
        <v>0</v>
      </c>
      <c r="DU228" s="79"/>
      <c r="DV228" s="79"/>
      <c r="DW228" s="79"/>
      <c r="DX228" s="182"/>
      <c r="DY228" s="183"/>
      <c r="DZ228" s="62" t="s">
        <v>261</v>
      </c>
      <c r="EA228" s="63" t="s">
        <v>94</v>
      </c>
      <c r="EB228" s="63" t="s">
        <v>95</v>
      </c>
      <c r="EC228" s="79"/>
      <c r="ED228" s="79"/>
      <c r="EE228" s="79"/>
      <c r="EF228" s="79"/>
      <c r="EG228" s="79"/>
      <c r="EH228" s="79"/>
      <c r="EI228" s="79"/>
      <c r="EJ228" s="79">
        <f t="shared" si="1868"/>
        <v>40</v>
      </c>
      <c r="EK228" s="79">
        <f t="shared" si="1868"/>
        <v>20</v>
      </c>
      <c r="EL228" s="79">
        <f>SUM(N228+BZ228)</f>
        <v>20</v>
      </c>
      <c r="EM228" s="153">
        <f t="shared" si="1869"/>
        <v>20</v>
      </c>
      <c r="EN228" s="79">
        <f t="shared" si="1870"/>
        <v>0</v>
      </c>
      <c r="EO228" s="79">
        <f t="shared" si="1871"/>
        <v>0</v>
      </c>
      <c r="EP228" s="79">
        <f t="shared" si="1872"/>
        <v>0</v>
      </c>
      <c r="EQ228" s="79">
        <f t="shared" si="1873"/>
        <v>0</v>
      </c>
      <c r="ER228" s="79">
        <f t="shared" si="1874"/>
        <v>0</v>
      </c>
      <c r="ES228" s="79">
        <f t="shared" si="1875"/>
        <v>0</v>
      </c>
      <c r="ET228" s="79">
        <f t="shared" si="1876"/>
        <v>0</v>
      </c>
      <c r="EU228" s="79">
        <f t="shared" si="1877"/>
        <v>0</v>
      </c>
      <c r="EV228" s="79">
        <f t="shared" si="1878"/>
        <v>0</v>
      </c>
      <c r="EW228" s="79">
        <f t="shared" si="1879"/>
        <v>0</v>
      </c>
      <c r="EX228" s="79">
        <f t="shared" si="1880"/>
        <v>0</v>
      </c>
      <c r="EY228" s="79">
        <f t="shared" si="1881"/>
        <v>0</v>
      </c>
      <c r="EZ228" s="79">
        <f t="shared" si="1882"/>
        <v>0</v>
      </c>
      <c r="FA228" s="79">
        <f t="shared" si="1883"/>
        <v>0</v>
      </c>
      <c r="FB228" s="79">
        <f t="shared" si="1884"/>
        <v>0</v>
      </c>
      <c r="FC228" s="79">
        <f t="shared" si="1885"/>
        <v>0</v>
      </c>
      <c r="FD228" s="79">
        <f t="shared" si="1886"/>
        <v>0</v>
      </c>
      <c r="FE228" s="79">
        <f t="shared" si="1887"/>
        <v>0</v>
      </c>
      <c r="FF228" s="79">
        <f t="shared" si="1888"/>
        <v>0</v>
      </c>
      <c r="FG228" s="153">
        <f t="shared" si="1889"/>
        <v>0</v>
      </c>
      <c r="FH228" s="79">
        <f t="shared" si="1890"/>
        <v>0</v>
      </c>
      <c r="FI228" s="79">
        <f t="shared" si="1891"/>
        <v>0</v>
      </c>
      <c r="FJ228" s="79">
        <f t="shared" si="1892"/>
        <v>0</v>
      </c>
      <c r="FK228" s="79">
        <f t="shared" si="1893"/>
        <v>0</v>
      </c>
      <c r="FL228" s="79">
        <f t="shared" si="1894"/>
        <v>0</v>
      </c>
      <c r="FM228" s="79">
        <f t="shared" si="1895"/>
        <v>0</v>
      </c>
      <c r="FN228" s="79">
        <f t="shared" si="1896"/>
        <v>0</v>
      </c>
      <c r="FO228" s="79">
        <f t="shared" si="1897"/>
        <v>0</v>
      </c>
      <c r="FP228" s="79">
        <f t="shared" si="1898"/>
        <v>0</v>
      </c>
      <c r="FQ228" s="79">
        <f t="shared" si="1899"/>
        <v>0</v>
      </c>
      <c r="FR228" s="79"/>
      <c r="FS228" s="155">
        <f t="shared" si="1899"/>
        <v>0</v>
      </c>
      <c r="FT228" s="79">
        <f t="shared" si="1900"/>
        <v>0</v>
      </c>
      <c r="FU228" s="79">
        <f t="shared" si="1901"/>
        <v>0</v>
      </c>
      <c r="FV228" s="79">
        <f t="shared" si="1902"/>
        <v>0</v>
      </c>
      <c r="FW228" s="79">
        <f t="shared" si="1903"/>
        <v>0</v>
      </c>
      <c r="FX228" s="79">
        <f t="shared" si="1904"/>
        <v>0</v>
      </c>
      <c r="FY228" s="79">
        <f t="shared" si="1905"/>
        <v>0</v>
      </c>
      <c r="FZ228" s="79">
        <f t="shared" si="1906"/>
        <v>0</v>
      </c>
      <c r="GA228" s="79">
        <f t="shared" si="1907"/>
        <v>0</v>
      </c>
      <c r="GB228" s="79">
        <f t="shared" si="1908"/>
        <v>0</v>
      </c>
      <c r="GC228" s="79">
        <f t="shared" si="1909"/>
        <v>0</v>
      </c>
      <c r="GD228" s="79">
        <f t="shared" si="1910"/>
        <v>0</v>
      </c>
      <c r="GE228" s="153">
        <f t="shared" si="1911"/>
        <v>20</v>
      </c>
      <c r="GF228" s="153">
        <f t="shared" si="1912"/>
        <v>20</v>
      </c>
      <c r="GG228" s="79"/>
      <c r="GH228" s="79"/>
      <c r="GI228" s="79"/>
      <c r="GJ228" s="80"/>
      <c r="GK228" s="267"/>
      <c r="GL228" s="10"/>
      <c r="GM228" s="10"/>
      <c r="GN228" s="1"/>
      <c r="GO228" s="13"/>
      <c r="GP228" s="26"/>
      <c r="GQ228" s="5"/>
      <c r="GR228" s="33"/>
    </row>
    <row r="229" spans="1:200" ht="24.95" hidden="1" customHeight="1" outlineLevel="1" x14ac:dyDescent="0.3">
      <c r="A229" s="116"/>
      <c r="B229" s="62" t="s">
        <v>102</v>
      </c>
      <c r="C229" s="119" t="s">
        <v>110</v>
      </c>
      <c r="D229" s="63" t="s">
        <v>95</v>
      </c>
      <c r="E229" s="63" t="s">
        <v>123</v>
      </c>
      <c r="F229" s="63" t="s">
        <v>128</v>
      </c>
      <c r="G229" s="63">
        <v>5</v>
      </c>
      <c r="H229" s="63">
        <v>6</v>
      </c>
      <c r="I229" s="63">
        <v>1</v>
      </c>
      <c r="J229" s="63">
        <v>1</v>
      </c>
      <c r="K229" s="63">
        <v>2</v>
      </c>
      <c r="L229" s="62">
        <v>82</v>
      </c>
      <c r="M229" s="64">
        <f>SUM(N229+P229+R229+T229+V229)</f>
        <v>82</v>
      </c>
      <c r="N229" s="65">
        <v>24</v>
      </c>
      <c r="O229" s="66">
        <f>SUM(N229)*I229</f>
        <v>24</v>
      </c>
      <c r="P229" s="65">
        <v>16</v>
      </c>
      <c r="Q229" s="66">
        <f>J229*P229</f>
        <v>16</v>
      </c>
      <c r="R229" s="65">
        <v>28</v>
      </c>
      <c r="S229" s="66">
        <f>SUM(R229)*J229</f>
        <v>28</v>
      </c>
      <c r="T229" s="65"/>
      <c r="U229" s="66">
        <f>SUM(T229)*K229</f>
        <v>0</v>
      </c>
      <c r="V229" s="65">
        <v>14</v>
      </c>
      <c r="W229" s="66">
        <f>SUM(V229)*J229*1</f>
        <v>14</v>
      </c>
      <c r="X229" s="67">
        <f>SUM(J229*AX229*2+K229*AZ229*2)</f>
        <v>0</v>
      </c>
      <c r="Y229" s="68">
        <f>SUM(L229*5/100*J229)</f>
        <v>4.0999999999999996</v>
      </c>
      <c r="Z229" s="65"/>
      <c r="AA229" s="66"/>
      <c r="AB229" s="65"/>
      <c r="AC229" s="67">
        <f>SUM(AB229)*3*H229/5</f>
        <v>0</v>
      </c>
      <c r="AD229" s="65"/>
      <c r="AE229" s="69">
        <f>SUM(AD229*H229*(30+4))</f>
        <v>0</v>
      </c>
      <c r="AF229" s="65"/>
      <c r="AG229" s="66">
        <f>SUM(AF229*H229*3)</f>
        <v>0</v>
      </c>
      <c r="AH229" s="66"/>
      <c r="AI229" s="67">
        <f>SUM(AH229*H229/3)</f>
        <v>0</v>
      </c>
      <c r="AJ229" s="65"/>
      <c r="AK229" s="67">
        <f>SUM(AJ229*H229*2/3)</f>
        <v>0</v>
      </c>
      <c r="AL229" s="65">
        <v>1</v>
      </c>
      <c r="AM229" s="66">
        <f>SUM(AL229*H229)*2</f>
        <v>12</v>
      </c>
      <c r="AN229" s="65"/>
      <c r="AO229" s="66">
        <f>SUM(AN229*J229*2)</f>
        <v>0</v>
      </c>
      <c r="AP229" s="65"/>
      <c r="AQ229" s="67">
        <f>SUM(AP229*H229*2)</f>
        <v>0</v>
      </c>
      <c r="AR229" s="65"/>
      <c r="AS229" s="67">
        <f>AR229*H229/3</f>
        <v>0</v>
      </c>
      <c r="AT229" s="65">
        <v>1</v>
      </c>
      <c r="AU229" s="67">
        <f>AT229*H229/3</f>
        <v>2</v>
      </c>
      <c r="AV229" s="65"/>
      <c r="AW229" s="66">
        <f>SUM(J229*AV229*6)</f>
        <v>0</v>
      </c>
      <c r="AX229" s="65"/>
      <c r="AY229" s="67">
        <f>AX229*H229/3</f>
        <v>0</v>
      </c>
      <c r="AZ229" s="66"/>
      <c r="BA229" s="67">
        <f>SUM(AZ229*K229*5*6)</f>
        <v>0</v>
      </c>
      <c r="BB229" s="65"/>
      <c r="BC229" s="67">
        <f>SUM(BB229*K229*4*6)</f>
        <v>0</v>
      </c>
      <c r="BD229" s="65"/>
      <c r="BE229" s="70">
        <f>SUM(BD229*50)</f>
        <v>0</v>
      </c>
      <c r="BF229" s="116"/>
      <c r="BG229" s="181">
        <f t="shared" si="1854"/>
        <v>100.1</v>
      </c>
      <c r="BH229" s="181">
        <f t="shared" si="1855"/>
        <v>82</v>
      </c>
      <c r="BI229" s="116"/>
      <c r="BJ229" s="116"/>
      <c r="BK229" s="116"/>
      <c r="BL229" s="116"/>
      <c r="BM229" s="82"/>
      <c r="BN229" s="62" t="s">
        <v>158</v>
      </c>
      <c r="BO229" s="63" t="s">
        <v>108</v>
      </c>
      <c r="BP229" s="63" t="s">
        <v>95</v>
      </c>
      <c r="BQ229" s="63" t="s">
        <v>265</v>
      </c>
      <c r="BR229" s="63" t="s">
        <v>266</v>
      </c>
      <c r="BS229" s="63">
        <v>4</v>
      </c>
      <c r="BT229" s="63">
        <f>18+9+10</f>
        <v>37</v>
      </c>
      <c r="BU229" s="63">
        <v>1</v>
      </c>
      <c r="BV229" s="63">
        <v>3</v>
      </c>
      <c r="BW229" s="63">
        <v>4</v>
      </c>
      <c r="BX229" s="62">
        <v>130</v>
      </c>
      <c r="BY229" s="64">
        <f t="shared" si="1856"/>
        <v>52</v>
      </c>
      <c r="BZ229" s="65">
        <v>52</v>
      </c>
      <c r="CA229" s="66">
        <f t="shared" si="1857"/>
        <v>52</v>
      </c>
      <c r="CB229" s="65"/>
      <c r="CC229" s="66">
        <f>BV229*CB229</f>
        <v>0</v>
      </c>
      <c r="CD229" s="65"/>
      <c r="CE229" s="66"/>
      <c r="CF229" s="65"/>
      <c r="CG229" s="66">
        <f t="shared" si="1858"/>
        <v>0</v>
      </c>
      <c r="CH229" s="65"/>
      <c r="CI229" s="66">
        <f>SUM(CH229)*BV229*5</f>
        <v>0</v>
      </c>
      <c r="CJ229" s="67"/>
      <c r="CK229" s="68"/>
      <c r="CL229" s="65"/>
      <c r="CM229" s="66"/>
      <c r="CN229" s="65"/>
      <c r="CO229" s="67">
        <f t="shared" si="1859"/>
        <v>0</v>
      </c>
      <c r="CP229" s="65"/>
      <c r="CQ229" s="69">
        <f t="shared" si="1860"/>
        <v>0</v>
      </c>
      <c r="CR229" s="65"/>
      <c r="CS229" s="66">
        <f t="shared" si="1861"/>
        <v>0</v>
      </c>
      <c r="CT229" s="66"/>
      <c r="CU229" s="67">
        <f t="shared" si="1862"/>
        <v>0</v>
      </c>
      <c r="CV229" s="65"/>
      <c r="CW229" s="67">
        <f t="shared" si="1863"/>
        <v>0</v>
      </c>
      <c r="CX229" s="65"/>
      <c r="CY229" s="66">
        <f>SUM(CX229*BT229)*2</f>
        <v>0</v>
      </c>
      <c r="CZ229" s="65"/>
      <c r="DA229" s="66">
        <f>SUM(CZ229*BV229*2)</f>
        <v>0</v>
      </c>
      <c r="DB229" s="65"/>
      <c r="DC229" s="66">
        <f t="shared" si="1864"/>
        <v>0</v>
      </c>
      <c r="DD229" s="65"/>
      <c r="DE229" s="66">
        <f>BT229/3*DD229</f>
        <v>0</v>
      </c>
      <c r="DF229" s="65"/>
      <c r="DG229" s="67">
        <f t="shared" si="1865"/>
        <v>0</v>
      </c>
      <c r="DH229" s="66"/>
      <c r="DI229" s="66">
        <f>SUM(DH229*BT229/3)</f>
        <v>0</v>
      </c>
      <c r="DJ229" s="65"/>
      <c r="DK229" s="66">
        <f>DJ229*BT229/3</f>
        <v>0</v>
      </c>
      <c r="DL229" s="66"/>
      <c r="DM229" s="67">
        <f>SUM(DL229*BW229*5*6)</f>
        <v>0</v>
      </c>
      <c r="DN229" s="65"/>
      <c r="DO229" s="67">
        <f>SUM(DN229*BW229*4*6)</f>
        <v>0</v>
      </c>
      <c r="DP229" s="65"/>
      <c r="DQ229" s="70">
        <f>SUM(DP229*50)</f>
        <v>0</v>
      </c>
      <c r="DR229" s="79"/>
      <c r="DS229" s="153">
        <f t="shared" si="1866"/>
        <v>52</v>
      </c>
      <c r="DT229" s="153">
        <f t="shared" si="1867"/>
        <v>52</v>
      </c>
      <c r="DU229" s="79"/>
      <c r="DV229" s="79"/>
      <c r="DW229" s="79"/>
      <c r="DX229" s="182"/>
      <c r="DY229" s="183"/>
      <c r="DZ229" s="62" t="s">
        <v>158</v>
      </c>
      <c r="EA229" s="63" t="s">
        <v>108</v>
      </c>
      <c r="EB229" s="63" t="s">
        <v>95</v>
      </c>
      <c r="EC229" s="79"/>
      <c r="ED229" s="79"/>
      <c r="EE229" s="79"/>
      <c r="EF229" s="79"/>
      <c r="EG229" s="79"/>
      <c r="EH229" s="79"/>
      <c r="EI229" s="79"/>
      <c r="EJ229" s="79">
        <f>SUM(L229+L227)</f>
        <v>144</v>
      </c>
      <c r="EK229" s="79">
        <f>SUM(M229+M227)</f>
        <v>120</v>
      </c>
      <c r="EL229" s="79">
        <f>SUM(N229+N227)</f>
        <v>24</v>
      </c>
      <c r="EM229" s="153">
        <f t="shared" si="1869"/>
        <v>76</v>
      </c>
      <c r="EN229" s="79">
        <f t="shared" si="1870"/>
        <v>16</v>
      </c>
      <c r="EO229" s="79">
        <f t="shared" si="1871"/>
        <v>16</v>
      </c>
      <c r="EP229" s="79">
        <f t="shared" si="1872"/>
        <v>28</v>
      </c>
      <c r="EQ229" s="79">
        <f t="shared" si="1873"/>
        <v>28</v>
      </c>
      <c r="ER229" s="79">
        <f t="shared" si="1874"/>
        <v>0</v>
      </c>
      <c r="ES229" s="79">
        <f t="shared" si="1875"/>
        <v>0</v>
      </c>
      <c r="ET229" s="79">
        <f t="shared" si="1876"/>
        <v>14</v>
      </c>
      <c r="EU229" s="79">
        <f t="shared" si="1877"/>
        <v>14</v>
      </c>
      <c r="EV229" s="79">
        <f t="shared" si="1878"/>
        <v>0</v>
      </c>
      <c r="EW229" s="79">
        <f t="shared" si="1879"/>
        <v>4.0999999999999996</v>
      </c>
      <c r="EX229" s="79">
        <f t="shared" si="1880"/>
        <v>0</v>
      </c>
      <c r="EY229" s="79">
        <f t="shared" si="1881"/>
        <v>0</v>
      </c>
      <c r="EZ229" s="79">
        <f t="shared" si="1882"/>
        <v>0</v>
      </c>
      <c r="FA229" s="79">
        <f t="shared" si="1883"/>
        <v>0</v>
      </c>
      <c r="FB229" s="79">
        <f t="shared" si="1884"/>
        <v>0</v>
      </c>
      <c r="FC229" s="79">
        <f t="shared" si="1885"/>
        <v>0</v>
      </c>
      <c r="FD229" s="79">
        <f t="shared" si="1886"/>
        <v>0</v>
      </c>
      <c r="FE229" s="79">
        <f t="shared" si="1887"/>
        <v>0</v>
      </c>
      <c r="FF229" s="79">
        <f t="shared" si="1888"/>
        <v>0</v>
      </c>
      <c r="FG229" s="153">
        <f t="shared" si="1889"/>
        <v>0</v>
      </c>
      <c r="FH229" s="79">
        <f t="shared" si="1890"/>
        <v>0</v>
      </c>
      <c r="FI229" s="79">
        <f t="shared" si="1891"/>
        <v>0</v>
      </c>
      <c r="FJ229" s="79">
        <f t="shared" si="1892"/>
        <v>1</v>
      </c>
      <c r="FK229" s="79">
        <f t="shared" si="1893"/>
        <v>12</v>
      </c>
      <c r="FL229" s="79">
        <f t="shared" si="1894"/>
        <v>0</v>
      </c>
      <c r="FM229" s="79">
        <f t="shared" si="1895"/>
        <v>0</v>
      </c>
      <c r="FN229" s="79">
        <f t="shared" si="1896"/>
        <v>0</v>
      </c>
      <c r="FO229" s="79">
        <f t="shared" si="1897"/>
        <v>0</v>
      </c>
      <c r="FP229" s="79">
        <f t="shared" si="1898"/>
        <v>0</v>
      </c>
      <c r="FQ229" s="79">
        <f t="shared" si="1899"/>
        <v>0</v>
      </c>
      <c r="FR229" s="79"/>
      <c r="FS229" s="155">
        <f t="shared" si="1899"/>
        <v>2</v>
      </c>
      <c r="FT229" s="79">
        <f t="shared" si="1900"/>
        <v>0</v>
      </c>
      <c r="FU229" s="79">
        <f t="shared" si="1901"/>
        <v>0</v>
      </c>
      <c r="FV229" s="79">
        <f t="shared" si="1902"/>
        <v>0</v>
      </c>
      <c r="FW229" s="79">
        <f t="shared" si="1903"/>
        <v>0</v>
      </c>
      <c r="FX229" s="79">
        <f t="shared" si="1904"/>
        <v>0</v>
      </c>
      <c r="FY229" s="79">
        <f t="shared" si="1905"/>
        <v>0</v>
      </c>
      <c r="FZ229" s="79">
        <f t="shared" si="1906"/>
        <v>0</v>
      </c>
      <c r="GA229" s="79">
        <f t="shared" si="1907"/>
        <v>0</v>
      </c>
      <c r="GB229" s="79">
        <f t="shared" si="1908"/>
        <v>0</v>
      </c>
      <c r="GC229" s="79">
        <f t="shared" si="1909"/>
        <v>0</v>
      </c>
      <c r="GD229" s="79">
        <f t="shared" si="1910"/>
        <v>0</v>
      </c>
      <c r="GE229" s="153">
        <f t="shared" si="1911"/>
        <v>152.1</v>
      </c>
      <c r="GF229" s="153">
        <f t="shared" si="1912"/>
        <v>134</v>
      </c>
      <c r="GG229" s="79"/>
      <c r="GH229" s="79"/>
      <c r="GI229" s="79"/>
      <c r="GJ229" s="80"/>
      <c r="GK229" s="267"/>
      <c r="GL229" s="10"/>
      <c r="GM229" s="10"/>
      <c r="GN229" s="1"/>
      <c r="GO229" s="13"/>
      <c r="GP229" s="26"/>
      <c r="GQ229" s="5"/>
      <c r="GR229" s="33"/>
    </row>
    <row r="230" spans="1:200" ht="24.95" hidden="1" customHeight="1" outlineLevel="1" x14ac:dyDescent="0.3">
      <c r="A230" s="116"/>
      <c r="B230" s="62" t="s">
        <v>245</v>
      </c>
      <c r="C230" s="63" t="s">
        <v>110</v>
      </c>
      <c r="D230" s="63" t="s">
        <v>95</v>
      </c>
      <c r="E230" s="63" t="s">
        <v>130</v>
      </c>
      <c r="F230" s="63" t="s">
        <v>246</v>
      </c>
      <c r="G230" s="63">
        <v>9</v>
      </c>
      <c r="H230" s="63">
        <v>2</v>
      </c>
      <c r="I230" s="63">
        <v>1</v>
      </c>
      <c r="J230" s="63">
        <v>2</v>
      </c>
      <c r="K230" s="63">
        <f>SUM(J230)*2</f>
        <v>4</v>
      </c>
      <c r="L230" s="62"/>
      <c r="M230" s="64">
        <f>SUM(N230+P230+R230+T230+V230)</f>
        <v>0</v>
      </c>
      <c r="N230" s="65"/>
      <c r="O230" s="66">
        <f>SUM(N230)*I230</f>
        <v>0</v>
      </c>
      <c r="P230" s="65"/>
      <c r="Q230" s="66">
        <f>J230*P230</f>
        <v>0</v>
      </c>
      <c r="R230" s="65"/>
      <c r="S230" s="66">
        <f>SUM(R230)*J230</f>
        <v>0</v>
      </c>
      <c r="T230" s="65"/>
      <c r="U230" s="66">
        <f>SUM(T230)*K230</f>
        <v>0</v>
      </c>
      <c r="V230" s="65"/>
      <c r="W230" s="66">
        <f>SUM(V230)*J230*5</f>
        <v>0</v>
      </c>
      <c r="X230" s="67">
        <f>SUM(J230*AX230*2+K230*AZ230*2)</f>
        <v>0</v>
      </c>
      <c r="Y230" s="67">
        <f>L230*J230*0.05</f>
        <v>0</v>
      </c>
      <c r="Z230" s="65"/>
      <c r="AA230" s="66"/>
      <c r="AB230" s="65">
        <v>17</v>
      </c>
      <c r="AC230" s="67">
        <f>AB230*H230*2</f>
        <v>68</v>
      </c>
      <c r="AD230" s="65"/>
      <c r="AE230" s="69">
        <f>SUM(AD230*H230*(30+4))/5</f>
        <v>0</v>
      </c>
      <c r="AF230" s="65"/>
      <c r="AG230" s="66">
        <f>SUM(AF230*H230*3)</f>
        <v>0</v>
      </c>
      <c r="AH230" s="65"/>
      <c r="AI230" s="67">
        <f>SUM(AH230*H230/3)</f>
        <v>0</v>
      </c>
      <c r="AJ230" s="65"/>
      <c r="AK230" s="67">
        <f>SUM(AJ230*H230*2/3)</f>
        <v>0</v>
      </c>
      <c r="AL230" s="65"/>
      <c r="AM230" s="66">
        <f>SUM(AL230*H230)</f>
        <v>0</v>
      </c>
      <c r="AN230" s="65"/>
      <c r="AO230" s="66">
        <f>SUM(AN230*J230)</f>
        <v>0</v>
      </c>
      <c r="AP230" s="65"/>
      <c r="AQ230" s="68">
        <f>H230*AP230*3/3</f>
        <v>0</v>
      </c>
      <c r="AR230" s="65"/>
      <c r="AS230" s="67">
        <f>SUM(J230*AR230*6)</f>
        <v>0</v>
      </c>
      <c r="AT230" s="65"/>
      <c r="AU230" s="67">
        <f>AT230*H230/3</f>
        <v>0</v>
      </c>
      <c r="AV230" s="65"/>
      <c r="AW230" s="66">
        <f>SUM(AV230*H230/3)</f>
        <v>0</v>
      </c>
      <c r="AX230" s="65"/>
      <c r="AY230" s="67">
        <f>SUM(J230*AX230*8)</f>
        <v>0</v>
      </c>
      <c r="AZ230" s="65"/>
      <c r="BA230" s="67">
        <f>SUM(AZ230*K230*5*6)</f>
        <v>0</v>
      </c>
      <c r="BB230" s="65"/>
      <c r="BC230" s="67">
        <f>SUM(BB230*K230*4*6)</f>
        <v>0</v>
      </c>
      <c r="BD230" s="65"/>
      <c r="BE230" s="70">
        <f>SUM(BD230*50)</f>
        <v>0</v>
      </c>
      <c r="BF230" s="116"/>
      <c r="BG230" s="181">
        <f t="shared" si="1854"/>
        <v>68</v>
      </c>
      <c r="BH230" s="181">
        <f t="shared" si="1855"/>
        <v>0</v>
      </c>
      <c r="BI230" s="116"/>
      <c r="BJ230" s="116"/>
      <c r="BK230" s="116"/>
      <c r="BL230" s="116"/>
      <c r="BM230" s="82"/>
      <c r="BN230" s="62" t="s">
        <v>102</v>
      </c>
      <c r="BO230" s="119" t="s">
        <v>110</v>
      </c>
      <c r="BP230" s="63" t="s">
        <v>95</v>
      </c>
      <c r="BQ230" s="63" t="s">
        <v>123</v>
      </c>
      <c r="BR230" s="63" t="s">
        <v>272</v>
      </c>
      <c r="BS230" s="63">
        <v>6</v>
      </c>
      <c r="BT230" s="63">
        <v>6</v>
      </c>
      <c r="BU230" s="63">
        <v>1</v>
      </c>
      <c r="BV230" s="63">
        <v>1</v>
      </c>
      <c r="BW230" s="63">
        <v>2</v>
      </c>
      <c r="BX230" s="62">
        <v>74</v>
      </c>
      <c r="BY230" s="64">
        <f t="shared" si="1856"/>
        <v>74</v>
      </c>
      <c r="BZ230" s="65">
        <v>28</v>
      </c>
      <c r="CA230" s="66">
        <f t="shared" si="1857"/>
        <v>28</v>
      </c>
      <c r="CB230" s="65">
        <v>26</v>
      </c>
      <c r="CC230" s="66">
        <f>BV230*CB230</f>
        <v>26</v>
      </c>
      <c r="CD230" s="65">
        <v>20</v>
      </c>
      <c r="CE230" s="66">
        <f>SUM(CD230)*BV230</f>
        <v>20</v>
      </c>
      <c r="CF230" s="65"/>
      <c r="CG230" s="66">
        <f t="shared" si="1858"/>
        <v>0</v>
      </c>
      <c r="CH230" s="65"/>
      <c r="CI230" s="66">
        <f>SUM(CH230)*BV230*5</f>
        <v>0</v>
      </c>
      <c r="CJ230" s="67">
        <f>SUM(BV230*DJ230*2+BW230*DL230*2)</f>
        <v>2</v>
      </c>
      <c r="CK230" s="68">
        <f>SUM(BX230*5/100*BV230)</f>
        <v>3.7</v>
      </c>
      <c r="CL230" s="65"/>
      <c r="CM230" s="66"/>
      <c r="CN230" s="65"/>
      <c r="CO230" s="67">
        <f t="shared" si="1859"/>
        <v>0</v>
      </c>
      <c r="CP230" s="65"/>
      <c r="CQ230" s="69">
        <f t="shared" si="1860"/>
        <v>0</v>
      </c>
      <c r="CR230" s="65">
        <v>1</v>
      </c>
      <c r="CS230" s="66">
        <f t="shared" si="1861"/>
        <v>18</v>
      </c>
      <c r="CT230" s="66"/>
      <c r="CU230" s="67">
        <f t="shared" si="1862"/>
        <v>0</v>
      </c>
      <c r="CV230" s="65"/>
      <c r="CW230" s="67">
        <f t="shared" si="1863"/>
        <v>0</v>
      </c>
      <c r="CX230" s="65"/>
      <c r="CY230" s="66">
        <f>SUM(CX230*BT230)*2</f>
        <v>0</v>
      </c>
      <c r="CZ230" s="65"/>
      <c r="DA230" s="66">
        <f>SUM(CZ230*BV230*2)</f>
        <v>0</v>
      </c>
      <c r="DB230" s="65"/>
      <c r="DC230" s="66">
        <f t="shared" si="1864"/>
        <v>0</v>
      </c>
      <c r="DD230" s="65"/>
      <c r="DE230" s="66">
        <f>DD230*BT230/3</f>
        <v>0</v>
      </c>
      <c r="DF230" s="65"/>
      <c r="DG230" s="67">
        <f t="shared" si="1865"/>
        <v>0</v>
      </c>
      <c r="DH230" s="65"/>
      <c r="DI230" s="66">
        <f>SUM(BV230*DH230*6)</f>
        <v>0</v>
      </c>
      <c r="DJ230" s="65">
        <v>1</v>
      </c>
      <c r="DK230" s="66">
        <f>DJ230*BT230/3</f>
        <v>2</v>
      </c>
      <c r="DL230" s="66"/>
      <c r="DM230" s="67">
        <f>SUM(DL230*BW230*5*6)</f>
        <v>0</v>
      </c>
      <c r="DN230" s="65"/>
      <c r="DO230" s="67">
        <f>SUM(DN230*BW230*4*6)</f>
        <v>0</v>
      </c>
      <c r="DP230" s="65"/>
      <c r="DQ230" s="70">
        <f>SUM(DP230*50)</f>
        <v>0</v>
      </c>
      <c r="DR230" s="79"/>
      <c r="DS230" s="153">
        <f t="shared" si="1866"/>
        <v>99.7</v>
      </c>
      <c r="DT230" s="153">
        <f t="shared" si="1867"/>
        <v>78</v>
      </c>
      <c r="DU230" s="79"/>
      <c r="DV230" s="79"/>
      <c r="DW230" s="79"/>
      <c r="DX230" s="182"/>
      <c r="DY230" s="183"/>
      <c r="DZ230" s="62" t="s">
        <v>102</v>
      </c>
      <c r="EA230" s="119" t="s">
        <v>110</v>
      </c>
      <c r="EB230" s="63" t="s">
        <v>95</v>
      </c>
      <c r="EC230" s="79"/>
      <c r="ED230" s="79"/>
      <c r="EE230" s="79"/>
      <c r="EF230" s="79"/>
      <c r="EG230" s="79"/>
      <c r="EH230" s="79"/>
      <c r="EI230" s="79"/>
      <c r="EJ230" s="79">
        <f t="shared" ref="EJ230:EJ237" si="1913">SUM(L230+BX230)</f>
        <v>74</v>
      </c>
      <c r="EK230" s="79">
        <f t="shared" ref="EK230:EK237" si="1914">SUM(M230+BY230)</f>
        <v>74</v>
      </c>
      <c r="EL230" s="79">
        <f t="shared" ref="EL230:EL237" si="1915">SUM(N230+BZ230)</f>
        <v>28</v>
      </c>
      <c r="EM230" s="153">
        <f t="shared" si="1869"/>
        <v>28</v>
      </c>
      <c r="EN230" s="79">
        <f t="shared" si="1870"/>
        <v>26</v>
      </c>
      <c r="EO230" s="79">
        <f t="shared" si="1871"/>
        <v>26</v>
      </c>
      <c r="EP230" s="79">
        <f t="shared" si="1872"/>
        <v>20</v>
      </c>
      <c r="EQ230" s="79">
        <f t="shared" si="1873"/>
        <v>20</v>
      </c>
      <c r="ER230" s="79">
        <f t="shared" si="1874"/>
        <v>0</v>
      </c>
      <c r="ES230" s="79">
        <f t="shared" si="1875"/>
        <v>0</v>
      </c>
      <c r="ET230" s="79">
        <f t="shared" si="1876"/>
        <v>0</v>
      </c>
      <c r="EU230" s="79">
        <f t="shared" si="1877"/>
        <v>0</v>
      </c>
      <c r="EV230" s="79">
        <f t="shared" si="1878"/>
        <v>2</v>
      </c>
      <c r="EW230" s="79">
        <f t="shared" si="1879"/>
        <v>3.7</v>
      </c>
      <c r="EX230" s="79">
        <f t="shared" si="1880"/>
        <v>0</v>
      </c>
      <c r="EY230" s="79">
        <f t="shared" si="1881"/>
        <v>0</v>
      </c>
      <c r="EZ230" s="79">
        <f t="shared" si="1882"/>
        <v>17</v>
      </c>
      <c r="FA230" s="79">
        <f t="shared" si="1883"/>
        <v>68</v>
      </c>
      <c r="FB230" s="79">
        <f t="shared" si="1884"/>
        <v>0</v>
      </c>
      <c r="FC230" s="79">
        <f t="shared" si="1885"/>
        <v>0</v>
      </c>
      <c r="FD230" s="79">
        <f t="shared" si="1886"/>
        <v>1</v>
      </c>
      <c r="FE230" s="79">
        <f t="shared" si="1887"/>
        <v>18</v>
      </c>
      <c r="FF230" s="79">
        <f t="shared" si="1888"/>
        <v>0</v>
      </c>
      <c r="FG230" s="153">
        <f t="shared" si="1889"/>
        <v>0</v>
      </c>
      <c r="FH230" s="79">
        <f t="shared" si="1890"/>
        <v>0</v>
      </c>
      <c r="FI230" s="79">
        <f t="shared" si="1891"/>
        <v>0</v>
      </c>
      <c r="FJ230" s="79">
        <f t="shared" si="1892"/>
        <v>0</v>
      </c>
      <c r="FK230" s="79">
        <f t="shared" si="1893"/>
        <v>0</v>
      </c>
      <c r="FL230" s="79">
        <f t="shared" si="1894"/>
        <v>0</v>
      </c>
      <c r="FM230" s="79">
        <f t="shared" si="1895"/>
        <v>0</v>
      </c>
      <c r="FN230" s="79">
        <f t="shared" si="1896"/>
        <v>0</v>
      </c>
      <c r="FO230" s="79">
        <f t="shared" si="1897"/>
        <v>0</v>
      </c>
      <c r="FP230" s="79">
        <f t="shared" si="1898"/>
        <v>0</v>
      </c>
      <c r="FQ230" s="79">
        <f t="shared" si="1899"/>
        <v>0</v>
      </c>
      <c r="FR230" s="79"/>
      <c r="FS230" s="155">
        <f t="shared" si="1899"/>
        <v>0</v>
      </c>
      <c r="FT230" s="79">
        <f t="shared" si="1900"/>
        <v>0</v>
      </c>
      <c r="FU230" s="79">
        <f t="shared" si="1901"/>
        <v>0</v>
      </c>
      <c r="FV230" s="79">
        <f t="shared" si="1902"/>
        <v>1</v>
      </c>
      <c r="FW230" s="79">
        <f t="shared" si="1903"/>
        <v>2</v>
      </c>
      <c r="FX230" s="79">
        <f t="shared" si="1904"/>
        <v>0</v>
      </c>
      <c r="FY230" s="79">
        <f t="shared" si="1905"/>
        <v>0</v>
      </c>
      <c r="FZ230" s="79">
        <f t="shared" si="1906"/>
        <v>0</v>
      </c>
      <c r="GA230" s="79">
        <f t="shared" si="1907"/>
        <v>0</v>
      </c>
      <c r="GB230" s="79">
        <f t="shared" si="1908"/>
        <v>0</v>
      </c>
      <c r="GC230" s="79">
        <f t="shared" si="1909"/>
        <v>0</v>
      </c>
      <c r="GD230" s="79">
        <f t="shared" si="1910"/>
        <v>0</v>
      </c>
      <c r="GE230" s="153">
        <f t="shared" si="1911"/>
        <v>167.7</v>
      </c>
      <c r="GF230" s="153">
        <f t="shared" si="1912"/>
        <v>78</v>
      </c>
      <c r="GG230" s="79"/>
      <c r="GH230" s="79"/>
      <c r="GI230" s="79"/>
      <c r="GJ230" s="80"/>
      <c r="GK230" s="267"/>
      <c r="GL230" s="10"/>
      <c r="GM230" s="10"/>
      <c r="GN230" s="1"/>
      <c r="GO230" s="13"/>
      <c r="GP230" s="26"/>
      <c r="GQ230" s="5"/>
      <c r="GR230" s="33"/>
    </row>
    <row r="231" spans="1:200" ht="24.95" hidden="1" customHeight="1" outlineLevel="1" x14ac:dyDescent="0.3">
      <c r="A231" s="116"/>
      <c r="B231" s="137" t="s">
        <v>233</v>
      </c>
      <c r="C231" s="119" t="s">
        <v>94</v>
      </c>
      <c r="D231" s="119" t="s">
        <v>95</v>
      </c>
      <c r="E231" s="119" t="s">
        <v>96</v>
      </c>
      <c r="F231" s="119" t="s">
        <v>377</v>
      </c>
      <c r="G231" s="119">
        <v>9</v>
      </c>
      <c r="H231" s="119">
        <v>4</v>
      </c>
      <c r="I231" s="119">
        <v>1</v>
      </c>
      <c r="J231" s="119">
        <v>1</v>
      </c>
      <c r="K231" s="119">
        <v>1</v>
      </c>
      <c r="L231" s="138"/>
      <c r="M231" s="139">
        <f t="shared" ref="M231:M233" si="1916">SUM(N231+P231+R231+T231+V231)</f>
        <v>0</v>
      </c>
      <c r="N231" s="138"/>
      <c r="O231" s="138">
        <f t="shared" ref="O231:O233" si="1917">SUM(N231)*I231</f>
        <v>0</v>
      </c>
      <c r="P231" s="138"/>
      <c r="Q231" s="140">
        <f t="shared" ref="Q231:Q233" si="1918">J231*P231</f>
        <v>0</v>
      </c>
      <c r="R231" s="138"/>
      <c r="S231" s="140">
        <f t="shared" ref="S231:S232" si="1919">SUM(R231)*J231</f>
        <v>0</v>
      </c>
      <c r="T231" s="141"/>
      <c r="U231" s="142">
        <f t="shared" ref="U231:U232" si="1920">SUM(T231)*K231</f>
        <v>0</v>
      </c>
      <c r="V231" s="141"/>
      <c r="W231" s="142">
        <f t="shared" ref="W231:W233" si="1921">SUM(V231)*J231*5</f>
        <v>0</v>
      </c>
      <c r="X231" s="68"/>
      <c r="Y231" s="68">
        <f t="shared" ref="Y231" si="1922">SUM(L231*5/100*J231)</f>
        <v>0</v>
      </c>
      <c r="Z231" s="141"/>
      <c r="AA231" s="142"/>
      <c r="AB231" s="141"/>
      <c r="AC231" s="68">
        <f t="shared" ref="AC231:AC232" si="1923">SUM(AB231)*3*H231/5</f>
        <v>0</v>
      </c>
      <c r="AD231" s="141">
        <v>1</v>
      </c>
      <c r="AE231" s="148">
        <f>SUM(AD231*H231*(15))</f>
        <v>60</v>
      </c>
      <c r="AF231" s="141"/>
      <c r="AG231" s="142">
        <f t="shared" ref="AG231:AG232" si="1924">SUM(AF231*H231*3)</f>
        <v>0</v>
      </c>
      <c r="AH231" s="141"/>
      <c r="AI231" s="68">
        <f t="shared" ref="AI231:AI232" si="1925">SUM(AH231*H231/3)</f>
        <v>0</v>
      </c>
      <c r="AJ231" s="141"/>
      <c r="AK231" s="68">
        <f t="shared" ref="AK231:AK232" si="1926">SUM(AJ231*H231*2/3)</f>
        <v>0</v>
      </c>
      <c r="AL231" s="141"/>
      <c r="AM231" s="142">
        <f>SUM(AL231*H231)*2</f>
        <v>0</v>
      </c>
      <c r="AN231" s="141"/>
      <c r="AO231" s="142">
        <f>SUM(AN231*J231*2)</f>
        <v>0</v>
      </c>
      <c r="AP231" s="141"/>
      <c r="AQ231" s="68">
        <f t="shared" ref="AQ231:AQ232" si="1927">SUM(AP231*H231*2)</f>
        <v>0</v>
      </c>
      <c r="AR231" s="141"/>
      <c r="AS231" s="68">
        <f t="shared" ref="AS231:AS232" si="1928">SUM(J231*AR231*6)</f>
        <v>0</v>
      </c>
      <c r="AT231" s="141"/>
      <c r="AU231" s="68">
        <f t="shared" ref="AU231:AU232" si="1929">AT231*H231/3</f>
        <v>0</v>
      </c>
      <c r="AV231" s="141"/>
      <c r="AW231" s="142">
        <f>SUM(J231*AV231*6)</f>
        <v>0</v>
      </c>
      <c r="AX231" s="141"/>
      <c r="AY231" s="68">
        <f>SUM(J231*AX231*8)</f>
        <v>0</v>
      </c>
      <c r="AZ231" s="141"/>
      <c r="BA231" s="68">
        <f>SUM(AZ231*K231*5*6)</f>
        <v>0</v>
      </c>
      <c r="BB231" s="141"/>
      <c r="BC231" s="68">
        <f t="shared" ref="BC231:BC232" si="1930">SUM(BB231*K231*4*6)</f>
        <v>0</v>
      </c>
      <c r="BD231" s="141"/>
      <c r="BE231" s="112">
        <f t="shared" ref="BE231:BE232" si="1931">SUM(BD231*50)</f>
        <v>0</v>
      </c>
      <c r="BF231" s="116"/>
      <c r="BG231" s="181">
        <f t="shared" si="1854"/>
        <v>60</v>
      </c>
      <c r="BH231" s="181">
        <f t="shared" si="1855"/>
        <v>0</v>
      </c>
      <c r="BI231" s="116"/>
      <c r="BJ231" s="116"/>
      <c r="BK231" s="116"/>
      <c r="BL231" s="116"/>
      <c r="BM231" s="82"/>
      <c r="BN231" s="62" t="s">
        <v>102</v>
      </c>
      <c r="BO231" s="119" t="s">
        <v>110</v>
      </c>
      <c r="BP231" s="63" t="s">
        <v>95</v>
      </c>
      <c r="BQ231" s="63" t="s">
        <v>111</v>
      </c>
      <c r="BR231" s="63" t="s">
        <v>278</v>
      </c>
      <c r="BS231" s="63">
        <v>4</v>
      </c>
      <c r="BT231" s="119">
        <f>60+40</f>
        <v>100</v>
      </c>
      <c r="BU231" s="119">
        <v>1</v>
      </c>
      <c r="BV231" s="63">
        <v>1</v>
      </c>
      <c r="BW231" s="63">
        <f>BV231*2</f>
        <v>2</v>
      </c>
      <c r="BX231" s="62">
        <v>84</v>
      </c>
      <c r="BY231" s="64">
        <f t="shared" si="1856"/>
        <v>54</v>
      </c>
      <c r="BZ231" s="65"/>
      <c r="CA231" s="66">
        <f t="shared" si="1857"/>
        <v>0</v>
      </c>
      <c r="CB231" s="65">
        <v>26</v>
      </c>
      <c r="CC231" s="66">
        <f>BV231*CB231</f>
        <v>26</v>
      </c>
      <c r="CD231" s="65">
        <v>28</v>
      </c>
      <c r="CE231" s="66">
        <f>SUM(CD231)*BV231</f>
        <v>28</v>
      </c>
      <c r="CF231" s="65"/>
      <c r="CG231" s="66">
        <f t="shared" si="1858"/>
        <v>0</v>
      </c>
      <c r="CH231" s="65"/>
      <c r="CI231" s="66">
        <f>SUM(CH231)*BV231*5</f>
        <v>0</v>
      </c>
      <c r="CJ231" s="67">
        <f>SUM(BV231*DJ231*2+BW231*DL231*2)</f>
        <v>2</v>
      </c>
      <c r="CK231" s="68">
        <f>SUM(BX231*5/100*BV231)</f>
        <v>4.2</v>
      </c>
      <c r="CL231" s="65"/>
      <c r="CM231" s="66"/>
      <c r="CN231" s="65"/>
      <c r="CO231" s="67">
        <f t="shared" si="1859"/>
        <v>0</v>
      </c>
      <c r="CP231" s="65"/>
      <c r="CQ231" s="69">
        <f t="shared" si="1860"/>
        <v>0</v>
      </c>
      <c r="CR231" s="65"/>
      <c r="CS231" s="66">
        <f t="shared" si="1861"/>
        <v>0</v>
      </c>
      <c r="CT231" s="66"/>
      <c r="CU231" s="67">
        <f t="shared" si="1862"/>
        <v>0</v>
      </c>
      <c r="CV231" s="65"/>
      <c r="CW231" s="67">
        <f t="shared" si="1863"/>
        <v>0</v>
      </c>
      <c r="CX231" s="65"/>
      <c r="CY231" s="66">
        <f>SUM(CX231*BT231)*2</f>
        <v>0</v>
      </c>
      <c r="CZ231" s="65"/>
      <c r="DA231" s="66">
        <f>SUM(CZ231*BV231*2)</f>
        <v>0</v>
      </c>
      <c r="DB231" s="65"/>
      <c r="DC231" s="66">
        <f t="shared" si="1864"/>
        <v>0</v>
      </c>
      <c r="DD231" s="65"/>
      <c r="DE231" s="66">
        <f>SUM(BV231*DD231*6)</f>
        <v>0</v>
      </c>
      <c r="DF231" s="65"/>
      <c r="DG231" s="67">
        <f t="shared" si="1865"/>
        <v>0</v>
      </c>
      <c r="DH231" s="65"/>
      <c r="DI231" s="66">
        <f>SUM(DH231*BT231/3)</f>
        <v>0</v>
      </c>
      <c r="DJ231" s="65">
        <v>1</v>
      </c>
      <c r="DK231" s="66">
        <f>SUM(BV231*DJ231*8)</f>
        <v>8</v>
      </c>
      <c r="DL231" s="79"/>
      <c r="DM231" s="79"/>
      <c r="DN231" s="79"/>
      <c r="DO231" s="79"/>
      <c r="DP231" s="79"/>
      <c r="DQ231" s="79"/>
      <c r="DR231" s="79"/>
      <c r="DS231" s="153">
        <f t="shared" si="1866"/>
        <v>68.2</v>
      </c>
      <c r="DT231" s="153">
        <f t="shared" si="1867"/>
        <v>64</v>
      </c>
      <c r="DU231" s="79"/>
      <c r="DV231" s="79"/>
      <c r="DW231" s="79"/>
      <c r="DX231" s="182"/>
      <c r="DY231" s="183"/>
      <c r="DZ231" s="62" t="s">
        <v>102</v>
      </c>
      <c r="EA231" s="119" t="s">
        <v>110</v>
      </c>
      <c r="EB231" s="63" t="s">
        <v>95</v>
      </c>
      <c r="EC231" s="79"/>
      <c r="ED231" s="79"/>
      <c r="EE231" s="79"/>
      <c r="EF231" s="79"/>
      <c r="EG231" s="79"/>
      <c r="EH231" s="79"/>
      <c r="EI231" s="79"/>
      <c r="EJ231" s="79">
        <f t="shared" si="1913"/>
        <v>84</v>
      </c>
      <c r="EK231" s="79">
        <f t="shared" si="1914"/>
        <v>54</v>
      </c>
      <c r="EL231" s="79">
        <f t="shared" si="1915"/>
        <v>0</v>
      </c>
      <c r="EM231" s="153">
        <f t="shared" si="1869"/>
        <v>0</v>
      </c>
      <c r="EN231" s="79">
        <f t="shared" si="1870"/>
        <v>26</v>
      </c>
      <c r="EO231" s="79">
        <f t="shared" si="1871"/>
        <v>26</v>
      </c>
      <c r="EP231" s="79">
        <f t="shared" si="1872"/>
        <v>28</v>
      </c>
      <c r="EQ231" s="79">
        <f t="shared" si="1873"/>
        <v>28</v>
      </c>
      <c r="ER231" s="79">
        <f t="shared" si="1874"/>
        <v>0</v>
      </c>
      <c r="ES231" s="79">
        <f t="shared" si="1875"/>
        <v>0</v>
      </c>
      <c r="ET231" s="79">
        <f t="shared" si="1876"/>
        <v>0</v>
      </c>
      <c r="EU231" s="79">
        <f t="shared" si="1877"/>
        <v>0</v>
      </c>
      <c r="EV231" s="79">
        <f t="shared" si="1878"/>
        <v>2</v>
      </c>
      <c r="EW231" s="79">
        <f t="shared" si="1879"/>
        <v>4.2</v>
      </c>
      <c r="EX231" s="79">
        <f t="shared" si="1880"/>
        <v>0</v>
      </c>
      <c r="EY231" s="79">
        <f t="shared" si="1881"/>
        <v>0</v>
      </c>
      <c r="EZ231" s="79">
        <f t="shared" si="1882"/>
        <v>0</v>
      </c>
      <c r="FA231" s="79">
        <f t="shared" si="1883"/>
        <v>0</v>
      </c>
      <c r="FB231" s="79">
        <f t="shared" si="1884"/>
        <v>1</v>
      </c>
      <c r="FC231" s="79">
        <f t="shared" si="1885"/>
        <v>60</v>
      </c>
      <c r="FD231" s="79">
        <f t="shared" si="1886"/>
        <v>0</v>
      </c>
      <c r="FE231" s="79">
        <f t="shared" si="1887"/>
        <v>0</v>
      </c>
      <c r="FF231" s="79">
        <f t="shared" si="1888"/>
        <v>0</v>
      </c>
      <c r="FG231" s="153">
        <f t="shared" si="1889"/>
        <v>0</v>
      </c>
      <c r="FH231" s="79">
        <f t="shared" si="1890"/>
        <v>0</v>
      </c>
      <c r="FI231" s="79">
        <f t="shared" si="1891"/>
        <v>0</v>
      </c>
      <c r="FJ231" s="79">
        <f t="shared" si="1892"/>
        <v>0</v>
      </c>
      <c r="FK231" s="79">
        <f t="shared" si="1893"/>
        <v>0</v>
      </c>
      <c r="FL231" s="79">
        <f t="shared" si="1894"/>
        <v>0</v>
      </c>
      <c r="FM231" s="79">
        <f t="shared" si="1895"/>
        <v>0</v>
      </c>
      <c r="FN231" s="79">
        <f t="shared" si="1896"/>
        <v>0</v>
      </c>
      <c r="FO231" s="79">
        <f t="shared" si="1897"/>
        <v>0</v>
      </c>
      <c r="FP231" s="79">
        <f t="shared" si="1898"/>
        <v>0</v>
      </c>
      <c r="FQ231" s="79">
        <f t="shared" si="1899"/>
        <v>0</v>
      </c>
      <c r="FR231" s="79"/>
      <c r="FS231" s="155">
        <f t="shared" si="1899"/>
        <v>0</v>
      </c>
      <c r="FT231" s="79">
        <f t="shared" si="1900"/>
        <v>0</v>
      </c>
      <c r="FU231" s="79">
        <f t="shared" si="1901"/>
        <v>0</v>
      </c>
      <c r="FV231" s="79">
        <f t="shared" si="1902"/>
        <v>1</v>
      </c>
      <c r="FW231" s="79">
        <f t="shared" si="1903"/>
        <v>8</v>
      </c>
      <c r="FX231" s="79">
        <f t="shared" si="1904"/>
        <v>0</v>
      </c>
      <c r="FY231" s="79">
        <f t="shared" si="1905"/>
        <v>0</v>
      </c>
      <c r="FZ231" s="79">
        <f t="shared" si="1906"/>
        <v>0</v>
      </c>
      <c r="GA231" s="79">
        <f t="shared" si="1907"/>
        <v>0</v>
      </c>
      <c r="GB231" s="79">
        <f t="shared" si="1908"/>
        <v>0</v>
      </c>
      <c r="GC231" s="79">
        <f t="shared" si="1909"/>
        <v>0</v>
      </c>
      <c r="GD231" s="79">
        <f t="shared" si="1910"/>
        <v>0</v>
      </c>
      <c r="GE231" s="153">
        <f t="shared" si="1911"/>
        <v>128.19999999999999</v>
      </c>
      <c r="GF231" s="153">
        <f t="shared" si="1912"/>
        <v>64</v>
      </c>
      <c r="GG231" s="79"/>
      <c r="GH231" s="79"/>
      <c r="GI231" s="79"/>
      <c r="GJ231" s="80"/>
      <c r="GK231" s="267"/>
      <c r="GL231" s="10"/>
      <c r="GM231" s="10"/>
      <c r="GN231" s="1"/>
      <c r="GO231" s="13"/>
      <c r="GP231" s="26"/>
      <c r="GQ231" s="5"/>
      <c r="GR231" s="33"/>
    </row>
    <row r="232" spans="1:200" ht="24.95" hidden="1" customHeight="1" outlineLevel="1" x14ac:dyDescent="0.3">
      <c r="A232" s="116"/>
      <c r="B232" s="137" t="s">
        <v>233</v>
      </c>
      <c r="C232" s="119" t="s">
        <v>110</v>
      </c>
      <c r="D232" s="119" t="s">
        <v>95</v>
      </c>
      <c r="E232" s="119" t="s">
        <v>123</v>
      </c>
      <c r="F232" s="119" t="s">
        <v>378</v>
      </c>
      <c r="G232" s="119">
        <v>9</v>
      </c>
      <c r="H232" s="119">
        <v>1</v>
      </c>
      <c r="I232" s="119">
        <v>1</v>
      </c>
      <c r="J232" s="119">
        <v>1</v>
      </c>
      <c r="K232" s="119">
        <v>1</v>
      </c>
      <c r="L232" s="138"/>
      <c r="M232" s="139">
        <f t="shared" si="1916"/>
        <v>0</v>
      </c>
      <c r="N232" s="138"/>
      <c r="O232" s="138">
        <f t="shared" si="1917"/>
        <v>0</v>
      </c>
      <c r="P232" s="138"/>
      <c r="Q232" s="140">
        <f t="shared" si="1918"/>
        <v>0</v>
      </c>
      <c r="R232" s="138"/>
      <c r="S232" s="140">
        <f t="shared" si="1919"/>
        <v>0</v>
      </c>
      <c r="T232" s="141"/>
      <c r="U232" s="142">
        <f t="shared" si="1920"/>
        <v>0</v>
      </c>
      <c r="V232" s="141"/>
      <c r="W232" s="142">
        <f t="shared" si="1921"/>
        <v>0</v>
      </c>
      <c r="X232" s="68"/>
      <c r="Y232" s="68">
        <f t="shared" ref="Y232" si="1932">SUM(L232*5/100*J232)</f>
        <v>0</v>
      </c>
      <c r="Z232" s="141"/>
      <c r="AA232" s="142"/>
      <c r="AB232" s="141"/>
      <c r="AC232" s="68">
        <f t="shared" si="1923"/>
        <v>0</v>
      </c>
      <c r="AD232" s="141">
        <v>1</v>
      </c>
      <c r="AE232" s="148">
        <f>H232*15*AD232</f>
        <v>15</v>
      </c>
      <c r="AF232" s="141"/>
      <c r="AG232" s="142">
        <f t="shared" si="1924"/>
        <v>0</v>
      </c>
      <c r="AH232" s="141"/>
      <c r="AI232" s="68">
        <f t="shared" si="1925"/>
        <v>0</v>
      </c>
      <c r="AJ232" s="141"/>
      <c r="AK232" s="68">
        <f t="shared" si="1926"/>
        <v>0</v>
      </c>
      <c r="AL232" s="141"/>
      <c r="AM232" s="142">
        <f>SUM(AL232*H232)*2</f>
        <v>0</v>
      </c>
      <c r="AN232" s="141"/>
      <c r="AO232" s="142">
        <f t="shared" ref="AO232" si="1933">SUM(AN232*J232)</f>
        <v>0</v>
      </c>
      <c r="AP232" s="141"/>
      <c r="AQ232" s="68">
        <f t="shared" si="1927"/>
        <v>0</v>
      </c>
      <c r="AR232" s="141"/>
      <c r="AS232" s="68">
        <f t="shared" si="1928"/>
        <v>0</v>
      </c>
      <c r="AT232" s="141"/>
      <c r="AU232" s="68">
        <f t="shared" si="1929"/>
        <v>0</v>
      </c>
      <c r="AV232" s="141"/>
      <c r="AW232" s="142">
        <f t="shared" ref="AW232" si="1934">SUM(AV232*H232/3)</f>
        <v>0</v>
      </c>
      <c r="AX232" s="141"/>
      <c r="AY232" s="68">
        <f t="shared" ref="AY232" si="1935">SUM(J232*AX232*8)</f>
        <v>0</v>
      </c>
      <c r="AZ232" s="141"/>
      <c r="BA232" s="68">
        <f>SUM(AZ232*H232*5*2/3)</f>
        <v>0</v>
      </c>
      <c r="BB232" s="141"/>
      <c r="BC232" s="68">
        <f t="shared" si="1930"/>
        <v>0</v>
      </c>
      <c r="BD232" s="141"/>
      <c r="BE232" s="112">
        <f t="shared" si="1931"/>
        <v>0</v>
      </c>
      <c r="BF232" s="116"/>
      <c r="BG232" s="181">
        <f t="shared" si="1854"/>
        <v>15</v>
      </c>
      <c r="BH232" s="181">
        <f t="shared" si="1855"/>
        <v>0</v>
      </c>
      <c r="BI232" s="116"/>
      <c r="BJ232" s="116"/>
      <c r="BK232" s="116"/>
      <c r="BL232" s="116"/>
      <c r="BM232" s="82"/>
      <c r="BN232" s="137" t="s">
        <v>233</v>
      </c>
      <c r="BO232" s="119" t="s">
        <v>94</v>
      </c>
      <c r="BP232" s="119" t="s">
        <v>95</v>
      </c>
      <c r="BQ232" s="119" t="s">
        <v>96</v>
      </c>
      <c r="BR232" s="119" t="s">
        <v>377</v>
      </c>
      <c r="BS232" s="119">
        <v>9</v>
      </c>
      <c r="BT232" s="119">
        <v>4</v>
      </c>
      <c r="BU232" s="119">
        <v>1</v>
      </c>
      <c r="BV232" s="119">
        <v>1</v>
      </c>
      <c r="BW232" s="119">
        <v>1</v>
      </c>
      <c r="BX232" s="138"/>
      <c r="BY232" s="139">
        <f t="shared" ref="BY232:BY233" si="1936">SUM(BZ232+CB232+CD232+CF232+CH232)</f>
        <v>0</v>
      </c>
      <c r="BZ232" s="138"/>
      <c r="CA232" s="138">
        <f t="shared" ref="CA232:CA233" si="1937">SUM(BZ232)*BU232</f>
        <v>0</v>
      </c>
      <c r="CB232" s="138"/>
      <c r="CC232" s="140">
        <f t="shared" ref="CC232:CC234" si="1938">BV232*CB232</f>
        <v>0</v>
      </c>
      <c r="CD232" s="138"/>
      <c r="CE232" s="140">
        <f t="shared" ref="CE232:CE233" si="1939">SUM(CD232)*BV232</f>
        <v>0</v>
      </c>
      <c r="CF232" s="141"/>
      <c r="CG232" s="142">
        <f t="shared" ref="CG232:CG233" si="1940">SUM(CF232)*BW232</f>
        <v>0</v>
      </c>
      <c r="CH232" s="141"/>
      <c r="CI232" s="142">
        <f t="shared" ref="CI232:CI233" si="1941">SUM(CH232)*BV232*5</f>
        <v>0</v>
      </c>
      <c r="CJ232" s="68"/>
      <c r="CK232" s="68">
        <f t="shared" ref="CK232" si="1942">SUM(BX232*5/100*BV232)</f>
        <v>0</v>
      </c>
      <c r="CL232" s="141"/>
      <c r="CM232" s="142"/>
      <c r="CN232" s="141"/>
      <c r="CO232" s="68">
        <f t="shared" ref="CO232:CO233" si="1943">SUM(CN232)*3*BT232/5</f>
        <v>0</v>
      </c>
      <c r="CP232" s="141">
        <v>1</v>
      </c>
      <c r="CQ232" s="148">
        <f>SUM(CP232*BT232*(15))</f>
        <v>60</v>
      </c>
      <c r="CR232" s="141"/>
      <c r="CS232" s="142">
        <f t="shared" ref="CS232:CS233" si="1944">SUM(CR232*BT232*3)</f>
        <v>0</v>
      </c>
      <c r="CT232" s="141"/>
      <c r="CU232" s="68">
        <f t="shared" ref="CU232:CU233" si="1945">SUM(CT232*BT232/3)</f>
        <v>0</v>
      </c>
      <c r="CV232" s="141"/>
      <c r="CW232" s="68">
        <f t="shared" ref="CW232:CW233" si="1946">SUM(CV232*BT232*2/3)</f>
        <v>0</v>
      </c>
      <c r="CX232" s="141"/>
      <c r="CY232" s="142">
        <f>SUM(CX232*BT232)*2</f>
        <v>0</v>
      </c>
      <c r="CZ232" s="141"/>
      <c r="DA232" s="142">
        <f>SUM(CZ232*BV232*2)</f>
        <v>0</v>
      </c>
      <c r="DB232" s="141"/>
      <c r="DC232" s="142">
        <f t="shared" ref="DC232:DC233" si="1947">SUM(DB232*BT232*2)</f>
        <v>0</v>
      </c>
      <c r="DD232" s="141"/>
      <c r="DE232" s="142">
        <f t="shared" ref="DE232:DE233" si="1948">SUM(BV232*DD232*6)</f>
        <v>0</v>
      </c>
      <c r="DF232" s="141"/>
      <c r="DG232" s="68">
        <f t="shared" si="1865"/>
        <v>0</v>
      </c>
      <c r="DH232" s="141"/>
      <c r="DI232" s="142">
        <f>SUM(BV232*DH232*6)</f>
        <v>0</v>
      </c>
      <c r="DJ232" s="141"/>
      <c r="DK232" s="142">
        <f>SUM(BV232*DJ232*8)</f>
        <v>0</v>
      </c>
      <c r="DL232" s="141"/>
      <c r="DM232" s="68">
        <f>SUM(DL232*BW232*5*6)</f>
        <v>0</v>
      </c>
      <c r="DN232" s="141"/>
      <c r="DO232" s="68">
        <f t="shared" ref="DO232:DO233" si="1949">SUM(DN232*BW232*4*6)</f>
        <v>0</v>
      </c>
      <c r="DP232" s="141"/>
      <c r="DQ232" s="112">
        <f t="shared" ref="DQ232:DQ234" si="1950">SUM(DP232*50)</f>
        <v>0</v>
      </c>
      <c r="DR232" s="79"/>
      <c r="DS232" s="153">
        <f t="shared" si="1866"/>
        <v>60</v>
      </c>
      <c r="DT232" s="153">
        <f t="shared" si="1867"/>
        <v>0</v>
      </c>
      <c r="DU232" s="79"/>
      <c r="DV232" s="79"/>
      <c r="DW232" s="79"/>
      <c r="DX232" s="182"/>
      <c r="DY232" s="183"/>
      <c r="DZ232" s="184"/>
      <c r="EA232" s="184"/>
      <c r="EB232" s="79"/>
      <c r="EC232" s="79"/>
      <c r="ED232" s="79"/>
      <c r="EE232" s="79"/>
      <c r="EF232" s="79"/>
      <c r="EG232" s="79"/>
      <c r="EH232" s="79"/>
      <c r="EI232" s="79"/>
      <c r="EJ232" s="79">
        <f t="shared" si="1913"/>
        <v>0</v>
      </c>
      <c r="EK232" s="79">
        <f t="shared" si="1914"/>
        <v>0</v>
      </c>
      <c r="EL232" s="79">
        <f t="shared" si="1915"/>
        <v>0</v>
      </c>
      <c r="EM232" s="153">
        <f t="shared" si="1869"/>
        <v>0</v>
      </c>
      <c r="EN232" s="79">
        <f t="shared" si="1870"/>
        <v>0</v>
      </c>
      <c r="EO232" s="79">
        <f t="shared" si="1871"/>
        <v>0</v>
      </c>
      <c r="EP232" s="79">
        <f t="shared" si="1872"/>
        <v>0</v>
      </c>
      <c r="EQ232" s="79">
        <f t="shared" si="1873"/>
        <v>0</v>
      </c>
      <c r="ER232" s="79">
        <f t="shared" si="1874"/>
        <v>0</v>
      </c>
      <c r="ES232" s="79">
        <f t="shared" si="1875"/>
        <v>0</v>
      </c>
      <c r="ET232" s="79">
        <f t="shared" si="1876"/>
        <v>0</v>
      </c>
      <c r="EU232" s="79">
        <f t="shared" si="1877"/>
        <v>0</v>
      </c>
      <c r="EV232" s="79">
        <f t="shared" si="1878"/>
        <v>0</v>
      </c>
      <c r="EW232" s="79">
        <f t="shared" si="1879"/>
        <v>0</v>
      </c>
      <c r="EX232" s="79">
        <f t="shared" si="1880"/>
        <v>0</v>
      </c>
      <c r="EY232" s="79">
        <f t="shared" si="1881"/>
        <v>0</v>
      </c>
      <c r="EZ232" s="79">
        <f t="shared" si="1882"/>
        <v>0</v>
      </c>
      <c r="FA232" s="79">
        <f t="shared" si="1883"/>
        <v>0</v>
      </c>
      <c r="FB232" s="79">
        <f t="shared" si="1884"/>
        <v>2</v>
      </c>
      <c r="FC232" s="79">
        <f t="shared" si="1885"/>
        <v>75</v>
      </c>
      <c r="FD232" s="79">
        <f t="shared" si="1886"/>
        <v>0</v>
      </c>
      <c r="FE232" s="79">
        <f t="shared" si="1887"/>
        <v>0</v>
      </c>
      <c r="FF232" s="79">
        <f t="shared" si="1888"/>
        <v>0</v>
      </c>
      <c r="FG232" s="153">
        <f t="shared" si="1889"/>
        <v>0</v>
      </c>
      <c r="FH232" s="79">
        <f t="shared" si="1890"/>
        <v>0</v>
      </c>
      <c r="FI232" s="79">
        <f t="shared" si="1891"/>
        <v>0</v>
      </c>
      <c r="FJ232" s="79">
        <f t="shared" si="1892"/>
        <v>0</v>
      </c>
      <c r="FK232" s="79">
        <f t="shared" si="1893"/>
        <v>0</v>
      </c>
      <c r="FL232" s="79">
        <f t="shared" si="1894"/>
        <v>0</v>
      </c>
      <c r="FM232" s="79">
        <f t="shared" si="1895"/>
        <v>0</v>
      </c>
      <c r="FN232" s="79">
        <f t="shared" si="1896"/>
        <v>0</v>
      </c>
      <c r="FO232" s="79">
        <f t="shared" si="1897"/>
        <v>0</v>
      </c>
      <c r="FP232" s="79">
        <f t="shared" si="1898"/>
        <v>0</v>
      </c>
      <c r="FQ232" s="79">
        <f t="shared" si="1899"/>
        <v>0</v>
      </c>
      <c r="FR232" s="79"/>
      <c r="FS232" s="155">
        <f t="shared" si="1899"/>
        <v>0</v>
      </c>
      <c r="FT232" s="79">
        <f t="shared" si="1900"/>
        <v>0</v>
      </c>
      <c r="FU232" s="79">
        <f t="shared" si="1901"/>
        <v>0</v>
      </c>
      <c r="FV232" s="79">
        <f t="shared" si="1902"/>
        <v>0</v>
      </c>
      <c r="FW232" s="79">
        <f t="shared" si="1903"/>
        <v>0</v>
      </c>
      <c r="FX232" s="79">
        <f t="shared" si="1904"/>
        <v>0</v>
      </c>
      <c r="FY232" s="79">
        <f t="shared" si="1905"/>
        <v>0</v>
      </c>
      <c r="FZ232" s="79">
        <f t="shared" si="1906"/>
        <v>0</v>
      </c>
      <c r="GA232" s="79">
        <f t="shared" si="1907"/>
        <v>0</v>
      </c>
      <c r="GB232" s="79">
        <f t="shared" si="1908"/>
        <v>0</v>
      </c>
      <c r="GC232" s="79">
        <f t="shared" si="1909"/>
        <v>0</v>
      </c>
      <c r="GD232" s="79">
        <f t="shared" si="1910"/>
        <v>0</v>
      </c>
      <c r="GE232" s="153">
        <f t="shared" si="1911"/>
        <v>75</v>
      </c>
      <c r="GF232" s="153">
        <f t="shared" si="1912"/>
        <v>0</v>
      </c>
      <c r="GG232" s="79"/>
      <c r="GH232" s="79"/>
      <c r="GI232" s="79"/>
      <c r="GJ232" s="80"/>
      <c r="GK232" s="267"/>
      <c r="GL232" s="10"/>
      <c r="GM232" s="10"/>
      <c r="GN232" s="1"/>
      <c r="GO232" s="13"/>
      <c r="GP232" s="26"/>
      <c r="GQ232" s="5"/>
      <c r="GR232" s="33"/>
    </row>
    <row r="233" spans="1:200" ht="24.95" hidden="1" customHeight="1" outlineLevel="1" x14ac:dyDescent="0.3">
      <c r="A233" s="116"/>
      <c r="B233" s="137" t="s">
        <v>249</v>
      </c>
      <c r="C233" s="119" t="s">
        <v>110</v>
      </c>
      <c r="D233" s="119" t="s">
        <v>95</v>
      </c>
      <c r="E233" s="119" t="s">
        <v>130</v>
      </c>
      <c r="F233" s="119" t="s">
        <v>246</v>
      </c>
      <c r="G233" s="119">
        <v>9</v>
      </c>
      <c r="H233" s="119">
        <v>1</v>
      </c>
      <c r="I233" s="119">
        <v>2</v>
      </c>
      <c r="J233" s="119">
        <v>3</v>
      </c>
      <c r="K233" s="119">
        <f t="shared" ref="K233" si="1951">SUM(J233)*2</f>
        <v>6</v>
      </c>
      <c r="L233" s="137"/>
      <c r="M233" s="172">
        <f t="shared" si="1916"/>
        <v>0</v>
      </c>
      <c r="N233" s="173"/>
      <c r="O233" s="142">
        <f t="shared" si="1917"/>
        <v>0</v>
      </c>
      <c r="P233" s="173"/>
      <c r="Q233" s="142">
        <f t="shared" si="1918"/>
        <v>0</v>
      </c>
      <c r="R233" s="173"/>
      <c r="S233" s="142">
        <f t="shared" ref="S233" si="1952">SUM(R233)*J233</f>
        <v>0</v>
      </c>
      <c r="T233" s="173"/>
      <c r="U233" s="142">
        <f t="shared" ref="U233" si="1953">SUM(T233)*K233</f>
        <v>0</v>
      </c>
      <c r="V233" s="173"/>
      <c r="W233" s="142">
        <f t="shared" si="1921"/>
        <v>0</v>
      </c>
      <c r="X233" s="68">
        <f t="shared" ref="X233" si="1954">SUM(J233*AX233*2+K233*AZ233*2)</f>
        <v>0</v>
      </c>
      <c r="Y233" s="68">
        <f t="shared" ref="Y233" si="1955">L233*J233*0.05</f>
        <v>0</v>
      </c>
      <c r="Z233" s="173"/>
      <c r="AA233" s="142"/>
      <c r="AB233" s="173">
        <v>17</v>
      </c>
      <c r="AC233" s="68">
        <f>AB233*H233*0.5</f>
        <v>8.5</v>
      </c>
      <c r="AD233" s="116"/>
      <c r="AE233" s="116"/>
      <c r="AF233" s="116"/>
      <c r="AG233" s="116"/>
      <c r="AH233" s="116"/>
      <c r="AI233" s="181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81">
        <f t="shared" si="1854"/>
        <v>8.5</v>
      </c>
      <c r="BH233" s="181">
        <f t="shared" si="1855"/>
        <v>0</v>
      </c>
      <c r="BI233" s="116"/>
      <c r="BJ233" s="116"/>
      <c r="BK233" s="116"/>
      <c r="BL233" s="116"/>
      <c r="BM233" s="82"/>
      <c r="BN233" s="137" t="s">
        <v>233</v>
      </c>
      <c r="BO233" s="119" t="s">
        <v>110</v>
      </c>
      <c r="BP233" s="119" t="s">
        <v>95</v>
      </c>
      <c r="BQ233" s="119" t="s">
        <v>123</v>
      </c>
      <c r="BR233" s="119" t="s">
        <v>378</v>
      </c>
      <c r="BS233" s="119">
        <v>9</v>
      </c>
      <c r="BT233" s="119">
        <v>1</v>
      </c>
      <c r="BU233" s="119">
        <v>1</v>
      </c>
      <c r="BV233" s="119">
        <v>1</v>
      </c>
      <c r="BW233" s="119">
        <v>1</v>
      </c>
      <c r="BX233" s="138"/>
      <c r="BY233" s="139">
        <f t="shared" si="1936"/>
        <v>0</v>
      </c>
      <c r="BZ233" s="138"/>
      <c r="CA233" s="138">
        <f t="shared" si="1937"/>
        <v>0</v>
      </c>
      <c r="CB233" s="138"/>
      <c r="CC233" s="140">
        <f t="shared" si="1938"/>
        <v>0</v>
      </c>
      <c r="CD233" s="138"/>
      <c r="CE233" s="140">
        <f t="shared" si="1939"/>
        <v>0</v>
      </c>
      <c r="CF233" s="141"/>
      <c r="CG233" s="142">
        <f t="shared" si="1940"/>
        <v>0</v>
      </c>
      <c r="CH233" s="141"/>
      <c r="CI233" s="142">
        <f t="shared" si="1941"/>
        <v>0</v>
      </c>
      <c r="CJ233" s="68"/>
      <c r="CK233" s="68">
        <f t="shared" ref="CK233" si="1956">SUM(BX233*5/100*BV233)</f>
        <v>0</v>
      </c>
      <c r="CL233" s="141"/>
      <c r="CM233" s="142"/>
      <c r="CN233" s="141"/>
      <c r="CO233" s="68">
        <f t="shared" si="1943"/>
        <v>0</v>
      </c>
      <c r="CP233" s="141">
        <v>1</v>
      </c>
      <c r="CQ233" s="148">
        <f>BT233*15*CP233</f>
        <v>15</v>
      </c>
      <c r="CR233" s="141"/>
      <c r="CS233" s="142">
        <f t="shared" si="1944"/>
        <v>0</v>
      </c>
      <c r="CT233" s="141"/>
      <c r="CU233" s="68">
        <f t="shared" si="1945"/>
        <v>0</v>
      </c>
      <c r="CV233" s="141"/>
      <c r="CW233" s="68">
        <f t="shared" si="1946"/>
        <v>0</v>
      </c>
      <c r="CX233" s="141"/>
      <c r="CY233" s="142">
        <f>SUM(CX233*BT233)*2</f>
        <v>0</v>
      </c>
      <c r="CZ233" s="141"/>
      <c r="DA233" s="142">
        <f t="shared" ref="DA233" si="1957">SUM(CZ233*BV233)</f>
        <v>0</v>
      </c>
      <c r="DB233" s="141"/>
      <c r="DC233" s="142">
        <f t="shared" si="1947"/>
        <v>0</v>
      </c>
      <c r="DD233" s="141"/>
      <c r="DE233" s="142">
        <f t="shared" si="1948"/>
        <v>0</v>
      </c>
      <c r="DF233" s="141"/>
      <c r="DG233" s="68">
        <f t="shared" si="1865"/>
        <v>0</v>
      </c>
      <c r="DH233" s="141"/>
      <c r="DI233" s="142">
        <f t="shared" ref="DI233:DI234" si="1958">SUM(DH233*BT233/3)</f>
        <v>0</v>
      </c>
      <c r="DJ233" s="141"/>
      <c r="DK233" s="142">
        <f t="shared" ref="DK233" si="1959">SUM(BV233*DJ233*8)</f>
        <v>0</v>
      </c>
      <c r="DL233" s="141"/>
      <c r="DM233" s="68">
        <f>SUM(DL233*BT233*5*2/3)</f>
        <v>0</v>
      </c>
      <c r="DN233" s="141"/>
      <c r="DO233" s="68">
        <f t="shared" si="1949"/>
        <v>0</v>
      </c>
      <c r="DP233" s="141"/>
      <c r="DQ233" s="112">
        <f t="shared" si="1950"/>
        <v>0</v>
      </c>
      <c r="DR233" s="79"/>
      <c r="DS233" s="153">
        <f t="shared" si="1866"/>
        <v>15</v>
      </c>
      <c r="DT233" s="153">
        <f t="shared" si="1867"/>
        <v>0</v>
      </c>
      <c r="DU233" s="79"/>
      <c r="DV233" s="79"/>
      <c r="DW233" s="79"/>
      <c r="DX233" s="182"/>
      <c r="DY233" s="183"/>
      <c r="DZ233" s="184"/>
      <c r="EA233" s="184"/>
      <c r="EB233" s="79"/>
      <c r="EC233" s="79"/>
      <c r="ED233" s="79"/>
      <c r="EE233" s="79"/>
      <c r="EF233" s="79"/>
      <c r="EG233" s="79"/>
      <c r="EH233" s="79"/>
      <c r="EI233" s="79"/>
      <c r="EJ233" s="79">
        <f t="shared" si="1913"/>
        <v>0</v>
      </c>
      <c r="EK233" s="79">
        <f t="shared" si="1914"/>
        <v>0</v>
      </c>
      <c r="EL233" s="79">
        <f t="shared" si="1915"/>
        <v>0</v>
      </c>
      <c r="EM233" s="153">
        <f t="shared" si="1869"/>
        <v>0</v>
      </c>
      <c r="EN233" s="79">
        <f t="shared" si="1870"/>
        <v>0</v>
      </c>
      <c r="EO233" s="79">
        <f t="shared" si="1871"/>
        <v>0</v>
      </c>
      <c r="EP233" s="79">
        <f t="shared" si="1872"/>
        <v>0</v>
      </c>
      <c r="EQ233" s="79">
        <f t="shared" si="1873"/>
        <v>0</v>
      </c>
      <c r="ER233" s="79">
        <f t="shared" si="1874"/>
        <v>0</v>
      </c>
      <c r="ES233" s="79">
        <f t="shared" si="1875"/>
        <v>0</v>
      </c>
      <c r="ET233" s="79">
        <f t="shared" si="1876"/>
        <v>0</v>
      </c>
      <c r="EU233" s="79">
        <f t="shared" si="1877"/>
        <v>0</v>
      </c>
      <c r="EV233" s="79">
        <f t="shared" si="1878"/>
        <v>0</v>
      </c>
      <c r="EW233" s="79">
        <f t="shared" si="1879"/>
        <v>0</v>
      </c>
      <c r="EX233" s="79">
        <f t="shared" si="1880"/>
        <v>0</v>
      </c>
      <c r="EY233" s="79">
        <f t="shared" si="1881"/>
        <v>0</v>
      </c>
      <c r="EZ233" s="79">
        <f t="shared" si="1882"/>
        <v>17</v>
      </c>
      <c r="FA233" s="79">
        <f t="shared" si="1883"/>
        <v>8.5</v>
      </c>
      <c r="FB233" s="79">
        <f t="shared" si="1884"/>
        <v>1</v>
      </c>
      <c r="FC233" s="79">
        <f t="shared" si="1885"/>
        <v>15</v>
      </c>
      <c r="FD233" s="79">
        <f t="shared" si="1886"/>
        <v>0</v>
      </c>
      <c r="FE233" s="79">
        <f t="shared" si="1887"/>
        <v>0</v>
      </c>
      <c r="FF233" s="79">
        <f t="shared" si="1888"/>
        <v>0</v>
      </c>
      <c r="FG233" s="153">
        <f t="shared" si="1889"/>
        <v>0</v>
      </c>
      <c r="FH233" s="79">
        <f t="shared" si="1890"/>
        <v>0</v>
      </c>
      <c r="FI233" s="79">
        <f t="shared" si="1891"/>
        <v>0</v>
      </c>
      <c r="FJ233" s="79">
        <f t="shared" si="1892"/>
        <v>0</v>
      </c>
      <c r="FK233" s="79">
        <f t="shared" si="1893"/>
        <v>0</v>
      </c>
      <c r="FL233" s="79">
        <f t="shared" si="1894"/>
        <v>0</v>
      </c>
      <c r="FM233" s="79">
        <f t="shared" si="1895"/>
        <v>0</v>
      </c>
      <c r="FN233" s="79">
        <f t="shared" si="1896"/>
        <v>0</v>
      </c>
      <c r="FO233" s="79">
        <f t="shared" si="1897"/>
        <v>0</v>
      </c>
      <c r="FP233" s="79">
        <f t="shared" si="1898"/>
        <v>0</v>
      </c>
      <c r="FQ233" s="79">
        <f t="shared" si="1899"/>
        <v>0</v>
      </c>
      <c r="FR233" s="79"/>
      <c r="FS233" s="155">
        <f t="shared" si="1899"/>
        <v>0</v>
      </c>
      <c r="FT233" s="79">
        <f t="shared" si="1900"/>
        <v>0</v>
      </c>
      <c r="FU233" s="79">
        <f t="shared" si="1901"/>
        <v>0</v>
      </c>
      <c r="FV233" s="79">
        <f t="shared" si="1902"/>
        <v>0</v>
      </c>
      <c r="FW233" s="79">
        <f t="shared" si="1903"/>
        <v>0</v>
      </c>
      <c r="FX233" s="79">
        <f t="shared" si="1904"/>
        <v>0</v>
      </c>
      <c r="FY233" s="79">
        <f t="shared" si="1905"/>
        <v>0</v>
      </c>
      <c r="FZ233" s="79">
        <f t="shared" si="1906"/>
        <v>0</v>
      </c>
      <c r="GA233" s="79">
        <f t="shared" si="1907"/>
        <v>0</v>
      </c>
      <c r="GB233" s="79">
        <f t="shared" si="1908"/>
        <v>0</v>
      </c>
      <c r="GC233" s="79">
        <f t="shared" si="1909"/>
        <v>0</v>
      </c>
      <c r="GD233" s="79">
        <f t="shared" si="1910"/>
        <v>0</v>
      </c>
      <c r="GE233" s="153">
        <f t="shared" si="1911"/>
        <v>23.5</v>
      </c>
      <c r="GF233" s="153">
        <f t="shared" si="1912"/>
        <v>0</v>
      </c>
      <c r="GG233" s="79"/>
      <c r="GH233" s="79"/>
      <c r="GI233" s="79"/>
      <c r="GJ233" s="80"/>
      <c r="GK233" s="267"/>
      <c r="GL233" s="10"/>
      <c r="GM233" s="10"/>
      <c r="GN233" s="1"/>
      <c r="GO233" s="13"/>
      <c r="GP233" s="26"/>
      <c r="GQ233" s="5"/>
      <c r="GR233" s="33"/>
    </row>
    <row r="234" spans="1:200" ht="24.95" hidden="1" customHeight="1" outlineLevel="1" x14ac:dyDescent="0.3">
      <c r="A234" s="116"/>
      <c r="B234" s="168"/>
      <c r="C234" s="168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>
        <f t="shared" ref="M234:M237" si="1960">SUM(N234+P234+T234+V234+AR234*2)</f>
        <v>0</v>
      </c>
      <c r="N234" s="116"/>
      <c r="O234" s="181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81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81">
        <f t="shared" si="1854"/>
        <v>0</v>
      </c>
      <c r="BH234" s="181">
        <f t="shared" si="1855"/>
        <v>0</v>
      </c>
      <c r="BI234" s="116"/>
      <c r="BJ234" s="116"/>
      <c r="BK234" s="116"/>
      <c r="BL234" s="116"/>
      <c r="BM234" s="82"/>
      <c r="BN234" s="137" t="s">
        <v>400</v>
      </c>
      <c r="BO234" s="119" t="s">
        <v>110</v>
      </c>
      <c r="BP234" s="119" t="s">
        <v>95</v>
      </c>
      <c r="BQ234" s="119" t="s">
        <v>123</v>
      </c>
      <c r="BR234" s="119" t="s">
        <v>398</v>
      </c>
      <c r="BS234" s="119">
        <v>6</v>
      </c>
      <c r="BT234" s="119">
        <v>12</v>
      </c>
      <c r="BU234" s="119">
        <v>2</v>
      </c>
      <c r="BV234" s="119">
        <v>2</v>
      </c>
      <c r="BW234" s="119">
        <v>2</v>
      </c>
      <c r="BX234" s="137"/>
      <c r="BY234" s="172">
        <f>SUM(BZ234+CB234+CD234+CF234+CH234)</f>
        <v>0</v>
      </c>
      <c r="BZ234" s="141"/>
      <c r="CA234" s="142">
        <f t="shared" ref="CA234" si="1961">SUM(BZ234)*BU234</f>
        <v>0</v>
      </c>
      <c r="CB234" s="141"/>
      <c r="CC234" s="142">
        <f t="shared" si="1938"/>
        <v>0</v>
      </c>
      <c r="CD234" s="141"/>
      <c r="CE234" s="142">
        <f>SUM(CD234)*BV234</f>
        <v>0</v>
      </c>
      <c r="CF234" s="141"/>
      <c r="CG234" s="142">
        <f>SUM(CF234)*BW234</f>
        <v>0</v>
      </c>
      <c r="CH234" s="141"/>
      <c r="CI234" s="142">
        <f t="shared" ref="CI234" si="1962">SUM(CH234)*BV234*5</f>
        <v>0</v>
      </c>
      <c r="CJ234" s="68">
        <f t="shared" ref="CJ234" si="1963">SUM(BV234*DJ234*2+BW234*DL234*2)</f>
        <v>0</v>
      </c>
      <c r="CK234" s="68">
        <f t="shared" ref="CK234" si="1964">SUM(BX234*5/100*BV234)</f>
        <v>0</v>
      </c>
      <c r="CL234" s="141"/>
      <c r="CM234" s="142"/>
      <c r="CN234" s="141">
        <v>4</v>
      </c>
      <c r="CO234" s="68">
        <f>CN234*BT234/3</f>
        <v>16</v>
      </c>
      <c r="CP234" s="141"/>
      <c r="CQ234" s="148">
        <f t="shared" ref="CQ234" si="1965">SUM(CP234*BT234*(30+4))</f>
        <v>0</v>
      </c>
      <c r="CR234" s="141"/>
      <c r="CS234" s="142">
        <f t="shared" ref="CS234" si="1966">SUM(CR234*BT234*3)</f>
        <v>0</v>
      </c>
      <c r="CT234" s="141"/>
      <c r="CU234" s="68">
        <f t="shared" ref="CU234" si="1967">SUM(CT234*BT234/3)</f>
        <v>0</v>
      </c>
      <c r="CV234" s="141"/>
      <c r="CW234" s="68">
        <f t="shared" ref="CW234" si="1968">SUM(CV234*BT234*2/3)</f>
        <v>0</v>
      </c>
      <c r="CX234" s="141"/>
      <c r="CY234" s="142">
        <f t="shared" ref="CY234" si="1969">SUM(CX234*BT234*2)</f>
        <v>0</v>
      </c>
      <c r="CZ234" s="141"/>
      <c r="DA234" s="142">
        <f t="shared" ref="DA234" si="1970">SUM(CZ234*BV234*2)</f>
        <v>0</v>
      </c>
      <c r="DB234" s="141">
        <v>1</v>
      </c>
      <c r="DC234" s="142">
        <f t="shared" ref="DC234" si="1971">DB234*BT234/3</f>
        <v>4</v>
      </c>
      <c r="DD234" s="141"/>
      <c r="DE234" s="142">
        <f>DD234*BT234/3</f>
        <v>0</v>
      </c>
      <c r="DF234" s="141"/>
      <c r="DG234" s="68">
        <f t="shared" si="1865"/>
        <v>0</v>
      </c>
      <c r="DH234" s="141"/>
      <c r="DI234" s="142">
        <f t="shared" si="1958"/>
        <v>0</v>
      </c>
      <c r="DJ234" s="141"/>
      <c r="DK234" s="142">
        <f>DJ234*BT234/3</f>
        <v>0</v>
      </c>
      <c r="DL234" s="141"/>
      <c r="DM234" s="68">
        <f t="shared" ref="DM234" si="1972">SUM(DL234*BW234*5*6)</f>
        <v>0</v>
      </c>
      <c r="DN234" s="141"/>
      <c r="DO234" s="68">
        <f t="shared" ref="DO234" si="1973">SUM(DN234*BW234*4*6)</f>
        <v>0</v>
      </c>
      <c r="DP234" s="141"/>
      <c r="DQ234" s="112">
        <f t="shared" si="1950"/>
        <v>0</v>
      </c>
      <c r="DR234" s="79"/>
      <c r="DS234" s="153">
        <f t="shared" si="1866"/>
        <v>20</v>
      </c>
      <c r="DT234" s="153">
        <f t="shared" si="1867"/>
        <v>4</v>
      </c>
      <c r="DU234" s="79"/>
      <c r="DV234" s="79"/>
      <c r="DW234" s="79"/>
      <c r="DX234" s="182"/>
      <c r="DY234" s="183"/>
      <c r="DZ234" s="184"/>
      <c r="EA234" s="184"/>
      <c r="EB234" s="79"/>
      <c r="EC234" s="79"/>
      <c r="ED234" s="79"/>
      <c r="EE234" s="79"/>
      <c r="EF234" s="79"/>
      <c r="EG234" s="79"/>
      <c r="EH234" s="79"/>
      <c r="EI234" s="79"/>
      <c r="EJ234" s="79">
        <f t="shared" si="1913"/>
        <v>0</v>
      </c>
      <c r="EK234" s="79">
        <f t="shared" si="1914"/>
        <v>0</v>
      </c>
      <c r="EL234" s="79">
        <f t="shared" si="1915"/>
        <v>0</v>
      </c>
      <c r="EM234" s="153">
        <f t="shared" si="1869"/>
        <v>0</v>
      </c>
      <c r="EN234" s="79">
        <f t="shared" si="1870"/>
        <v>0</v>
      </c>
      <c r="EO234" s="79">
        <f t="shared" si="1871"/>
        <v>0</v>
      </c>
      <c r="EP234" s="79">
        <f t="shared" si="1872"/>
        <v>0</v>
      </c>
      <c r="EQ234" s="79">
        <f t="shared" si="1873"/>
        <v>0</v>
      </c>
      <c r="ER234" s="79">
        <f t="shared" si="1874"/>
        <v>0</v>
      </c>
      <c r="ES234" s="79">
        <f t="shared" si="1875"/>
        <v>0</v>
      </c>
      <c r="ET234" s="79">
        <f t="shared" si="1876"/>
        <v>0</v>
      </c>
      <c r="EU234" s="79">
        <f t="shared" si="1877"/>
        <v>0</v>
      </c>
      <c r="EV234" s="79">
        <f t="shared" si="1878"/>
        <v>0</v>
      </c>
      <c r="EW234" s="79">
        <f t="shared" si="1879"/>
        <v>0</v>
      </c>
      <c r="EX234" s="79">
        <f t="shared" si="1880"/>
        <v>0</v>
      </c>
      <c r="EY234" s="79">
        <f t="shared" si="1881"/>
        <v>0</v>
      </c>
      <c r="EZ234" s="79">
        <f t="shared" si="1882"/>
        <v>4</v>
      </c>
      <c r="FA234" s="79">
        <f t="shared" si="1883"/>
        <v>16</v>
      </c>
      <c r="FB234" s="79">
        <f t="shared" si="1884"/>
        <v>0</v>
      </c>
      <c r="FC234" s="79">
        <f t="shared" si="1885"/>
        <v>0</v>
      </c>
      <c r="FD234" s="79">
        <f t="shared" si="1886"/>
        <v>0</v>
      </c>
      <c r="FE234" s="79">
        <f t="shared" si="1887"/>
        <v>0</v>
      </c>
      <c r="FF234" s="79">
        <f t="shared" si="1888"/>
        <v>0</v>
      </c>
      <c r="FG234" s="153">
        <f t="shared" si="1889"/>
        <v>0</v>
      </c>
      <c r="FH234" s="79">
        <f t="shared" si="1890"/>
        <v>0</v>
      </c>
      <c r="FI234" s="79">
        <f t="shared" si="1891"/>
        <v>0</v>
      </c>
      <c r="FJ234" s="79">
        <f t="shared" si="1892"/>
        <v>0</v>
      </c>
      <c r="FK234" s="79">
        <f t="shared" si="1893"/>
        <v>0</v>
      </c>
      <c r="FL234" s="79">
        <f t="shared" si="1894"/>
        <v>0</v>
      </c>
      <c r="FM234" s="79">
        <f t="shared" si="1895"/>
        <v>0</v>
      </c>
      <c r="FN234" s="79">
        <f t="shared" si="1896"/>
        <v>1</v>
      </c>
      <c r="FO234" s="79">
        <f t="shared" si="1897"/>
        <v>4</v>
      </c>
      <c r="FP234" s="79">
        <f t="shared" si="1898"/>
        <v>0</v>
      </c>
      <c r="FQ234" s="79">
        <f t="shared" si="1899"/>
        <v>0</v>
      </c>
      <c r="FR234" s="79"/>
      <c r="FS234" s="155">
        <f t="shared" si="1899"/>
        <v>0</v>
      </c>
      <c r="FT234" s="79">
        <f t="shared" si="1900"/>
        <v>0</v>
      </c>
      <c r="FU234" s="79">
        <f t="shared" si="1901"/>
        <v>0</v>
      </c>
      <c r="FV234" s="79">
        <f t="shared" si="1902"/>
        <v>0</v>
      </c>
      <c r="FW234" s="79">
        <f t="shared" si="1903"/>
        <v>0</v>
      </c>
      <c r="FX234" s="79">
        <f t="shared" si="1904"/>
        <v>0</v>
      </c>
      <c r="FY234" s="79">
        <f t="shared" si="1905"/>
        <v>0</v>
      </c>
      <c r="FZ234" s="79">
        <f t="shared" si="1906"/>
        <v>0</v>
      </c>
      <c r="GA234" s="79">
        <f t="shared" si="1907"/>
        <v>0</v>
      </c>
      <c r="GB234" s="79">
        <f t="shared" si="1908"/>
        <v>0</v>
      </c>
      <c r="GC234" s="79">
        <f t="shared" si="1909"/>
        <v>0</v>
      </c>
      <c r="GD234" s="79">
        <f t="shared" si="1910"/>
        <v>0</v>
      </c>
      <c r="GE234" s="153">
        <f t="shared" si="1911"/>
        <v>20</v>
      </c>
      <c r="GF234" s="153">
        <f t="shared" si="1912"/>
        <v>4</v>
      </c>
      <c r="GG234" s="79"/>
      <c r="GH234" s="79"/>
      <c r="GI234" s="79"/>
      <c r="GJ234" s="80"/>
      <c r="GK234" s="267"/>
      <c r="GL234" s="10"/>
      <c r="GM234" s="10"/>
      <c r="GN234" s="1"/>
      <c r="GO234" s="13"/>
      <c r="GP234" s="26"/>
      <c r="GQ234" s="5"/>
      <c r="GR234" s="33"/>
    </row>
    <row r="235" spans="1:200" ht="24.95" hidden="1" customHeight="1" outlineLevel="1" x14ac:dyDescent="0.3">
      <c r="A235" s="116"/>
      <c r="B235" s="168"/>
      <c r="C235" s="168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>
        <f t="shared" si="1960"/>
        <v>0</v>
      </c>
      <c r="N235" s="116"/>
      <c r="O235" s="181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81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81">
        <f t="shared" si="1854"/>
        <v>0</v>
      </c>
      <c r="BH235" s="181">
        <f t="shared" si="1855"/>
        <v>0</v>
      </c>
      <c r="BI235" s="116"/>
      <c r="BJ235" s="116"/>
      <c r="BK235" s="116"/>
      <c r="BL235" s="116"/>
      <c r="BM235" s="82"/>
      <c r="BN235" s="184"/>
      <c r="BO235" s="184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>
        <f t="shared" ref="BY235:BY237" si="1974">SUM(BZ235+CB235+CF235+CH235+DD235*2)</f>
        <v>0</v>
      </c>
      <c r="BZ235" s="79"/>
      <c r="CA235" s="153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153"/>
      <c r="CV235" s="79"/>
      <c r="CW235" s="79"/>
      <c r="CX235" s="79"/>
      <c r="CY235" s="79"/>
      <c r="CZ235" s="79"/>
      <c r="DA235" s="79"/>
      <c r="DB235" s="79"/>
      <c r="DC235" s="155"/>
      <c r="DD235" s="79"/>
      <c r="DE235" s="155"/>
      <c r="DF235" s="79"/>
      <c r="DG235" s="79"/>
      <c r="DH235" s="79"/>
      <c r="DI235" s="79"/>
      <c r="DJ235" s="79"/>
      <c r="DK235" s="155"/>
      <c r="DL235" s="79"/>
      <c r="DM235" s="79"/>
      <c r="DN235" s="79"/>
      <c r="DO235" s="79"/>
      <c r="DP235" s="79"/>
      <c r="DQ235" s="79"/>
      <c r="DR235" s="79"/>
      <c r="DS235" s="153">
        <f t="shared" si="1866"/>
        <v>0</v>
      </c>
      <c r="DT235" s="153">
        <f t="shared" si="1867"/>
        <v>0</v>
      </c>
      <c r="DU235" s="79"/>
      <c r="DV235" s="79"/>
      <c r="DW235" s="79"/>
      <c r="DX235" s="182"/>
      <c r="DY235" s="183"/>
      <c r="DZ235" s="184"/>
      <c r="EA235" s="184"/>
      <c r="EB235" s="79"/>
      <c r="EC235" s="79"/>
      <c r="ED235" s="79"/>
      <c r="EE235" s="79"/>
      <c r="EF235" s="79"/>
      <c r="EG235" s="79"/>
      <c r="EH235" s="79"/>
      <c r="EI235" s="79"/>
      <c r="EJ235" s="79">
        <f t="shared" si="1913"/>
        <v>0</v>
      </c>
      <c r="EK235" s="79">
        <f t="shared" si="1914"/>
        <v>0</v>
      </c>
      <c r="EL235" s="79">
        <f t="shared" si="1915"/>
        <v>0</v>
      </c>
      <c r="EM235" s="153">
        <f t="shared" si="1869"/>
        <v>0</v>
      </c>
      <c r="EN235" s="79">
        <f t="shared" si="1870"/>
        <v>0</v>
      </c>
      <c r="EO235" s="79">
        <f t="shared" si="1871"/>
        <v>0</v>
      </c>
      <c r="EP235" s="79">
        <f t="shared" si="1872"/>
        <v>0</v>
      </c>
      <c r="EQ235" s="79">
        <f t="shared" si="1873"/>
        <v>0</v>
      </c>
      <c r="ER235" s="79">
        <f t="shared" si="1874"/>
        <v>0</v>
      </c>
      <c r="ES235" s="79">
        <f t="shared" si="1875"/>
        <v>0</v>
      </c>
      <c r="ET235" s="79">
        <f t="shared" si="1876"/>
        <v>0</v>
      </c>
      <c r="EU235" s="79">
        <f t="shared" si="1877"/>
        <v>0</v>
      </c>
      <c r="EV235" s="79">
        <f t="shared" si="1878"/>
        <v>0</v>
      </c>
      <c r="EW235" s="79">
        <f t="shared" si="1879"/>
        <v>0</v>
      </c>
      <c r="EX235" s="79">
        <f t="shared" si="1880"/>
        <v>0</v>
      </c>
      <c r="EY235" s="79">
        <f t="shared" si="1881"/>
        <v>0</v>
      </c>
      <c r="EZ235" s="79">
        <f t="shared" si="1882"/>
        <v>0</v>
      </c>
      <c r="FA235" s="79">
        <f t="shared" si="1883"/>
        <v>0</v>
      </c>
      <c r="FB235" s="79">
        <f t="shared" si="1884"/>
        <v>0</v>
      </c>
      <c r="FC235" s="79">
        <f t="shared" si="1885"/>
        <v>0</v>
      </c>
      <c r="FD235" s="79">
        <f t="shared" si="1886"/>
        <v>0</v>
      </c>
      <c r="FE235" s="79">
        <f t="shared" si="1887"/>
        <v>0</v>
      </c>
      <c r="FF235" s="79">
        <f t="shared" si="1888"/>
        <v>0</v>
      </c>
      <c r="FG235" s="153">
        <f t="shared" si="1889"/>
        <v>0</v>
      </c>
      <c r="FH235" s="79">
        <f t="shared" si="1890"/>
        <v>0</v>
      </c>
      <c r="FI235" s="79">
        <f t="shared" si="1891"/>
        <v>0</v>
      </c>
      <c r="FJ235" s="79">
        <f t="shared" si="1892"/>
        <v>0</v>
      </c>
      <c r="FK235" s="79">
        <f t="shared" si="1893"/>
        <v>0</v>
      </c>
      <c r="FL235" s="79">
        <f t="shared" si="1894"/>
        <v>0</v>
      </c>
      <c r="FM235" s="79">
        <f t="shared" si="1895"/>
        <v>0</v>
      </c>
      <c r="FN235" s="79">
        <f t="shared" si="1896"/>
        <v>0</v>
      </c>
      <c r="FO235" s="79">
        <f t="shared" si="1897"/>
        <v>0</v>
      </c>
      <c r="FP235" s="79">
        <f t="shared" si="1898"/>
        <v>0</v>
      </c>
      <c r="FQ235" s="79">
        <f t="shared" si="1899"/>
        <v>0</v>
      </c>
      <c r="FR235" s="79"/>
      <c r="FS235" s="155">
        <f t="shared" si="1899"/>
        <v>0</v>
      </c>
      <c r="FT235" s="79">
        <f t="shared" si="1900"/>
        <v>0</v>
      </c>
      <c r="FU235" s="79">
        <f t="shared" si="1901"/>
        <v>0</v>
      </c>
      <c r="FV235" s="79">
        <f t="shared" si="1902"/>
        <v>0</v>
      </c>
      <c r="FW235" s="79">
        <f t="shared" si="1903"/>
        <v>0</v>
      </c>
      <c r="FX235" s="79">
        <f t="shared" si="1904"/>
        <v>0</v>
      </c>
      <c r="FY235" s="79">
        <f t="shared" si="1905"/>
        <v>0</v>
      </c>
      <c r="FZ235" s="79">
        <f t="shared" si="1906"/>
        <v>0</v>
      </c>
      <c r="GA235" s="79">
        <f t="shared" si="1907"/>
        <v>0</v>
      </c>
      <c r="GB235" s="79">
        <f t="shared" si="1908"/>
        <v>0</v>
      </c>
      <c r="GC235" s="79">
        <f t="shared" si="1909"/>
        <v>0</v>
      </c>
      <c r="GD235" s="79">
        <f t="shared" si="1910"/>
        <v>0</v>
      </c>
      <c r="GE235" s="153">
        <f t="shared" si="1911"/>
        <v>0</v>
      </c>
      <c r="GF235" s="153">
        <f t="shared" si="1912"/>
        <v>0</v>
      </c>
      <c r="GG235" s="79"/>
      <c r="GH235" s="79"/>
      <c r="GI235" s="79"/>
      <c r="GJ235" s="80"/>
      <c r="GK235" s="267"/>
      <c r="GL235" s="10"/>
      <c r="GM235" s="10"/>
      <c r="GN235" s="1"/>
      <c r="GO235" s="20"/>
      <c r="GP235" s="28"/>
      <c r="GQ235" s="5"/>
      <c r="GR235" s="33"/>
    </row>
    <row r="236" spans="1:200" ht="24.95" hidden="1" customHeight="1" outlineLevel="1" x14ac:dyDescent="0.3">
      <c r="A236" s="116"/>
      <c r="B236" s="168"/>
      <c r="C236" s="168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>
        <f t="shared" si="1960"/>
        <v>0</v>
      </c>
      <c r="N236" s="116"/>
      <c r="O236" s="181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81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81">
        <f t="shared" si="1854"/>
        <v>0</v>
      </c>
      <c r="BH236" s="181">
        <f t="shared" si="1855"/>
        <v>0</v>
      </c>
      <c r="BI236" s="116"/>
      <c r="BJ236" s="116"/>
      <c r="BK236" s="116"/>
      <c r="BL236" s="116"/>
      <c r="BM236" s="82"/>
      <c r="BN236" s="184"/>
      <c r="BO236" s="184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>
        <f t="shared" si="1974"/>
        <v>0</v>
      </c>
      <c r="BZ236" s="79"/>
      <c r="CA236" s="153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153"/>
      <c r="CV236" s="79"/>
      <c r="CW236" s="79"/>
      <c r="CX236" s="79"/>
      <c r="CY236" s="79"/>
      <c r="CZ236" s="79"/>
      <c r="DA236" s="79"/>
      <c r="DB236" s="79"/>
      <c r="DC236" s="155"/>
      <c r="DD236" s="79"/>
      <c r="DE236" s="155"/>
      <c r="DF236" s="79"/>
      <c r="DG236" s="79"/>
      <c r="DH236" s="79"/>
      <c r="DI236" s="79"/>
      <c r="DJ236" s="79"/>
      <c r="DK236" s="155"/>
      <c r="DL236" s="79"/>
      <c r="DM236" s="79"/>
      <c r="DN236" s="79"/>
      <c r="DO236" s="79"/>
      <c r="DP236" s="79"/>
      <c r="DQ236" s="79"/>
      <c r="DR236" s="79"/>
      <c r="DS236" s="153">
        <f t="shared" si="1866"/>
        <v>0</v>
      </c>
      <c r="DT236" s="153">
        <f t="shared" si="1867"/>
        <v>0</v>
      </c>
      <c r="DU236" s="79"/>
      <c r="DV236" s="79"/>
      <c r="DW236" s="79"/>
      <c r="DX236" s="182"/>
      <c r="DY236" s="183"/>
      <c r="DZ236" s="184"/>
      <c r="EA236" s="184"/>
      <c r="EB236" s="79"/>
      <c r="EC236" s="79"/>
      <c r="ED236" s="79"/>
      <c r="EE236" s="79"/>
      <c r="EF236" s="79"/>
      <c r="EG236" s="79"/>
      <c r="EH236" s="79"/>
      <c r="EI236" s="79"/>
      <c r="EJ236" s="79">
        <f t="shared" si="1913"/>
        <v>0</v>
      </c>
      <c r="EK236" s="79">
        <f t="shared" si="1914"/>
        <v>0</v>
      </c>
      <c r="EL236" s="79">
        <f t="shared" si="1915"/>
        <v>0</v>
      </c>
      <c r="EM236" s="153">
        <f t="shared" si="1869"/>
        <v>0</v>
      </c>
      <c r="EN236" s="79">
        <f t="shared" si="1870"/>
        <v>0</v>
      </c>
      <c r="EO236" s="79">
        <f t="shared" si="1871"/>
        <v>0</v>
      </c>
      <c r="EP236" s="79">
        <f t="shared" si="1872"/>
        <v>0</v>
      </c>
      <c r="EQ236" s="79">
        <f t="shared" si="1873"/>
        <v>0</v>
      </c>
      <c r="ER236" s="79">
        <f t="shared" si="1874"/>
        <v>0</v>
      </c>
      <c r="ES236" s="79">
        <f t="shared" si="1875"/>
        <v>0</v>
      </c>
      <c r="ET236" s="79">
        <f t="shared" si="1876"/>
        <v>0</v>
      </c>
      <c r="EU236" s="79">
        <f t="shared" si="1877"/>
        <v>0</v>
      </c>
      <c r="EV236" s="79">
        <f t="shared" si="1878"/>
        <v>0</v>
      </c>
      <c r="EW236" s="79">
        <f t="shared" si="1879"/>
        <v>0</v>
      </c>
      <c r="EX236" s="79">
        <f t="shared" si="1880"/>
        <v>0</v>
      </c>
      <c r="EY236" s="79">
        <f t="shared" si="1881"/>
        <v>0</v>
      </c>
      <c r="EZ236" s="79">
        <f t="shared" si="1882"/>
        <v>0</v>
      </c>
      <c r="FA236" s="79">
        <f t="shared" si="1883"/>
        <v>0</v>
      </c>
      <c r="FB236" s="79">
        <f t="shared" si="1884"/>
        <v>0</v>
      </c>
      <c r="FC236" s="79">
        <f t="shared" si="1885"/>
        <v>0</v>
      </c>
      <c r="FD236" s="79">
        <f t="shared" si="1886"/>
        <v>0</v>
      </c>
      <c r="FE236" s="79">
        <f t="shared" si="1887"/>
        <v>0</v>
      </c>
      <c r="FF236" s="79">
        <f t="shared" si="1888"/>
        <v>0</v>
      </c>
      <c r="FG236" s="153">
        <f t="shared" si="1889"/>
        <v>0</v>
      </c>
      <c r="FH236" s="79">
        <f t="shared" si="1890"/>
        <v>0</v>
      </c>
      <c r="FI236" s="79">
        <f t="shared" si="1891"/>
        <v>0</v>
      </c>
      <c r="FJ236" s="79">
        <f t="shared" si="1892"/>
        <v>0</v>
      </c>
      <c r="FK236" s="79">
        <f t="shared" si="1893"/>
        <v>0</v>
      </c>
      <c r="FL236" s="79">
        <f t="shared" si="1894"/>
        <v>0</v>
      </c>
      <c r="FM236" s="79">
        <f t="shared" si="1895"/>
        <v>0</v>
      </c>
      <c r="FN236" s="79">
        <f t="shared" si="1896"/>
        <v>0</v>
      </c>
      <c r="FO236" s="79">
        <f t="shared" si="1897"/>
        <v>0</v>
      </c>
      <c r="FP236" s="79">
        <f t="shared" si="1898"/>
        <v>0</v>
      </c>
      <c r="FQ236" s="79">
        <f t="shared" si="1899"/>
        <v>0</v>
      </c>
      <c r="FR236" s="79"/>
      <c r="FS236" s="155">
        <f t="shared" si="1899"/>
        <v>0</v>
      </c>
      <c r="FT236" s="79">
        <f t="shared" si="1900"/>
        <v>0</v>
      </c>
      <c r="FU236" s="79">
        <f t="shared" si="1901"/>
        <v>0</v>
      </c>
      <c r="FV236" s="79">
        <f t="shared" si="1902"/>
        <v>0</v>
      </c>
      <c r="FW236" s="79">
        <f t="shared" si="1903"/>
        <v>0</v>
      </c>
      <c r="FX236" s="79">
        <f t="shared" si="1904"/>
        <v>0</v>
      </c>
      <c r="FY236" s="79">
        <f t="shared" si="1905"/>
        <v>0</v>
      </c>
      <c r="FZ236" s="79">
        <f t="shared" si="1906"/>
        <v>0</v>
      </c>
      <c r="GA236" s="79">
        <f t="shared" si="1907"/>
        <v>0</v>
      </c>
      <c r="GB236" s="79">
        <f t="shared" si="1908"/>
        <v>0</v>
      </c>
      <c r="GC236" s="79">
        <f t="shared" si="1909"/>
        <v>0</v>
      </c>
      <c r="GD236" s="79">
        <f t="shared" si="1910"/>
        <v>0</v>
      </c>
      <c r="GE236" s="153">
        <f t="shared" si="1911"/>
        <v>0</v>
      </c>
      <c r="GF236" s="153">
        <f t="shared" si="1912"/>
        <v>0</v>
      </c>
      <c r="GG236" s="79"/>
      <c r="GH236" s="79"/>
      <c r="GI236" s="79"/>
      <c r="GJ236" s="80"/>
      <c r="GK236" s="267"/>
      <c r="GL236" s="10"/>
      <c r="GM236" s="10"/>
      <c r="GN236" s="1"/>
      <c r="GO236" s="13"/>
      <c r="GP236" s="26"/>
      <c r="GQ236" s="5"/>
      <c r="GR236" s="33"/>
    </row>
    <row r="237" spans="1:200" ht="24.95" hidden="1" customHeight="1" outlineLevel="1" x14ac:dyDescent="0.3">
      <c r="A237" s="116"/>
      <c r="B237" s="168"/>
      <c r="C237" s="168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>
        <f t="shared" si="1960"/>
        <v>0</v>
      </c>
      <c r="N237" s="116"/>
      <c r="O237" s="181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81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81">
        <f t="shared" si="1854"/>
        <v>0</v>
      </c>
      <c r="BH237" s="181">
        <f t="shared" si="1855"/>
        <v>0</v>
      </c>
      <c r="BI237" s="116"/>
      <c r="BJ237" s="116"/>
      <c r="BK237" s="116"/>
      <c r="BL237" s="116"/>
      <c r="BM237" s="185"/>
      <c r="BN237" s="186"/>
      <c r="BO237" s="186"/>
      <c r="BP237" s="83"/>
      <c r="BQ237" s="83"/>
      <c r="BR237" s="83"/>
      <c r="BS237" s="83"/>
      <c r="BT237" s="83"/>
      <c r="BU237" s="83"/>
      <c r="BV237" s="83"/>
      <c r="BW237" s="83"/>
      <c r="BX237" s="83"/>
      <c r="BY237" s="83">
        <f t="shared" si="1974"/>
        <v>0</v>
      </c>
      <c r="BZ237" s="83"/>
      <c r="CA237" s="187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187"/>
      <c r="CV237" s="83"/>
      <c r="CW237" s="83"/>
      <c r="CX237" s="83"/>
      <c r="CY237" s="83"/>
      <c r="CZ237" s="83"/>
      <c r="DA237" s="83"/>
      <c r="DB237" s="83"/>
      <c r="DC237" s="188"/>
      <c r="DD237" s="83"/>
      <c r="DE237" s="188"/>
      <c r="DF237" s="83"/>
      <c r="DG237" s="83"/>
      <c r="DH237" s="83"/>
      <c r="DI237" s="83"/>
      <c r="DJ237" s="83"/>
      <c r="DK237" s="188"/>
      <c r="DL237" s="83"/>
      <c r="DM237" s="83"/>
      <c r="DN237" s="83"/>
      <c r="DO237" s="83"/>
      <c r="DP237" s="83"/>
      <c r="DQ237" s="83"/>
      <c r="DR237" s="83"/>
      <c r="DS237" s="187">
        <f t="shared" si="1866"/>
        <v>0</v>
      </c>
      <c r="DT237" s="187">
        <f t="shared" si="1867"/>
        <v>0</v>
      </c>
      <c r="DU237" s="83"/>
      <c r="DV237" s="83"/>
      <c r="DW237" s="83"/>
      <c r="DX237" s="84"/>
      <c r="DY237" s="189"/>
      <c r="DZ237" s="186"/>
      <c r="EA237" s="186"/>
      <c r="EB237" s="83"/>
      <c r="EC237" s="83"/>
      <c r="ED237" s="83"/>
      <c r="EE237" s="83"/>
      <c r="EF237" s="83"/>
      <c r="EG237" s="83"/>
      <c r="EH237" s="83"/>
      <c r="EI237" s="83"/>
      <c r="EJ237" s="83">
        <f t="shared" si="1913"/>
        <v>0</v>
      </c>
      <c r="EK237" s="83">
        <f t="shared" si="1914"/>
        <v>0</v>
      </c>
      <c r="EL237" s="83">
        <f t="shared" si="1915"/>
        <v>0</v>
      </c>
      <c r="EM237" s="187">
        <f t="shared" si="1869"/>
        <v>0</v>
      </c>
      <c r="EN237" s="83">
        <f t="shared" si="1870"/>
        <v>0</v>
      </c>
      <c r="EO237" s="83">
        <f t="shared" si="1871"/>
        <v>0</v>
      </c>
      <c r="EP237" s="83">
        <f t="shared" si="1872"/>
        <v>0</v>
      </c>
      <c r="EQ237" s="83">
        <f t="shared" si="1873"/>
        <v>0</v>
      </c>
      <c r="ER237" s="83">
        <f t="shared" si="1874"/>
        <v>0</v>
      </c>
      <c r="ES237" s="83">
        <f t="shared" si="1875"/>
        <v>0</v>
      </c>
      <c r="ET237" s="83">
        <f t="shared" si="1876"/>
        <v>0</v>
      </c>
      <c r="EU237" s="83">
        <f t="shared" si="1877"/>
        <v>0</v>
      </c>
      <c r="EV237" s="83">
        <f t="shared" si="1878"/>
        <v>0</v>
      </c>
      <c r="EW237" s="83">
        <f t="shared" si="1879"/>
        <v>0</v>
      </c>
      <c r="EX237" s="83">
        <f t="shared" si="1880"/>
        <v>0</v>
      </c>
      <c r="EY237" s="83">
        <f t="shared" si="1881"/>
        <v>0</v>
      </c>
      <c r="EZ237" s="83">
        <f t="shared" si="1882"/>
        <v>0</v>
      </c>
      <c r="FA237" s="83">
        <f t="shared" si="1883"/>
        <v>0</v>
      </c>
      <c r="FB237" s="83">
        <f t="shared" si="1884"/>
        <v>0</v>
      </c>
      <c r="FC237" s="83">
        <f t="shared" si="1885"/>
        <v>0</v>
      </c>
      <c r="FD237" s="83">
        <f t="shared" si="1886"/>
        <v>0</v>
      </c>
      <c r="FE237" s="83">
        <f t="shared" si="1887"/>
        <v>0</v>
      </c>
      <c r="FF237" s="83">
        <f t="shared" si="1888"/>
        <v>0</v>
      </c>
      <c r="FG237" s="187">
        <f t="shared" si="1889"/>
        <v>0</v>
      </c>
      <c r="FH237" s="83">
        <f t="shared" si="1890"/>
        <v>0</v>
      </c>
      <c r="FI237" s="83">
        <f t="shared" si="1891"/>
        <v>0</v>
      </c>
      <c r="FJ237" s="83">
        <f t="shared" si="1892"/>
        <v>0</v>
      </c>
      <c r="FK237" s="83">
        <f t="shared" si="1893"/>
        <v>0</v>
      </c>
      <c r="FL237" s="83">
        <f t="shared" si="1894"/>
        <v>0</v>
      </c>
      <c r="FM237" s="83">
        <f t="shared" si="1895"/>
        <v>0</v>
      </c>
      <c r="FN237" s="83">
        <f t="shared" si="1896"/>
        <v>0</v>
      </c>
      <c r="FO237" s="83">
        <f t="shared" si="1897"/>
        <v>0</v>
      </c>
      <c r="FP237" s="83">
        <f t="shared" si="1898"/>
        <v>0</v>
      </c>
      <c r="FQ237" s="83">
        <f t="shared" si="1899"/>
        <v>0</v>
      </c>
      <c r="FR237" s="83"/>
      <c r="FS237" s="188">
        <f t="shared" si="1899"/>
        <v>0</v>
      </c>
      <c r="FT237" s="83">
        <f t="shared" si="1900"/>
        <v>0</v>
      </c>
      <c r="FU237" s="83">
        <f t="shared" si="1901"/>
        <v>0</v>
      </c>
      <c r="FV237" s="83">
        <f t="shared" si="1902"/>
        <v>0</v>
      </c>
      <c r="FW237" s="83">
        <f t="shared" si="1903"/>
        <v>0</v>
      </c>
      <c r="FX237" s="83">
        <f t="shared" si="1904"/>
        <v>0</v>
      </c>
      <c r="FY237" s="83">
        <f t="shared" si="1905"/>
        <v>0</v>
      </c>
      <c r="FZ237" s="83">
        <f t="shared" si="1906"/>
        <v>0</v>
      </c>
      <c r="GA237" s="83">
        <f t="shared" si="1907"/>
        <v>0</v>
      </c>
      <c r="GB237" s="83">
        <f t="shared" si="1908"/>
        <v>0</v>
      </c>
      <c r="GC237" s="83">
        <f t="shared" si="1909"/>
        <v>0</v>
      </c>
      <c r="GD237" s="83">
        <f t="shared" si="1910"/>
        <v>0</v>
      </c>
      <c r="GE237" s="187">
        <f t="shared" si="1911"/>
        <v>0</v>
      </c>
      <c r="GF237" s="187">
        <f t="shared" si="1912"/>
        <v>0</v>
      </c>
      <c r="GG237" s="83"/>
      <c r="GH237" s="83"/>
      <c r="GI237" s="83"/>
      <c r="GJ237" s="195"/>
      <c r="GK237" s="267"/>
      <c r="GL237" s="10"/>
      <c r="GM237" s="10"/>
      <c r="GN237" s="1"/>
      <c r="GO237" s="13"/>
      <c r="GP237" s="26"/>
      <c r="GQ237" s="5"/>
      <c r="GR237" s="33"/>
    </row>
    <row r="238" spans="1:200" s="2" customFormat="1" ht="24.75" customHeight="1" collapsed="1" x14ac:dyDescent="0.3">
      <c r="A238" s="152">
        <v>15</v>
      </c>
      <c r="B238" s="101" t="s">
        <v>74</v>
      </c>
      <c r="C238" s="100" t="s">
        <v>73</v>
      </c>
      <c r="D238" s="101">
        <v>1</v>
      </c>
      <c r="E238" s="152"/>
      <c r="F238" s="152"/>
      <c r="G238" s="152"/>
      <c r="H238" s="152"/>
      <c r="I238" s="152"/>
      <c r="J238" s="152"/>
      <c r="K238" s="152"/>
      <c r="L238" s="152">
        <f t="shared" ref="L238:BH238" si="1975">SUM(L239:L249)</f>
        <v>206</v>
      </c>
      <c r="M238" s="152">
        <f t="shared" si="1975"/>
        <v>158</v>
      </c>
      <c r="N238" s="152">
        <f t="shared" si="1975"/>
        <v>20</v>
      </c>
      <c r="O238" s="71">
        <f t="shared" si="1975"/>
        <v>20</v>
      </c>
      <c r="P238" s="152">
        <f t="shared" si="1975"/>
        <v>52</v>
      </c>
      <c r="Q238" s="152">
        <f t="shared" si="1975"/>
        <v>52</v>
      </c>
      <c r="R238" s="152">
        <f>SUM(R239:R249)</f>
        <v>58</v>
      </c>
      <c r="S238" s="152">
        <f>SUM(S239:S249)</f>
        <v>58</v>
      </c>
      <c r="T238" s="152">
        <f t="shared" si="1975"/>
        <v>0</v>
      </c>
      <c r="U238" s="152">
        <f t="shared" si="1975"/>
        <v>0</v>
      </c>
      <c r="V238" s="152">
        <f t="shared" si="1975"/>
        <v>28</v>
      </c>
      <c r="W238" s="152">
        <f t="shared" si="1975"/>
        <v>28</v>
      </c>
      <c r="X238" s="152">
        <f t="shared" si="1975"/>
        <v>0</v>
      </c>
      <c r="Y238" s="152">
        <f t="shared" si="1975"/>
        <v>8.2000000000000011</v>
      </c>
      <c r="Z238" s="152">
        <f t="shared" si="1975"/>
        <v>0</v>
      </c>
      <c r="AA238" s="152">
        <f t="shared" si="1975"/>
        <v>0</v>
      </c>
      <c r="AB238" s="152">
        <f t="shared" si="1975"/>
        <v>34</v>
      </c>
      <c r="AC238" s="152">
        <f t="shared" si="1975"/>
        <v>76.5</v>
      </c>
      <c r="AD238" s="152">
        <f t="shared" si="1975"/>
        <v>2</v>
      </c>
      <c r="AE238" s="152">
        <f t="shared" si="1975"/>
        <v>60</v>
      </c>
      <c r="AF238" s="152">
        <f t="shared" si="1975"/>
        <v>0</v>
      </c>
      <c r="AG238" s="152">
        <f t="shared" si="1975"/>
        <v>0</v>
      </c>
      <c r="AH238" s="152">
        <f t="shared" si="1975"/>
        <v>0</v>
      </c>
      <c r="AI238" s="71">
        <f t="shared" si="1975"/>
        <v>0</v>
      </c>
      <c r="AJ238" s="152">
        <f t="shared" si="1975"/>
        <v>0</v>
      </c>
      <c r="AK238" s="152">
        <f t="shared" si="1975"/>
        <v>0</v>
      </c>
      <c r="AL238" s="152">
        <f t="shared" si="1975"/>
        <v>1</v>
      </c>
      <c r="AM238" s="152">
        <f t="shared" si="1975"/>
        <v>50</v>
      </c>
      <c r="AN238" s="152">
        <f t="shared" si="1975"/>
        <v>0</v>
      </c>
      <c r="AO238" s="152">
        <f t="shared" si="1975"/>
        <v>0</v>
      </c>
      <c r="AP238" s="152">
        <f t="shared" si="1975"/>
        <v>0</v>
      </c>
      <c r="AQ238" s="152">
        <f t="shared" si="1975"/>
        <v>0</v>
      </c>
      <c r="AR238" s="152">
        <f t="shared" si="1975"/>
        <v>1</v>
      </c>
      <c r="AS238" s="152">
        <f t="shared" si="1975"/>
        <v>6</v>
      </c>
      <c r="AT238" s="152">
        <f>SUM(AT239:AT249)</f>
        <v>2</v>
      </c>
      <c r="AU238" s="71">
        <f>SUM(AU239:AU249)</f>
        <v>16.333333333333336</v>
      </c>
      <c r="AV238" s="152">
        <f t="shared" si="1975"/>
        <v>0</v>
      </c>
      <c r="AW238" s="152">
        <f t="shared" si="1975"/>
        <v>0</v>
      </c>
      <c r="AX238" s="152">
        <f t="shared" si="1975"/>
        <v>0</v>
      </c>
      <c r="AY238" s="152">
        <f t="shared" si="1975"/>
        <v>0</v>
      </c>
      <c r="AZ238" s="152">
        <f t="shared" si="1975"/>
        <v>0</v>
      </c>
      <c r="BA238" s="152">
        <f t="shared" si="1975"/>
        <v>0</v>
      </c>
      <c r="BB238" s="152">
        <f t="shared" si="1975"/>
        <v>0</v>
      </c>
      <c r="BC238" s="152">
        <f t="shared" si="1975"/>
        <v>0</v>
      </c>
      <c r="BD238" s="152">
        <f t="shared" si="1975"/>
        <v>0</v>
      </c>
      <c r="BE238" s="152">
        <f t="shared" si="1975"/>
        <v>0</v>
      </c>
      <c r="BF238" s="152">
        <f t="shared" si="1975"/>
        <v>0</v>
      </c>
      <c r="BG238" s="71">
        <f t="shared" si="1975"/>
        <v>375.0333333333333</v>
      </c>
      <c r="BH238" s="71">
        <f t="shared" si="1975"/>
        <v>164</v>
      </c>
      <c r="BI238" s="152"/>
      <c r="BJ238" s="152"/>
      <c r="BK238" s="152"/>
      <c r="BL238" s="152"/>
      <c r="BM238" s="152">
        <v>15</v>
      </c>
      <c r="BN238" s="101" t="s">
        <v>74</v>
      </c>
      <c r="BO238" s="100" t="s">
        <v>73</v>
      </c>
      <c r="BP238" s="101">
        <v>1</v>
      </c>
      <c r="BQ238" s="152"/>
      <c r="BR238" s="152"/>
      <c r="BS238" s="152"/>
      <c r="BT238" s="152"/>
      <c r="BU238" s="152"/>
      <c r="BV238" s="152"/>
      <c r="BW238" s="152"/>
      <c r="BX238" s="152">
        <f t="shared" ref="BX238:DS238" si="1976">SUM(BX239:BX249)</f>
        <v>302</v>
      </c>
      <c r="BY238" s="152">
        <f t="shared" si="1976"/>
        <v>216</v>
      </c>
      <c r="BZ238" s="152">
        <f t="shared" si="1976"/>
        <v>24</v>
      </c>
      <c r="CA238" s="71">
        <f t="shared" si="1976"/>
        <v>48</v>
      </c>
      <c r="CB238" s="152">
        <f t="shared" si="1976"/>
        <v>88</v>
      </c>
      <c r="CC238" s="152">
        <f t="shared" si="1976"/>
        <v>88</v>
      </c>
      <c r="CD238" s="152">
        <f t="shared" si="1976"/>
        <v>104</v>
      </c>
      <c r="CE238" s="152">
        <f t="shared" si="1976"/>
        <v>104</v>
      </c>
      <c r="CF238" s="152">
        <f t="shared" si="1976"/>
        <v>0</v>
      </c>
      <c r="CG238" s="152">
        <f t="shared" si="1976"/>
        <v>0</v>
      </c>
      <c r="CH238" s="152">
        <f t="shared" si="1976"/>
        <v>0</v>
      </c>
      <c r="CI238" s="152">
        <f t="shared" si="1976"/>
        <v>0</v>
      </c>
      <c r="CJ238" s="152">
        <f t="shared" si="1976"/>
        <v>6</v>
      </c>
      <c r="CK238" s="152">
        <f t="shared" si="1976"/>
        <v>15.100000000000001</v>
      </c>
      <c r="CL238" s="152">
        <f t="shared" si="1976"/>
        <v>0</v>
      </c>
      <c r="CM238" s="152">
        <f t="shared" si="1976"/>
        <v>0</v>
      </c>
      <c r="CN238" s="152">
        <f t="shared" si="1976"/>
        <v>4</v>
      </c>
      <c r="CO238" s="152">
        <f t="shared" si="1976"/>
        <v>32</v>
      </c>
      <c r="CP238" s="152">
        <f t="shared" si="1976"/>
        <v>2</v>
      </c>
      <c r="CQ238" s="152">
        <f t="shared" si="1976"/>
        <v>60</v>
      </c>
      <c r="CR238" s="152">
        <f t="shared" si="1976"/>
        <v>1</v>
      </c>
      <c r="CS238" s="152">
        <f t="shared" si="1976"/>
        <v>72</v>
      </c>
      <c r="CT238" s="152">
        <f t="shared" si="1976"/>
        <v>0</v>
      </c>
      <c r="CU238" s="71">
        <f t="shared" si="1976"/>
        <v>0</v>
      </c>
      <c r="CV238" s="152">
        <f t="shared" si="1976"/>
        <v>0</v>
      </c>
      <c r="CW238" s="152">
        <f t="shared" si="1976"/>
        <v>0</v>
      </c>
      <c r="CX238" s="152">
        <f t="shared" si="1976"/>
        <v>0</v>
      </c>
      <c r="CY238" s="152">
        <f t="shared" si="1976"/>
        <v>0</v>
      </c>
      <c r="CZ238" s="152">
        <f t="shared" si="1976"/>
        <v>0</v>
      </c>
      <c r="DA238" s="152">
        <f t="shared" si="1976"/>
        <v>0</v>
      </c>
      <c r="DB238" s="152">
        <f t="shared" si="1976"/>
        <v>2</v>
      </c>
      <c r="DC238" s="169">
        <f t="shared" si="1976"/>
        <v>19.333333333333336</v>
      </c>
      <c r="DD238" s="152">
        <f t="shared" si="1976"/>
        <v>2</v>
      </c>
      <c r="DE238" s="169">
        <f t="shared" si="1976"/>
        <v>12</v>
      </c>
      <c r="DF238" s="152">
        <f t="shared" si="1976"/>
        <v>0</v>
      </c>
      <c r="DG238" s="152">
        <f t="shared" si="1976"/>
        <v>0</v>
      </c>
      <c r="DH238" s="152">
        <f t="shared" si="1976"/>
        <v>0</v>
      </c>
      <c r="DI238" s="152">
        <f t="shared" si="1976"/>
        <v>0</v>
      </c>
      <c r="DJ238" s="152">
        <f t="shared" si="1976"/>
        <v>3</v>
      </c>
      <c r="DK238" s="169">
        <f t="shared" si="1976"/>
        <v>24</v>
      </c>
      <c r="DL238" s="152">
        <f t="shared" si="1976"/>
        <v>0</v>
      </c>
      <c r="DM238" s="152">
        <f t="shared" si="1976"/>
        <v>0</v>
      </c>
      <c r="DN238" s="152">
        <f t="shared" si="1976"/>
        <v>0</v>
      </c>
      <c r="DO238" s="152">
        <f t="shared" si="1976"/>
        <v>0</v>
      </c>
      <c r="DP238" s="152">
        <f t="shared" si="1976"/>
        <v>0</v>
      </c>
      <c r="DQ238" s="152">
        <f t="shared" si="1976"/>
        <v>0</v>
      </c>
      <c r="DR238" s="152">
        <f t="shared" si="1976"/>
        <v>0</v>
      </c>
      <c r="DS238" s="71">
        <f t="shared" si="1976"/>
        <v>480.43333333333328</v>
      </c>
      <c r="DT238" s="71">
        <f>SUM(DT239:DT249)</f>
        <v>301.33333333333331</v>
      </c>
      <c r="DU238" s="152"/>
      <c r="DV238" s="152"/>
      <c r="DW238" s="152"/>
      <c r="DX238" s="152"/>
      <c r="DY238" s="152">
        <v>15</v>
      </c>
      <c r="DZ238" s="101" t="s">
        <v>74</v>
      </c>
      <c r="EA238" s="100" t="s">
        <v>73</v>
      </c>
      <c r="EB238" s="101">
        <v>1</v>
      </c>
      <c r="EC238" s="152"/>
      <c r="ED238" s="152"/>
      <c r="EE238" s="152"/>
      <c r="EF238" s="152"/>
      <c r="EG238" s="152"/>
      <c r="EH238" s="152"/>
      <c r="EI238" s="152"/>
      <c r="EJ238" s="152">
        <f>SUM(EJ239:EJ249)</f>
        <v>508</v>
      </c>
      <c r="EK238" s="152">
        <f t="shared" ref="EK238:GF238" si="1977">SUM(EK239:EK249)</f>
        <v>374</v>
      </c>
      <c r="EL238" s="152">
        <f t="shared" si="1977"/>
        <v>44</v>
      </c>
      <c r="EM238" s="71">
        <f t="shared" si="1977"/>
        <v>68</v>
      </c>
      <c r="EN238" s="152">
        <f t="shared" si="1977"/>
        <v>140</v>
      </c>
      <c r="EO238" s="152">
        <f t="shared" si="1977"/>
        <v>140</v>
      </c>
      <c r="EP238" s="152">
        <f>SUM(EP239:EP249)</f>
        <v>162</v>
      </c>
      <c r="EQ238" s="152">
        <f>SUM(EQ239:EQ249)</f>
        <v>162</v>
      </c>
      <c r="ER238" s="152">
        <f t="shared" si="1977"/>
        <v>0</v>
      </c>
      <c r="ES238" s="152">
        <f t="shared" si="1977"/>
        <v>0</v>
      </c>
      <c r="ET238" s="152">
        <f t="shared" si="1977"/>
        <v>28</v>
      </c>
      <c r="EU238" s="152">
        <f t="shared" si="1977"/>
        <v>28</v>
      </c>
      <c r="EV238" s="152">
        <f t="shared" si="1977"/>
        <v>6</v>
      </c>
      <c r="EW238" s="152">
        <f t="shared" si="1977"/>
        <v>23.3</v>
      </c>
      <c r="EX238" s="152">
        <f t="shared" si="1977"/>
        <v>0</v>
      </c>
      <c r="EY238" s="152">
        <f t="shared" si="1977"/>
        <v>0</v>
      </c>
      <c r="EZ238" s="152">
        <f t="shared" si="1977"/>
        <v>38</v>
      </c>
      <c r="FA238" s="152">
        <f t="shared" si="1977"/>
        <v>108.5</v>
      </c>
      <c r="FB238" s="152">
        <f t="shared" si="1977"/>
        <v>4</v>
      </c>
      <c r="FC238" s="152">
        <f t="shared" si="1977"/>
        <v>120</v>
      </c>
      <c r="FD238" s="152">
        <f t="shared" si="1977"/>
        <v>1</v>
      </c>
      <c r="FE238" s="152">
        <f t="shared" si="1977"/>
        <v>72</v>
      </c>
      <c r="FF238" s="152">
        <f t="shared" si="1977"/>
        <v>0</v>
      </c>
      <c r="FG238" s="71">
        <f t="shared" si="1977"/>
        <v>0</v>
      </c>
      <c r="FH238" s="152">
        <f t="shared" si="1977"/>
        <v>0</v>
      </c>
      <c r="FI238" s="152">
        <f t="shared" si="1977"/>
        <v>0</v>
      </c>
      <c r="FJ238" s="152">
        <f t="shared" si="1977"/>
        <v>1</v>
      </c>
      <c r="FK238" s="152">
        <f t="shared" si="1977"/>
        <v>50</v>
      </c>
      <c r="FL238" s="152">
        <f t="shared" si="1977"/>
        <v>0</v>
      </c>
      <c r="FM238" s="152">
        <f t="shared" si="1977"/>
        <v>0</v>
      </c>
      <c r="FN238" s="152">
        <f t="shared" si="1977"/>
        <v>2</v>
      </c>
      <c r="FO238" s="152">
        <f t="shared" si="1977"/>
        <v>19.333333333333336</v>
      </c>
      <c r="FP238" s="152">
        <f t="shared" si="1977"/>
        <v>3</v>
      </c>
      <c r="FQ238" s="152">
        <f>SUM(FQ239:FQ249)</f>
        <v>18</v>
      </c>
      <c r="FR238" s="152"/>
      <c r="FS238" s="169">
        <f>SUM(FS239:FS249)</f>
        <v>16.333333333333336</v>
      </c>
      <c r="FT238" s="152">
        <f t="shared" si="1977"/>
        <v>0</v>
      </c>
      <c r="FU238" s="152">
        <f t="shared" si="1977"/>
        <v>0</v>
      </c>
      <c r="FV238" s="152">
        <f t="shared" si="1977"/>
        <v>3</v>
      </c>
      <c r="FW238" s="152">
        <f t="shared" si="1977"/>
        <v>24</v>
      </c>
      <c r="FX238" s="152">
        <f t="shared" si="1977"/>
        <v>0</v>
      </c>
      <c r="FY238" s="152">
        <f t="shared" si="1977"/>
        <v>0</v>
      </c>
      <c r="FZ238" s="152">
        <f t="shared" si="1977"/>
        <v>0</v>
      </c>
      <c r="GA238" s="152">
        <f t="shared" si="1977"/>
        <v>0</v>
      </c>
      <c r="GB238" s="152">
        <f t="shared" si="1977"/>
        <v>0</v>
      </c>
      <c r="GC238" s="152">
        <f t="shared" si="1977"/>
        <v>0</v>
      </c>
      <c r="GD238" s="152">
        <f t="shared" si="1977"/>
        <v>0</v>
      </c>
      <c r="GE238" s="71">
        <f t="shared" si="1977"/>
        <v>855.4666666666667</v>
      </c>
      <c r="GF238" s="71">
        <f t="shared" si="1977"/>
        <v>465.33333333333331</v>
      </c>
      <c r="GG238" s="152"/>
      <c r="GH238" s="152"/>
      <c r="GI238" s="152"/>
      <c r="GJ238" s="264"/>
      <c r="GK238" s="268"/>
      <c r="GL238" s="265"/>
      <c r="GM238" s="7"/>
      <c r="GN238" s="11"/>
      <c r="GO238" s="11"/>
      <c r="GP238" s="37"/>
      <c r="GR238" s="38"/>
    </row>
    <row r="239" spans="1:200" ht="24.95" hidden="1" customHeight="1" outlineLevel="1" x14ac:dyDescent="0.3">
      <c r="A239" s="116"/>
      <c r="B239" s="62" t="s">
        <v>93</v>
      </c>
      <c r="C239" s="119" t="s">
        <v>110</v>
      </c>
      <c r="D239" s="119" t="s">
        <v>95</v>
      </c>
      <c r="E239" s="119" t="s">
        <v>130</v>
      </c>
      <c r="F239" s="119" t="s">
        <v>143</v>
      </c>
      <c r="G239" s="119">
        <v>1</v>
      </c>
      <c r="H239" s="63">
        <v>80</v>
      </c>
      <c r="I239" s="63">
        <v>1</v>
      </c>
      <c r="J239" s="63">
        <v>1</v>
      </c>
      <c r="K239" s="63">
        <f>SUM(J239)*2</f>
        <v>2</v>
      </c>
      <c r="L239" s="109">
        <v>42</v>
      </c>
      <c r="M239" s="110">
        <f>SUM(N239+P239+R239+T239+V239)</f>
        <v>42</v>
      </c>
      <c r="N239" s="109">
        <v>20</v>
      </c>
      <c r="O239" s="109">
        <f>SUM(N239)*I239</f>
        <v>20</v>
      </c>
      <c r="P239" s="109">
        <v>20</v>
      </c>
      <c r="Q239" s="111">
        <f>J239*P239</f>
        <v>20</v>
      </c>
      <c r="R239" s="109">
        <v>2</v>
      </c>
      <c r="S239" s="111">
        <f>SUM(R239)*J239</f>
        <v>2</v>
      </c>
      <c r="T239" s="176"/>
      <c r="U239" s="66">
        <f>SUM(T239)*K239</f>
        <v>0</v>
      </c>
      <c r="V239" s="176"/>
      <c r="W239" s="66">
        <f>SUM(V239)*J239*3</f>
        <v>0</v>
      </c>
      <c r="X239" s="67">
        <f>2/8*J239*AX239</f>
        <v>0</v>
      </c>
      <c r="Y239" s="67"/>
      <c r="Z239" s="176"/>
      <c r="AA239" s="66"/>
      <c r="AB239" s="176"/>
      <c r="AC239" s="67">
        <f>SUM(AB239)*3*H239/5</f>
        <v>0</v>
      </c>
      <c r="AD239" s="176"/>
      <c r="AE239" s="66">
        <f>SUM(AD239*H239*(30+4))</f>
        <v>0</v>
      </c>
      <c r="AF239" s="176"/>
      <c r="AG239" s="66">
        <f>SUM(AF239*H239*3)</f>
        <v>0</v>
      </c>
      <c r="AH239" s="176"/>
      <c r="AI239" s="67">
        <f>SUM(AH239*H239/3)</f>
        <v>0</v>
      </c>
      <c r="AJ239" s="176"/>
      <c r="AK239" s="67">
        <f>SUM(AJ239*H239*2/3)</f>
        <v>0</v>
      </c>
      <c r="AL239" s="176"/>
      <c r="AM239" s="66">
        <f>SUM(AL239*H239)</f>
        <v>0</v>
      </c>
      <c r="AN239" s="176"/>
      <c r="AO239" s="66">
        <f>SUM(AN239*J239)</f>
        <v>0</v>
      </c>
      <c r="AP239" s="176"/>
      <c r="AQ239" s="67">
        <f>SUM(AP239*H239*2)</f>
        <v>0</v>
      </c>
      <c r="AR239" s="176">
        <v>1</v>
      </c>
      <c r="AS239" s="67">
        <f>SUM(J239*AR239*6)</f>
        <v>6</v>
      </c>
      <c r="AT239" s="65"/>
      <c r="AU239" s="67">
        <f>AT239*H239/3</f>
        <v>0</v>
      </c>
      <c r="AV239" s="176"/>
      <c r="AW239" s="66">
        <f>SUM(AV239*H239/3)</f>
        <v>0</v>
      </c>
      <c r="AX239" s="65"/>
      <c r="AY239" s="67">
        <f>AX239*J239*8/2</f>
        <v>0</v>
      </c>
      <c r="AZ239" s="176"/>
      <c r="BA239" s="67">
        <f>SUM(AZ239*K239*5*6)</f>
        <v>0</v>
      </c>
      <c r="BB239" s="176"/>
      <c r="BC239" s="67">
        <f>SUM(BB239*K239*4*6)</f>
        <v>0</v>
      </c>
      <c r="BD239" s="176"/>
      <c r="BE239" s="70">
        <f>SUM(BD239*50)</f>
        <v>0</v>
      </c>
      <c r="BF239" s="116"/>
      <c r="BG239" s="181">
        <f t="shared" ref="BG239:BG249" si="1978">SUM(AO239+BE239+BC239+BA239+AY239+AW239+AS239+AQ239+AK239+AM239+AI239+AG239+AE239+AC239+AA239+Y239+X239+W239+U239+Q239+O239+S239+AU239)</f>
        <v>48</v>
      </c>
      <c r="BH239" s="181">
        <f t="shared" ref="BH239:BH249" si="1979">SUM(O239+Q239+U239+W239+X239+AS239+AW239+AY239+BA239+BC239+S239+AQ239)</f>
        <v>48</v>
      </c>
      <c r="BI239" s="116"/>
      <c r="BJ239" s="116"/>
      <c r="BK239" s="116"/>
      <c r="BL239" s="116"/>
      <c r="BM239" s="82"/>
      <c r="BN239" s="62" t="s">
        <v>102</v>
      </c>
      <c r="BO239" s="63" t="s">
        <v>110</v>
      </c>
      <c r="BP239" s="63" t="s">
        <v>95</v>
      </c>
      <c r="BQ239" s="63" t="s">
        <v>130</v>
      </c>
      <c r="BR239" s="119" t="s">
        <v>294</v>
      </c>
      <c r="BS239" s="63">
        <v>4</v>
      </c>
      <c r="BT239" s="119">
        <v>204</v>
      </c>
      <c r="BU239" s="119">
        <v>1</v>
      </c>
      <c r="BV239" s="63">
        <v>1</v>
      </c>
      <c r="BW239" s="63">
        <f>SUM(BV239)*2</f>
        <v>2</v>
      </c>
      <c r="BX239" s="62">
        <v>84</v>
      </c>
      <c r="BY239" s="64">
        <f>SUM(BZ239+CB239+CD239+CF239+CH239)</f>
        <v>54</v>
      </c>
      <c r="BZ239" s="65"/>
      <c r="CA239" s="66">
        <f>SUM(BZ239)*BU239</f>
        <v>0</v>
      </c>
      <c r="CB239" s="65">
        <v>26</v>
      </c>
      <c r="CC239" s="66">
        <f>BV239*CB239</f>
        <v>26</v>
      </c>
      <c r="CD239" s="65">
        <v>28</v>
      </c>
      <c r="CE239" s="66">
        <f>SUM(CD239)*BV239</f>
        <v>28</v>
      </c>
      <c r="CF239" s="65"/>
      <c r="CG239" s="66">
        <f>SUM(CF239)*BW239</f>
        <v>0</v>
      </c>
      <c r="CH239" s="65"/>
      <c r="CI239" s="66">
        <f>SUM(CH239)*BV239*5</f>
        <v>0</v>
      </c>
      <c r="CJ239" s="67">
        <f>SUM(BV239*DJ239*2+BW239*DL239*2)</f>
        <v>2</v>
      </c>
      <c r="CK239" s="68">
        <f>SUM(BX239*5/100*BV239)</f>
        <v>4.2</v>
      </c>
      <c r="CL239" s="65"/>
      <c r="CM239" s="66"/>
      <c r="CN239" s="65"/>
      <c r="CO239" s="67">
        <f>SUM(CN239)*3*BT239/5</f>
        <v>0</v>
      </c>
      <c r="CP239" s="65"/>
      <c r="CQ239" s="69">
        <f>SUM(CP239*BT239*(30+4))</f>
        <v>0</v>
      </c>
      <c r="CR239" s="65"/>
      <c r="CS239" s="66">
        <f>SUM(CR239*BT239*3)</f>
        <v>0</v>
      </c>
      <c r="CT239" s="66"/>
      <c r="CU239" s="67">
        <f>SUM(CT239*BT239/3)</f>
        <v>0</v>
      </c>
      <c r="CV239" s="65"/>
      <c r="CW239" s="67">
        <f>SUM(CV239*BT239*2/3)</f>
        <v>0</v>
      </c>
      <c r="CX239" s="65"/>
      <c r="CY239" s="66">
        <f>SUM(CX239*BT239)*2</f>
        <v>0</v>
      </c>
      <c r="CZ239" s="65"/>
      <c r="DA239" s="66">
        <f>SUM(CZ239*BV239*2)</f>
        <v>0</v>
      </c>
      <c r="DB239" s="65"/>
      <c r="DC239" s="66">
        <f>SUM(DB239*BT239*2)</f>
        <v>0</v>
      </c>
      <c r="DD239" s="65"/>
      <c r="DE239" s="66">
        <f>SUM(BV239*DD239*6)</f>
        <v>0</v>
      </c>
      <c r="DF239" s="65"/>
      <c r="DG239" s="67">
        <f>DF239*BT239/3</f>
        <v>0</v>
      </c>
      <c r="DH239" s="65"/>
      <c r="DI239" s="66">
        <f>SUM(DH239*BT239/3)</f>
        <v>0</v>
      </c>
      <c r="DJ239" s="65">
        <v>1</v>
      </c>
      <c r="DK239" s="66">
        <f>SUM(BV239*DJ239*8)</f>
        <v>8</v>
      </c>
      <c r="DL239" s="79"/>
      <c r="DM239" s="79"/>
      <c r="DN239" s="79"/>
      <c r="DO239" s="79"/>
      <c r="DP239" s="79"/>
      <c r="DQ239" s="79"/>
      <c r="DR239" s="79"/>
      <c r="DS239" s="153">
        <f t="shared" ref="DS239:DS249" si="1980">SUM(DA239+DQ239+DO239+DM239+DK239+DI239+DE239+DC239+CW239+CY239+CU239+CS239+CQ239+CO239+CM239+CK239+CJ239+CI239+CG239+CC239+CA239+CE239+DG239)</f>
        <v>68.2</v>
      </c>
      <c r="DT239" s="153">
        <f t="shared" ref="DT239:DT249" si="1981">SUM(CA239+CC239+CG239+CI239+CJ239+DE239+DI239+DK239+DM239+DO239+CE239+DC239)</f>
        <v>64</v>
      </c>
      <c r="DU239" s="79"/>
      <c r="DV239" s="79"/>
      <c r="DW239" s="79"/>
      <c r="DX239" s="182"/>
      <c r="DY239" s="183"/>
      <c r="DZ239" s="62" t="s">
        <v>102</v>
      </c>
      <c r="EA239" s="63" t="s">
        <v>110</v>
      </c>
      <c r="EB239" s="63" t="s">
        <v>95</v>
      </c>
      <c r="EC239" s="79"/>
      <c r="ED239" s="79"/>
      <c r="EE239" s="79"/>
      <c r="EF239" s="79"/>
      <c r="EG239" s="79"/>
      <c r="EH239" s="79"/>
      <c r="EI239" s="79"/>
      <c r="EJ239" s="79">
        <f t="shared" ref="EJ239:EL241" si="1982">SUM(L239+BX239)</f>
        <v>126</v>
      </c>
      <c r="EK239" s="79">
        <f t="shared" si="1982"/>
        <v>96</v>
      </c>
      <c r="EL239" s="79">
        <f t="shared" si="1982"/>
        <v>20</v>
      </c>
      <c r="EM239" s="153">
        <f t="shared" ref="EM239:EM249" si="1983">SUM(O239+CA239)</f>
        <v>20</v>
      </c>
      <c r="EN239" s="79">
        <f t="shared" ref="EN239:EN249" si="1984">SUM(P239+CB239)</f>
        <v>46</v>
      </c>
      <c r="EO239" s="79">
        <f t="shared" ref="EO239:EO249" si="1985">SUM(Q239+CC239)</f>
        <v>46</v>
      </c>
      <c r="EP239" s="79">
        <f t="shared" ref="EP239:EP249" si="1986">SUM(R239+CD239)</f>
        <v>30</v>
      </c>
      <c r="EQ239" s="79">
        <f t="shared" ref="EQ239:EQ249" si="1987">SUM(S239+CE239)</f>
        <v>30</v>
      </c>
      <c r="ER239" s="79">
        <f t="shared" ref="ER239:ER249" si="1988">SUM(T239+CF239)</f>
        <v>0</v>
      </c>
      <c r="ES239" s="79">
        <f t="shared" ref="ES239:ES249" si="1989">SUM(U239+CG239)</f>
        <v>0</v>
      </c>
      <c r="ET239" s="79">
        <f t="shared" ref="ET239:ET249" si="1990">SUM(V239+CH239)</f>
        <v>0</v>
      </c>
      <c r="EU239" s="79">
        <f t="shared" ref="EU239:EU249" si="1991">SUM(W239+CI239)</f>
        <v>0</v>
      </c>
      <c r="EV239" s="79">
        <f t="shared" ref="EV239:EV249" si="1992">SUM(X239+CJ239)</f>
        <v>2</v>
      </c>
      <c r="EW239" s="79">
        <f t="shared" ref="EW239:EW249" si="1993">SUM(Y239+CK239)</f>
        <v>4.2</v>
      </c>
      <c r="EX239" s="79">
        <f t="shared" ref="EX239:EX249" si="1994">SUM(Z239+CL239)</f>
        <v>0</v>
      </c>
      <c r="EY239" s="79">
        <f t="shared" ref="EY239:EY249" si="1995">SUM(AA239+CM239)</f>
        <v>0</v>
      </c>
      <c r="EZ239" s="79">
        <f t="shared" ref="EZ239:EZ249" si="1996">SUM(AB239+CN239)</f>
        <v>0</v>
      </c>
      <c r="FA239" s="79">
        <f t="shared" ref="FA239:FA249" si="1997">SUM(AC239+CO239)</f>
        <v>0</v>
      </c>
      <c r="FB239" s="79">
        <f t="shared" ref="FB239:FB249" si="1998">SUM(AD239+CP239)</f>
        <v>0</v>
      </c>
      <c r="FC239" s="79">
        <f t="shared" ref="FC239:FC249" si="1999">SUM(AE239+CQ239)</f>
        <v>0</v>
      </c>
      <c r="FD239" s="79">
        <f t="shared" ref="FD239:FD249" si="2000">SUM(AF239+CR239)</f>
        <v>0</v>
      </c>
      <c r="FE239" s="79">
        <f t="shared" ref="FE239:FE249" si="2001">SUM(AG239+CS239)</f>
        <v>0</v>
      </c>
      <c r="FF239" s="79">
        <f t="shared" ref="FF239:FF249" si="2002">SUM(AH239+CT239)</f>
        <v>0</v>
      </c>
      <c r="FG239" s="153">
        <f t="shared" ref="FG239:FG249" si="2003">SUM(AI239+CU239)</f>
        <v>0</v>
      </c>
      <c r="FH239" s="79">
        <f t="shared" ref="FH239:FH249" si="2004">SUM(AJ239+CV239)</f>
        <v>0</v>
      </c>
      <c r="FI239" s="79">
        <f t="shared" ref="FI239:FI249" si="2005">SUM(AK239+CW239)</f>
        <v>0</v>
      </c>
      <c r="FJ239" s="79">
        <f t="shared" ref="FJ239:FJ249" si="2006">SUM(AL239+CX239)</f>
        <v>0</v>
      </c>
      <c r="FK239" s="79">
        <f t="shared" ref="FK239:FK249" si="2007">SUM(AM239+CY239)</f>
        <v>0</v>
      </c>
      <c r="FL239" s="79">
        <f t="shared" ref="FL239:FL249" si="2008">SUM(AN239+CZ239)</f>
        <v>0</v>
      </c>
      <c r="FM239" s="79">
        <f t="shared" ref="FM239:FM249" si="2009">SUM(AO239+DA239)</f>
        <v>0</v>
      </c>
      <c r="FN239" s="79">
        <f t="shared" ref="FN239:FN249" si="2010">SUM(AP239+DB239)</f>
        <v>0</v>
      </c>
      <c r="FO239" s="79">
        <f t="shared" ref="FO239:FO249" si="2011">SUM(AQ239+DC239)</f>
        <v>0</v>
      </c>
      <c r="FP239" s="79">
        <f t="shared" ref="FP239:FP249" si="2012">SUM(AR239+DD239)</f>
        <v>1</v>
      </c>
      <c r="FQ239" s="79">
        <f t="shared" ref="FQ239:FS249" si="2013">SUM(AS239+DE239)</f>
        <v>6</v>
      </c>
      <c r="FR239" s="79"/>
      <c r="FS239" s="155">
        <f t="shared" si="2013"/>
        <v>0</v>
      </c>
      <c r="FT239" s="79">
        <f t="shared" ref="FT239:FT249" si="2014">SUM(AV239+DH239)</f>
        <v>0</v>
      </c>
      <c r="FU239" s="79">
        <f t="shared" ref="FU239:FU249" si="2015">SUM(AW239+DI239)</f>
        <v>0</v>
      </c>
      <c r="FV239" s="79">
        <f t="shared" ref="FV239:FV249" si="2016">SUM(AX239+DJ239)</f>
        <v>1</v>
      </c>
      <c r="FW239" s="79">
        <f t="shared" ref="FW239:FW249" si="2017">SUM(AY239+DK239)</f>
        <v>8</v>
      </c>
      <c r="FX239" s="79">
        <f t="shared" ref="FX239:FX249" si="2018">SUM(AZ239+DL239)</f>
        <v>0</v>
      </c>
      <c r="FY239" s="79">
        <f t="shared" ref="FY239:FY249" si="2019">SUM(BA239+DM239)</f>
        <v>0</v>
      </c>
      <c r="FZ239" s="79">
        <f t="shared" ref="FZ239:FZ249" si="2020">SUM(BB239+DN239)</f>
        <v>0</v>
      </c>
      <c r="GA239" s="79">
        <f t="shared" ref="GA239:GA249" si="2021">SUM(BC239+DO239)</f>
        <v>0</v>
      </c>
      <c r="GB239" s="79">
        <f t="shared" ref="GB239:GB249" si="2022">SUM(BD239+DP239)</f>
        <v>0</v>
      </c>
      <c r="GC239" s="79">
        <f t="shared" ref="GC239:GC249" si="2023">SUM(BE239+DQ239)</f>
        <v>0</v>
      </c>
      <c r="GD239" s="79">
        <f t="shared" ref="GD239:GD249" si="2024">SUM(BF239+DR239)</f>
        <v>0</v>
      </c>
      <c r="GE239" s="153">
        <f t="shared" ref="GE239:GE249" si="2025">SUM(BG239+DS239)</f>
        <v>116.2</v>
      </c>
      <c r="GF239" s="153">
        <f t="shared" ref="GF239:GF249" si="2026">SUM(BH239+DT239)</f>
        <v>112</v>
      </c>
      <c r="GG239" s="79"/>
      <c r="GH239" s="79"/>
      <c r="GI239" s="79"/>
      <c r="GJ239" s="80"/>
      <c r="GK239" s="267"/>
      <c r="GL239" s="10"/>
      <c r="GM239" s="10"/>
      <c r="GN239" s="1"/>
      <c r="GO239" s="13"/>
      <c r="GP239" s="26"/>
      <c r="GQ239" s="5"/>
      <c r="GR239" s="5"/>
    </row>
    <row r="240" spans="1:200" s="5" customFormat="1" ht="24.95" hidden="1" customHeight="1" outlineLevel="1" x14ac:dyDescent="0.3">
      <c r="A240" s="116"/>
      <c r="B240" s="62" t="s">
        <v>102</v>
      </c>
      <c r="C240" s="63" t="s">
        <v>110</v>
      </c>
      <c r="D240" s="63" t="s">
        <v>95</v>
      </c>
      <c r="E240" s="63" t="s">
        <v>130</v>
      </c>
      <c r="F240" s="63" t="s">
        <v>150</v>
      </c>
      <c r="G240" s="63">
        <v>5</v>
      </c>
      <c r="H240" s="63">
        <v>25</v>
      </c>
      <c r="I240" s="63">
        <v>1</v>
      </c>
      <c r="J240" s="63">
        <v>1</v>
      </c>
      <c r="K240" s="63">
        <f>SUM(J240)*2</f>
        <v>2</v>
      </c>
      <c r="L240" s="109">
        <v>82</v>
      </c>
      <c r="M240" s="64">
        <f>SUM(N240+P240+R240+T240+V240)</f>
        <v>58</v>
      </c>
      <c r="N240" s="65"/>
      <c r="O240" s="66">
        <f>SUM(N240)*I240</f>
        <v>0</v>
      </c>
      <c r="P240" s="65">
        <v>16</v>
      </c>
      <c r="Q240" s="66">
        <f>J240*P240</f>
        <v>16</v>
      </c>
      <c r="R240" s="65">
        <v>28</v>
      </c>
      <c r="S240" s="66">
        <f>SUM(R240)*J240</f>
        <v>28</v>
      </c>
      <c r="T240" s="65"/>
      <c r="U240" s="66">
        <f>SUM(T240)*K240</f>
        <v>0</v>
      </c>
      <c r="V240" s="65">
        <v>14</v>
      </c>
      <c r="W240" s="66">
        <f>SUM(V240)*J240</f>
        <v>14</v>
      </c>
      <c r="X240" s="67">
        <f>SUM(J240*AX240*2+K240*AZ240*2)</f>
        <v>0</v>
      </c>
      <c r="Y240" s="67">
        <f>L240*J240*0.05</f>
        <v>4.1000000000000005</v>
      </c>
      <c r="Z240" s="65"/>
      <c r="AA240" s="66"/>
      <c r="AB240" s="65"/>
      <c r="AC240" s="67">
        <f>SUM(AB240)*3*H240/5</f>
        <v>0</v>
      </c>
      <c r="AD240" s="65"/>
      <c r="AE240" s="69">
        <f>SUM(AD240*H240*(30+4))</f>
        <v>0</v>
      </c>
      <c r="AF240" s="65"/>
      <c r="AG240" s="66">
        <f>SUM(AF240*H240*3)</f>
        <v>0</v>
      </c>
      <c r="AH240" s="66"/>
      <c r="AI240" s="67">
        <f>SUM(AH240*H240/3)</f>
        <v>0</v>
      </c>
      <c r="AJ240" s="65"/>
      <c r="AK240" s="67">
        <f>SUM(AJ240*H240*2/3)</f>
        <v>0</v>
      </c>
      <c r="AL240" s="65">
        <v>1</v>
      </c>
      <c r="AM240" s="66">
        <f>SUM(AL240*H240)*2</f>
        <v>50</v>
      </c>
      <c r="AN240" s="65"/>
      <c r="AO240" s="66">
        <f>SUM(AN240*J240*2)</f>
        <v>0</v>
      </c>
      <c r="AP240" s="65"/>
      <c r="AQ240" s="67">
        <f>SUM(AP240*H240*2)</f>
        <v>0</v>
      </c>
      <c r="AR240" s="65"/>
      <c r="AS240" s="67">
        <f>SUM(J240*AR240*6)</f>
        <v>0</v>
      </c>
      <c r="AT240" s="65">
        <v>1</v>
      </c>
      <c r="AU240" s="67">
        <f>AT240*H240/3</f>
        <v>8.3333333333333339</v>
      </c>
      <c r="AV240" s="65"/>
      <c r="AW240" s="66">
        <f>SUM(J240*AV240*6)</f>
        <v>0</v>
      </c>
      <c r="AX240" s="65"/>
      <c r="AY240" s="67">
        <f>SUM(J240*AX240*8)</f>
        <v>0</v>
      </c>
      <c r="AZ240" s="66"/>
      <c r="BA240" s="67">
        <f>SUM(AZ240*K240*5*6)</f>
        <v>0</v>
      </c>
      <c r="BB240" s="65"/>
      <c r="BC240" s="67">
        <f>SUM(BB240*K240*4*6)</f>
        <v>0</v>
      </c>
      <c r="BD240" s="65"/>
      <c r="BE240" s="70">
        <f>SUM(BD240*50)</f>
        <v>0</v>
      </c>
      <c r="BF240" s="116"/>
      <c r="BG240" s="181">
        <f t="shared" si="1978"/>
        <v>120.43333333333332</v>
      </c>
      <c r="BH240" s="181">
        <f t="shared" si="1979"/>
        <v>58</v>
      </c>
      <c r="BI240" s="116"/>
      <c r="BJ240" s="116"/>
      <c r="BK240" s="116"/>
      <c r="BL240" s="116"/>
      <c r="BM240" s="82"/>
      <c r="BN240" s="62" t="s">
        <v>102</v>
      </c>
      <c r="BO240" s="63" t="s">
        <v>110</v>
      </c>
      <c r="BP240" s="63" t="s">
        <v>95</v>
      </c>
      <c r="BQ240" s="63" t="s">
        <v>130</v>
      </c>
      <c r="BR240" s="63" t="s">
        <v>297</v>
      </c>
      <c r="BS240" s="63">
        <v>6</v>
      </c>
      <c r="BT240" s="63">
        <v>24</v>
      </c>
      <c r="BU240" s="63">
        <v>2</v>
      </c>
      <c r="BV240" s="63">
        <v>1</v>
      </c>
      <c r="BW240" s="63">
        <f>SUM(BV240)*2</f>
        <v>2</v>
      </c>
      <c r="BX240" s="62">
        <v>74</v>
      </c>
      <c r="BY240" s="64">
        <f>SUM(BZ240+CB240+CD240+CF240+CH240)</f>
        <v>46</v>
      </c>
      <c r="BZ240" s="65"/>
      <c r="CA240" s="66">
        <f>SUM(BZ240)*BU240</f>
        <v>0</v>
      </c>
      <c r="CB240" s="65">
        <v>26</v>
      </c>
      <c r="CC240" s="66">
        <f>BV240*CB240</f>
        <v>26</v>
      </c>
      <c r="CD240" s="65">
        <v>20</v>
      </c>
      <c r="CE240" s="66">
        <f>SUM(CD240)*BV240</f>
        <v>20</v>
      </c>
      <c r="CF240" s="65"/>
      <c r="CG240" s="66">
        <f>SUM(CF240)*BW240</f>
        <v>0</v>
      </c>
      <c r="CH240" s="65"/>
      <c r="CI240" s="66">
        <f>SUM(CH240)*BV240*5</f>
        <v>0</v>
      </c>
      <c r="CJ240" s="67">
        <f>SUM(BV240*DJ240*2+BW240*DL240*2)</f>
        <v>2</v>
      </c>
      <c r="CK240" s="67">
        <f>BX240*BV240*0.05</f>
        <v>3.7</v>
      </c>
      <c r="CL240" s="65"/>
      <c r="CM240" s="66"/>
      <c r="CN240" s="65"/>
      <c r="CO240" s="67">
        <f>SUM(CN240)*3*BT240/5</f>
        <v>0</v>
      </c>
      <c r="CP240" s="65"/>
      <c r="CQ240" s="69">
        <f>SUM(CP240*BT240*(30+4))</f>
        <v>0</v>
      </c>
      <c r="CR240" s="65">
        <v>1</v>
      </c>
      <c r="CS240" s="66">
        <f>SUM(CR240*BT240*3)</f>
        <v>72</v>
      </c>
      <c r="CT240" s="66"/>
      <c r="CU240" s="67">
        <f>SUM(CT240*BT240/3)</f>
        <v>0</v>
      </c>
      <c r="CV240" s="65"/>
      <c r="CW240" s="67">
        <f>SUM(CV240*BT240*2/3)</f>
        <v>0</v>
      </c>
      <c r="CX240" s="65"/>
      <c r="CY240" s="66">
        <f>SUM(CX240*BT240)*2</f>
        <v>0</v>
      </c>
      <c r="CZ240" s="65"/>
      <c r="DA240" s="66">
        <f>SUM(CZ240*BV240*2)</f>
        <v>0</v>
      </c>
      <c r="DB240" s="65"/>
      <c r="DC240" s="66">
        <f>SUM(DB240*BT240*2)</f>
        <v>0</v>
      </c>
      <c r="DD240" s="65"/>
      <c r="DE240" s="66">
        <f>SUM(BV240*DD240*6)</f>
        <v>0</v>
      </c>
      <c r="DF240" s="65"/>
      <c r="DG240" s="67">
        <f>DF240*BT240/3</f>
        <v>0</v>
      </c>
      <c r="DH240" s="65"/>
      <c r="DI240" s="66">
        <f>SUM(BV240*DH240*6)</f>
        <v>0</v>
      </c>
      <c r="DJ240" s="65">
        <v>1</v>
      </c>
      <c r="DK240" s="66">
        <f>SUM(BV240*DJ240*8)</f>
        <v>8</v>
      </c>
      <c r="DL240" s="79"/>
      <c r="DM240" s="79"/>
      <c r="DN240" s="79"/>
      <c r="DO240" s="79"/>
      <c r="DP240" s="79"/>
      <c r="DQ240" s="79"/>
      <c r="DR240" s="79"/>
      <c r="DS240" s="153">
        <f t="shared" si="1980"/>
        <v>131.69999999999999</v>
      </c>
      <c r="DT240" s="153">
        <f t="shared" si="1981"/>
        <v>56</v>
      </c>
      <c r="DU240" s="79"/>
      <c r="DV240" s="79"/>
      <c r="DW240" s="79"/>
      <c r="DX240" s="182"/>
      <c r="DY240" s="183"/>
      <c r="DZ240" s="62" t="s">
        <v>102</v>
      </c>
      <c r="EA240" s="63" t="s">
        <v>110</v>
      </c>
      <c r="EB240" s="63" t="s">
        <v>95</v>
      </c>
      <c r="EC240" s="79"/>
      <c r="ED240" s="79"/>
      <c r="EE240" s="79"/>
      <c r="EF240" s="79"/>
      <c r="EG240" s="79"/>
      <c r="EH240" s="79"/>
      <c r="EI240" s="79"/>
      <c r="EJ240" s="79">
        <f t="shared" si="1982"/>
        <v>156</v>
      </c>
      <c r="EK240" s="79">
        <f t="shared" si="1982"/>
        <v>104</v>
      </c>
      <c r="EL240" s="79">
        <f t="shared" si="1982"/>
        <v>0</v>
      </c>
      <c r="EM240" s="153">
        <f t="shared" si="1983"/>
        <v>0</v>
      </c>
      <c r="EN240" s="79">
        <f t="shared" si="1984"/>
        <v>42</v>
      </c>
      <c r="EO240" s="79">
        <f t="shared" si="1985"/>
        <v>42</v>
      </c>
      <c r="EP240" s="79">
        <f t="shared" si="1986"/>
        <v>48</v>
      </c>
      <c r="EQ240" s="79">
        <f t="shared" si="1987"/>
        <v>48</v>
      </c>
      <c r="ER240" s="79">
        <f t="shared" si="1988"/>
        <v>0</v>
      </c>
      <c r="ES240" s="79">
        <f t="shared" si="1989"/>
        <v>0</v>
      </c>
      <c r="ET240" s="79">
        <f t="shared" si="1990"/>
        <v>14</v>
      </c>
      <c r="EU240" s="79">
        <f t="shared" si="1991"/>
        <v>14</v>
      </c>
      <c r="EV240" s="79">
        <f t="shared" si="1992"/>
        <v>2</v>
      </c>
      <c r="EW240" s="79">
        <f t="shared" si="1993"/>
        <v>7.8000000000000007</v>
      </c>
      <c r="EX240" s="79">
        <f t="shared" si="1994"/>
        <v>0</v>
      </c>
      <c r="EY240" s="79">
        <f t="shared" si="1995"/>
        <v>0</v>
      </c>
      <c r="EZ240" s="79">
        <f t="shared" si="1996"/>
        <v>0</v>
      </c>
      <c r="FA240" s="79">
        <f t="shared" si="1997"/>
        <v>0</v>
      </c>
      <c r="FB240" s="79">
        <f t="shared" si="1998"/>
        <v>0</v>
      </c>
      <c r="FC240" s="79">
        <f t="shared" si="1999"/>
        <v>0</v>
      </c>
      <c r="FD240" s="79">
        <f t="shared" si="2000"/>
        <v>1</v>
      </c>
      <c r="FE240" s="79">
        <f t="shared" si="2001"/>
        <v>72</v>
      </c>
      <c r="FF240" s="79">
        <f t="shared" si="2002"/>
        <v>0</v>
      </c>
      <c r="FG240" s="153">
        <f t="shared" si="2003"/>
        <v>0</v>
      </c>
      <c r="FH240" s="79">
        <f t="shared" si="2004"/>
        <v>0</v>
      </c>
      <c r="FI240" s="79">
        <f t="shared" si="2005"/>
        <v>0</v>
      </c>
      <c r="FJ240" s="79">
        <f t="shared" si="2006"/>
        <v>1</v>
      </c>
      <c r="FK240" s="79">
        <f t="shared" si="2007"/>
        <v>50</v>
      </c>
      <c r="FL240" s="79">
        <f t="shared" si="2008"/>
        <v>0</v>
      </c>
      <c r="FM240" s="79">
        <f t="shared" si="2009"/>
        <v>0</v>
      </c>
      <c r="FN240" s="79">
        <f t="shared" si="2010"/>
        <v>0</v>
      </c>
      <c r="FO240" s="79">
        <f t="shared" si="2011"/>
        <v>0</v>
      </c>
      <c r="FP240" s="79">
        <f t="shared" si="2012"/>
        <v>0</v>
      </c>
      <c r="FQ240" s="79">
        <f t="shared" si="2013"/>
        <v>0</v>
      </c>
      <c r="FR240" s="79"/>
      <c r="FS240" s="155">
        <f t="shared" si="2013"/>
        <v>8.3333333333333339</v>
      </c>
      <c r="FT240" s="79">
        <f t="shared" si="2014"/>
        <v>0</v>
      </c>
      <c r="FU240" s="79">
        <f t="shared" si="2015"/>
        <v>0</v>
      </c>
      <c r="FV240" s="79">
        <f t="shared" si="2016"/>
        <v>1</v>
      </c>
      <c r="FW240" s="79">
        <f t="shared" si="2017"/>
        <v>8</v>
      </c>
      <c r="FX240" s="79">
        <f t="shared" si="2018"/>
        <v>0</v>
      </c>
      <c r="FY240" s="79">
        <f t="shared" si="2019"/>
        <v>0</v>
      </c>
      <c r="FZ240" s="79">
        <f t="shared" si="2020"/>
        <v>0</v>
      </c>
      <c r="GA240" s="79">
        <f t="shared" si="2021"/>
        <v>0</v>
      </c>
      <c r="GB240" s="79">
        <f t="shared" si="2022"/>
        <v>0</v>
      </c>
      <c r="GC240" s="79">
        <f t="shared" si="2023"/>
        <v>0</v>
      </c>
      <c r="GD240" s="79">
        <f t="shared" si="2024"/>
        <v>0</v>
      </c>
      <c r="GE240" s="153">
        <f t="shared" si="2025"/>
        <v>252.13333333333333</v>
      </c>
      <c r="GF240" s="153">
        <f t="shared" si="2026"/>
        <v>114</v>
      </c>
      <c r="GG240" s="79"/>
      <c r="GH240" s="79"/>
      <c r="GI240" s="79"/>
      <c r="GJ240" s="80"/>
      <c r="GK240" s="267"/>
      <c r="GL240" s="10"/>
      <c r="GM240" s="10"/>
      <c r="GN240" s="1"/>
      <c r="GO240" s="13"/>
      <c r="GP240" s="26"/>
    </row>
    <row r="241" spans="1:200" s="5" customFormat="1" ht="24.95" hidden="1" customHeight="1" outlineLevel="1" x14ac:dyDescent="0.3">
      <c r="A241" s="116"/>
      <c r="B241" s="62" t="s">
        <v>102</v>
      </c>
      <c r="C241" s="63" t="s">
        <v>110</v>
      </c>
      <c r="D241" s="63" t="s">
        <v>95</v>
      </c>
      <c r="E241" s="63" t="s">
        <v>130</v>
      </c>
      <c r="F241" s="63" t="s">
        <v>153</v>
      </c>
      <c r="G241" s="63">
        <v>5</v>
      </c>
      <c r="H241" s="63">
        <v>24</v>
      </c>
      <c r="I241" s="63">
        <v>1</v>
      </c>
      <c r="J241" s="63">
        <v>1</v>
      </c>
      <c r="K241" s="63">
        <f>SUM(J241)*2</f>
        <v>2</v>
      </c>
      <c r="L241" s="109">
        <v>82</v>
      </c>
      <c r="M241" s="64">
        <f>SUM(N241+P241+R241+T241+V241)</f>
        <v>58</v>
      </c>
      <c r="N241" s="65"/>
      <c r="O241" s="66">
        <f>SUM(N241)*I241</f>
        <v>0</v>
      </c>
      <c r="P241" s="65">
        <v>16</v>
      </c>
      <c r="Q241" s="66">
        <f>J241*P241</f>
        <v>16</v>
      </c>
      <c r="R241" s="65">
        <v>28</v>
      </c>
      <c r="S241" s="66">
        <f>SUM(R241)*J241</f>
        <v>28</v>
      </c>
      <c r="T241" s="65"/>
      <c r="U241" s="66">
        <f>SUM(T241)*K241</f>
        <v>0</v>
      </c>
      <c r="V241" s="65">
        <v>14</v>
      </c>
      <c r="W241" s="66">
        <f>SUM(V241)*J241</f>
        <v>14</v>
      </c>
      <c r="X241" s="67">
        <f>SUM(J241*AX241*2+K241*AZ241*2)</f>
        <v>0</v>
      </c>
      <c r="Y241" s="67">
        <f>L241*J241*0.05</f>
        <v>4.1000000000000005</v>
      </c>
      <c r="Z241" s="65"/>
      <c r="AA241" s="66"/>
      <c r="AB241" s="65"/>
      <c r="AC241" s="67">
        <f>SUM(AB241)*3*H241/5</f>
        <v>0</v>
      </c>
      <c r="AD241" s="65"/>
      <c r="AE241" s="69">
        <f>SUM(AD241*H241*(30+4))</f>
        <v>0</v>
      </c>
      <c r="AF241" s="65"/>
      <c r="AG241" s="66">
        <f>SUM(AF241*H241*3)</f>
        <v>0</v>
      </c>
      <c r="AH241" s="66"/>
      <c r="AI241" s="67">
        <f>SUM(AH241*H241/3)</f>
        <v>0</v>
      </c>
      <c r="AJ241" s="65"/>
      <c r="AK241" s="67">
        <f>SUM(AJ241*H241*2/3)</f>
        <v>0</v>
      </c>
      <c r="AL241" s="65"/>
      <c r="AM241" s="66">
        <f>SUM(AL241*H241)*2</f>
        <v>0</v>
      </c>
      <c r="AN241" s="65"/>
      <c r="AO241" s="66">
        <f>SUM(AN241*J241*2)</f>
        <v>0</v>
      </c>
      <c r="AP241" s="65"/>
      <c r="AQ241" s="67">
        <f>SUM(AP241*H241*2)</f>
        <v>0</v>
      </c>
      <c r="AR241" s="65"/>
      <c r="AS241" s="67">
        <f>SUM(J241*AR241*6)</f>
        <v>0</v>
      </c>
      <c r="AT241" s="65">
        <v>1</v>
      </c>
      <c r="AU241" s="67">
        <f>AT241*H241/3</f>
        <v>8</v>
      </c>
      <c r="AV241" s="65"/>
      <c r="AW241" s="66">
        <f>SUM(J241*AV241*6)</f>
        <v>0</v>
      </c>
      <c r="AX241" s="65"/>
      <c r="AY241" s="67">
        <f>SUM(J241*AX241*8)</f>
        <v>0</v>
      </c>
      <c r="AZ241" s="66"/>
      <c r="BA241" s="67">
        <f>SUM(AZ241*K241*5*6)</f>
        <v>0</v>
      </c>
      <c r="BB241" s="65"/>
      <c r="BC241" s="67">
        <f>SUM(BB241*K241*4*6)</f>
        <v>0</v>
      </c>
      <c r="BD241" s="65"/>
      <c r="BE241" s="70">
        <f>SUM(BD241*50)</f>
        <v>0</v>
      </c>
      <c r="BF241" s="116"/>
      <c r="BG241" s="181">
        <f t="shared" si="1978"/>
        <v>70.099999999999994</v>
      </c>
      <c r="BH241" s="181">
        <f t="shared" si="1979"/>
        <v>58</v>
      </c>
      <c r="BI241" s="116"/>
      <c r="BJ241" s="116"/>
      <c r="BK241" s="116"/>
      <c r="BL241" s="116"/>
      <c r="BM241" s="82"/>
      <c r="BN241" s="62" t="s">
        <v>213</v>
      </c>
      <c r="BO241" s="63" t="s">
        <v>110</v>
      </c>
      <c r="BP241" s="63" t="s">
        <v>95</v>
      </c>
      <c r="BQ241" s="63" t="s">
        <v>130</v>
      </c>
      <c r="BR241" s="63" t="s">
        <v>433</v>
      </c>
      <c r="BS241" s="63">
        <v>8</v>
      </c>
      <c r="BT241" s="63">
        <v>166</v>
      </c>
      <c r="BU241" s="63">
        <v>2</v>
      </c>
      <c r="BV241" s="63">
        <v>1</v>
      </c>
      <c r="BW241" s="63">
        <f>SUM(BV241)*2</f>
        <v>2</v>
      </c>
      <c r="BX241" s="120">
        <v>40</v>
      </c>
      <c r="BY241" s="64">
        <f>SUM(BZ241+CB241+CD241+CF241+CH241)</f>
        <v>40</v>
      </c>
      <c r="BZ241" s="65">
        <v>24</v>
      </c>
      <c r="CA241" s="66">
        <f>SUM(BZ241)*BU241</f>
        <v>48</v>
      </c>
      <c r="CB241" s="65">
        <v>10</v>
      </c>
      <c r="CC241" s="66">
        <f>BV241*CB241</f>
        <v>10</v>
      </c>
      <c r="CD241" s="65">
        <v>6</v>
      </c>
      <c r="CE241" s="66">
        <f>SUM(CD241)*BV241</f>
        <v>6</v>
      </c>
      <c r="CF241" s="65"/>
      <c r="CG241" s="66">
        <f>SUM(CF241)*BW241</f>
        <v>0</v>
      </c>
      <c r="CH241" s="65"/>
      <c r="CI241" s="66">
        <f>SUM(CH241)*BV241*5</f>
        <v>0</v>
      </c>
      <c r="CJ241" s="67">
        <f>SUM(BV241*DJ241*2+BW241*DL241*2)</f>
        <v>0</v>
      </c>
      <c r="CK241" s="67">
        <f>BX241*BV241*0.05</f>
        <v>2</v>
      </c>
      <c r="CL241" s="65"/>
      <c r="CM241" s="66"/>
      <c r="CN241" s="65"/>
      <c r="CO241" s="67">
        <f>SUM(CN241)*3*BT241/5</f>
        <v>0</v>
      </c>
      <c r="CP241" s="65"/>
      <c r="CQ241" s="69">
        <f>SUM(CP241*BT241*(30+4))</f>
        <v>0</v>
      </c>
      <c r="CR241" s="65"/>
      <c r="CS241" s="66">
        <f>SUM(CR241*BT241*3)</f>
        <v>0</v>
      </c>
      <c r="CT241" s="65"/>
      <c r="CU241" s="67">
        <f>SUM(CT241*BT241/3)</f>
        <v>0</v>
      </c>
      <c r="CV241" s="65"/>
      <c r="CW241" s="67">
        <f>SUM(CV241*BT241*2/3)</f>
        <v>0</v>
      </c>
      <c r="CX241" s="65"/>
      <c r="CY241" s="66">
        <f>SUM(CX241*BT241*2)</f>
        <v>0</v>
      </c>
      <c r="CZ241" s="65"/>
      <c r="DA241" s="66">
        <f>SUM(CZ241*BV241*2)</f>
        <v>0</v>
      </c>
      <c r="DB241" s="65"/>
      <c r="DC241" s="66">
        <f>SUM(DB241*BT241*2)</f>
        <v>0</v>
      </c>
      <c r="DD241" s="65">
        <v>1</v>
      </c>
      <c r="DE241" s="66">
        <f>DD241*BV241*6</f>
        <v>6</v>
      </c>
      <c r="DF241" s="65"/>
      <c r="DG241" s="67">
        <f>DF241*BT241/3</f>
        <v>0</v>
      </c>
      <c r="DH241" s="65"/>
      <c r="DI241" s="66">
        <f>SUM(BV241*DH241*6)</f>
        <v>0</v>
      </c>
      <c r="DJ241" s="65"/>
      <c r="DK241" s="66">
        <f>SUM(BV241*DJ241*8)</f>
        <v>0</v>
      </c>
      <c r="DL241" s="65"/>
      <c r="DM241" s="67">
        <f>SUM(DL241*BW241*5*6)</f>
        <v>0</v>
      </c>
      <c r="DN241" s="65"/>
      <c r="DO241" s="67">
        <f>SUM(DN241*BW241*4*6)</f>
        <v>0</v>
      </c>
      <c r="DP241" s="65"/>
      <c r="DQ241" s="70">
        <f>SUM(DP241*50)</f>
        <v>0</v>
      </c>
      <c r="DR241" s="79"/>
      <c r="DS241" s="153">
        <f t="shared" si="1980"/>
        <v>72</v>
      </c>
      <c r="DT241" s="153">
        <f t="shared" si="1981"/>
        <v>70</v>
      </c>
      <c r="DU241" s="79"/>
      <c r="DV241" s="79"/>
      <c r="DW241" s="79"/>
      <c r="DX241" s="182"/>
      <c r="DY241" s="183"/>
      <c r="DZ241" s="62" t="s">
        <v>213</v>
      </c>
      <c r="EA241" s="63" t="s">
        <v>110</v>
      </c>
      <c r="EB241" s="63" t="s">
        <v>95</v>
      </c>
      <c r="EC241" s="79"/>
      <c r="ED241" s="79"/>
      <c r="EE241" s="79"/>
      <c r="EF241" s="79"/>
      <c r="EG241" s="79"/>
      <c r="EH241" s="79"/>
      <c r="EI241" s="79"/>
      <c r="EJ241" s="79">
        <f t="shared" si="1982"/>
        <v>122</v>
      </c>
      <c r="EK241" s="79">
        <f t="shared" si="1982"/>
        <v>98</v>
      </c>
      <c r="EL241" s="79">
        <f t="shared" si="1982"/>
        <v>24</v>
      </c>
      <c r="EM241" s="153">
        <f t="shared" si="1983"/>
        <v>48</v>
      </c>
      <c r="EN241" s="79">
        <f t="shared" si="1984"/>
        <v>26</v>
      </c>
      <c r="EO241" s="79">
        <f t="shared" si="1985"/>
        <v>26</v>
      </c>
      <c r="EP241" s="79">
        <f t="shared" si="1986"/>
        <v>34</v>
      </c>
      <c r="EQ241" s="79">
        <f t="shared" si="1987"/>
        <v>34</v>
      </c>
      <c r="ER241" s="79">
        <f t="shared" si="1988"/>
        <v>0</v>
      </c>
      <c r="ES241" s="79">
        <f t="shared" si="1989"/>
        <v>0</v>
      </c>
      <c r="ET241" s="79">
        <f t="shared" si="1990"/>
        <v>14</v>
      </c>
      <c r="EU241" s="79">
        <f t="shared" si="1991"/>
        <v>14</v>
      </c>
      <c r="EV241" s="79">
        <f t="shared" si="1992"/>
        <v>0</v>
      </c>
      <c r="EW241" s="79">
        <f t="shared" si="1993"/>
        <v>6.1000000000000005</v>
      </c>
      <c r="EX241" s="79">
        <f t="shared" si="1994"/>
        <v>0</v>
      </c>
      <c r="EY241" s="79">
        <f t="shared" si="1995"/>
        <v>0</v>
      </c>
      <c r="EZ241" s="79">
        <f t="shared" si="1996"/>
        <v>0</v>
      </c>
      <c r="FA241" s="79">
        <f t="shared" si="1997"/>
        <v>0</v>
      </c>
      <c r="FB241" s="79">
        <f t="shared" si="1998"/>
        <v>0</v>
      </c>
      <c r="FC241" s="79">
        <f t="shared" si="1999"/>
        <v>0</v>
      </c>
      <c r="FD241" s="79">
        <f t="shared" si="2000"/>
        <v>0</v>
      </c>
      <c r="FE241" s="79">
        <f t="shared" si="2001"/>
        <v>0</v>
      </c>
      <c r="FF241" s="79">
        <f t="shared" si="2002"/>
        <v>0</v>
      </c>
      <c r="FG241" s="153">
        <f t="shared" si="2003"/>
        <v>0</v>
      </c>
      <c r="FH241" s="79">
        <f t="shared" si="2004"/>
        <v>0</v>
      </c>
      <c r="FI241" s="79">
        <f t="shared" si="2005"/>
        <v>0</v>
      </c>
      <c r="FJ241" s="79">
        <f t="shared" si="2006"/>
        <v>0</v>
      </c>
      <c r="FK241" s="79">
        <f t="shared" si="2007"/>
        <v>0</v>
      </c>
      <c r="FL241" s="79">
        <f t="shared" si="2008"/>
        <v>0</v>
      </c>
      <c r="FM241" s="79">
        <f t="shared" si="2009"/>
        <v>0</v>
      </c>
      <c r="FN241" s="79">
        <f t="shared" si="2010"/>
        <v>0</v>
      </c>
      <c r="FO241" s="79">
        <f t="shared" si="2011"/>
        <v>0</v>
      </c>
      <c r="FP241" s="79">
        <f t="shared" si="2012"/>
        <v>1</v>
      </c>
      <c r="FQ241" s="79">
        <f t="shared" si="2013"/>
        <v>6</v>
      </c>
      <c r="FR241" s="79"/>
      <c r="FS241" s="155">
        <f t="shared" si="2013"/>
        <v>8</v>
      </c>
      <c r="FT241" s="79">
        <f t="shared" si="2014"/>
        <v>0</v>
      </c>
      <c r="FU241" s="79">
        <f t="shared" si="2015"/>
        <v>0</v>
      </c>
      <c r="FV241" s="79">
        <f t="shared" si="2016"/>
        <v>0</v>
      </c>
      <c r="FW241" s="79">
        <f t="shared" si="2017"/>
        <v>0</v>
      </c>
      <c r="FX241" s="79">
        <f t="shared" si="2018"/>
        <v>0</v>
      </c>
      <c r="FY241" s="79">
        <f t="shared" si="2019"/>
        <v>0</v>
      </c>
      <c r="FZ241" s="79">
        <f t="shared" si="2020"/>
        <v>0</v>
      </c>
      <c r="GA241" s="79">
        <f t="shared" si="2021"/>
        <v>0</v>
      </c>
      <c r="GB241" s="79">
        <f t="shared" si="2022"/>
        <v>0</v>
      </c>
      <c r="GC241" s="79">
        <f t="shared" si="2023"/>
        <v>0</v>
      </c>
      <c r="GD241" s="79">
        <f t="shared" si="2024"/>
        <v>0</v>
      </c>
      <c r="GE241" s="153">
        <f t="shared" si="2025"/>
        <v>142.1</v>
      </c>
      <c r="GF241" s="153">
        <f t="shared" si="2026"/>
        <v>128</v>
      </c>
      <c r="GG241" s="79"/>
      <c r="GH241" s="79"/>
      <c r="GI241" s="79"/>
      <c r="GJ241" s="80"/>
      <c r="GK241" s="267"/>
      <c r="GL241" s="10"/>
      <c r="GM241" s="10"/>
      <c r="GN241" s="1"/>
      <c r="GO241" s="13"/>
      <c r="GP241" s="26"/>
    </row>
    <row r="242" spans="1:200" s="5" customFormat="1" ht="24.95" hidden="1" customHeight="1" outlineLevel="1" x14ac:dyDescent="0.3">
      <c r="A242" s="116"/>
      <c r="B242" s="62" t="s">
        <v>245</v>
      </c>
      <c r="C242" s="63" t="s">
        <v>110</v>
      </c>
      <c r="D242" s="63" t="s">
        <v>95</v>
      </c>
      <c r="E242" s="63" t="s">
        <v>130</v>
      </c>
      <c r="F242" s="63" t="s">
        <v>246</v>
      </c>
      <c r="G242" s="63">
        <v>9</v>
      </c>
      <c r="H242" s="63">
        <v>2</v>
      </c>
      <c r="I242" s="63">
        <v>1</v>
      </c>
      <c r="J242" s="63">
        <v>2</v>
      </c>
      <c r="K242" s="63">
        <f>SUM(J242)*2</f>
        <v>4</v>
      </c>
      <c r="L242" s="62"/>
      <c r="M242" s="64">
        <f>SUM(N242+P242+R242+T242+V242)</f>
        <v>0</v>
      </c>
      <c r="N242" s="65"/>
      <c r="O242" s="66">
        <f>SUM(N242)*I242</f>
        <v>0</v>
      </c>
      <c r="P242" s="65"/>
      <c r="Q242" s="66">
        <f>J242*P242</f>
        <v>0</v>
      </c>
      <c r="R242" s="65"/>
      <c r="S242" s="66">
        <f>SUM(R242)*J242</f>
        <v>0</v>
      </c>
      <c r="T242" s="65"/>
      <c r="U242" s="66">
        <f>SUM(T242)*K242</f>
        <v>0</v>
      </c>
      <c r="V242" s="65"/>
      <c r="W242" s="66">
        <f>SUM(V242)*J242*5</f>
        <v>0</v>
      </c>
      <c r="X242" s="67">
        <f>SUM(J242*AX242*2+K242*AZ242*2)</f>
        <v>0</v>
      </c>
      <c r="Y242" s="67">
        <f>L242*J242*0.05</f>
        <v>0</v>
      </c>
      <c r="Z242" s="65"/>
      <c r="AA242" s="66"/>
      <c r="AB242" s="65">
        <v>17</v>
      </c>
      <c r="AC242" s="67">
        <f>AB242*H242*2</f>
        <v>68</v>
      </c>
      <c r="AD242" s="65"/>
      <c r="AE242" s="69">
        <f>SUM(AD242*H242*(30+4))/5</f>
        <v>0</v>
      </c>
      <c r="AF242" s="65"/>
      <c r="AG242" s="66">
        <f>SUM(AF242*H242*3)</f>
        <v>0</v>
      </c>
      <c r="AH242" s="65"/>
      <c r="AI242" s="67">
        <f>SUM(AH242*H242/3)</f>
        <v>0</v>
      </c>
      <c r="AJ242" s="65"/>
      <c r="AK242" s="67">
        <f>SUM(AJ242*H242*2/3)</f>
        <v>0</v>
      </c>
      <c r="AL242" s="65"/>
      <c r="AM242" s="66">
        <f>SUM(AL242*H242)</f>
        <v>0</v>
      </c>
      <c r="AN242" s="65"/>
      <c r="AO242" s="66">
        <f>SUM(AN242*J242)</f>
        <v>0</v>
      </c>
      <c r="AP242" s="65"/>
      <c r="AQ242" s="68">
        <f>H242*AP242*3/3</f>
        <v>0</v>
      </c>
      <c r="AR242" s="65"/>
      <c r="AS242" s="67">
        <f>SUM(J242*AR242*6)</f>
        <v>0</v>
      </c>
      <c r="AT242" s="65"/>
      <c r="AU242" s="67">
        <f>AT242*H242/3</f>
        <v>0</v>
      </c>
      <c r="AV242" s="65"/>
      <c r="AW242" s="66">
        <f>SUM(AV242*H242/3)</f>
        <v>0</v>
      </c>
      <c r="AX242" s="65"/>
      <c r="AY242" s="67">
        <f>SUM(J242*AX242*8)</f>
        <v>0</v>
      </c>
      <c r="AZ242" s="65"/>
      <c r="BA242" s="67">
        <f>SUM(AZ242*K242*5*6)</f>
        <v>0</v>
      </c>
      <c r="BB242" s="65"/>
      <c r="BC242" s="67">
        <f>SUM(BB242*K242*4*6)</f>
        <v>0</v>
      </c>
      <c r="BD242" s="65"/>
      <c r="BE242" s="70">
        <f>SUM(BD242*50)</f>
        <v>0</v>
      </c>
      <c r="BF242" s="116"/>
      <c r="BG242" s="181">
        <f t="shared" si="1978"/>
        <v>68</v>
      </c>
      <c r="BH242" s="181">
        <f t="shared" si="1979"/>
        <v>0</v>
      </c>
      <c r="BI242" s="116"/>
      <c r="BJ242" s="116"/>
      <c r="BK242" s="116"/>
      <c r="BL242" s="116"/>
      <c r="BM242" s="82"/>
      <c r="BN242" s="134" t="s">
        <v>257</v>
      </c>
      <c r="BO242" s="63" t="s">
        <v>110</v>
      </c>
      <c r="BP242" s="63" t="s">
        <v>95</v>
      </c>
      <c r="BQ242" s="63" t="s">
        <v>130</v>
      </c>
      <c r="BR242" s="63" t="s">
        <v>301</v>
      </c>
      <c r="BS242" s="63">
        <v>10</v>
      </c>
      <c r="BT242" s="63">
        <v>161</v>
      </c>
      <c r="BU242" s="63">
        <v>1</v>
      </c>
      <c r="BV242" s="63">
        <v>1</v>
      </c>
      <c r="BW242" s="63">
        <f>SUM(BV242)*2</f>
        <v>2</v>
      </c>
      <c r="BX242" s="62">
        <v>30</v>
      </c>
      <c r="BY242" s="135">
        <f t="shared" ref="BY242" si="2027">SUM(BZ242+CB242+CD242+CF242+CH242)</f>
        <v>30</v>
      </c>
      <c r="BZ242" s="65"/>
      <c r="CA242" s="66">
        <f>SUM(BZ242)*BU242</f>
        <v>0</v>
      </c>
      <c r="CB242" s="65"/>
      <c r="CC242" s="66">
        <f t="shared" ref="CC242:CC247" si="2028">BV242*CB242</f>
        <v>0</v>
      </c>
      <c r="CD242" s="65">
        <v>30</v>
      </c>
      <c r="CE242" s="66">
        <f>SUM(CD242)*BV242</f>
        <v>30</v>
      </c>
      <c r="CF242" s="65"/>
      <c r="CG242" s="66">
        <f>SUM(CF242)*BW242</f>
        <v>0</v>
      </c>
      <c r="CH242" s="65"/>
      <c r="CI242" s="66">
        <f>SUM(CH242)*BV242*5</f>
        <v>0</v>
      </c>
      <c r="CJ242" s="67">
        <f t="shared" ref="CJ242" si="2029">SUM(BV242*DJ242*2+BW242*DL242*2)</f>
        <v>0</v>
      </c>
      <c r="CK242" s="67">
        <f t="shared" ref="CK242:CK244" si="2030">BX242*BV242*0.05</f>
        <v>1.5</v>
      </c>
      <c r="CL242" s="65"/>
      <c r="CM242" s="66"/>
      <c r="CN242" s="65"/>
      <c r="CO242" s="67">
        <f t="shared" ref="CO242:CO243" si="2031">SUM(CN242)*3*BT242/5</f>
        <v>0</v>
      </c>
      <c r="CP242" s="65"/>
      <c r="CQ242" s="69">
        <f>SUM(CP242*BT242*(30+4))</f>
        <v>0</v>
      </c>
      <c r="CR242" s="65"/>
      <c r="CS242" s="66">
        <f>SUM(CR242*BT242*3)</f>
        <v>0</v>
      </c>
      <c r="CT242" s="65"/>
      <c r="CU242" s="67">
        <f>SUM(CT242*BT242/3)</f>
        <v>0</v>
      </c>
      <c r="CV242" s="65"/>
      <c r="CW242" s="67">
        <f>SUM(CV242*BT242*2/3)</f>
        <v>0</v>
      </c>
      <c r="CX242" s="65"/>
      <c r="CY242" s="66">
        <f>SUM(CX242*BT242*2)</f>
        <v>0</v>
      </c>
      <c r="CZ242" s="65"/>
      <c r="DA242" s="66">
        <f>SUM(CZ242*BV242*2)</f>
        <v>0</v>
      </c>
      <c r="DB242" s="65"/>
      <c r="DC242" s="66">
        <f>SUM(DB242*BT242*2)</f>
        <v>0</v>
      </c>
      <c r="DD242" s="65">
        <v>1</v>
      </c>
      <c r="DE242" s="66">
        <f>DD242*BV242*6</f>
        <v>6</v>
      </c>
      <c r="DF242" s="65"/>
      <c r="DG242" s="67">
        <f t="shared" ref="DG242:DG247" si="2032">DF242*BT242/3</f>
        <v>0</v>
      </c>
      <c r="DH242" s="65"/>
      <c r="DI242" s="66">
        <f>SUM(BV242*DH242*6)</f>
        <v>0</v>
      </c>
      <c r="DJ242" s="65"/>
      <c r="DK242" s="66">
        <f>SUM(BV242*DJ242*8)</f>
        <v>0</v>
      </c>
      <c r="DL242" s="65"/>
      <c r="DM242" s="67">
        <f t="shared" ref="DM242" si="2033">SUM(DL242*BW242*5*6)</f>
        <v>0</v>
      </c>
      <c r="DN242" s="65"/>
      <c r="DO242" s="67">
        <f>SUM(DN242*BW242*4*6)</f>
        <v>0</v>
      </c>
      <c r="DP242" s="65"/>
      <c r="DQ242" s="70">
        <f>SUM(DP242*50)</f>
        <v>0</v>
      </c>
      <c r="DR242" s="67"/>
      <c r="DS242" s="153">
        <f>SUM(DA242+DQ242+DO242+DM242+DK242+DI242+DE242+DC242+CW242+CY242+CU242+CS242+CQ242+CO242+CM242+CK242+CJ242+CI242+CG242+CC242+CA242+CE242+DG242)</f>
        <v>37.5</v>
      </c>
      <c r="DT242" s="153">
        <f t="shared" si="1981"/>
        <v>36</v>
      </c>
      <c r="DU242" s="79"/>
      <c r="DV242" s="79"/>
      <c r="DW242" s="79"/>
      <c r="DX242" s="182"/>
      <c r="DY242" s="183"/>
      <c r="DZ242" s="134" t="s">
        <v>257</v>
      </c>
      <c r="EA242" s="63" t="s">
        <v>110</v>
      </c>
      <c r="EB242" s="63" t="s">
        <v>95</v>
      </c>
      <c r="EC242" s="79"/>
      <c r="ED242" s="79"/>
      <c r="EE242" s="79"/>
      <c r="EF242" s="79"/>
      <c r="EG242" s="79"/>
      <c r="EH242" s="79"/>
      <c r="EI242" s="79"/>
      <c r="EJ242" s="79">
        <f t="shared" ref="EJ242:EK247" si="2034">SUM(L242+BX242)</f>
        <v>30</v>
      </c>
      <c r="EK242" s="79">
        <f t="shared" si="2034"/>
        <v>30</v>
      </c>
      <c r="EL242" s="79">
        <f t="shared" ref="EL242:EL247" si="2035">SUM(N242+BZ242)</f>
        <v>0</v>
      </c>
      <c r="EM242" s="153">
        <f t="shared" si="1983"/>
        <v>0</v>
      </c>
      <c r="EN242" s="79">
        <f t="shared" si="1984"/>
        <v>0</v>
      </c>
      <c r="EO242" s="79">
        <f t="shared" si="1985"/>
        <v>0</v>
      </c>
      <c r="EP242" s="79">
        <f t="shared" si="1986"/>
        <v>30</v>
      </c>
      <c r="EQ242" s="79">
        <f t="shared" si="1987"/>
        <v>30</v>
      </c>
      <c r="ER242" s="79">
        <f t="shared" si="1988"/>
        <v>0</v>
      </c>
      <c r="ES242" s="79">
        <f t="shared" si="1989"/>
        <v>0</v>
      </c>
      <c r="ET242" s="79">
        <f t="shared" si="1990"/>
        <v>0</v>
      </c>
      <c r="EU242" s="79">
        <f t="shared" si="1991"/>
        <v>0</v>
      </c>
      <c r="EV242" s="79">
        <f t="shared" si="1992"/>
        <v>0</v>
      </c>
      <c r="EW242" s="79">
        <f t="shared" si="1993"/>
        <v>1.5</v>
      </c>
      <c r="EX242" s="79">
        <f t="shared" si="1994"/>
        <v>0</v>
      </c>
      <c r="EY242" s="79">
        <f t="shared" si="1995"/>
        <v>0</v>
      </c>
      <c r="EZ242" s="79">
        <f t="shared" si="1996"/>
        <v>17</v>
      </c>
      <c r="FA242" s="79">
        <f t="shared" si="1997"/>
        <v>68</v>
      </c>
      <c r="FB242" s="79">
        <f t="shared" si="1998"/>
        <v>0</v>
      </c>
      <c r="FC242" s="79">
        <f t="shared" si="1999"/>
        <v>0</v>
      </c>
      <c r="FD242" s="79">
        <f t="shared" si="2000"/>
        <v>0</v>
      </c>
      <c r="FE242" s="79">
        <f t="shared" si="2001"/>
        <v>0</v>
      </c>
      <c r="FF242" s="79">
        <f t="shared" si="2002"/>
        <v>0</v>
      </c>
      <c r="FG242" s="153">
        <f t="shared" si="2003"/>
        <v>0</v>
      </c>
      <c r="FH242" s="79">
        <f t="shared" si="2004"/>
        <v>0</v>
      </c>
      <c r="FI242" s="79">
        <f t="shared" si="2005"/>
        <v>0</v>
      </c>
      <c r="FJ242" s="79">
        <f t="shared" si="2006"/>
        <v>0</v>
      </c>
      <c r="FK242" s="79">
        <f t="shared" si="2007"/>
        <v>0</v>
      </c>
      <c r="FL242" s="79">
        <f t="shared" si="2008"/>
        <v>0</v>
      </c>
      <c r="FM242" s="79">
        <f t="shared" si="2009"/>
        <v>0</v>
      </c>
      <c r="FN242" s="79">
        <f t="shared" si="2010"/>
        <v>0</v>
      </c>
      <c r="FO242" s="79">
        <f t="shared" si="2011"/>
        <v>0</v>
      </c>
      <c r="FP242" s="79">
        <f t="shared" si="2012"/>
        <v>1</v>
      </c>
      <c r="FQ242" s="79">
        <f t="shared" si="2013"/>
        <v>6</v>
      </c>
      <c r="FR242" s="79"/>
      <c r="FS242" s="155">
        <f t="shared" si="2013"/>
        <v>0</v>
      </c>
      <c r="FT242" s="79">
        <f t="shared" si="2014"/>
        <v>0</v>
      </c>
      <c r="FU242" s="79">
        <f t="shared" si="2015"/>
        <v>0</v>
      </c>
      <c r="FV242" s="79">
        <f t="shared" si="2016"/>
        <v>0</v>
      </c>
      <c r="FW242" s="79">
        <f t="shared" si="2017"/>
        <v>0</v>
      </c>
      <c r="FX242" s="79">
        <f t="shared" si="2018"/>
        <v>0</v>
      </c>
      <c r="FY242" s="79">
        <f t="shared" si="2019"/>
        <v>0</v>
      </c>
      <c r="FZ242" s="79">
        <f t="shared" si="2020"/>
        <v>0</v>
      </c>
      <c r="GA242" s="79">
        <f t="shared" si="2021"/>
        <v>0</v>
      </c>
      <c r="GB242" s="79">
        <f t="shared" si="2022"/>
        <v>0</v>
      </c>
      <c r="GC242" s="79">
        <f t="shared" si="2023"/>
        <v>0</v>
      </c>
      <c r="GD242" s="79">
        <f t="shared" si="2024"/>
        <v>0</v>
      </c>
      <c r="GE242" s="153">
        <f t="shared" si="2025"/>
        <v>105.5</v>
      </c>
      <c r="GF242" s="153">
        <f t="shared" si="2026"/>
        <v>36</v>
      </c>
      <c r="GG242" s="79"/>
      <c r="GH242" s="79"/>
      <c r="GI242" s="79"/>
      <c r="GJ242" s="80"/>
      <c r="GK242" s="267"/>
      <c r="GL242" s="10"/>
      <c r="GM242" s="10"/>
      <c r="GN242" s="1"/>
      <c r="GO242" s="13"/>
      <c r="GP242" s="26"/>
    </row>
    <row r="243" spans="1:200" s="5" customFormat="1" ht="24.95" hidden="1" customHeight="1" outlineLevel="1" x14ac:dyDescent="0.3">
      <c r="A243" s="116"/>
      <c r="B243" s="137" t="s">
        <v>233</v>
      </c>
      <c r="C243" s="119" t="s">
        <v>110</v>
      </c>
      <c r="D243" s="119" t="s">
        <v>95</v>
      </c>
      <c r="E243" s="119" t="s">
        <v>130</v>
      </c>
      <c r="F243" s="119" t="s">
        <v>248</v>
      </c>
      <c r="G243" s="119">
        <v>9</v>
      </c>
      <c r="H243" s="119">
        <v>1</v>
      </c>
      <c r="I243" s="119">
        <v>1</v>
      </c>
      <c r="J243" s="119">
        <v>1</v>
      </c>
      <c r="K243" s="119">
        <v>1</v>
      </c>
      <c r="L243" s="138"/>
      <c r="M243" s="139">
        <f t="shared" ref="M243:M245" si="2036">SUM(N243+P243+R243+T243+V243)</f>
        <v>0</v>
      </c>
      <c r="N243" s="138"/>
      <c r="O243" s="138">
        <f t="shared" ref="O243:O245" si="2037">SUM(N243)*I243</f>
        <v>0</v>
      </c>
      <c r="P243" s="138"/>
      <c r="Q243" s="140">
        <f t="shared" ref="Q243:Q245" si="2038">J243*P243</f>
        <v>0</v>
      </c>
      <c r="R243" s="138"/>
      <c r="S243" s="140">
        <f t="shared" ref="S243:S244" si="2039">SUM(R243)*J243</f>
        <v>0</v>
      </c>
      <c r="T243" s="141"/>
      <c r="U243" s="142">
        <f t="shared" ref="U243:U244" si="2040">SUM(T243)*K243</f>
        <v>0</v>
      </c>
      <c r="V243" s="141"/>
      <c r="W243" s="142">
        <f t="shared" ref="W243:W245" si="2041">SUM(V243)*J243*5</f>
        <v>0</v>
      </c>
      <c r="X243" s="68"/>
      <c r="Y243" s="68">
        <f t="shared" ref="Y243" si="2042">L243*J243*0.05</f>
        <v>0</v>
      </c>
      <c r="Z243" s="141"/>
      <c r="AA243" s="142"/>
      <c r="AB243" s="141"/>
      <c r="AC243" s="68">
        <f t="shared" ref="AC243:AC244" si="2043">SUM(AB243)*3*H243/5</f>
        <v>0</v>
      </c>
      <c r="AD243" s="141">
        <v>1</v>
      </c>
      <c r="AE243" s="148">
        <f>SUM(AD243*H243*(15))</f>
        <v>15</v>
      </c>
      <c r="AF243" s="141"/>
      <c r="AG243" s="142">
        <f t="shared" ref="AG243:AG244" si="2044">SUM(AF243*H243*3)</f>
        <v>0</v>
      </c>
      <c r="AH243" s="141"/>
      <c r="AI243" s="68">
        <f t="shared" ref="AI243:AI244" si="2045">SUM(AH243*H243/3)</f>
        <v>0</v>
      </c>
      <c r="AJ243" s="141"/>
      <c r="AK243" s="68">
        <f t="shared" ref="AK243:AK244" si="2046">SUM(AJ243*H243*2/3)</f>
        <v>0</v>
      </c>
      <c r="AL243" s="141"/>
      <c r="AM243" s="142">
        <f>SUM(AL243*H243)*2</f>
        <v>0</v>
      </c>
      <c r="AN243" s="141"/>
      <c r="AO243" s="142">
        <f t="shared" ref="AO243" si="2047">SUM(AN243*J243)</f>
        <v>0</v>
      </c>
      <c r="AP243" s="141"/>
      <c r="AQ243" s="68">
        <f t="shared" ref="AQ243:AQ244" si="2048">SUM(AP243*H243*2)</f>
        <v>0</v>
      </c>
      <c r="AR243" s="141"/>
      <c r="AS243" s="68">
        <f t="shared" ref="AS243:AS244" si="2049">SUM(J243*AR243*6)</f>
        <v>0</v>
      </c>
      <c r="AT243" s="141"/>
      <c r="AU243" s="68">
        <f t="shared" ref="AU243:AU244" si="2050">AT243*H243/3</f>
        <v>0</v>
      </c>
      <c r="AV243" s="141"/>
      <c r="AW243" s="142">
        <f t="shared" ref="AW243" si="2051">SUM(AV243*H243/3)</f>
        <v>0</v>
      </c>
      <c r="AX243" s="141"/>
      <c r="AY243" s="68">
        <f t="shared" ref="AY243" si="2052">SUM(J243*AX243*8)</f>
        <v>0</v>
      </c>
      <c r="AZ243" s="141"/>
      <c r="BA243" s="68">
        <f>SUM(AZ243*H243*5*2/3)</f>
        <v>0</v>
      </c>
      <c r="BB243" s="141"/>
      <c r="BC243" s="68">
        <f t="shared" ref="BC243:BC244" si="2053">SUM(BB243*K243*4*6)</f>
        <v>0</v>
      </c>
      <c r="BD243" s="141"/>
      <c r="BE243" s="112">
        <f t="shared" ref="BE243:BE244" si="2054">SUM(BD243*50)</f>
        <v>0</v>
      </c>
      <c r="BF243" s="116"/>
      <c r="BG243" s="181">
        <f t="shared" si="1978"/>
        <v>15</v>
      </c>
      <c r="BH243" s="181">
        <f t="shared" si="1979"/>
        <v>0</v>
      </c>
      <c r="BI243" s="116"/>
      <c r="BJ243" s="116"/>
      <c r="BK243" s="116"/>
      <c r="BL243" s="116"/>
      <c r="BM243" s="82"/>
      <c r="BN243" s="62" t="s">
        <v>102</v>
      </c>
      <c r="BO243" s="63" t="s">
        <v>110</v>
      </c>
      <c r="BP243" s="63" t="s">
        <v>95</v>
      </c>
      <c r="BQ243" s="63" t="s">
        <v>130</v>
      </c>
      <c r="BR243" s="63" t="s">
        <v>153</v>
      </c>
      <c r="BS243" s="63">
        <v>6</v>
      </c>
      <c r="BT243" s="63">
        <v>25</v>
      </c>
      <c r="BU243" s="63">
        <v>1</v>
      </c>
      <c r="BV243" s="63">
        <v>1</v>
      </c>
      <c r="BW243" s="63">
        <f>SUM(BV243)*2</f>
        <v>2</v>
      </c>
      <c r="BX243" s="109">
        <v>74</v>
      </c>
      <c r="BY243" s="135">
        <f t="shared" ref="BY243" si="2055">SUM(BZ243+CB243+CD243+CF243+CH243)</f>
        <v>46</v>
      </c>
      <c r="BZ243" s="65"/>
      <c r="CA243" s="66">
        <f t="shared" ref="CA243" si="2056">SUM(BZ243)*BU243</f>
        <v>0</v>
      </c>
      <c r="CB243" s="65">
        <v>26</v>
      </c>
      <c r="CC243" s="66">
        <f t="shared" si="2028"/>
        <v>26</v>
      </c>
      <c r="CD243" s="65">
        <v>20</v>
      </c>
      <c r="CE243" s="66">
        <f t="shared" ref="CE243" si="2057">SUM(CD243)*BV243</f>
        <v>20</v>
      </c>
      <c r="CF243" s="65"/>
      <c r="CG243" s="66">
        <f t="shared" ref="CG243:CG245" si="2058">SUM(CF243)*BW243</f>
        <v>0</v>
      </c>
      <c r="CH243" s="65"/>
      <c r="CI243" s="66">
        <f t="shared" ref="CI243" si="2059">SUM(CH243)*BV243*5</f>
        <v>0</v>
      </c>
      <c r="CJ243" s="67">
        <f>SUM(BV243*DJ243*2+BW243*DL243*2)</f>
        <v>2</v>
      </c>
      <c r="CK243" s="67">
        <f t="shared" si="2030"/>
        <v>3.7</v>
      </c>
      <c r="CL243" s="65"/>
      <c r="CM243" s="66"/>
      <c r="CN243" s="65"/>
      <c r="CO243" s="67">
        <f t="shared" si="2031"/>
        <v>0</v>
      </c>
      <c r="CP243" s="65"/>
      <c r="CQ243" s="69">
        <f t="shared" ref="CQ243" si="2060">SUM(CP243*BT243*(30+4))</f>
        <v>0</v>
      </c>
      <c r="CR243" s="65"/>
      <c r="CS243" s="66">
        <f t="shared" ref="CS243" si="2061">SUM(CR243*BT243*3)</f>
        <v>0</v>
      </c>
      <c r="CT243" s="66"/>
      <c r="CU243" s="67">
        <f t="shared" ref="CU243" si="2062">SUM(CT243*BT243/3)</f>
        <v>0</v>
      </c>
      <c r="CV243" s="65"/>
      <c r="CW243" s="67">
        <f t="shared" ref="CW243" si="2063">SUM(CV243*BT243*2/3)</f>
        <v>0</v>
      </c>
      <c r="CX243" s="65"/>
      <c r="CY243" s="66">
        <f t="shared" ref="CY243" si="2064">SUM(CX243*BT243)*2</f>
        <v>0</v>
      </c>
      <c r="CZ243" s="65"/>
      <c r="DA243" s="66">
        <f>SUM(CZ243*BV243*2)</f>
        <v>0</v>
      </c>
      <c r="DB243" s="65"/>
      <c r="DC243" s="66">
        <f t="shared" ref="DC243" si="2065">SUM(DB243*BT243*2)</f>
        <v>0</v>
      </c>
      <c r="DD243" s="65"/>
      <c r="DE243" s="66">
        <f t="shared" ref="DE243" si="2066">SUM(BV243*DD243*6)</f>
        <v>0</v>
      </c>
      <c r="DF243" s="65"/>
      <c r="DG243" s="67">
        <f t="shared" si="2032"/>
        <v>0</v>
      </c>
      <c r="DH243" s="65"/>
      <c r="DI243" s="66">
        <f>SUM(BV243*DH243*6)</f>
        <v>0</v>
      </c>
      <c r="DJ243" s="65">
        <v>1</v>
      </c>
      <c r="DK243" s="66">
        <f t="shared" ref="DK243:DK244" si="2067">SUM(BV243*DJ243*8)</f>
        <v>8</v>
      </c>
      <c r="DL243" s="79"/>
      <c r="DM243" s="79"/>
      <c r="DN243" s="79"/>
      <c r="DO243" s="79"/>
      <c r="DP243" s="79"/>
      <c r="DQ243" s="79"/>
      <c r="DR243" s="79"/>
      <c r="DS243" s="153">
        <f t="shared" si="1980"/>
        <v>59.7</v>
      </c>
      <c r="DT243" s="153">
        <f t="shared" si="1981"/>
        <v>56</v>
      </c>
      <c r="DU243" s="79"/>
      <c r="DV243" s="79"/>
      <c r="DW243" s="79"/>
      <c r="DX243" s="182"/>
      <c r="DY243" s="183"/>
      <c r="DZ243" s="62" t="s">
        <v>102</v>
      </c>
      <c r="EA243" s="63" t="s">
        <v>110</v>
      </c>
      <c r="EB243" s="63" t="s">
        <v>95</v>
      </c>
      <c r="EC243" s="79"/>
      <c r="ED243" s="79"/>
      <c r="EE243" s="79"/>
      <c r="EF243" s="79"/>
      <c r="EG243" s="79"/>
      <c r="EH243" s="79"/>
      <c r="EI243" s="79"/>
      <c r="EJ243" s="79">
        <f t="shared" si="2034"/>
        <v>74</v>
      </c>
      <c r="EK243" s="79">
        <f t="shared" si="2034"/>
        <v>46</v>
      </c>
      <c r="EL243" s="79">
        <f t="shared" si="2035"/>
        <v>0</v>
      </c>
      <c r="EM243" s="153">
        <f t="shared" si="1983"/>
        <v>0</v>
      </c>
      <c r="EN243" s="79">
        <f t="shared" si="1984"/>
        <v>26</v>
      </c>
      <c r="EO243" s="79">
        <f t="shared" si="1985"/>
        <v>26</v>
      </c>
      <c r="EP243" s="79">
        <f t="shared" si="1986"/>
        <v>20</v>
      </c>
      <c r="EQ243" s="79">
        <f t="shared" si="1987"/>
        <v>20</v>
      </c>
      <c r="ER243" s="79">
        <f t="shared" si="1988"/>
        <v>0</v>
      </c>
      <c r="ES243" s="79">
        <f t="shared" si="1989"/>
        <v>0</v>
      </c>
      <c r="ET243" s="79">
        <f t="shared" si="1990"/>
        <v>0</v>
      </c>
      <c r="EU243" s="79">
        <f t="shared" si="1991"/>
        <v>0</v>
      </c>
      <c r="EV243" s="79">
        <f t="shared" si="1992"/>
        <v>2</v>
      </c>
      <c r="EW243" s="79">
        <f t="shared" si="1993"/>
        <v>3.7</v>
      </c>
      <c r="EX243" s="79">
        <f t="shared" si="1994"/>
        <v>0</v>
      </c>
      <c r="EY243" s="79">
        <f t="shared" si="1995"/>
        <v>0</v>
      </c>
      <c r="EZ243" s="79">
        <f t="shared" si="1996"/>
        <v>0</v>
      </c>
      <c r="FA243" s="79">
        <f t="shared" si="1997"/>
        <v>0</v>
      </c>
      <c r="FB243" s="79">
        <f t="shared" si="1998"/>
        <v>1</v>
      </c>
      <c r="FC243" s="79">
        <f t="shared" si="1999"/>
        <v>15</v>
      </c>
      <c r="FD243" s="79">
        <f t="shared" si="2000"/>
        <v>0</v>
      </c>
      <c r="FE243" s="79">
        <f t="shared" si="2001"/>
        <v>0</v>
      </c>
      <c r="FF243" s="79">
        <f t="shared" si="2002"/>
        <v>0</v>
      </c>
      <c r="FG243" s="153">
        <f t="shared" si="2003"/>
        <v>0</v>
      </c>
      <c r="FH243" s="79">
        <f t="shared" si="2004"/>
        <v>0</v>
      </c>
      <c r="FI243" s="79">
        <f t="shared" si="2005"/>
        <v>0</v>
      </c>
      <c r="FJ243" s="79">
        <f t="shared" si="2006"/>
        <v>0</v>
      </c>
      <c r="FK243" s="79">
        <f t="shared" si="2007"/>
        <v>0</v>
      </c>
      <c r="FL243" s="79">
        <f t="shared" si="2008"/>
        <v>0</v>
      </c>
      <c r="FM243" s="79">
        <f t="shared" si="2009"/>
        <v>0</v>
      </c>
      <c r="FN243" s="79">
        <f t="shared" si="2010"/>
        <v>0</v>
      </c>
      <c r="FO243" s="79">
        <f t="shared" si="2011"/>
        <v>0</v>
      </c>
      <c r="FP243" s="79">
        <f t="shared" si="2012"/>
        <v>0</v>
      </c>
      <c r="FQ243" s="79">
        <f t="shared" si="2013"/>
        <v>0</v>
      </c>
      <c r="FR243" s="79"/>
      <c r="FS243" s="155">
        <f t="shared" si="2013"/>
        <v>0</v>
      </c>
      <c r="FT243" s="79">
        <f t="shared" si="2014"/>
        <v>0</v>
      </c>
      <c r="FU243" s="79">
        <f t="shared" si="2015"/>
        <v>0</v>
      </c>
      <c r="FV243" s="79">
        <f t="shared" si="2016"/>
        <v>1</v>
      </c>
      <c r="FW243" s="79">
        <f t="shared" si="2017"/>
        <v>8</v>
      </c>
      <c r="FX243" s="79">
        <f t="shared" si="2018"/>
        <v>0</v>
      </c>
      <c r="FY243" s="79">
        <f t="shared" si="2019"/>
        <v>0</v>
      </c>
      <c r="FZ243" s="79">
        <f t="shared" si="2020"/>
        <v>0</v>
      </c>
      <c r="GA243" s="79">
        <f t="shared" si="2021"/>
        <v>0</v>
      </c>
      <c r="GB243" s="79">
        <f t="shared" si="2022"/>
        <v>0</v>
      </c>
      <c r="GC243" s="79">
        <f t="shared" si="2023"/>
        <v>0</v>
      </c>
      <c r="GD243" s="79">
        <f t="shared" si="2024"/>
        <v>0</v>
      </c>
      <c r="GE243" s="153">
        <f t="shared" si="2025"/>
        <v>74.7</v>
      </c>
      <c r="GF243" s="153">
        <f t="shared" si="2026"/>
        <v>56</v>
      </c>
      <c r="GG243" s="79"/>
      <c r="GH243" s="79"/>
      <c r="GI243" s="79"/>
      <c r="GJ243" s="80"/>
      <c r="GK243" s="267"/>
      <c r="GL243" s="10"/>
      <c r="GM243" s="10"/>
      <c r="GN243" s="1"/>
      <c r="GO243" s="13"/>
      <c r="GP243" s="26"/>
    </row>
    <row r="244" spans="1:200" s="5" customFormat="1" ht="24.95" hidden="1" customHeight="1" outlineLevel="1" x14ac:dyDescent="0.3">
      <c r="A244" s="116"/>
      <c r="B244" s="137" t="s">
        <v>233</v>
      </c>
      <c r="C244" s="119" t="s">
        <v>94</v>
      </c>
      <c r="D244" s="119" t="s">
        <v>95</v>
      </c>
      <c r="E244" s="119" t="s">
        <v>96</v>
      </c>
      <c r="F244" s="119" t="s">
        <v>377</v>
      </c>
      <c r="G244" s="119">
        <v>9</v>
      </c>
      <c r="H244" s="119">
        <v>3</v>
      </c>
      <c r="I244" s="119">
        <v>1</v>
      </c>
      <c r="J244" s="119">
        <v>1</v>
      </c>
      <c r="K244" s="119">
        <v>1</v>
      </c>
      <c r="L244" s="138"/>
      <c r="M244" s="139">
        <f t="shared" si="2036"/>
        <v>0</v>
      </c>
      <c r="N244" s="138"/>
      <c r="O244" s="138">
        <f t="shared" si="2037"/>
        <v>0</v>
      </c>
      <c r="P244" s="138"/>
      <c r="Q244" s="140">
        <f t="shared" si="2038"/>
        <v>0</v>
      </c>
      <c r="R244" s="138"/>
      <c r="S244" s="140">
        <f t="shared" si="2039"/>
        <v>0</v>
      </c>
      <c r="T244" s="141"/>
      <c r="U244" s="142">
        <f t="shared" si="2040"/>
        <v>0</v>
      </c>
      <c r="V244" s="141"/>
      <c r="W244" s="142">
        <f t="shared" si="2041"/>
        <v>0</v>
      </c>
      <c r="X244" s="68"/>
      <c r="Y244" s="68">
        <f t="shared" ref="Y244" si="2068">SUM(L244*5/100*J244)</f>
        <v>0</v>
      </c>
      <c r="Z244" s="141"/>
      <c r="AA244" s="142"/>
      <c r="AB244" s="141"/>
      <c r="AC244" s="68">
        <f t="shared" si="2043"/>
        <v>0</v>
      </c>
      <c r="AD244" s="141">
        <v>1</v>
      </c>
      <c r="AE244" s="148">
        <f>SUM(AD244*H244*(15))</f>
        <v>45</v>
      </c>
      <c r="AF244" s="141"/>
      <c r="AG244" s="142">
        <f t="shared" si="2044"/>
        <v>0</v>
      </c>
      <c r="AH244" s="141"/>
      <c r="AI244" s="68">
        <f t="shared" si="2045"/>
        <v>0</v>
      </c>
      <c r="AJ244" s="141"/>
      <c r="AK244" s="68">
        <f t="shared" si="2046"/>
        <v>0</v>
      </c>
      <c r="AL244" s="141"/>
      <c r="AM244" s="142">
        <f>SUM(AL244*H244)*2</f>
        <v>0</v>
      </c>
      <c r="AN244" s="141"/>
      <c r="AO244" s="142">
        <f>SUM(AN244*J244*2)</f>
        <v>0</v>
      </c>
      <c r="AP244" s="141"/>
      <c r="AQ244" s="68">
        <f t="shared" si="2048"/>
        <v>0</v>
      </c>
      <c r="AR244" s="141"/>
      <c r="AS244" s="68">
        <f t="shared" si="2049"/>
        <v>0</v>
      </c>
      <c r="AT244" s="141"/>
      <c r="AU244" s="68">
        <f t="shared" si="2050"/>
        <v>0</v>
      </c>
      <c r="AV244" s="141"/>
      <c r="AW244" s="142">
        <f>SUM(J244*AV244*6)</f>
        <v>0</v>
      </c>
      <c r="AX244" s="141"/>
      <c r="AY244" s="68">
        <f>SUM(J244*AX244*8)</f>
        <v>0</v>
      </c>
      <c r="AZ244" s="141"/>
      <c r="BA244" s="68">
        <f>SUM(AZ244*K244*5*6)</f>
        <v>0</v>
      </c>
      <c r="BB244" s="141"/>
      <c r="BC244" s="68">
        <f t="shared" si="2053"/>
        <v>0</v>
      </c>
      <c r="BD244" s="141"/>
      <c r="BE244" s="112">
        <f t="shared" si="2054"/>
        <v>0</v>
      </c>
      <c r="BF244" s="116"/>
      <c r="BG244" s="181">
        <f t="shared" si="1978"/>
        <v>45</v>
      </c>
      <c r="BH244" s="181">
        <f t="shared" si="1979"/>
        <v>0</v>
      </c>
      <c r="BI244" s="116"/>
      <c r="BJ244" s="116"/>
      <c r="BK244" s="116"/>
      <c r="BL244" s="116"/>
      <c r="BM244" s="82"/>
      <c r="BN244" s="137" t="s">
        <v>233</v>
      </c>
      <c r="BO244" s="119" t="s">
        <v>110</v>
      </c>
      <c r="BP244" s="119" t="s">
        <v>95</v>
      </c>
      <c r="BQ244" s="119" t="s">
        <v>130</v>
      </c>
      <c r="BR244" s="119" t="s">
        <v>248</v>
      </c>
      <c r="BS244" s="119">
        <v>9</v>
      </c>
      <c r="BT244" s="119">
        <v>1</v>
      </c>
      <c r="BU244" s="119">
        <v>1</v>
      </c>
      <c r="BV244" s="119">
        <v>1</v>
      </c>
      <c r="BW244" s="119">
        <v>1</v>
      </c>
      <c r="BX244" s="138"/>
      <c r="BY244" s="139">
        <f t="shared" ref="BY244:BY245" si="2069">SUM(BZ244+CB244+CD244+CF244+CH244)</f>
        <v>0</v>
      </c>
      <c r="BZ244" s="138"/>
      <c r="CA244" s="138">
        <f t="shared" ref="CA244:CA245" si="2070">SUM(BZ244)*BU244</f>
        <v>0</v>
      </c>
      <c r="CB244" s="138"/>
      <c r="CC244" s="140">
        <f t="shared" si="2028"/>
        <v>0</v>
      </c>
      <c r="CD244" s="138"/>
      <c r="CE244" s="140">
        <f t="shared" ref="CE244:CE245" si="2071">SUM(CD244)*BV244</f>
        <v>0</v>
      </c>
      <c r="CF244" s="141"/>
      <c r="CG244" s="142">
        <f t="shared" si="2058"/>
        <v>0</v>
      </c>
      <c r="CH244" s="141"/>
      <c r="CI244" s="142">
        <f t="shared" ref="CI244:CI245" si="2072">SUM(CH244)*BV244*5</f>
        <v>0</v>
      </c>
      <c r="CJ244" s="68"/>
      <c r="CK244" s="68">
        <f t="shared" si="2030"/>
        <v>0</v>
      </c>
      <c r="CL244" s="141"/>
      <c r="CM244" s="142"/>
      <c r="CN244" s="141"/>
      <c r="CO244" s="68">
        <f t="shared" ref="CO244:CO245" si="2073">SUM(CN244)*3*BT244/5</f>
        <v>0</v>
      </c>
      <c r="CP244" s="141">
        <v>1</v>
      </c>
      <c r="CQ244" s="148">
        <f>SUM(CP244*BT244*(15))</f>
        <v>15</v>
      </c>
      <c r="CR244" s="141"/>
      <c r="CS244" s="142">
        <f t="shared" ref="CS244:CS245" si="2074">SUM(CR244*BT244*3)</f>
        <v>0</v>
      </c>
      <c r="CT244" s="141"/>
      <c r="CU244" s="68">
        <f t="shared" ref="CU244:CU245" si="2075">SUM(CT244*BT244/3)</f>
        <v>0</v>
      </c>
      <c r="CV244" s="141"/>
      <c r="CW244" s="68">
        <f t="shared" ref="CW244:CW245" si="2076">SUM(CV244*BT244*2/3)</f>
        <v>0</v>
      </c>
      <c r="CX244" s="141"/>
      <c r="CY244" s="142">
        <f>SUM(CX244*BT244)*2</f>
        <v>0</v>
      </c>
      <c r="CZ244" s="141"/>
      <c r="DA244" s="142">
        <f t="shared" ref="DA244" si="2077">SUM(CZ244*BV244)</f>
        <v>0</v>
      </c>
      <c r="DB244" s="141"/>
      <c r="DC244" s="142">
        <f t="shared" ref="DC244:DC245" si="2078">SUM(DB244*BT244*2)</f>
        <v>0</v>
      </c>
      <c r="DD244" s="141"/>
      <c r="DE244" s="142">
        <f t="shared" ref="DE244:DE245" si="2079">SUM(BV244*DD244*6)</f>
        <v>0</v>
      </c>
      <c r="DF244" s="141"/>
      <c r="DG244" s="68">
        <f t="shared" si="2032"/>
        <v>0</v>
      </c>
      <c r="DH244" s="141"/>
      <c r="DI244" s="142">
        <f t="shared" ref="DI244" si="2080">SUM(DH244*BT244/3)</f>
        <v>0</v>
      </c>
      <c r="DJ244" s="141"/>
      <c r="DK244" s="142">
        <f t="shared" si="2067"/>
        <v>0</v>
      </c>
      <c r="DL244" s="141"/>
      <c r="DM244" s="68">
        <f>SUM(DL244*BT244*5*2/3)</f>
        <v>0</v>
      </c>
      <c r="DN244" s="141"/>
      <c r="DO244" s="68">
        <f t="shared" ref="DO244:DO245" si="2081">SUM(DN244*BW244*4*6)</f>
        <v>0</v>
      </c>
      <c r="DP244" s="141"/>
      <c r="DQ244" s="112">
        <f t="shared" ref="DQ244:DQ247" si="2082">SUM(DP244*50)</f>
        <v>0</v>
      </c>
      <c r="DR244" s="79"/>
      <c r="DS244" s="153">
        <f t="shared" si="1980"/>
        <v>15</v>
      </c>
      <c r="DT244" s="153">
        <f t="shared" si="1981"/>
        <v>0</v>
      </c>
      <c r="DU244" s="79"/>
      <c r="DV244" s="79"/>
      <c r="DW244" s="79"/>
      <c r="DX244" s="182"/>
      <c r="DY244" s="183"/>
      <c r="DZ244" s="184"/>
      <c r="EA244" s="184"/>
      <c r="EB244" s="79"/>
      <c r="EC244" s="79"/>
      <c r="ED244" s="79"/>
      <c r="EE244" s="79"/>
      <c r="EF244" s="79"/>
      <c r="EG244" s="79"/>
      <c r="EH244" s="79"/>
      <c r="EI244" s="79"/>
      <c r="EJ244" s="79">
        <f t="shared" si="2034"/>
        <v>0</v>
      </c>
      <c r="EK244" s="79">
        <f t="shared" si="2034"/>
        <v>0</v>
      </c>
      <c r="EL244" s="79">
        <f t="shared" si="2035"/>
        <v>0</v>
      </c>
      <c r="EM244" s="153">
        <f t="shared" si="1983"/>
        <v>0</v>
      </c>
      <c r="EN244" s="79">
        <f t="shared" si="1984"/>
        <v>0</v>
      </c>
      <c r="EO244" s="79">
        <f t="shared" si="1985"/>
        <v>0</v>
      </c>
      <c r="EP244" s="79">
        <f t="shared" si="1986"/>
        <v>0</v>
      </c>
      <c r="EQ244" s="79">
        <f t="shared" si="1987"/>
        <v>0</v>
      </c>
      <c r="ER244" s="79">
        <f t="shared" si="1988"/>
        <v>0</v>
      </c>
      <c r="ES244" s="79">
        <f t="shared" si="1989"/>
        <v>0</v>
      </c>
      <c r="ET244" s="79">
        <f t="shared" si="1990"/>
        <v>0</v>
      </c>
      <c r="EU244" s="79">
        <f t="shared" si="1991"/>
        <v>0</v>
      </c>
      <c r="EV244" s="79">
        <f t="shared" si="1992"/>
        <v>0</v>
      </c>
      <c r="EW244" s="79">
        <f t="shared" si="1993"/>
        <v>0</v>
      </c>
      <c r="EX244" s="79">
        <f t="shared" si="1994"/>
        <v>0</v>
      </c>
      <c r="EY244" s="79">
        <f t="shared" si="1995"/>
        <v>0</v>
      </c>
      <c r="EZ244" s="79">
        <f t="shared" si="1996"/>
        <v>0</v>
      </c>
      <c r="FA244" s="79">
        <f t="shared" si="1997"/>
        <v>0</v>
      </c>
      <c r="FB244" s="79">
        <f t="shared" si="1998"/>
        <v>2</v>
      </c>
      <c r="FC244" s="79">
        <f t="shared" si="1999"/>
        <v>60</v>
      </c>
      <c r="FD244" s="79">
        <f t="shared" si="2000"/>
        <v>0</v>
      </c>
      <c r="FE244" s="79">
        <f t="shared" si="2001"/>
        <v>0</v>
      </c>
      <c r="FF244" s="79">
        <f t="shared" si="2002"/>
        <v>0</v>
      </c>
      <c r="FG244" s="153">
        <f t="shared" si="2003"/>
        <v>0</v>
      </c>
      <c r="FH244" s="79">
        <f t="shared" si="2004"/>
        <v>0</v>
      </c>
      <c r="FI244" s="79">
        <f t="shared" si="2005"/>
        <v>0</v>
      </c>
      <c r="FJ244" s="79">
        <f t="shared" si="2006"/>
        <v>0</v>
      </c>
      <c r="FK244" s="79">
        <f t="shared" si="2007"/>
        <v>0</v>
      </c>
      <c r="FL244" s="79">
        <f t="shared" si="2008"/>
        <v>0</v>
      </c>
      <c r="FM244" s="79">
        <f t="shared" si="2009"/>
        <v>0</v>
      </c>
      <c r="FN244" s="79">
        <f t="shared" si="2010"/>
        <v>0</v>
      </c>
      <c r="FO244" s="79">
        <f t="shared" si="2011"/>
        <v>0</v>
      </c>
      <c r="FP244" s="79">
        <f t="shared" si="2012"/>
        <v>0</v>
      </c>
      <c r="FQ244" s="79">
        <f t="shared" si="2013"/>
        <v>0</v>
      </c>
      <c r="FR244" s="79"/>
      <c r="FS244" s="155">
        <f t="shared" si="2013"/>
        <v>0</v>
      </c>
      <c r="FT244" s="79">
        <f t="shared" si="2014"/>
        <v>0</v>
      </c>
      <c r="FU244" s="79">
        <f t="shared" si="2015"/>
        <v>0</v>
      </c>
      <c r="FV244" s="79">
        <f t="shared" si="2016"/>
        <v>0</v>
      </c>
      <c r="FW244" s="79">
        <f t="shared" si="2017"/>
        <v>0</v>
      </c>
      <c r="FX244" s="79">
        <f t="shared" si="2018"/>
        <v>0</v>
      </c>
      <c r="FY244" s="79">
        <f t="shared" si="2019"/>
        <v>0</v>
      </c>
      <c r="FZ244" s="79">
        <f t="shared" si="2020"/>
        <v>0</v>
      </c>
      <c r="GA244" s="79">
        <f t="shared" si="2021"/>
        <v>0</v>
      </c>
      <c r="GB244" s="79">
        <f t="shared" si="2022"/>
        <v>0</v>
      </c>
      <c r="GC244" s="79">
        <f t="shared" si="2023"/>
        <v>0</v>
      </c>
      <c r="GD244" s="79">
        <f t="shared" si="2024"/>
        <v>0</v>
      </c>
      <c r="GE244" s="153">
        <f t="shared" si="2025"/>
        <v>60</v>
      </c>
      <c r="GF244" s="153">
        <f t="shared" si="2026"/>
        <v>0</v>
      </c>
      <c r="GG244" s="79"/>
      <c r="GH244" s="79"/>
      <c r="GI244" s="79"/>
      <c r="GJ244" s="80"/>
      <c r="GK244" s="267"/>
      <c r="GL244" s="10"/>
      <c r="GM244" s="10"/>
      <c r="GN244" s="1"/>
      <c r="GO244" s="13"/>
      <c r="GP244" s="26"/>
    </row>
    <row r="245" spans="1:200" s="5" customFormat="1" ht="24.95" hidden="1" customHeight="1" outlineLevel="1" x14ac:dyDescent="0.3">
      <c r="A245" s="116"/>
      <c r="B245" s="137" t="s">
        <v>249</v>
      </c>
      <c r="C245" s="119" t="s">
        <v>110</v>
      </c>
      <c r="D245" s="119" t="s">
        <v>95</v>
      </c>
      <c r="E245" s="119" t="s">
        <v>130</v>
      </c>
      <c r="F245" s="119" t="s">
        <v>246</v>
      </c>
      <c r="G245" s="119">
        <v>9</v>
      </c>
      <c r="H245" s="119">
        <v>1</v>
      </c>
      <c r="I245" s="119">
        <v>2</v>
      </c>
      <c r="J245" s="119">
        <v>3</v>
      </c>
      <c r="K245" s="119">
        <f t="shared" ref="K245" si="2083">SUM(J245)*2</f>
        <v>6</v>
      </c>
      <c r="L245" s="137"/>
      <c r="M245" s="172">
        <f t="shared" si="2036"/>
        <v>0</v>
      </c>
      <c r="N245" s="173"/>
      <c r="O245" s="142">
        <f t="shared" si="2037"/>
        <v>0</v>
      </c>
      <c r="P245" s="173"/>
      <c r="Q245" s="142">
        <f t="shared" si="2038"/>
        <v>0</v>
      </c>
      <c r="R245" s="173"/>
      <c r="S245" s="142">
        <f t="shared" ref="S245" si="2084">SUM(R245)*J245</f>
        <v>0</v>
      </c>
      <c r="T245" s="173"/>
      <c r="U245" s="142">
        <f t="shared" ref="U245" si="2085">SUM(T245)*K245</f>
        <v>0</v>
      </c>
      <c r="V245" s="173"/>
      <c r="W245" s="142">
        <f t="shared" si="2041"/>
        <v>0</v>
      </c>
      <c r="X245" s="68">
        <f t="shared" ref="X245" si="2086">SUM(J245*AX245*2+K245*AZ245*2)</f>
        <v>0</v>
      </c>
      <c r="Y245" s="68">
        <f t="shared" ref="Y245" si="2087">L245*J245*0.05</f>
        <v>0</v>
      </c>
      <c r="Z245" s="173"/>
      <c r="AA245" s="142"/>
      <c r="AB245" s="173">
        <v>17</v>
      </c>
      <c r="AC245" s="68">
        <f>AB245*H245*0.5</f>
        <v>8.5</v>
      </c>
      <c r="AD245" s="141"/>
      <c r="AE245" s="148"/>
      <c r="AF245" s="141"/>
      <c r="AG245" s="142"/>
      <c r="AH245" s="141"/>
      <c r="AI245" s="68"/>
      <c r="AJ245" s="141"/>
      <c r="AK245" s="68"/>
      <c r="AL245" s="141"/>
      <c r="AM245" s="142"/>
      <c r="AN245" s="141"/>
      <c r="AO245" s="142"/>
      <c r="AP245" s="141"/>
      <c r="AQ245" s="68"/>
      <c r="AR245" s="141"/>
      <c r="AS245" s="68"/>
      <c r="AT245" s="141"/>
      <c r="AU245" s="68"/>
      <c r="AV245" s="141"/>
      <c r="AW245" s="142"/>
      <c r="AX245" s="141"/>
      <c r="AY245" s="68"/>
      <c r="AZ245" s="141"/>
      <c r="BA245" s="68"/>
      <c r="BB245" s="141"/>
      <c r="BC245" s="68"/>
      <c r="BD245" s="141"/>
      <c r="BE245" s="112"/>
      <c r="BF245" s="116"/>
      <c r="BG245" s="181">
        <f t="shared" si="1978"/>
        <v>8.5</v>
      </c>
      <c r="BH245" s="181">
        <f t="shared" si="1979"/>
        <v>0</v>
      </c>
      <c r="BI245" s="116"/>
      <c r="BJ245" s="116"/>
      <c r="BK245" s="116"/>
      <c r="BL245" s="116"/>
      <c r="BM245" s="82"/>
      <c r="BN245" s="137" t="s">
        <v>233</v>
      </c>
      <c r="BO245" s="119" t="s">
        <v>94</v>
      </c>
      <c r="BP245" s="119" t="s">
        <v>95</v>
      </c>
      <c r="BQ245" s="119" t="s">
        <v>96</v>
      </c>
      <c r="BR245" s="119" t="s">
        <v>377</v>
      </c>
      <c r="BS245" s="119">
        <v>9</v>
      </c>
      <c r="BT245" s="119">
        <v>3</v>
      </c>
      <c r="BU245" s="119">
        <v>1</v>
      </c>
      <c r="BV245" s="119">
        <v>1</v>
      </c>
      <c r="BW245" s="119">
        <v>1</v>
      </c>
      <c r="BX245" s="138"/>
      <c r="BY245" s="139">
        <f t="shared" si="2069"/>
        <v>0</v>
      </c>
      <c r="BZ245" s="138"/>
      <c r="CA245" s="138">
        <f t="shared" si="2070"/>
        <v>0</v>
      </c>
      <c r="CB245" s="138"/>
      <c r="CC245" s="140">
        <f t="shared" si="2028"/>
        <v>0</v>
      </c>
      <c r="CD245" s="138"/>
      <c r="CE245" s="140">
        <f t="shared" si="2071"/>
        <v>0</v>
      </c>
      <c r="CF245" s="141"/>
      <c r="CG245" s="142">
        <f t="shared" si="2058"/>
        <v>0</v>
      </c>
      <c r="CH245" s="141"/>
      <c r="CI245" s="142">
        <f t="shared" si="2072"/>
        <v>0</v>
      </c>
      <c r="CJ245" s="68"/>
      <c r="CK245" s="68">
        <f t="shared" ref="CK245" si="2088">SUM(BX245*5/100*BV245)</f>
        <v>0</v>
      </c>
      <c r="CL245" s="141"/>
      <c r="CM245" s="142"/>
      <c r="CN245" s="141"/>
      <c r="CO245" s="68">
        <f t="shared" si="2073"/>
        <v>0</v>
      </c>
      <c r="CP245" s="141">
        <v>1</v>
      </c>
      <c r="CQ245" s="148">
        <f>SUM(CP245*BT245*(15))</f>
        <v>45</v>
      </c>
      <c r="CR245" s="141"/>
      <c r="CS245" s="142">
        <f t="shared" si="2074"/>
        <v>0</v>
      </c>
      <c r="CT245" s="141"/>
      <c r="CU245" s="68">
        <f t="shared" si="2075"/>
        <v>0</v>
      </c>
      <c r="CV245" s="141"/>
      <c r="CW245" s="68">
        <f t="shared" si="2076"/>
        <v>0</v>
      </c>
      <c r="CX245" s="141"/>
      <c r="CY245" s="142">
        <f>SUM(CX245*BT245)*2</f>
        <v>0</v>
      </c>
      <c r="CZ245" s="141"/>
      <c r="DA245" s="142">
        <f>SUM(CZ245*BV245*2)</f>
        <v>0</v>
      </c>
      <c r="DB245" s="141"/>
      <c r="DC245" s="142">
        <f t="shared" si="2078"/>
        <v>0</v>
      </c>
      <c r="DD245" s="141"/>
      <c r="DE245" s="142">
        <f t="shared" si="2079"/>
        <v>0</v>
      </c>
      <c r="DF245" s="141"/>
      <c r="DG245" s="68">
        <f t="shared" si="2032"/>
        <v>0</v>
      </c>
      <c r="DH245" s="141"/>
      <c r="DI245" s="142">
        <f>SUM(BV245*DH245*6)</f>
        <v>0</v>
      </c>
      <c r="DJ245" s="141"/>
      <c r="DK245" s="142">
        <f>SUM(BV245*DJ245*8)</f>
        <v>0</v>
      </c>
      <c r="DL245" s="141"/>
      <c r="DM245" s="68">
        <f>SUM(DL245*BW245*5*6)</f>
        <v>0</v>
      </c>
      <c r="DN245" s="141"/>
      <c r="DO245" s="68">
        <f t="shared" si="2081"/>
        <v>0</v>
      </c>
      <c r="DP245" s="141"/>
      <c r="DQ245" s="112">
        <f t="shared" si="2082"/>
        <v>0</v>
      </c>
      <c r="DR245" s="79"/>
      <c r="DS245" s="153">
        <f t="shared" si="1980"/>
        <v>45</v>
      </c>
      <c r="DT245" s="153">
        <f t="shared" si="1981"/>
        <v>0</v>
      </c>
      <c r="DU245" s="79"/>
      <c r="DV245" s="79"/>
      <c r="DW245" s="79"/>
      <c r="DX245" s="182"/>
      <c r="DY245" s="183"/>
      <c r="DZ245" s="184"/>
      <c r="EA245" s="184"/>
      <c r="EB245" s="79"/>
      <c r="EC245" s="79"/>
      <c r="ED245" s="79"/>
      <c r="EE245" s="79"/>
      <c r="EF245" s="79"/>
      <c r="EG245" s="79"/>
      <c r="EH245" s="79"/>
      <c r="EI245" s="79"/>
      <c r="EJ245" s="79">
        <f t="shared" si="2034"/>
        <v>0</v>
      </c>
      <c r="EK245" s="79">
        <f t="shared" si="2034"/>
        <v>0</v>
      </c>
      <c r="EL245" s="79">
        <f t="shared" si="2035"/>
        <v>0</v>
      </c>
      <c r="EM245" s="153">
        <f t="shared" si="1983"/>
        <v>0</v>
      </c>
      <c r="EN245" s="79">
        <f t="shared" si="1984"/>
        <v>0</v>
      </c>
      <c r="EO245" s="79">
        <f t="shared" si="1985"/>
        <v>0</v>
      </c>
      <c r="EP245" s="79">
        <f t="shared" si="1986"/>
        <v>0</v>
      </c>
      <c r="EQ245" s="79">
        <f t="shared" si="1987"/>
        <v>0</v>
      </c>
      <c r="ER245" s="79">
        <f t="shared" si="1988"/>
        <v>0</v>
      </c>
      <c r="ES245" s="79">
        <f t="shared" si="1989"/>
        <v>0</v>
      </c>
      <c r="ET245" s="79">
        <f t="shared" si="1990"/>
        <v>0</v>
      </c>
      <c r="EU245" s="79">
        <f t="shared" si="1991"/>
        <v>0</v>
      </c>
      <c r="EV245" s="79">
        <f t="shared" si="1992"/>
        <v>0</v>
      </c>
      <c r="EW245" s="79">
        <f t="shared" si="1993"/>
        <v>0</v>
      </c>
      <c r="EX245" s="79">
        <f t="shared" si="1994"/>
        <v>0</v>
      </c>
      <c r="EY245" s="79">
        <f t="shared" si="1995"/>
        <v>0</v>
      </c>
      <c r="EZ245" s="79">
        <f t="shared" si="1996"/>
        <v>17</v>
      </c>
      <c r="FA245" s="79">
        <f t="shared" si="1997"/>
        <v>8.5</v>
      </c>
      <c r="FB245" s="79">
        <f t="shared" si="1998"/>
        <v>1</v>
      </c>
      <c r="FC245" s="79">
        <f t="shared" si="1999"/>
        <v>45</v>
      </c>
      <c r="FD245" s="79">
        <f t="shared" si="2000"/>
        <v>0</v>
      </c>
      <c r="FE245" s="79">
        <f t="shared" si="2001"/>
        <v>0</v>
      </c>
      <c r="FF245" s="79">
        <f t="shared" si="2002"/>
        <v>0</v>
      </c>
      <c r="FG245" s="153">
        <f t="shared" si="2003"/>
        <v>0</v>
      </c>
      <c r="FH245" s="79">
        <f t="shared" si="2004"/>
        <v>0</v>
      </c>
      <c r="FI245" s="79">
        <f t="shared" si="2005"/>
        <v>0</v>
      </c>
      <c r="FJ245" s="79">
        <f t="shared" si="2006"/>
        <v>0</v>
      </c>
      <c r="FK245" s="79">
        <f t="shared" si="2007"/>
        <v>0</v>
      </c>
      <c r="FL245" s="79">
        <f t="shared" si="2008"/>
        <v>0</v>
      </c>
      <c r="FM245" s="79">
        <f t="shared" si="2009"/>
        <v>0</v>
      </c>
      <c r="FN245" s="79">
        <f t="shared" si="2010"/>
        <v>0</v>
      </c>
      <c r="FO245" s="79">
        <f t="shared" si="2011"/>
        <v>0</v>
      </c>
      <c r="FP245" s="79">
        <f t="shared" si="2012"/>
        <v>0</v>
      </c>
      <c r="FQ245" s="79">
        <f t="shared" si="2013"/>
        <v>0</v>
      </c>
      <c r="FR245" s="79"/>
      <c r="FS245" s="155">
        <f t="shared" si="2013"/>
        <v>0</v>
      </c>
      <c r="FT245" s="79">
        <f t="shared" si="2014"/>
        <v>0</v>
      </c>
      <c r="FU245" s="79">
        <f t="shared" si="2015"/>
        <v>0</v>
      </c>
      <c r="FV245" s="79">
        <f t="shared" si="2016"/>
        <v>0</v>
      </c>
      <c r="FW245" s="79">
        <f t="shared" si="2017"/>
        <v>0</v>
      </c>
      <c r="FX245" s="79">
        <f t="shared" si="2018"/>
        <v>0</v>
      </c>
      <c r="FY245" s="79">
        <f t="shared" si="2019"/>
        <v>0</v>
      </c>
      <c r="FZ245" s="79">
        <f t="shared" si="2020"/>
        <v>0</v>
      </c>
      <c r="GA245" s="79">
        <f t="shared" si="2021"/>
        <v>0</v>
      </c>
      <c r="GB245" s="79">
        <f t="shared" si="2022"/>
        <v>0</v>
      </c>
      <c r="GC245" s="79">
        <f t="shared" si="2023"/>
        <v>0</v>
      </c>
      <c r="GD245" s="79">
        <f t="shared" si="2024"/>
        <v>0</v>
      </c>
      <c r="GE245" s="153">
        <f t="shared" si="2025"/>
        <v>53.5</v>
      </c>
      <c r="GF245" s="153">
        <f t="shared" si="2026"/>
        <v>0</v>
      </c>
      <c r="GG245" s="79"/>
      <c r="GH245" s="79"/>
      <c r="GI245" s="79"/>
      <c r="GJ245" s="80"/>
      <c r="GK245" s="267"/>
      <c r="GL245" s="10"/>
      <c r="GM245" s="10"/>
      <c r="GN245" s="1"/>
      <c r="GO245" s="13"/>
      <c r="GP245" s="26"/>
    </row>
    <row r="246" spans="1:200" s="5" customFormat="1" ht="24.95" hidden="1" customHeight="1" outlineLevel="1" x14ac:dyDescent="0.3">
      <c r="A246" s="116"/>
      <c r="B246" s="168"/>
      <c r="C246" s="168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>
        <f t="shared" ref="M246:M249" si="2089">SUM(N246+P246+T246+V246+AR246*2)</f>
        <v>0</v>
      </c>
      <c r="N246" s="116"/>
      <c r="O246" s="181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81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81">
        <f t="shared" si="1978"/>
        <v>0</v>
      </c>
      <c r="BH246" s="181">
        <f t="shared" si="1979"/>
        <v>0</v>
      </c>
      <c r="BI246" s="116"/>
      <c r="BJ246" s="116"/>
      <c r="BK246" s="116"/>
      <c r="BL246" s="116"/>
      <c r="BM246" s="82"/>
      <c r="BN246" s="137" t="s">
        <v>394</v>
      </c>
      <c r="BO246" s="119" t="s">
        <v>110</v>
      </c>
      <c r="BP246" s="119" t="s">
        <v>95</v>
      </c>
      <c r="BQ246" s="119" t="s">
        <v>130</v>
      </c>
      <c r="BR246" s="119" t="s">
        <v>395</v>
      </c>
      <c r="BS246" s="119">
        <v>6</v>
      </c>
      <c r="BT246" s="119">
        <v>25</v>
      </c>
      <c r="BU246" s="119">
        <v>1</v>
      </c>
      <c r="BV246" s="119">
        <v>1</v>
      </c>
      <c r="BW246" s="119">
        <v>1</v>
      </c>
      <c r="BX246" s="138"/>
      <c r="BY246" s="172">
        <f t="shared" ref="BY246" si="2090">SUM(BZ246+CB246+CD246+CF246+CH246)</f>
        <v>0</v>
      </c>
      <c r="BZ246" s="141"/>
      <c r="CA246" s="142">
        <f t="shared" ref="CA246:CA247" si="2091">SUM(BZ246)*BU246</f>
        <v>0</v>
      </c>
      <c r="CB246" s="141"/>
      <c r="CC246" s="142">
        <f t="shared" si="2028"/>
        <v>0</v>
      </c>
      <c r="CD246" s="141"/>
      <c r="CE246" s="142">
        <f t="shared" ref="CE246" si="2092">SUM(CD246)*BV246</f>
        <v>0</v>
      </c>
      <c r="CF246" s="141"/>
      <c r="CG246" s="142">
        <f t="shared" ref="CG246" si="2093">SUM(CF246)*BW246</f>
        <v>0</v>
      </c>
      <c r="CH246" s="141"/>
      <c r="CI246" s="142">
        <f t="shared" ref="CI246:CI247" si="2094">SUM(CH246)*BV246*5</f>
        <v>0</v>
      </c>
      <c r="CJ246" s="68">
        <f t="shared" ref="CJ246" si="2095">SUM(BV246*DJ246*2+BW246*DL246*2)</f>
        <v>0</v>
      </c>
      <c r="CK246" s="68">
        <f t="shared" ref="CK246:CK247" si="2096">BX246*BV246*0.05</f>
        <v>0</v>
      </c>
      <c r="CL246" s="141"/>
      <c r="CM246" s="142"/>
      <c r="CN246" s="141">
        <v>4</v>
      </c>
      <c r="CO246" s="68">
        <f>CN246*8*BW246</f>
        <v>32</v>
      </c>
      <c r="CP246" s="141"/>
      <c r="CQ246" s="148">
        <f>SUM(CP246*BT246*(30+4))/5</f>
        <v>0</v>
      </c>
      <c r="CR246" s="141"/>
      <c r="CS246" s="142">
        <f t="shared" ref="CS246:CS247" si="2097">SUM(CR246*BT246*3)</f>
        <v>0</v>
      </c>
      <c r="CT246" s="141"/>
      <c r="CU246" s="68">
        <f t="shared" ref="CU246:CU247" si="2098">SUM(CT246*BT246/3)</f>
        <v>0</v>
      </c>
      <c r="CV246" s="141"/>
      <c r="CW246" s="68">
        <f t="shared" ref="CW246:CW247" si="2099">SUM(CV246*BT246*2/3)</f>
        <v>0</v>
      </c>
      <c r="CX246" s="141"/>
      <c r="CY246" s="142">
        <f t="shared" ref="CY246:CY247" si="2100">SUM(CX246*BT246)</f>
        <v>0</v>
      </c>
      <c r="CZ246" s="141"/>
      <c r="DA246" s="142">
        <f t="shared" ref="DA246:DA247" si="2101">SUM(CZ246*BV246)</f>
        <v>0</v>
      </c>
      <c r="DB246" s="141">
        <v>1</v>
      </c>
      <c r="DC246" s="142">
        <f t="shared" ref="DC246" si="2102">DB246*BT246/3</f>
        <v>8.3333333333333339</v>
      </c>
      <c r="DD246" s="141"/>
      <c r="DE246" s="142">
        <f t="shared" ref="DE246" si="2103">SUM(BV246*DD246*6)</f>
        <v>0</v>
      </c>
      <c r="DF246" s="141"/>
      <c r="DG246" s="68">
        <f t="shared" si="2032"/>
        <v>0</v>
      </c>
      <c r="DH246" s="141"/>
      <c r="DI246" s="142">
        <f t="shared" ref="DI246:DI247" si="2104">SUM(DH246*BT246/3)</f>
        <v>0</v>
      </c>
      <c r="DJ246" s="141"/>
      <c r="DK246" s="142">
        <f t="shared" ref="DK246:DK247" si="2105">SUM(BV246*DJ246*8)</f>
        <v>0</v>
      </c>
      <c r="DL246" s="141"/>
      <c r="DM246" s="68">
        <f t="shared" ref="DM246:DM247" si="2106">SUM(DL246*BW246*5*6)</f>
        <v>0</v>
      </c>
      <c r="DN246" s="141"/>
      <c r="DO246" s="68">
        <f t="shared" ref="DO246:DO247" si="2107">SUM(DN246*BW246*4*6)</f>
        <v>0</v>
      </c>
      <c r="DP246" s="141"/>
      <c r="DQ246" s="112">
        <f t="shared" si="2082"/>
        <v>0</v>
      </c>
      <c r="DR246" s="79"/>
      <c r="DS246" s="153">
        <f t="shared" si="1980"/>
        <v>40.333333333333336</v>
      </c>
      <c r="DT246" s="153">
        <f t="shared" si="1981"/>
        <v>8.3333333333333339</v>
      </c>
      <c r="DU246" s="79"/>
      <c r="DV246" s="79"/>
      <c r="DW246" s="79"/>
      <c r="DX246" s="182"/>
      <c r="DY246" s="183"/>
      <c r="DZ246" s="184"/>
      <c r="EA246" s="184"/>
      <c r="EB246" s="79"/>
      <c r="EC246" s="79"/>
      <c r="ED246" s="79"/>
      <c r="EE246" s="79"/>
      <c r="EF246" s="79"/>
      <c r="EG246" s="79"/>
      <c r="EH246" s="79"/>
      <c r="EI246" s="79"/>
      <c r="EJ246" s="79">
        <f t="shared" si="2034"/>
        <v>0</v>
      </c>
      <c r="EK246" s="79">
        <f t="shared" si="2034"/>
        <v>0</v>
      </c>
      <c r="EL246" s="79">
        <f t="shared" si="2035"/>
        <v>0</v>
      </c>
      <c r="EM246" s="153">
        <f t="shared" si="1983"/>
        <v>0</v>
      </c>
      <c r="EN246" s="79">
        <f t="shared" si="1984"/>
        <v>0</v>
      </c>
      <c r="EO246" s="79">
        <f t="shared" si="1985"/>
        <v>0</v>
      </c>
      <c r="EP246" s="79">
        <f t="shared" si="1986"/>
        <v>0</v>
      </c>
      <c r="EQ246" s="79">
        <f t="shared" si="1987"/>
        <v>0</v>
      </c>
      <c r="ER246" s="79">
        <f t="shared" si="1988"/>
        <v>0</v>
      </c>
      <c r="ES246" s="79">
        <f t="shared" si="1989"/>
        <v>0</v>
      </c>
      <c r="ET246" s="79">
        <f t="shared" si="1990"/>
        <v>0</v>
      </c>
      <c r="EU246" s="79">
        <f t="shared" si="1991"/>
        <v>0</v>
      </c>
      <c r="EV246" s="79">
        <f t="shared" si="1992"/>
        <v>0</v>
      </c>
      <c r="EW246" s="79">
        <f t="shared" si="1993"/>
        <v>0</v>
      </c>
      <c r="EX246" s="79">
        <f t="shared" si="1994"/>
        <v>0</v>
      </c>
      <c r="EY246" s="79">
        <f t="shared" si="1995"/>
        <v>0</v>
      </c>
      <c r="EZ246" s="79">
        <f t="shared" si="1996"/>
        <v>4</v>
      </c>
      <c r="FA246" s="79">
        <f t="shared" si="1997"/>
        <v>32</v>
      </c>
      <c r="FB246" s="79">
        <f t="shared" si="1998"/>
        <v>0</v>
      </c>
      <c r="FC246" s="79">
        <f t="shared" si="1999"/>
        <v>0</v>
      </c>
      <c r="FD246" s="79">
        <f t="shared" si="2000"/>
        <v>0</v>
      </c>
      <c r="FE246" s="79">
        <f t="shared" si="2001"/>
        <v>0</v>
      </c>
      <c r="FF246" s="79">
        <f t="shared" si="2002"/>
        <v>0</v>
      </c>
      <c r="FG246" s="153">
        <f t="shared" si="2003"/>
        <v>0</v>
      </c>
      <c r="FH246" s="79">
        <f t="shared" si="2004"/>
        <v>0</v>
      </c>
      <c r="FI246" s="79">
        <f t="shared" si="2005"/>
        <v>0</v>
      </c>
      <c r="FJ246" s="79">
        <f t="shared" si="2006"/>
        <v>0</v>
      </c>
      <c r="FK246" s="79">
        <f t="shared" si="2007"/>
        <v>0</v>
      </c>
      <c r="FL246" s="79">
        <f t="shared" si="2008"/>
        <v>0</v>
      </c>
      <c r="FM246" s="79">
        <f t="shared" si="2009"/>
        <v>0</v>
      </c>
      <c r="FN246" s="79">
        <f t="shared" si="2010"/>
        <v>1</v>
      </c>
      <c r="FO246" s="79">
        <f t="shared" si="2011"/>
        <v>8.3333333333333339</v>
      </c>
      <c r="FP246" s="79">
        <f t="shared" si="2012"/>
        <v>0</v>
      </c>
      <c r="FQ246" s="79">
        <f t="shared" si="2013"/>
        <v>0</v>
      </c>
      <c r="FR246" s="79"/>
      <c r="FS246" s="155">
        <f t="shared" si="2013"/>
        <v>0</v>
      </c>
      <c r="FT246" s="79">
        <f t="shared" si="2014"/>
        <v>0</v>
      </c>
      <c r="FU246" s="79">
        <f t="shared" si="2015"/>
        <v>0</v>
      </c>
      <c r="FV246" s="79">
        <f t="shared" si="2016"/>
        <v>0</v>
      </c>
      <c r="FW246" s="79">
        <f t="shared" si="2017"/>
        <v>0</v>
      </c>
      <c r="FX246" s="79">
        <f t="shared" si="2018"/>
        <v>0</v>
      </c>
      <c r="FY246" s="79">
        <f t="shared" si="2019"/>
        <v>0</v>
      </c>
      <c r="FZ246" s="79">
        <f t="shared" si="2020"/>
        <v>0</v>
      </c>
      <c r="GA246" s="79">
        <f t="shared" si="2021"/>
        <v>0</v>
      </c>
      <c r="GB246" s="79">
        <f t="shared" si="2022"/>
        <v>0</v>
      </c>
      <c r="GC246" s="79">
        <f t="shared" si="2023"/>
        <v>0</v>
      </c>
      <c r="GD246" s="79">
        <f t="shared" si="2024"/>
        <v>0</v>
      </c>
      <c r="GE246" s="153">
        <f t="shared" si="2025"/>
        <v>40.333333333333336</v>
      </c>
      <c r="GF246" s="153">
        <f t="shared" si="2026"/>
        <v>8.3333333333333339</v>
      </c>
      <c r="GG246" s="79"/>
      <c r="GH246" s="79"/>
      <c r="GI246" s="79"/>
      <c r="GJ246" s="80"/>
      <c r="GK246" s="267"/>
      <c r="GL246" s="10"/>
      <c r="GM246" s="10"/>
      <c r="GN246" s="1"/>
      <c r="GO246" s="13"/>
      <c r="GP246" s="26"/>
    </row>
    <row r="247" spans="1:200" s="5" customFormat="1" ht="24.95" hidden="1" customHeight="1" outlineLevel="1" x14ac:dyDescent="0.3">
      <c r="A247" s="116"/>
      <c r="B247" s="168"/>
      <c r="C247" s="168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>
        <f t="shared" si="2089"/>
        <v>0</v>
      </c>
      <c r="N247" s="116"/>
      <c r="O247" s="181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81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81">
        <f t="shared" si="1978"/>
        <v>0</v>
      </c>
      <c r="BH247" s="181">
        <f t="shared" si="1979"/>
        <v>0</v>
      </c>
      <c r="BI247" s="116"/>
      <c r="BJ247" s="116"/>
      <c r="BK247" s="116"/>
      <c r="BL247" s="116"/>
      <c r="BM247" s="82"/>
      <c r="BN247" s="137" t="s">
        <v>402</v>
      </c>
      <c r="BO247" s="119" t="s">
        <v>110</v>
      </c>
      <c r="BP247" s="119" t="s">
        <v>95</v>
      </c>
      <c r="BQ247" s="119" t="s">
        <v>130</v>
      </c>
      <c r="BR247" s="119" t="s">
        <v>248</v>
      </c>
      <c r="BS247" s="119">
        <v>10</v>
      </c>
      <c r="BT247" s="119">
        <v>11</v>
      </c>
      <c r="BU247" s="119">
        <v>1</v>
      </c>
      <c r="BV247" s="119">
        <v>4</v>
      </c>
      <c r="BW247" s="119">
        <f t="shared" ref="BW247" si="2108">SUM(BV247)*2</f>
        <v>8</v>
      </c>
      <c r="BX247" s="137"/>
      <c r="BY247" s="172">
        <f t="shared" ref="BY247" si="2109">SUM(BZ247+CB247+CD247+CF247+CH247)</f>
        <v>0</v>
      </c>
      <c r="BZ247" s="173"/>
      <c r="CA247" s="142">
        <f t="shared" si="2091"/>
        <v>0</v>
      </c>
      <c r="CB247" s="173"/>
      <c r="CC247" s="142">
        <f t="shared" si="2028"/>
        <v>0</v>
      </c>
      <c r="CD247" s="173"/>
      <c r="CE247" s="142">
        <f t="shared" ref="CE247" si="2110">SUM(CD247)*BV247</f>
        <v>0</v>
      </c>
      <c r="CF247" s="173"/>
      <c r="CG247" s="142">
        <f t="shared" ref="CG247" si="2111">SUM(CF247)*BW247</f>
        <v>0</v>
      </c>
      <c r="CH247" s="173"/>
      <c r="CI247" s="142">
        <f t="shared" si="2094"/>
        <v>0</v>
      </c>
      <c r="CJ247" s="68">
        <f t="shared" ref="CJ247" si="2112">SUM(BV247*DJ247*2+BW247*DL247*2)</f>
        <v>0</v>
      </c>
      <c r="CK247" s="68">
        <f t="shared" si="2096"/>
        <v>0</v>
      </c>
      <c r="CL247" s="173"/>
      <c r="CM247" s="142"/>
      <c r="CN247" s="173"/>
      <c r="CO247" s="68">
        <f>CN247*BT247*0.5</f>
        <v>0</v>
      </c>
      <c r="CP247" s="173"/>
      <c r="CQ247" s="142">
        <f>SUM(CP247*BT247*(30+4))/5</f>
        <v>0</v>
      </c>
      <c r="CR247" s="173"/>
      <c r="CS247" s="112">
        <f t="shared" si="2097"/>
        <v>0</v>
      </c>
      <c r="CT247" s="173"/>
      <c r="CU247" s="68">
        <f t="shared" si="2098"/>
        <v>0</v>
      </c>
      <c r="CV247" s="173"/>
      <c r="CW247" s="68">
        <f t="shared" si="2099"/>
        <v>0</v>
      </c>
      <c r="CX247" s="173"/>
      <c r="CY247" s="142">
        <f t="shared" si="2100"/>
        <v>0</v>
      </c>
      <c r="CZ247" s="173"/>
      <c r="DA247" s="142">
        <f t="shared" si="2101"/>
        <v>0</v>
      </c>
      <c r="DB247" s="173">
        <v>1</v>
      </c>
      <c r="DC247" s="68">
        <f>DB247*BT247/3*3</f>
        <v>11</v>
      </c>
      <c r="DD247" s="173"/>
      <c r="DE247" s="68">
        <f t="shared" ref="DE247" si="2113">SUM(BV247*DD247*6)</f>
        <v>0</v>
      </c>
      <c r="DF247" s="173"/>
      <c r="DG247" s="68">
        <f t="shared" si="2032"/>
        <v>0</v>
      </c>
      <c r="DH247" s="173"/>
      <c r="DI247" s="112">
        <f t="shared" si="2104"/>
        <v>0</v>
      </c>
      <c r="DJ247" s="173"/>
      <c r="DK247" s="68">
        <f t="shared" si="2105"/>
        <v>0</v>
      </c>
      <c r="DL247" s="173"/>
      <c r="DM247" s="68">
        <f t="shared" si="2106"/>
        <v>0</v>
      </c>
      <c r="DN247" s="173"/>
      <c r="DO247" s="68">
        <f t="shared" si="2107"/>
        <v>0</v>
      </c>
      <c r="DP247" s="173"/>
      <c r="DQ247" s="112">
        <f t="shared" si="2082"/>
        <v>0</v>
      </c>
      <c r="DR247" s="79"/>
      <c r="DS247" s="153">
        <f t="shared" si="1980"/>
        <v>11</v>
      </c>
      <c r="DT247" s="153">
        <f t="shared" si="1981"/>
        <v>11</v>
      </c>
      <c r="DU247" s="79"/>
      <c r="DV247" s="79"/>
      <c r="DW247" s="79"/>
      <c r="DX247" s="182"/>
      <c r="DY247" s="183"/>
      <c r="DZ247" s="184"/>
      <c r="EA247" s="184"/>
      <c r="EB247" s="79"/>
      <c r="EC247" s="79"/>
      <c r="ED247" s="79"/>
      <c r="EE247" s="79"/>
      <c r="EF247" s="79"/>
      <c r="EG247" s="79"/>
      <c r="EH247" s="79"/>
      <c r="EI247" s="79"/>
      <c r="EJ247" s="79">
        <f t="shared" si="2034"/>
        <v>0</v>
      </c>
      <c r="EK247" s="79">
        <f t="shared" si="2034"/>
        <v>0</v>
      </c>
      <c r="EL247" s="79">
        <f t="shared" si="2035"/>
        <v>0</v>
      </c>
      <c r="EM247" s="153">
        <f t="shared" si="1983"/>
        <v>0</v>
      </c>
      <c r="EN247" s="79">
        <f t="shared" si="1984"/>
        <v>0</v>
      </c>
      <c r="EO247" s="79">
        <f t="shared" si="1985"/>
        <v>0</v>
      </c>
      <c r="EP247" s="79">
        <f t="shared" si="1986"/>
        <v>0</v>
      </c>
      <c r="EQ247" s="79">
        <f t="shared" si="1987"/>
        <v>0</v>
      </c>
      <c r="ER247" s="79">
        <f t="shared" si="1988"/>
        <v>0</v>
      </c>
      <c r="ES247" s="79">
        <f t="shared" si="1989"/>
        <v>0</v>
      </c>
      <c r="ET247" s="79">
        <f t="shared" si="1990"/>
        <v>0</v>
      </c>
      <c r="EU247" s="79">
        <f t="shared" si="1991"/>
        <v>0</v>
      </c>
      <c r="EV247" s="79">
        <f t="shared" si="1992"/>
        <v>0</v>
      </c>
      <c r="EW247" s="79">
        <f t="shared" si="1993"/>
        <v>0</v>
      </c>
      <c r="EX247" s="79">
        <f t="shared" si="1994"/>
        <v>0</v>
      </c>
      <c r="EY247" s="79">
        <f t="shared" si="1995"/>
        <v>0</v>
      </c>
      <c r="EZ247" s="79">
        <f t="shared" si="1996"/>
        <v>0</v>
      </c>
      <c r="FA247" s="79">
        <f t="shared" si="1997"/>
        <v>0</v>
      </c>
      <c r="FB247" s="79">
        <f t="shared" si="1998"/>
        <v>0</v>
      </c>
      <c r="FC247" s="79">
        <f t="shared" si="1999"/>
        <v>0</v>
      </c>
      <c r="FD247" s="79">
        <f t="shared" si="2000"/>
        <v>0</v>
      </c>
      <c r="FE247" s="79">
        <f t="shared" si="2001"/>
        <v>0</v>
      </c>
      <c r="FF247" s="79">
        <f t="shared" si="2002"/>
        <v>0</v>
      </c>
      <c r="FG247" s="153">
        <f t="shared" si="2003"/>
        <v>0</v>
      </c>
      <c r="FH247" s="79">
        <f t="shared" si="2004"/>
        <v>0</v>
      </c>
      <c r="FI247" s="79">
        <f t="shared" si="2005"/>
        <v>0</v>
      </c>
      <c r="FJ247" s="79">
        <f t="shared" si="2006"/>
        <v>0</v>
      </c>
      <c r="FK247" s="79">
        <f t="shared" si="2007"/>
        <v>0</v>
      </c>
      <c r="FL247" s="79">
        <f t="shared" si="2008"/>
        <v>0</v>
      </c>
      <c r="FM247" s="79">
        <f t="shared" si="2009"/>
        <v>0</v>
      </c>
      <c r="FN247" s="79">
        <f t="shared" si="2010"/>
        <v>1</v>
      </c>
      <c r="FO247" s="79">
        <f t="shared" si="2011"/>
        <v>11</v>
      </c>
      <c r="FP247" s="79">
        <f t="shared" si="2012"/>
        <v>0</v>
      </c>
      <c r="FQ247" s="79">
        <f t="shared" si="2013"/>
        <v>0</v>
      </c>
      <c r="FR247" s="79"/>
      <c r="FS247" s="155">
        <f t="shared" si="2013"/>
        <v>0</v>
      </c>
      <c r="FT247" s="79">
        <f t="shared" si="2014"/>
        <v>0</v>
      </c>
      <c r="FU247" s="79">
        <f t="shared" si="2015"/>
        <v>0</v>
      </c>
      <c r="FV247" s="79">
        <f t="shared" si="2016"/>
        <v>0</v>
      </c>
      <c r="FW247" s="79">
        <f t="shared" si="2017"/>
        <v>0</v>
      </c>
      <c r="FX247" s="79">
        <f t="shared" si="2018"/>
        <v>0</v>
      </c>
      <c r="FY247" s="79">
        <f t="shared" si="2019"/>
        <v>0</v>
      </c>
      <c r="FZ247" s="79">
        <f t="shared" si="2020"/>
        <v>0</v>
      </c>
      <c r="GA247" s="79">
        <f t="shared" si="2021"/>
        <v>0</v>
      </c>
      <c r="GB247" s="79">
        <f t="shared" si="2022"/>
        <v>0</v>
      </c>
      <c r="GC247" s="79">
        <f t="shared" si="2023"/>
        <v>0</v>
      </c>
      <c r="GD247" s="79">
        <f t="shared" si="2024"/>
        <v>0</v>
      </c>
      <c r="GE247" s="153">
        <f t="shared" si="2025"/>
        <v>11</v>
      </c>
      <c r="GF247" s="153">
        <f t="shared" si="2026"/>
        <v>11</v>
      </c>
      <c r="GG247" s="79"/>
      <c r="GH247" s="79"/>
      <c r="GI247" s="79"/>
      <c r="GJ247" s="80"/>
      <c r="GK247" s="267"/>
      <c r="GL247" s="10"/>
      <c r="GM247" s="10"/>
      <c r="GN247" s="1"/>
      <c r="GO247" s="13"/>
      <c r="GP247" s="26"/>
    </row>
    <row r="248" spans="1:200" s="5" customFormat="1" ht="24.95" hidden="1" customHeight="1" outlineLevel="1" x14ac:dyDescent="0.3">
      <c r="A248" s="116"/>
      <c r="B248" s="168"/>
      <c r="C248" s="168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>
        <f t="shared" si="2089"/>
        <v>0</v>
      </c>
      <c r="N248" s="116"/>
      <c r="O248" s="181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81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81">
        <f t="shared" si="1978"/>
        <v>0</v>
      </c>
      <c r="BH248" s="181">
        <f t="shared" si="1979"/>
        <v>0</v>
      </c>
      <c r="BI248" s="116"/>
      <c r="BJ248" s="116"/>
      <c r="BK248" s="116"/>
      <c r="BL248" s="116"/>
      <c r="BM248" s="82"/>
      <c r="BN248" s="184"/>
      <c r="BO248" s="184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>
        <f t="shared" ref="BY248:BY249" si="2114">SUM(BZ248+CB248+CF248+CH248+DD248*2)</f>
        <v>0</v>
      </c>
      <c r="BZ248" s="79"/>
      <c r="CA248" s="153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153"/>
      <c r="CV248" s="79"/>
      <c r="CW248" s="79"/>
      <c r="CX248" s="79"/>
      <c r="CY248" s="79"/>
      <c r="CZ248" s="79"/>
      <c r="DA248" s="79"/>
      <c r="DB248" s="79"/>
      <c r="DC248" s="155"/>
      <c r="DD248" s="79"/>
      <c r="DE248" s="155"/>
      <c r="DF248" s="79"/>
      <c r="DG248" s="79"/>
      <c r="DH248" s="79"/>
      <c r="DI248" s="79"/>
      <c r="DJ248" s="79"/>
      <c r="DK248" s="155"/>
      <c r="DL248" s="79"/>
      <c r="DM248" s="79"/>
      <c r="DN248" s="79"/>
      <c r="DO248" s="79"/>
      <c r="DP248" s="79"/>
      <c r="DQ248" s="79"/>
      <c r="DR248" s="79"/>
      <c r="DS248" s="153">
        <f t="shared" si="1980"/>
        <v>0</v>
      </c>
      <c r="DT248" s="153">
        <f t="shared" si="1981"/>
        <v>0</v>
      </c>
      <c r="DU248" s="79"/>
      <c r="DV248" s="79"/>
      <c r="DW248" s="79"/>
      <c r="DX248" s="182"/>
      <c r="DY248" s="183"/>
      <c r="DZ248" s="184"/>
      <c r="EA248" s="184"/>
      <c r="EB248" s="79"/>
      <c r="EC248" s="79"/>
      <c r="ED248" s="79"/>
      <c r="EE248" s="79"/>
      <c r="EF248" s="79"/>
      <c r="EG248" s="79"/>
      <c r="EH248" s="79"/>
      <c r="EI248" s="79"/>
      <c r="EJ248" s="79">
        <f t="shared" ref="EJ248:EL249" si="2115">SUM(L248+L243)</f>
        <v>0</v>
      </c>
      <c r="EK248" s="79">
        <f t="shared" si="2115"/>
        <v>0</v>
      </c>
      <c r="EL248" s="79">
        <f t="shared" si="2115"/>
        <v>0</v>
      </c>
      <c r="EM248" s="153">
        <f t="shared" si="1983"/>
        <v>0</v>
      </c>
      <c r="EN248" s="79">
        <f t="shared" si="1984"/>
        <v>0</v>
      </c>
      <c r="EO248" s="79">
        <f t="shared" si="1985"/>
        <v>0</v>
      </c>
      <c r="EP248" s="79">
        <f t="shared" si="1986"/>
        <v>0</v>
      </c>
      <c r="EQ248" s="79">
        <f t="shared" si="1987"/>
        <v>0</v>
      </c>
      <c r="ER248" s="79">
        <f t="shared" si="1988"/>
        <v>0</v>
      </c>
      <c r="ES248" s="79">
        <f t="shared" si="1989"/>
        <v>0</v>
      </c>
      <c r="ET248" s="79">
        <f t="shared" si="1990"/>
        <v>0</v>
      </c>
      <c r="EU248" s="79">
        <f t="shared" si="1991"/>
        <v>0</v>
      </c>
      <c r="EV248" s="79">
        <f t="shared" si="1992"/>
        <v>0</v>
      </c>
      <c r="EW248" s="79">
        <f t="shared" si="1993"/>
        <v>0</v>
      </c>
      <c r="EX248" s="79">
        <f t="shared" si="1994"/>
        <v>0</v>
      </c>
      <c r="EY248" s="79">
        <f t="shared" si="1995"/>
        <v>0</v>
      </c>
      <c r="EZ248" s="79">
        <f t="shared" si="1996"/>
        <v>0</v>
      </c>
      <c r="FA248" s="79">
        <f t="shared" si="1997"/>
        <v>0</v>
      </c>
      <c r="FB248" s="79">
        <f t="shared" si="1998"/>
        <v>0</v>
      </c>
      <c r="FC248" s="79">
        <f t="shared" si="1999"/>
        <v>0</v>
      </c>
      <c r="FD248" s="79">
        <f t="shared" si="2000"/>
        <v>0</v>
      </c>
      <c r="FE248" s="79">
        <f t="shared" si="2001"/>
        <v>0</v>
      </c>
      <c r="FF248" s="79">
        <f t="shared" si="2002"/>
        <v>0</v>
      </c>
      <c r="FG248" s="153">
        <f t="shared" si="2003"/>
        <v>0</v>
      </c>
      <c r="FH248" s="79">
        <f t="shared" si="2004"/>
        <v>0</v>
      </c>
      <c r="FI248" s="79">
        <f t="shared" si="2005"/>
        <v>0</v>
      </c>
      <c r="FJ248" s="79">
        <f t="shared" si="2006"/>
        <v>0</v>
      </c>
      <c r="FK248" s="79">
        <f t="shared" si="2007"/>
        <v>0</v>
      </c>
      <c r="FL248" s="79">
        <f t="shared" si="2008"/>
        <v>0</v>
      </c>
      <c r="FM248" s="79">
        <f t="shared" si="2009"/>
        <v>0</v>
      </c>
      <c r="FN248" s="79">
        <f t="shared" si="2010"/>
        <v>0</v>
      </c>
      <c r="FO248" s="79">
        <f t="shared" si="2011"/>
        <v>0</v>
      </c>
      <c r="FP248" s="79">
        <f t="shared" si="2012"/>
        <v>0</v>
      </c>
      <c r="FQ248" s="79">
        <f t="shared" si="2013"/>
        <v>0</v>
      </c>
      <c r="FR248" s="79"/>
      <c r="FS248" s="155">
        <f t="shared" si="2013"/>
        <v>0</v>
      </c>
      <c r="FT248" s="79">
        <f t="shared" si="2014"/>
        <v>0</v>
      </c>
      <c r="FU248" s="79">
        <f t="shared" si="2015"/>
        <v>0</v>
      </c>
      <c r="FV248" s="79">
        <f t="shared" si="2016"/>
        <v>0</v>
      </c>
      <c r="FW248" s="79">
        <f t="shared" si="2017"/>
        <v>0</v>
      </c>
      <c r="FX248" s="79">
        <f t="shared" si="2018"/>
        <v>0</v>
      </c>
      <c r="FY248" s="79">
        <f t="shared" si="2019"/>
        <v>0</v>
      </c>
      <c r="FZ248" s="79">
        <f t="shared" si="2020"/>
        <v>0</v>
      </c>
      <c r="GA248" s="79">
        <f t="shared" si="2021"/>
        <v>0</v>
      </c>
      <c r="GB248" s="79">
        <f t="shared" si="2022"/>
        <v>0</v>
      </c>
      <c r="GC248" s="79">
        <f t="shared" si="2023"/>
        <v>0</v>
      </c>
      <c r="GD248" s="79">
        <f t="shared" si="2024"/>
        <v>0</v>
      </c>
      <c r="GE248" s="153">
        <f t="shared" si="2025"/>
        <v>0</v>
      </c>
      <c r="GF248" s="153">
        <f t="shared" si="2026"/>
        <v>0</v>
      </c>
      <c r="GG248" s="79"/>
      <c r="GH248" s="79"/>
      <c r="GI248" s="79"/>
      <c r="GJ248" s="80"/>
      <c r="GK248" s="267"/>
      <c r="GL248" s="10"/>
      <c r="GM248" s="10"/>
      <c r="GN248" s="1"/>
      <c r="GO248" s="13"/>
      <c r="GP248" s="26"/>
    </row>
    <row r="249" spans="1:200" ht="24.95" hidden="1" customHeight="1" outlineLevel="1" x14ac:dyDescent="0.3">
      <c r="A249" s="116"/>
      <c r="B249" s="168"/>
      <c r="C249" s="168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>
        <f t="shared" si="2089"/>
        <v>0</v>
      </c>
      <c r="N249" s="116"/>
      <c r="O249" s="181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81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81">
        <f t="shared" si="1978"/>
        <v>0</v>
      </c>
      <c r="BH249" s="181">
        <f t="shared" si="1979"/>
        <v>0</v>
      </c>
      <c r="BI249" s="116"/>
      <c r="BJ249" s="116"/>
      <c r="BK249" s="116"/>
      <c r="BL249" s="116"/>
      <c r="BM249" s="185"/>
      <c r="BN249" s="186"/>
      <c r="BO249" s="186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>
        <f t="shared" si="2114"/>
        <v>0</v>
      </c>
      <c r="BZ249" s="83"/>
      <c r="CA249" s="187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187"/>
      <c r="CV249" s="83"/>
      <c r="CW249" s="83"/>
      <c r="CX249" s="83"/>
      <c r="CY249" s="83"/>
      <c r="CZ249" s="83"/>
      <c r="DA249" s="83"/>
      <c r="DB249" s="83"/>
      <c r="DC249" s="188"/>
      <c r="DD249" s="83"/>
      <c r="DE249" s="188"/>
      <c r="DF249" s="83"/>
      <c r="DG249" s="83"/>
      <c r="DH249" s="83"/>
      <c r="DI249" s="83"/>
      <c r="DJ249" s="83"/>
      <c r="DK249" s="188"/>
      <c r="DL249" s="83"/>
      <c r="DM249" s="83"/>
      <c r="DN249" s="83"/>
      <c r="DO249" s="83"/>
      <c r="DP249" s="83"/>
      <c r="DQ249" s="83"/>
      <c r="DR249" s="83"/>
      <c r="DS249" s="187">
        <f t="shared" si="1980"/>
        <v>0</v>
      </c>
      <c r="DT249" s="187">
        <f t="shared" si="1981"/>
        <v>0</v>
      </c>
      <c r="DU249" s="83"/>
      <c r="DV249" s="83"/>
      <c r="DW249" s="83"/>
      <c r="DX249" s="84"/>
      <c r="DY249" s="189"/>
      <c r="DZ249" s="186"/>
      <c r="EA249" s="186"/>
      <c r="EB249" s="83"/>
      <c r="EC249" s="83"/>
      <c r="ED249" s="83"/>
      <c r="EE249" s="83"/>
      <c r="EF249" s="83"/>
      <c r="EG249" s="83"/>
      <c r="EH249" s="83"/>
      <c r="EI249" s="83"/>
      <c r="EJ249" s="83">
        <f t="shared" si="2115"/>
        <v>0</v>
      </c>
      <c r="EK249" s="83">
        <f t="shared" si="2115"/>
        <v>0</v>
      </c>
      <c r="EL249" s="83">
        <f t="shared" si="2115"/>
        <v>0</v>
      </c>
      <c r="EM249" s="187">
        <f t="shared" si="1983"/>
        <v>0</v>
      </c>
      <c r="EN249" s="83">
        <f t="shared" si="1984"/>
        <v>0</v>
      </c>
      <c r="EO249" s="83">
        <f t="shared" si="1985"/>
        <v>0</v>
      </c>
      <c r="EP249" s="83">
        <f t="shared" si="1986"/>
        <v>0</v>
      </c>
      <c r="EQ249" s="83">
        <f t="shared" si="1987"/>
        <v>0</v>
      </c>
      <c r="ER249" s="83">
        <f t="shared" si="1988"/>
        <v>0</v>
      </c>
      <c r="ES249" s="83">
        <f t="shared" si="1989"/>
        <v>0</v>
      </c>
      <c r="ET249" s="83">
        <f t="shared" si="1990"/>
        <v>0</v>
      </c>
      <c r="EU249" s="83">
        <f t="shared" si="1991"/>
        <v>0</v>
      </c>
      <c r="EV249" s="83">
        <f t="shared" si="1992"/>
        <v>0</v>
      </c>
      <c r="EW249" s="83">
        <f t="shared" si="1993"/>
        <v>0</v>
      </c>
      <c r="EX249" s="83">
        <f t="shared" si="1994"/>
        <v>0</v>
      </c>
      <c r="EY249" s="83">
        <f t="shared" si="1995"/>
        <v>0</v>
      </c>
      <c r="EZ249" s="83">
        <f t="shared" si="1996"/>
        <v>0</v>
      </c>
      <c r="FA249" s="83">
        <f t="shared" si="1997"/>
        <v>0</v>
      </c>
      <c r="FB249" s="83">
        <f t="shared" si="1998"/>
        <v>0</v>
      </c>
      <c r="FC249" s="83">
        <f t="shared" si="1999"/>
        <v>0</v>
      </c>
      <c r="FD249" s="83">
        <f t="shared" si="2000"/>
        <v>0</v>
      </c>
      <c r="FE249" s="83">
        <f t="shared" si="2001"/>
        <v>0</v>
      </c>
      <c r="FF249" s="83">
        <f t="shared" si="2002"/>
        <v>0</v>
      </c>
      <c r="FG249" s="187">
        <f t="shared" si="2003"/>
        <v>0</v>
      </c>
      <c r="FH249" s="83">
        <f t="shared" si="2004"/>
        <v>0</v>
      </c>
      <c r="FI249" s="83">
        <f t="shared" si="2005"/>
        <v>0</v>
      </c>
      <c r="FJ249" s="83">
        <f t="shared" si="2006"/>
        <v>0</v>
      </c>
      <c r="FK249" s="83">
        <f t="shared" si="2007"/>
        <v>0</v>
      </c>
      <c r="FL249" s="83">
        <f t="shared" si="2008"/>
        <v>0</v>
      </c>
      <c r="FM249" s="83">
        <f t="shared" si="2009"/>
        <v>0</v>
      </c>
      <c r="FN249" s="83">
        <f t="shared" si="2010"/>
        <v>0</v>
      </c>
      <c r="FO249" s="83">
        <f t="shared" si="2011"/>
        <v>0</v>
      </c>
      <c r="FP249" s="83">
        <f t="shared" si="2012"/>
        <v>0</v>
      </c>
      <c r="FQ249" s="83">
        <f t="shared" si="2013"/>
        <v>0</v>
      </c>
      <c r="FR249" s="83"/>
      <c r="FS249" s="188">
        <f t="shared" si="2013"/>
        <v>0</v>
      </c>
      <c r="FT249" s="83">
        <f t="shared" si="2014"/>
        <v>0</v>
      </c>
      <c r="FU249" s="83">
        <f t="shared" si="2015"/>
        <v>0</v>
      </c>
      <c r="FV249" s="83">
        <f t="shared" si="2016"/>
        <v>0</v>
      </c>
      <c r="FW249" s="83">
        <f t="shared" si="2017"/>
        <v>0</v>
      </c>
      <c r="FX249" s="83">
        <f t="shared" si="2018"/>
        <v>0</v>
      </c>
      <c r="FY249" s="83">
        <f t="shared" si="2019"/>
        <v>0</v>
      </c>
      <c r="FZ249" s="83">
        <f t="shared" si="2020"/>
        <v>0</v>
      </c>
      <c r="GA249" s="83">
        <f t="shared" si="2021"/>
        <v>0</v>
      </c>
      <c r="GB249" s="83">
        <f t="shared" si="2022"/>
        <v>0</v>
      </c>
      <c r="GC249" s="83">
        <f t="shared" si="2023"/>
        <v>0</v>
      </c>
      <c r="GD249" s="83">
        <f t="shared" si="2024"/>
        <v>0</v>
      </c>
      <c r="GE249" s="187">
        <f t="shared" si="2025"/>
        <v>0</v>
      </c>
      <c r="GF249" s="187">
        <f t="shared" si="2026"/>
        <v>0</v>
      </c>
      <c r="GG249" s="83"/>
      <c r="GH249" s="83"/>
      <c r="GI249" s="83"/>
      <c r="GJ249" s="195"/>
      <c r="GK249" s="267"/>
      <c r="GL249" s="10"/>
      <c r="GM249" s="10"/>
      <c r="GN249" s="1"/>
      <c r="GO249" s="13"/>
      <c r="GP249" s="26"/>
      <c r="GQ249" s="5"/>
      <c r="GR249" s="5"/>
    </row>
    <row r="250" spans="1:200" s="2" customFormat="1" ht="24.95" customHeight="1" collapsed="1" x14ac:dyDescent="0.3">
      <c r="A250" s="152">
        <v>16</v>
      </c>
      <c r="B250" s="101" t="s">
        <v>76</v>
      </c>
      <c r="C250" s="100" t="s">
        <v>73</v>
      </c>
      <c r="D250" s="101">
        <v>1</v>
      </c>
      <c r="E250" s="152"/>
      <c r="F250" s="152"/>
      <c r="G250" s="152"/>
      <c r="H250" s="152"/>
      <c r="I250" s="152"/>
      <c r="J250" s="152"/>
      <c r="K250" s="152"/>
      <c r="L250" s="152">
        <f t="shared" ref="L250:AQ250" si="2116">SUM(L251:L261)</f>
        <v>336</v>
      </c>
      <c r="M250" s="152">
        <f t="shared" si="2116"/>
        <v>148</v>
      </c>
      <c r="N250" s="152">
        <f t="shared" si="2116"/>
        <v>48</v>
      </c>
      <c r="O250" s="71">
        <f t="shared" si="2116"/>
        <v>48</v>
      </c>
      <c r="P250" s="152">
        <f t="shared" si="2116"/>
        <v>78</v>
      </c>
      <c r="Q250" s="152">
        <f t="shared" si="2116"/>
        <v>78</v>
      </c>
      <c r="R250" s="152">
        <f t="shared" si="2116"/>
        <v>8</v>
      </c>
      <c r="S250" s="152">
        <f t="shared" si="2116"/>
        <v>8</v>
      </c>
      <c r="T250" s="152">
        <f t="shared" si="2116"/>
        <v>0</v>
      </c>
      <c r="U250" s="152">
        <f t="shared" si="2116"/>
        <v>0</v>
      </c>
      <c r="V250" s="152">
        <f t="shared" si="2116"/>
        <v>14</v>
      </c>
      <c r="W250" s="152">
        <f t="shared" si="2116"/>
        <v>14</v>
      </c>
      <c r="X250" s="152">
        <f t="shared" si="2116"/>
        <v>0</v>
      </c>
      <c r="Y250" s="152">
        <f t="shared" si="2116"/>
        <v>8.6</v>
      </c>
      <c r="Z250" s="152">
        <f t="shared" si="2116"/>
        <v>0</v>
      </c>
      <c r="AA250" s="152">
        <f t="shared" si="2116"/>
        <v>0</v>
      </c>
      <c r="AB250" s="152">
        <f t="shared" si="2116"/>
        <v>70</v>
      </c>
      <c r="AC250" s="152">
        <f t="shared" si="2116"/>
        <v>163.5</v>
      </c>
      <c r="AD250" s="152">
        <f t="shared" si="2116"/>
        <v>1</v>
      </c>
      <c r="AE250" s="152">
        <f t="shared" si="2116"/>
        <v>75</v>
      </c>
      <c r="AF250" s="152">
        <f t="shared" si="2116"/>
        <v>0</v>
      </c>
      <c r="AG250" s="152">
        <f t="shared" si="2116"/>
        <v>0</v>
      </c>
      <c r="AH250" s="152">
        <f t="shared" si="2116"/>
        <v>0</v>
      </c>
      <c r="AI250" s="71">
        <f t="shared" si="2116"/>
        <v>0</v>
      </c>
      <c r="AJ250" s="152">
        <f t="shared" si="2116"/>
        <v>0</v>
      </c>
      <c r="AK250" s="152">
        <f t="shared" si="2116"/>
        <v>0</v>
      </c>
      <c r="AL250" s="152">
        <f t="shared" si="2116"/>
        <v>0</v>
      </c>
      <c r="AM250" s="152">
        <f t="shared" si="2116"/>
        <v>0</v>
      </c>
      <c r="AN250" s="152">
        <f t="shared" si="2116"/>
        <v>0</v>
      </c>
      <c r="AO250" s="152">
        <f t="shared" si="2116"/>
        <v>0</v>
      </c>
      <c r="AP250" s="152">
        <f t="shared" si="2116"/>
        <v>1</v>
      </c>
      <c r="AQ250" s="71">
        <f t="shared" si="2116"/>
        <v>3.6666666666666665</v>
      </c>
      <c r="AR250" s="152">
        <f t="shared" ref="AR250:BH250" si="2117">SUM(AR251:AR261)</f>
        <v>4</v>
      </c>
      <c r="AS250" s="152">
        <f t="shared" si="2117"/>
        <v>16.666666666666664</v>
      </c>
      <c r="AT250" s="152">
        <f t="shared" si="2117"/>
        <v>0</v>
      </c>
      <c r="AU250" s="71">
        <f t="shared" si="2117"/>
        <v>0</v>
      </c>
      <c r="AV250" s="152">
        <f t="shared" si="2117"/>
        <v>0</v>
      </c>
      <c r="AW250" s="152">
        <f t="shared" si="2117"/>
        <v>0</v>
      </c>
      <c r="AX250" s="152">
        <f t="shared" si="2117"/>
        <v>0</v>
      </c>
      <c r="AY250" s="152">
        <f t="shared" si="2117"/>
        <v>0</v>
      </c>
      <c r="AZ250" s="152">
        <f t="shared" si="2117"/>
        <v>0</v>
      </c>
      <c r="BA250" s="152">
        <f t="shared" si="2117"/>
        <v>0</v>
      </c>
      <c r="BB250" s="152">
        <f t="shared" si="2117"/>
        <v>0</v>
      </c>
      <c r="BC250" s="152">
        <f t="shared" si="2117"/>
        <v>0</v>
      </c>
      <c r="BD250" s="152">
        <f t="shared" si="2117"/>
        <v>0</v>
      </c>
      <c r="BE250" s="152">
        <f t="shared" si="2117"/>
        <v>0</v>
      </c>
      <c r="BF250" s="152">
        <f t="shared" si="2117"/>
        <v>0</v>
      </c>
      <c r="BG250" s="71">
        <f>SUM(BG251:BG261)</f>
        <v>415.43333333333334</v>
      </c>
      <c r="BH250" s="71">
        <f t="shared" si="2117"/>
        <v>168.33333333333331</v>
      </c>
      <c r="BI250" s="152"/>
      <c r="BJ250" s="152"/>
      <c r="BK250" s="152"/>
      <c r="BL250" s="152"/>
      <c r="BM250" s="152">
        <v>16</v>
      </c>
      <c r="BN250" s="101" t="s">
        <v>76</v>
      </c>
      <c r="BO250" s="100" t="s">
        <v>73</v>
      </c>
      <c r="BP250" s="101">
        <v>1</v>
      </c>
      <c r="BQ250" s="152"/>
      <c r="BR250" s="152"/>
      <c r="BS250" s="152"/>
      <c r="BT250" s="152"/>
      <c r="BU250" s="152"/>
      <c r="BV250" s="152"/>
      <c r="BW250" s="152"/>
      <c r="BX250" s="152">
        <f t="shared" ref="BX250:DC250" si="2118">SUM(BX251:BX261)</f>
        <v>438</v>
      </c>
      <c r="BY250" s="152">
        <f t="shared" si="2118"/>
        <v>266</v>
      </c>
      <c r="BZ250" s="152">
        <f t="shared" si="2118"/>
        <v>78</v>
      </c>
      <c r="CA250" s="71">
        <f t="shared" si="2118"/>
        <v>78</v>
      </c>
      <c r="CB250" s="152">
        <f t="shared" si="2118"/>
        <v>82</v>
      </c>
      <c r="CC250" s="152">
        <f t="shared" si="2118"/>
        <v>82</v>
      </c>
      <c r="CD250" s="152">
        <f t="shared" si="2118"/>
        <v>106</v>
      </c>
      <c r="CE250" s="152">
        <f t="shared" si="2118"/>
        <v>106</v>
      </c>
      <c r="CF250" s="152">
        <f t="shared" si="2118"/>
        <v>0</v>
      </c>
      <c r="CG250" s="152">
        <f t="shared" si="2118"/>
        <v>0</v>
      </c>
      <c r="CH250" s="152">
        <f t="shared" si="2118"/>
        <v>0</v>
      </c>
      <c r="CI250" s="152">
        <f t="shared" si="2118"/>
        <v>0</v>
      </c>
      <c r="CJ250" s="152">
        <f t="shared" si="2118"/>
        <v>4</v>
      </c>
      <c r="CK250" s="152">
        <f t="shared" si="2118"/>
        <v>14.5</v>
      </c>
      <c r="CL250" s="152">
        <f t="shared" si="2118"/>
        <v>0</v>
      </c>
      <c r="CM250" s="152">
        <f t="shared" si="2118"/>
        <v>0</v>
      </c>
      <c r="CN250" s="152">
        <f t="shared" si="2118"/>
        <v>0</v>
      </c>
      <c r="CO250" s="152">
        <f t="shared" si="2118"/>
        <v>0</v>
      </c>
      <c r="CP250" s="152">
        <f t="shared" si="2118"/>
        <v>1</v>
      </c>
      <c r="CQ250" s="152">
        <f t="shared" si="2118"/>
        <v>75</v>
      </c>
      <c r="CR250" s="152">
        <f t="shared" si="2118"/>
        <v>1</v>
      </c>
      <c r="CS250" s="152">
        <f t="shared" si="2118"/>
        <v>72</v>
      </c>
      <c r="CT250" s="152">
        <f t="shared" si="2118"/>
        <v>0</v>
      </c>
      <c r="CU250" s="71">
        <f t="shared" si="2118"/>
        <v>0</v>
      </c>
      <c r="CV250" s="152">
        <f t="shared" si="2118"/>
        <v>0</v>
      </c>
      <c r="CW250" s="152">
        <f t="shared" si="2118"/>
        <v>0</v>
      </c>
      <c r="CX250" s="152">
        <f t="shared" si="2118"/>
        <v>0</v>
      </c>
      <c r="CY250" s="152">
        <f t="shared" si="2118"/>
        <v>0</v>
      </c>
      <c r="CZ250" s="152">
        <f t="shared" si="2118"/>
        <v>0</v>
      </c>
      <c r="DA250" s="152">
        <f t="shared" si="2118"/>
        <v>0</v>
      </c>
      <c r="DB250" s="152">
        <f t="shared" si="2118"/>
        <v>0</v>
      </c>
      <c r="DC250" s="169">
        <f t="shared" si="2118"/>
        <v>0</v>
      </c>
      <c r="DD250" s="152">
        <f t="shared" ref="DD250:DS250" si="2119">SUM(DD251:DD261)</f>
        <v>3</v>
      </c>
      <c r="DE250" s="169">
        <f t="shared" si="2119"/>
        <v>17.333333333333332</v>
      </c>
      <c r="DF250" s="152">
        <f t="shared" si="2119"/>
        <v>0</v>
      </c>
      <c r="DG250" s="152">
        <f t="shared" si="2119"/>
        <v>0</v>
      </c>
      <c r="DH250" s="152">
        <f t="shared" si="2119"/>
        <v>0</v>
      </c>
      <c r="DI250" s="152">
        <f t="shared" si="2119"/>
        <v>0</v>
      </c>
      <c r="DJ250" s="152">
        <f t="shared" si="2119"/>
        <v>2</v>
      </c>
      <c r="DK250" s="169">
        <f t="shared" si="2119"/>
        <v>12</v>
      </c>
      <c r="DL250" s="152">
        <f t="shared" si="2119"/>
        <v>0</v>
      </c>
      <c r="DM250" s="152">
        <f t="shared" si="2119"/>
        <v>0</v>
      </c>
      <c r="DN250" s="152">
        <f t="shared" si="2119"/>
        <v>0</v>
      </c>
      <c r="DO250" s="152">
        <f t="shared" si="2119"/>
        <v>0</v>
      </c>
      <c r="DP250" s="152">
        <f t="shared" si="2119"/>
        <v>0</v>
      </c>
      <c r="DQ250" s="152">
        <f t="shared" si="2119"/>
        <v>0</v>
      </c>
      <c r="DR250" s="152">
        <f t="shared" si="2119"/>
        <v>0</v>
      </c>
      <c r="DS250" s="71">
        <f t="shared" si="2119"/>
        <v>460.83333333333331</v>
      </c>
      <c r="DT250" s="71">
        <f>SUM(DT251:DT261)</f>
        <v>299.33333333333337</v>
      </c>
      <c r="DU250" s="152"/>
      <c r="DV250" s="152"/>
      <c r="DW250" s="152"/>
      <c r="DX250" s="152"/>
      <c r="DY250" s="152">
        <v>16</v>
      </c>
      <c r="DZ250" s="101" t="s">
        <v>76</v>
      </c>
      <c r="EA250" s="100" t="s">
        <v>73</v>
      </c>
      <c r="EB250" s="101">
        <v>1</v>
      </c>
      <c r="EC250" s="152"/>
      <c r="ED250" s="152"/>
      <c r="EE250" s="152"/>
      <c r="EF250" s="152"/>
      <c r="EG250" s="152"/>
      <c r="EH250" s="152"/>
      <c r="EI250" s="152"/>
      <c r="EJ250" s="152">
        <f t="shared" ref="EJ250:FP250" si="2120">SUM(EJ251:EJ261)</f>
        <v>694</v>
      </c>
      <c r="EK250" s="152">
        <f t="shared" si="2120"/>
        <v>386</v>
      </c>
      <c r="EL250" s="152">
        <f t="shared" si="2120"/>
        <v>150</v>
      </c>
      <c r="EM250" s="71">
        <f t="shared" si="2120"/>
        <v>126</v>
      </c>
      <c r="EN250" s="152">
        <f t="shared" si="2120"/>
        <v>160</v>
      </c>
      <c r="EO250" s="152">
        <f t="shared" si="2120"/>
        <v>160</v>
      </c>
      <c r="EP250" s="152">
        <f t="shared" si="2120"/>
        <v>114</v>
      </c>
      <c r="EQ250" s="152">
        <f t="shared" si="2120"/>
        <v>114</v>
      </c>
      <c r="ER250" s="152">
        <f t="shared" si="2120"/>
        <v>0</v>
      </c>
      <c r="ES250" s="152">
        <f t="shared" si="2120"/>
        <v>0</v>
      </c>
      <c r="ET250" s="152">
        <f t="shared" si="2120"/>
        <v>14</v>
      </c>
      <c r="EU250" s="152">
        <f t="shared" si="2120"/>
        <v>14</v>
      </c>
      <c r="EV250" s="152">
        <f t="shared" si="2120"/>
        <v>4</v>
      </c>
      <c r="EW250" s="152">
        <f t="shared" si="2120"/>
        <v>23.1</v>
      </c>
      <c r="EX250" s="152">
        <f t="shared" si="2120"/>
        <v>0</v>
      </c>
      <c r="EY250" s="152">
        <f t="shared" si="2120"/>
        <v>0</v>
      </c>
      <c r="EZ250" s="152">
        <f t="shared" si="2120"/>
        <v>70</v>
      </c>
      <c r="FA250" s="152">
        <f t="shared" si="2120"/>
        <v>163.5</v>
      </c>
      <c r="FB250" s="152">
        <f t="shared" si="2120"/>
        <v>2</v>
      </c>
      <c r="FC250" s="152">
        <f t="shared" si="2120"/>
        <v>150</v>
      </c>
      <c r="FD250" s="152">
        <f t="shared" si="2120"/>
        <v>1</v>
      </c>
      <c r="FE250" s="152">
        <f t="shared" si="2120"/>
        <v>72</v>
      </c>
      <c r="FF250" s="152">
        <f t="shared" si="2120"/>
        <v>0</v>
      </c>
      <c r="FG250" s="71">
        <f t="shared" si="2120"/>
        <v>0</v>
      </c>
      <c r="FH250" s="152">
        <f t="shared" si="2120"/>
        <v>0</v>
      </c>
      <c r="FI250" s="152">
        <f t="shared" si="2120"/>
        <v>0</v>
      </c>
      <c r="FJ250" s="152">
        <f t="shared" si="2120"/>
        <v>0</v>
      </c>
      <c r="FK250" s="152">
        <f t="shared" si="2120"/>
        <v>0</v>
      </c>
      <c r="FL250" s="152">
        <f t="shared" si="2120"/>
        <v>0</v>
      </c>
      <c r="FM250" s="152">
        <f t="shared" si="2120"/>
        <v>0</v>
      </c>
      <c r="FN250" s="152">
        <f t="shared" si="2120"/>
        <v>1</v>
      </c>
      <c r="FO250" s="71">
        <f t="shared" si="2120"/>
        <v>3.6666666666666665</v>
      </c>
      <c r="FP250" s="152">
        <f t="shared" si="2120"/>
        <v>7</v>
      </c>
      <c r="FQ250" s="152">
        <f>SUM(FQ251:FQ261)</f>
        <v>34</v>
      </c>
      <c r="FR250" s="152"/>
      <c r="FS250" s="169">
        <f t="shared" ref="FS250:GF250" si="2121">SUM(FS251:FS261)</f>
        <v>0</v>
      </c>
      <c r="FT250" s="152">
        <f t="shared" si="2121"/>
        <v>0</v>
      </c>
      <c r="FU250" s="152">
        <f t="shared" si="2121"/>
        <v>0</v>
      </c>
      <c r="FV250" s="152">
        <f t="shared" si="2121"/>
        <v>2</v>
      </c>
      <c r="FW250" s="152">
        <f t="shared" si="2121"/>
        <v>12</v>
      </c>
      <c r="FX250" s="152">
        <f t="shared" si="2121"/>
        <v>0</v>
      </c>
      <c r="FY250" s="152">
        <f t="shared" si="2121"/>
        <v>0</v>
      </c>
      <c r="FZ250" s="152">
        <f t="shared" si="2121"/>
        <v>0</v>
      </c>
      <c r="GA250" s="152">
        <f t="shared" si="2121"/>
        <v>0</v>
      </c>
      <c r="GB250" s="152">
        <f t="shared" si="2121"/>
        <v>0</v>
      </c>
      <c r="GC250" s="152">
        <f t="shared" si="2121"/>
        <v>0</v>
      </c>
      <c r="GD250" s="152">
        <f t="shared" si="2121"/>
        <v>0</v>
      </c>
      <c r="GE250" s="71">
        <f t="shared" si="2121"/>
        <v>876.26666666666665</v>
      </c>
      <c r="GF250" s="71">
        <f t="shared" si="2121"/>
        <v>467.66666666666669</v>
      </c>
      <c r="GG250" s="152"/>
      <c r="GH250" s="152"/>
      <c r="GI250" s="152"/>
      <c r="GJ250" s="264"/>
      <c r="GK250" s="268"/>
      <c r="GL250" s="265"/>
      <c r="GM250" s="7"/>
      <c r="GN250" s="11"/>
      <c r="GO250" s="11"/>
      <c r="GP250" s="37"/>
      <c r="GR250" s="38"/>
    </row>
    <row r="251" spans="1:200" ht="24.75" hidden="1" customHeight="1" outlineLevel="1" x14ac:dyDescent="0.3">
      <c r="A251" s="116"/>
      <c r="B251" s="62" t="s">
        <v>93</v>
      </c>
      <c r="C251" s="119" t="s">
        <v>110</v>
      </c>
      <c r="D251" s="119" t="s">
        <v>95</v>
      </c>
      <c r="E251" s="119" t="s">
        <v>111</v>
      </c>
      <c r="F251" s="119" t="s">
        <v>114</v>
      </c>
      <c r="G251" s="119">
        <v>1</v>
      </c>
      <c r="H251" s="119">
        <v>80</v>
      </c>
      <c r="I251" s="119">
        <v>1</v>
      </c>
      <c r="J251" s="119">
        <v>1</v>
      </c>
      <c r="K251" s="119">
        <f>SUM(J251)*2</f>
        <v>2</v>
      </c>
      <c r="L251" s="109">
        <v>42</v>
      </c>
      <c r="M251" s="110">
        <f t="shared" ref="M251:M259" si="2122">SUM(N251+P251+R251+T251+V251)</f>
        <v>22</v>
      </c>
      <c r="N251" s="109"/>
      <c r="O251" s="109">
        <f t="shared" ref="O251:O259" si="2123">SUM(N251)*I251</f>
        <v>0</v>
      </c>
      <c r="P251" s="109">
        <v>20</v>
      </c>
      <c r="Q251" s="111">
        <f>J251*P251</f>
        <v>20</v>
      </c>
      <c r="R251" s="109">
        <v>2</v>
      </c>
      <c r="S251" s="111">
        <f>SUM(R251)*J251</f>
        <v>2</v>
      </c>
      <c r="T251" s="176"/>
      <c r="U251" s="66">
        <f>SUM(T251)*K251</f>
        <v>0</v>
      </c>
      <c r="V251" s="176"/>
      <c r="W251" s="66">
        <f>SUM(V251)*J251*3</f>
        <v>0</v>
      </c>
      <c r="X251" s="67">
        <f>2/8*J251*AX251</f>
        <v>0</v>
      </c>
      <c r="Y251" s="67">
        <f>SUM(L251*5/100*J251)</f>
        <v>2.1</v>
      </c>
      <c r="Z251" s="176"/>
      <c r="AA251" s="66"/>
      <c r="AB251" s="176"/>
      <c r="AC251" s="67">
        <f>SUM(AB251)*3*H251/5</f>
        <v>0</v>
      </c>
      <c r="AD251" s="176"/>
      <c r="AE251" s="66">
        <f>SUM(AD251*H251*(30+4))</f>
        <v>0</v>
      </c>
      <c r="AF251" s="176"/>
      <c r="AG251" s="66">
        <f>SUM(AF251*H251*3)</f>
        <v>0</v>
      </c>
      <c r="AH251" s="176"/>
      <c r="AI251" s="67">
        <f>SUM(AH251*H251/3)</f>
        <v>0</v>
      </c>
      <c r="AJ251" s="176"/>
      <c r="AK251" s="67">
        <f>SUM(AJ251*H251*2/3)</f>
        <v>0</v>
      </c>
      <c r="AL251" s="176"/>
      <c r="AM251" s="66">
        <f>SUM(AL251*H251)</f>
        <v>0</v>
      </c>
      <c r="AN251" s="176"/>
      <c r="AO251" s="66">
        <f>SUM(AN251*J251)</f>
        <v>0</v>
      </c>
      <c r="AP251" s="176"/>
      <c r="AQ251" s="67">
        <f>SUM(AP251*H251*2)</f>
        <v>0</v>
      </c>
      <c r="AR251" s="176">
        <v>1</v>
      </c>
      <c r="AS251" s="67">
        <f>SUM(J251*AR251*6)</f>
        <v>6</v>
      </c>
      <c r="AT251" s="65"/>
      <c r="AU251" s="67">
        <f>AT251*H251/3</f>
        <v>0</v>
      </c>
      <c r="AV251" s="176"/>
      <c r="AW251" s="66">
        <f>SUM(AV251*H251/3)</f>
        <v>0</v>
      </c>
      <c r="AX251" s="65"/>
      <c r="AY251" s="67">
        <f>AX251*J251*8/2</f>
        <v>0</v>
      </c>
      <c r="AZ251" s="176"/>
      <c r="BA251" s="67">
        <f>SUM(AZ251*K251*5*6)</f>
        <v>0</v>
      </c>
      <c r="BB251" s="176"/>
      <c r="BC251" s="67">
        <f>SUM(BB251*K251*4*6)</f>
        <v>0</v>
      </c>
      <c r="BD251" s="176"/>
      <c r="BE251" s="70">
        <f>SUM(BD251*50)</f>
        <v>0</v>
      </c>
      <c r="BF251" s="116"/>
      <c r="BG251" s="181">
        <f t="shared" ref="BG251:BG261" si="2124">SUM(AO251+BE251+BC251+BA251+AY251+AW251+AS251+AQ251+AK251+AM251+AI251+AG251+AE251+AC251+AA251+Y251+X251+W251+U251+Q251+O251+S251+AU251)</f>
        <v>30.1</v>
      </c>
      <c r="BH251" s="181">
        <f t="shared" ref="BH251:BH261" si="2125">SUM(O251+Q251+U251+W251+X251+AS251+AW251+AY251+BA251+BC251+S251+AQ251)</f>
        <v>28</v>
      </c>
      <c r="BI251" s="116"/>
      <c r="BJ251" s="116"/>
      <c r="BK251" s="116"/>
      <c r="BL251" s="116"/>
      <c r="BM251" s="82"/>
      <c r="BN251" s="134" t="s">
        <v>257</v>
      </c>
      <c r="BO251" s="63" t="s">
        <v>94</v>
      </c>
      <c r="BP251" s="63" t="s">
        <v>95</v>
      </c>
      <c r="BQ251" s="63" t="s">
        <v>96</v>
      </c>
      <c r="BR251" s="63" t="s">
        <v>258</v>
      </c>
      <c r="BS251" s="63">
        <v>10</v>
      </c>
      <c r="BT251" s="63">
        <v>165</v>
      </c>
      <c r="BU251" s="63">
        <v>2</v>
      </c>
      <c r="BV251" s="63">
        <v>1</v>
      </c>
      <c r="BW251" s="63">
        <f>SUM(BV251)*2</f>
        <v>2</v>
      </c>
      <c r="BX251" s="62">
        <v>30</v>
      </c>
      <c r="BY251" s="64">
        <f t="shared" ref="BY251:BY256" si="2126">SUM(BZ251+CB251+CD251+CF251+CH251)</f>
        <v>30</v>
      </c>
      <c r="BZ251" s="65"/>
      <c r="CA251" s="66">
        <f t="shared" ref="CA251:CA256" si="2127">SUM(BZ251)*BU251</f>
        <v>0</v>
      </c>
      <c r="CB251" s="65"/>
      <c r="CC251" s="66">
        <f>BV251*CB251</f>
        <v>0</v>
      </c>
      <c r="CD251" s="65">
        <v>30</v>
      </c>
      <c r="CE251" s="66">
        <f t="shared" ref="CE251:CE256" si="2128">SUM(CD251)*BV251</f>
        <v>30</v>
      </c>
      <c r="CF251" s="65"/>
      <c r="CG251" s="66">
        <f t="shared" ref="CG251:CG256" si="2129">SUM(CF251)*BW251</f>
        <v>0</v>
      </c>
      <c r="CH251" s="65"/>
      <c r="CI251" s="66">
        <f>SUM(CH251)*BV251*5</f>
        <v>0</v>
      </c>
      <c r="CJ251" s="67">
        <f>SUM(BV251*DJ251*2+BW251*DL251*2)</f>
        <v>0</v>
      </c>
      <c r="CK251" s="68">
        <f>SUM(BX251*5/100*BV251)</f>
        <v>1.5</v>
      </c>
      <c r="CL251" s="65"/>
      <c r="CM251" s="66"/>
      <c r="CN251" s="65"/>
      <c r="CO251" s="67">
        <f t="shared" ref="CO251:CO256" si="2130">SUM(CN251)*3*BT251/5</f>
        <v>0</v>
      </c>
      <c r="CP251" s="65"/>
      <c r="CQ251" s="69">
        <f t="shared" ref="CQ251:CQ256" si="2131">SUM(CP251*BT251*(30+4))</f>
        <v>0</v>
      </c>
      <c r="CR251" s="65"/>
      <c r="CS251" s="66">
        <f t="shared" ref="CS251:CS256" si="2132">SUM(CR251*BT251*3)</f>
        <v>0</v>
      </c>
      <c r="CT251" s="65"/>
      <c r="CU251" s="67">
        <f t="shared" ref="CU251:CU256" si="2133">SUM(CT251*BT251/3)</f>
        <v>0</v>
      </c>
      <c r="CV251" s="65"/>
      <c r="CW251" s="67">
        <f t="shared" ref="CW251:CW256" si="2134">SUM(CV251*BT251*2/3)</f>
        <v>0</v>
      </c>
      <c r="CX251" s="65"/>
      <c r="CY251" s="66">
        <f>SUM(CX251*BT251*2)</f>
        <v>0</v>
      </c>
      <c r="CZ251" s="65"/>
      <c r="DA251" s="66">
        <f>SUM(CZ251*BV251*2)</f>
        <v>0</v>
      </c>
      <c r="DB251" s="65"/>
      <c r="DC251" s="66">
        <f t="shared" ref="DC251:DC256" si="2135">SUM(DB251*BT251*2)</f>
        <v>0</v>
      </c>
      <c r="DD251" s="65">
        <v>1</v>
      </c>
      <c r="DE251" s="66">
        <f>DD251*BV251*6</f>
        <v>6</v>
      </c>
      <c r="DF251" s="65"/>
      <c r="DG251" s="67">
        <f t="shared" ref="DG251:DG257" si="2136">DF251*BT251/3</f>
        <v>0</v>
      </c>
      <c r="DH251" s="65"/>
      <c r="DI251" s="66">
        <f>SUM(BV251*DH251*6)</f>
        <v>0</v>
      </c>
      <c r="DJ251" s="65"/>
      <c r="DK251" s="66">
        <f>SUM(BV251*DJ251*8)</f>
        <v>0</v>
      </c>
      <c r="DL251" s="79"/>
      <c r="DM251" s="79"/>
      <c r="DN251" s="79"/>
      <c r="DO251" s="79"/>
      <c r="DP251" s="79"/>
      <c r="DQ251" s="79"/>
      <c r="DR251" s="152">
        <f t="shared" ref="DR251" si="2137">SUM(DR252:DR262)</f>
        <v>0</v>
      </c>
      <c r="DS251" s="153">
        <f t="shared" ref="DS251:DS261" si="2138">SUM(DA251+DQ251+DO251+DM251+DK251+DI251+DE251+DC251+CW251+CY251+CU251+CS251+CQ251+CO251+CM251+CK251+CJ251+CI251+CG251+CC251+CA251+CE251+DG251)</f>
        <v>37.5</v>
      </c>
      <c r="DT251" s="153">
        <f t="shared" ref="DT251:DT261" si="2139">SUM(CA251+CC251+CG251+CI251+CJ251+DE251+DI251+DK251+DM251+DO251+CE251+DC251)</f>
        <v>36</v>
      </c>
      <c r="DU251" s="79"/>
      <c r="DV251" s="79"/>
      <c r="DW251" s="79"/>
      <c r="DX251" s="182"/>
      <c r="DY251" s="183"/>
      <c r="DZ251" s="134" t="s">
        <v>257</v>
      </c>
      <c r="EA251" s="63" t="s">
        <v>94</v>
      </c>
      <c r="EB251" s="63" t="s">
        <v>95</v>
      </c>
      <c r="EC251" s="79"/>
      <c r="ED251" s="79"/>
      <c r="EE251" s="79"/>
      <c r="EF251" s="79"/>
      <c r="EG251" s="79"/>
      <c r="EH251" s="79"/>
      <c r="EI251" s="79"/>
      <c r="EJ251" s="79">
        <f t="shared" ref="EJ251:EL255" si="2140">SUM(L251+BX251)</f>
        <v>72</v>
      </c>
      <c r="EK251" s="79">
        <f t="shared" si="2140"/>
        <v>52</v>
      </c>
      <c r="EL251" s="79">
        <f t="shared" si="2140"/>
        <v>0</v>
      </c>
      <c r="EM251" s="153">
        <f t="shared" ref="EM251:EM261" si="2141">SUM(O251+CA251)</f>
        <v>0</v>
      </c>
      <c r="EN251" s="79">
        <f t="shared" ref="EN251:EN261" si="2142">SUM(P251+CB251)</f>
        <v>20</v>
      </c>
      <c r="EO251" s="79">
        <f t="shared" ref="EO251:EO261" si="2143">SUM(Q251+CC251)</f>
        <v>20</v>
      </c>
      <c r="EP251" s="79">
        <f t="shared" ref="EP251:EP261" si="2144">SUM(R251+CD251)</f>
        <v>32</v>
      </c>
      <c r="EQ251" s="79">
        <f t="shared" ref="EQ251:EQ261" si="2145">SUM(S251+CE251)</f>
        <v>32</v>
      </c>
      <c r="ER251" s="79">
        <f t="shared" ref="ER251:ER261" si="2146">SUM(T251+CF251)</f>
        <v>0</v>
      </c>
      <c r="ES251" s="79">
        <f t="shared" ref="ES251:ES261" si="2147">SUM(U251+CG251)</f>
        <v>0</v>
      </c>
      <c r="ET251" s="79">
        <f t="shared" ref="ET251:ET261" si="2148">SUM(V251+CH251)</f>
        <v>0</v>
      </c>
      <c r="EU251" s="79">
        <f t="shared" ref="EU251:EU261" si="2149">SUM(W251+CI251)</f>
        <v>0</v>
      </c>
      <c r="EV251" s="79">
        <f t="shared" ref="EV251:EV261" si="2150">SUM(X251+CJ251)</f>
        <v>0</v>
      </c>
      <c r="EW251" s="79">
        <f t="shared" ref="EW251:EW261" si="2151">SUM(Y251+CK251)</f>
        <v>3.6</v>
      </c>
      <c r="EX251" s="79">
        <f t="shared" ref="EX251:EX261" si="2152">SUM(Z251+CL251)</f>
        <v>0</v>
      </c>
      <c r="EY251" s="79">
        <f t="shared" ref="EY251:EY261" si="2153">SUM(AA251+CM251)</f>
        <v>0</v>
      </c>
      <c r="EZ251" s="79">
        <f t="shared" ref="EZ251:EZ261" si="2154">SUM(AB251+CN251)</f>
        <v>0</v>
      </c>
      <c r="FA251" s="79">
        <f t="shared" ref="FA251:FA261" si="2155">SUM(AC251+CO251)</f>
        <v>0</v>
      </c>
      <c r="FB251" s="79">
        <f t="shared" ref="FB251:FB261" si="2156">SUM(AD251+CP251)</f>
        <v>0</v>
      </c>
      <c r="FC251" s="79">
        <f t="shared" ref="FC251:FC261" si="2157">SUM(AE251+CQ251)</f>
        <v>0</v>
      </c>
      <c r="FD251" s="79">
        <f t="shared" ref="FD251:FD261" si="2158">SUM(AF251+CR251)</f>
        <v>0</v>
      </c>
      <c r="FE251" s="79">
        <f t="shared" ref="FE251:FE261" si="2159">SUM(AG251+CS251)</f>
        <v>0</v>
      </c>
      <c r="FF251" s="79">
        <f t="shared" ref="FF251:FF261" si="2160">SUM(AH251+CT251)</f>
        <v>0</v>
      </c>
      <c r="FG251" s="153">
        <f t="shared" ref="FG251:FG261" si="2161">SUM(AI251+CU251)</f>
        <v>0</v>
      </c>
      <c r="FH251" s="79">
        <f t="shared" ref="FH251:FH261" si="2162">SUM(AJ251+CV251)</f>
        <v>0</v>
      </c>
      <c r="FI251" s="79">
        <f t="shared" ref="FI251:FI261" si="2163">SUM(AK251+CW251)</f>
        <v>0</v>
      </c>
      <c r="FJ251" s="79">
        <f t="shared" ref="FJ251:FJ261" si="2164">SUM(AL251+CX251)</f>
        <v>0</v>
      </c>
      <c r="FK251" s="79">
        <f t="shared" ref="FK251:FK261" si="2165">SUM(AM251+CY251)</f>
        <v>0</v>
      </c>
      <c r="FL251" s="79">
        <f t="shared" ref="FL251:FL261" si="2166">SUM(AN251+CZ251)</f>
        <v>0</v>
      </c>
      <c r="FM251" s="79">
        <f t="shared" ref="FM251:FM261" si="2167">SUM(AO251+DA251)</f>
        <v>0</v>
      </c>
      <c r="FN251" s="79">
        <f t="shared" ref="FN251:FN261" si="2168">SUM(AP251+DB251)</f>
        <v>0</v>
      </c>
      <c r="FO251" s="79">
        <f t="shared" ref="FO251:FO261" si="2169">SUM(AQ251+DC251)</f>
        <v>0</v>
      </c>
      <c r="FP251" s="79">
        <f t="shared" ref="FP251:FP261" si="2170">SUM(AR251+DD251)</f>
        <v>2</v>
      </c>
      <c r="FQ251" s="79">
        <f t="shared" ref="FQ251:FS261" si="2171">SUM(AS251+DE251)</f>
        <v>12</v>
      </c>
      <c r="FR251" s="79"/>
      <c r="FS251" s="155">
        <f t="shared" si="2171"/>
        <v>0</v>
      </c>
      <c r="FT251" s="79">
        <f t="shared" ref="FT251:FT261" si="2172">SUM(AV251+DH251)</f>
        <v>0</v>
      </c>
      <c r="FU251" s="79">
        <f t="shared" ref="FU251:FU261" si="2173">SUM(AW251+DI251)</f>
        <v>0</v>
      </c>
      <c r="FV251" s="79">
        <f t="shared" ref="FV251:FV261" si="2174">SUM(AX251+DJ251)</f>
        <v>0</v>
      </c>
      <c r="FW251" s="79">
        <f t="shared" ref="FW251:FW261" si="2175">SUM(AY251+DK251)</f>
        <v>0</v>
      </c>
      <c r="FX251" s="79">
        <f t="shared" ref="FX251:FX261" si="2176">SUM(AZ251+DL251)</f>
        <v>0</v>
      </c>
      <c r="FY251" s="79">
        <f t="shared" ref="FY251:FY261" si="2177">SUM(BA251+DM251)</f>
        <v>0</v>
      </c>
      <c r="FZ251" s="79">
        <f t="shared" ref="FZ251:FZ261" si="2178">SUM(BB251+DN251)</f>
        <v>0</v>
      </c>
      <c r="GA251" s="79">
        <f t="shared" ref="GA251:GA261" si="2179">SUM(BC251+DO251)</f>
        <v>0</v>
      </c>
      <c r="GB251" s="79">
        <f t="shared" ref="GB251:GB261" si="2180">SUM(BD251+DP251)</f>
        <v>0</v>
      </c>
      <c r="GC251" s="79">
        <f t="shared" ref="GC251:GC261" si="2181">SUM(BE251+DQ251)</f>
        <v>0</v>
      </c>
      <c r="GD251" s="79">
        <f t="shared" ref="GD251:GD261" si="2182">SUM(BF251+DR251)</f>
        <v>0</v>
      </c>
      <c r="GE251" s="153">
        <f t="shared" ref="GE251:GE261" si="2183">SUM(BG251+DS251)</f>
        <v>67.599999999999994</v>
      </c>
      <c r="GF251" s="153">
        <f t="shared" ref="GF251:GF261" si="2184">SUM(BH251+DT251)</f>
        <v>64</v>
      </c>
      <c r="GG251" s="79"/>
      <c r="GH251" s="79"/>
      <c r="GI251" s="79"/>
      <c r="GJ251" s="80"/>
      <c r="GK251" s="267"/>
      <c r="GL251" s="10"/>
      <c r="GM251" s="10"/>
      <c r="GN251" s="1"/>
      <c r="GO251" s="13"/>
      <c r="GP251" s="26"/>
      <c r="GQ251" s="5"/>
      <c r="GR251" s="33"/>
    </row>
    <row r="252" spans="1:200" s="5" customFormat="1" ht="24.95" hidden="1" customHeight="1" outlineLevel="1" x14ac:dyDescent="0.3">
      <c r="A252" s="116"/>
      <c r="B252" s="62" t="s">
        <v>115</v>
      </c>
      <c r="C252" s="119" t="s">
        <v>110</v>
      </c>
      <c r="D252" s="63" t="s">
        <v>95</v>
      </c>
      <c r="E252" s="63" t="s">
        <v>111</v>
      </c>
      <c r="F252" s="119" t="s">
        <v>114</v>
      </c>
      <c r="G252" s="63">
        <v>1</v>
      </c>
      <c r="H252" s="63">
        <v>80</v>
      </c>
      <c r="I252" s="63">
        <v>1</v>
      </c>
      <c r="J252" s="63">
        <v>1</v>
      </c>
      <c r="K252" s="63">
        <f>SUM(J252)*2</f>
        <v>2</v>
      </c>
      <c r="L252" s="62">
        <v>40</v>
      </c>
      <c r="M252" s="64">
        <f t="shared" si="2122"/>
        <v>18</v>
      </c>
      <c r="N252" s="65"/>
      <c r="O252" s="66">
        <f t="shared" si="2123"/>
        <v>0</v>
      </c>
      <c r="P252" s="65">
        <v>18</v>
      </c>
      <c r="Q252" s="65">
        <f>J252*P252</f>
        <v>18</v>
      </c>
      <c r="R252" s="65"/>
      <c r="S252" s="66">
        <f>SUM(R252)*J252</f>
        <v>0</v>
      </c>
      <c r="T252" s="65"/>
      <c r="U252" s="66">
        <f>SUM(T252)*K252</f>
        <v>0</v>
      </c>
      <c r="V252" s="65"/>
      <c r="W252" s="66">
        <f>SUM(V252)*J252*5</f>
        <v>0</v>
      </c>
      <c r="X252" s="67">
        <f>SUM(J252*AX252*2+K252*AZ252*2)</f>
        <v>0</v>
      </c>
      <c r="Y252" s="68">
        <f>SUM(L252*5/100*J252)</f>
        <v>2</v>
      </c>
      <c r="Z252" s="65"/>
      <c r="AA252" s="66"/>
      <c r="AB252" s="65"/>
      <c r="AC252" s="67">
        <f>SUM(AB252)*3*H252/5</f>
        <v>0</v>
      </c>
      <c r="AD252" s="65"/>
      <c r="AE252" s="69">
        <f>SUM(AD252*H252*(30+4))</f>
        <v>0</v>
      </c>
      <c r="AF252" s="65"/>
      <c r="AG252" s="66">
        <f>SUM(AF252*H252*3)</f>
        <v>0</v>
      </c>
      <c r="AH252" s="65"/>
      <c r="AI252" s="67">
        <f>SUM(AH252*H252/3)</f>
        <v>0</v>
      </c>
      <c r="AJ252" s="65"/>
      <c r="AK252" s="67">
        <f>SUM(AJ252*H252*2/3)</f>
        <v>0</v>
      </c>
      <c r="AL252" s="65"/>
      <c r="AM252" s="66">
        <f>SUM(AL252*H252)</f>
        <v>0</v>
      </c>
      <c r="AN252" s="65"/>
      <c r="AO252" s="66">
        <f>SUM(AN252*J252)</f>
        <v>0</v>
      </c>
      <c r="AP252" s="65"/>
      <c r="AQ252" s="67">
        <f>SUM(AP252*H252*2)</f>
        <v>0</v>
      </c>
      <c r="AR252" s="65">
        <v>1</v>
      </c>
      <c r="AS252" s="67">
        <f>AR252*J252*6</f>
        <v>6</v>
      </c>
      <c r="AT252" s="65"/>
      <c r="AU252" s="67">
        <f>AT252*H252/3</f>
        <v>0</v>
      </c>
      <c r="AV252" s="65"/>
      <c r="AW252" s="66">
        <f>SUM(AV252*H252/3)</f>
        <v>0</v>
      </c>
      <c r="AX252" s="65"/>
      <c r="AY252" s="67">
        <f>SUM(J252*AX252*8)</f>
        <v>0</v>
      </c>
      <c r="AZ252" s="65"/>
      <c r="BA252" s="67">
        <f>SUM(AZ252*K252*5*6)</f>
        <v>0</v>
      </c>
      <c r="BB252" s="65"/>
      <c r="BC252" s="67">
        <f>SUM(BB252*K252*4*6)</f>
        <v>0</v>
      </c>
      <c r="BD252" s="65"/>
      <c r="BE252" s="70">
        <f>SUM(BD252*50)</f>
        <v>0</v>
      </c>
      <c r="BF252" s="116"/>
      <c r="BG252" s="181">
        <f t="shared" si="2124"/>
        <v>26</v>
      </c>
      <c r="BH252" s="181">
        <f t="shared" si="2125"/>
        <v>24</v>
      </c>
      <c r="BI252" s="116"/>
      <c r="BJ252" s="116"/>
      <c r="BK252" s="116"/>
      <c r="BL252" s="116"/>
      <c r="BM252" s="82"/>
      <c r="BN252" s="62" t="s">
        <v>261</v>
      </c>
      <c r="BO252" s="63" t="s">
        <v>94</v>
      </c>
      <c r="BP252" s="63" t="s">
        <v>95</v>
      </c>
      <c r="BQ252" s="63" t="s">
        <v>96</v>
      </c>
      <c r="BR252" s="63" t="s">
        <v>263</v>
      </c>
      <c r="BS252" s="63">
        <v>10</v>
      </c>
      <c r="BT252" s="63">
        <v>165</v>
      </c>
      <c r="BU252" s="63">
        <v>2</v>
      </c>
      <c r="BV252" s="63">
        <v>1</v>
      </c>
      <c r="BW252" s="63">
        <f>SUM(BV252)*2</f>
        <v>2</v>
      </c>
      <c r="BX252" s="62">
        <v>6</v>
      </c>
      <c r="BY252" s="64">
        <f t="shared" si="2126"/>
        <v>6</v>
      </c>
      <c r="BZ252" s="65"/>
      <c r="CA252" s="66">
        <f t="shared" si="2127"/>
        <v>0</v>
      </c>
      <c r="CB252" s="65"/>
      <c r="CC252" s="66">
        <f>CB252*BV252</f>
        <v>0</v>
      </c>
      <c r="CD252" s="65">
        <v>6</v>
      </c>
      <c r="CE252" s="66">
        <f t="shared" si="2128"/>
        <v>6</v>
      </c>
      <c r="CF252" s="65"/>
      <c r="CG252" s="66">
        <f t="shared" si="2129"/>
        <v>0</v>
      </c>
      <c r="CH252" s="65"/>
      <c r="CI252" s="66">
        <f>SUM(CH252)*BV252*4</f>
        <v>0</v>
      </c>
      <c r="CJ252" s="67">
        <f>SUM(BW252*DJ252*2+BW252*DL252*2)</f>
        <v>0</v>
      </c>
      <c r="CK252" s="68">
        <f>SUM(BX252*5/100*BV252)</f>
        <v>0.3</v>
      </c>
      <c r="CL252" s="65"/>
      <c r="CM252" s="66"/>
      <c r="CN252" s="65"/>
      <c r="CO252" s="67">
        <f t="shared" si="2130"/>
        <v>0</v>
      </c>
      <c r="CP252" s="65"/>
      <c r="CQ252" s="69">
        <f t="shared" si="2131"/>
        <v>0</v>
      </c>
      <c r="CR252" s="65"/>
      <c r="CS252" s="66">
        <f t="shared" si="2132"/>
        <v>0</v>
      </c>
      <c r="CT252" s="65"/>
      <c r="CU252" s="67">
        <f t="shared" si="2133"/>
        <v>0</v>
      </c>
      <c r="CV252" s="65"/>
      <c r="CW252" s="67">
        <f t="shared" si="2134"/>
        <v>0</v>
      </c>
      <c r="CX252" s="65"/>
      <c r="CY252" s="66">
        <f>SUM(CX252*BT252)</f>
        <v>0</v>
      </c>
      <c r="CZ252" s="65"/>
      <c r="DA252" s="66">
        <f>SUM(CZ252*BV252)</f>
        <v>0</v>
      </c>
      <c r="DB252" s="65"/>
      <c r="DC252" s="66">
        <f t="shared" si="2135"/>
        <v>0</v>
      </c>
      <c r="DD252" s="65">
        <v>1</v>
      </c>
      <c r="DE252" s="66">
        <f>DD252*BV252*6</f>
        <v>6</v>
      </c>
      <c r="DF252" s="65"/>
      <c r="DG252" s="67">
        <f t="shared" si="2136"/>
        <v>0</v>
      </c>
      <c r="DH252" s="65"/>
      <c r="DI252" s="66">
        <f>SUM(DH252*BT252/3)</f>
        <v>0</v>
      </c>
      <c r="DJ252" s="65"/>
      <c r="DK252" s="66">
        <f>SUM(BV252*DJ252*8)</f>
        <v>0</v>
      </c>
      <c r="DL252" s="79"/>
      <c r="DM252" s="79"/>
      <c r="DN252" s="79"/>
      <c r="DO252" s="79"/>
      <c r="DP252" s="79"/>
      <c r="DQ252" s="79"/>
      <c r="DR252" s="152">
        <f t="shared" ref="DR252" si="2185">SUM(DR253:DR263)</f>
        <v>0</v>
      </c>
      <c r="DS252" s="153">
        <f t="shared" si="2138"/>
        <v>12.3</v>
      </c>
      <c r="DT252" s="153">
        <f t="shared" si="2139"/>
        <v>12</v>
      </c>
      <c r="DU252" s="79"/>
      <c r="DV252" s="79"/>
      <c r="DW252" s="79"/>
      <c r="DX252" s="182"/>
      <c r="DY252" s="183"/>
      <c r="DZ252" s="62" t="s">
        <v>261</v>
      </c>
      <c r="EA252" s="63" t="s">
        <v>94</v>
      </c>
      <c r="EB252" s="63" t="s">
        <v>95</v>
      </c>
      <c r="EC252" s="79"/>
      <c r="ED252" s="79"/>
      <c r="EE252" s="79"/>
      <c r="EF252" s="79"/>
      <c r="EG252" s="79"/>
      <c r="EH252" s="79"/>
      <c r="EI252" s="79"/>
      <c r="EJ252" s="79">
        <f t="shared" si="2140"/>
        <v>46</v>
      </c>
      <c r="EK252" s="79">
        <f t="shared" si="2140"/>
        <v>24</v>
      </c>
      <c r="EL252" s="79">
        <f t="shared" si="2140"/>
        <v>0</v>
      </c>
      <c r="EM252" s="153">
        <f t="shared" si="2141"/>
        <v>0</v>
      </c>
      <c r="EN252" s="79">
        <f t="shared" si="2142"/>
        <v>18</v>
      </c>
      <c r="EO252" s="79">
        <f t="shared" si="2143"/>
        <v>18</v>
      </c>
      <c r="EP252" s="79">
        <f t="shared" si="2144"/>
        <v>6</v>
      </c>
      <c r="EQ252" s="79">
        <f t="shared" si="2145"/>
        <v>6</v>
      </c>
      <c r="ER252" s="79">
        <f t="shared" si="2146"/>
        <v>0</v>
      </c>
      <c r="ES252" s="79">
        <f t="shared" si="2147"/>
        <v>0</v>
      </c>
      <c r="ET252" s="79">
        <f t="shared" si="2148"/>
        <v>0</v>
      </c>
      <c r="EU252" s="79">
        <f t="shared" si="2149"/>
        <v>0</v>
      </c>
      <c r="EV252" s="79">
        <f t="shared" si="2150"/>
        <v>0</v>
      </c>
      <c r="EW252" s="79">
        <f t="shared" si="2151"/>
        <v>2.2999999999999998</v>
      </c>
      <c r="EX252" s="79">
        <f t="shared" si="2152"/>
        <v>0</v>
      </c>
      <c r="EY252" s="79">
        <f t="shared" si="2153"/>
        <v>0</v>
      </c>
      <c r="EZ252" s="79">
        <f t="shared" si="2154"/>
        <v>0</v>
      </c>
      <c r="FA252" s="79">
        <f t="shared" si="2155"/>
        <v>0</v>
      </c>
      <c r="FB252" s="79">
        <f t="shared" si="2156"/>
        <v>0</v>
      </c>
      <c r="FC252" s="79">
        <f t="shared" si="2157"/>
        <v>0</v>
      </c>
      <c r="FD252" s="79">
        <f t="shared" si="2158"/>
        <v>0</v>
      </c>
      <c r="FE252" s="79">
        <f t="shared" si="2159"/>
        <v>0</v>
      </c>
      <c r="FF252" s="79">
        <f t="shared" si="2160"/>
        <v>0</v>
      </c>
      <c r="FG252" s="153">
        <f t="shared" si="2161"/>
        <v>0</v>
      </c>
      <c r="FH252" s="79">
        <f t="shared" si="2162"/>
        <v>0</v>
      </c>
      <c r="FI252" s="79">
        <f t="shared" si="2163"/>
        <v>0</v>
      </c>
      <c r="FJ252" s="79">
        <f t="shared" si="2164"/>
        <v>0</v>
      </c>
      <c r="FK252" s="79">
        <f t="shared" si="2165"/>
        <v>0</v>
      </c>
      <c r="FL252" s="79">
        <f t="shared" si="2166"/>
        <v>0</v>
      </c>
      <c r="FM252" s="79">
        <f t="shared" si="2167"/>
        <v>0</v>
      </c>
      <c r="FN252" s="79">
        <f t="shared" si="2168"/>
        <v>0</v>
      </c>
      <c r="FO252" s="79">
        <f t="shared" si="2169"/>
        <v>0</v>
      </c>
      <c r="FP252" s="79">
        <f t="shared" si="2170"/>
        <v>2</v>
      </c>
      <c r="FQ252" s="79">
        <f t="shared" si="2171"/>
        <v>12</v>
      </c>
      <c r="FR252" s="79"/>
      <c r="FS252" s="155">
        <f t="shared" si="2171"/>
        <v>0</v>
      </c>
      <c r="FT252" s="79">
        <f t="shared" si="2172"/>
        <v>0</v>
      </c>
      <c r="FU252" s="79">
        <f t="shared" si="2173"/>
        <v>0</v>
      </c>
      <c r="FV252" s="79">
        <f t="shared" si="2174"/>
        <v>0</v>
      </c>
      <c r="FW252" s="79">
        <f t="shared" si="2175"/>
        <v>0</v>
      </c>
      <c r="FX252" s="79">
        <f t="shared" si="2176"/>
        <v>0</v>
      </c>
      <c r="FY252" s="79">
        <f t="shared" si="2177"/>
        <v>0</v>
      </c>
      <c r="FZ252" s="79">
        <f t="shared" si="2178"/>
        <v>0</v>
      </c>
      <c r="GA252" s="79">
        <f t="shared" si="2179"/>
        <v>0</v>
      </c>
      <c r="GB252" s="79">
        <f t="shared" si="2180"/>
        <v>0</v>
      </c>
      <c r="GC252" s="79">
        <f t="shared" si="2181"/>
        <v>0</v>
      </c>
      <c r="GD252" s="79">
        <f t="shared" si="2182"/>
        <v>0</v>
      </c>
      <c r="GE252" s="153">
        <f t="shared" si="2183"/>
        <v>38.299999999999997</v>
      </c>
      <c r="GF252" s="153">
        <f t="shared" si="2184"/>
        <v>36</v>
      </c>
      <c r="GG252" s="79"/>
      <c r="GH252" s="79"/>
      <c r="GI252" s="79"/>
      <c r="GJ252" s="80"/>
      <c r="GK252" s="267"/>
      <c r="GL252" s="10"/>
      <c r="GM252" s="10"/>
      <c r="GN252" s="1"/>
      <c r="GO252" s="13"/>
      <c r="GP252" s="26"/>
      <c r="GR252" s="33"/>
    </row>
    <row r="253" spans="1:200" ht="24.95" hidden="1" customHeight="1" outlineLevel="1" x14ac:dyDescent="0.3">
      <c r="A253" s="116"/>
      <c r="B253" s="62" t="s">
        <v>115</v>
      </c>
      <c r="C253" s="119" t="s">
        <v>110</v>
      </c>
      <c r="D253" s="63" t="s">
        <v>95</v>
      </c>
      <c r="E253" s="63" t="s">
        <v>123</v>
      </c>
      <c r="F253" s="63" t="s">
        <v>124</v>
      </c>
      <c r="G253" s="63">
        <v>1</v>
      </c>
      <c r="H253" s="63">
        <v>2</v>
      </c>
      <c r="I253" s="63">
        <v>1</v>
      </c>
      <c r="J253" s="63">
        <v>1</v>
      </c>
      <c r="K253" s="63">
        <v>1</v>
      </c>
      <c r="L253" s="62">
        <v>50</v>
      </c>
      <c r="M253" s="64">
        <f t="shared" si="2122"/>
        <v>50</v>
      </c>
      <c r="N253" s="65">
        <v>24</v>
      </c>
      <c r="O253" s="66">
        <f t="shared" si="2123"/>
        <v>24</v>
      </c>
      <c r="P253" s="65">
        <v>22</v>
      </c>
      <c r="Q253" s="66">
        <f>J253*P253</f>
        <v>22</v>
      </c>
      <c r="R253" s="65">
        <v>4</v>
      </c>
      <c r="S253" s="66">
        <f>SUM(R253)*J253</f>
        <v>4</v>
      </c>
      <c r="T253" s="65"/>
      <c r="U253" s="66">
        <f>SUM(T253)*K253</f>
        <v>0</v>
      </c>
      <c r="V253" s="65"/>
      <c r="W253" s="66">
        <f>SUM(V253)*J253*5</f>
        <v>0</v>
      </c>
      <c r="X253" s="67">
        <f>SUM(J253*AX253*2+K253*AZ253*2)</f>
        <v>0</v>
      </c>
      <c r="Y253" s="68">
        <f>SUM(L253*5/100*J253)</f>
        <v>2.5</v>
      </c>
      <c r="Z253" s="65"/>
      <c r="AA253" s="66"/>
      <c r="AB253" s="65"/>
      <c r="AC253" s="67">
        <f>SUM(AB253)*3*H253/5</f>
        <v>0</v>
      </c>
      <c r="AD253" s="65"/>
      <c r="AE253" s="69">
        <f>SUM(AD253*H253*(30+4))</f>
        <v>0</v>
      </c>
      <c r="AF253" s="65"/>
      <c r="AG253" s="66">
        <f>SUM(AF253*H253*3)</f>
        <v>0</v>
      </c>
      <c r="AH253" s="65"/>
      <c r="AI253" s="67">
        <f>SUM(AH253*H253/3)</f>
        <v>0</v>
      </c>
      <c r="AJ253" s="65"/>
      <c r="AK253" s="67">
        <f>SUM(AJ253*H253*2/3)</f>
        <v>0</v>
      </c>
      <c r="AL253" s="65"/>
      <c r="AM253" s="66">
        <f>SUM(AL253*H253)</f>
        <v>0</v>
      </c>
      <c r="AN253" s="65"/>
      <c r="AO253" s="66">
        <f>SUM(AN253*J253)</f>
        <v>0</v>
      </c>
      <c r="AP253" s="65"/>
      <c r="AQ253" s="67">
        <f>SUM(AP253*H253*2)</f>
        <v>0</v>
      </c>
      <c r="AR253" s="65">
        <v>1</v>
      </c>
      <c r="AS253" s="67">
        <f>AR253*H253/3</f>
        <v>0.66666666666666663</v>
      </c>
      <c r="AT253" s="65"/>
      <c r="AU253" s="67">
        <f>AT253*H253/3</f>
        <v>0</v>
      </c>
      <c r="AV253" s="65"/>
      <c r="AW253" s="66">
        <f>SUM(AV253*H253/3)</f>
        <v>0</v>
      </c>
      <c r="AX253" s="65"/>
      <c r="AY253" s="67">
        <f>AX253*H253/3</f>
        <v>0</v>
      </c>
      <c r="AZ253" s="65"/>
      <c r="BA253" s="67">
        <f>SUM(AZ253*K253*5*6)</f>
        <v>0</v>
      </c>
      <c r="BB253" s="65"/>
      <c r="BC253" s="67">
        <f>SUM(BB253*K253*4*6)</f>
        <v>0</v>
      </c>
      <c r="BD253" s="65"/>
      <c r="BE253" s="70">
        <f>SUM(BD253*50)</f>
        <v>0</v>
      </c>
      <c r="BF253" s="116"/>
      <c r="BG253" s="181">
        <f t="shared" si="2124"/>
        <v>53.166666666666671</v>
      </c>
      <c r="BH253" s="181">
        <f t="shared" si="2125"/>
        <v>50.666666666666664</v>
      </c>
      <c r="BI253" s="116"/>
      <c r="BJ253" s="116"/>
      <c r="BK253" s="116"/>
      <c r="BL253" s="116"/>
      <c r="BM253" s="82"/>
      <c r="BN253" s="62" t="s">
        <v>115</v>
      </c>
      <c r="BO253" s="63" t="s">
        <v>108</v>
      </c>
      <c r="BP253" s="63" t="s">
        <v>95</v>
      </c>
      <c r="BQ253" s="63" t="s">
        <v>265</v>
      </c>
      <c r="BR253" s="63" t="s">
        <v>447</v>
      </c>
      <c r="BS253" s="63">
        <v>2</v>
      </c>
      <c r="BT253" s="63">
        <v>16</v>
      </c>
      <c r="BU253" s="63">
        <v>1</v>
      </c>
      <c r="BV253" s="63">
        <v>1</v>
      </c>
      <c r="BW253" s="63">
        <v>2</v>
      </c>
      <c r="BX253" s="62">
        <v>40</v>
      </c>
      <c r="BY253" s="64">
        <f t="shared" si="2126"/>
        <v>40</v>
      </c>
      <c r="BZ253" s="65">
        <v>20</v>
      </c>
      <c r="CA253" s="66">
        <f t="shared" si="2127"/>
        <v>20</v>
      </c>
      <c r="CB253" s="65">
        <v>20</v>
      </c>
      <c r="CC253" s="66">
        <f>BV253*CB253</f>
        <v>20</v>
      </c>
      <c r="CD253" s="65"/>
      <c r="CE253" s="66">
        <f t="shared" si="2128"/>
        <v>0</v>
      </c>
      <c r="CF253" s="65"/>
      <c r="CG253" s="66">
        <f t="shared" si="2129"/>
        <v>0</v>
      </c>
      <c r="CH253" s="65"/>
      <c r="CI253" s="66">
        <f>SUM(CH253)*BV253*5</f>
        <v>0</v>
      </c>
      <c r="CJ253" s="67">
        <f>SUM(BV253*DJ253*2+BW253*DL253*2)</f>
        <v>0</v>
      </c>
      <c r="CK253" s="68">
        <f>SUM(BX253*5/100*BV253)</f>
        <v>2</v>
      </c>
      <c r="CL253" s="65"/>
      <c r="CM253" s="66"/>
      <c r="CN253" s="65"/>
      <c r="CO253" s="67">
        <f t="shared" si="2130"/>
        <v>0</v>
      </c>
      <c r="CP253" s="65"/>
      <c r="CQ253" s="69">
        <f t="shared" si="2131"/>
        <v>0</v>
      </c>
      <c r="CR253" s="65"/>
      <c r="CS253" s="66">
        <f t="shared" si="2132"/>
        <v>0</v>
      </c>
      <c r="CT253" s="65"/>
      <c r="CU253" s="67">
        <f t="shared" si="2133"/>
        <v>0</v>
      </c>
      <c r="CV253" s="65"/>
      <c r="CW253" s="67">
        <f t="shared" si="2134"/>
        <v>0</v>
      </c>
      <c r="CX253" s="65"/>
      <c r="CY253" s="66">
        <f>SUM(CX253*BT253*2)</f>
        <v>0</v>
      </c>
      <c r="CZ253" s="65"/>
      <c r="DA253" s="66">
        <f>SUM(CZ253*BV253)</f>
        <v>0</v>
      </c>
      <c r="DB253" s="65"/>
      <c r="DC253" s="66">
        <f t="shared" si="2135"/>
        <v>0</v>
      </c>
      <c r="DD253" s="65">
        <v>1</v>
      </c>
      <c r="DE253" s="67">
        <f>DD253*BT253/3</f>
        <v>5.333333333333333</v>
      </c>
      <c r="DF253" s="65"/>
      <c r="DG253" s="67">
        <f t="shared" si="2136"/>
        <v>0</v>
      </c>
      <c r="DH253" s="65"/>
      <c r="DI253" s="66">
        <f>SUM(DH253*BT253/3)</f>
        <v>0</v>
      </c>
      <c r="DJ253" s="65"/>
      <c r="DK253" s="66">
        <f>DJ253*BT253/3</f>
        <v>0</v>
      </c>
      <c r="DL253" s="65"/>
      <c r="DM253" s="67">
        <f>SUM(DL253*BW253*5*6)</f>
        <v>0</v>
      </c>
      <c r="DN253" s="65"/>
      <c r="DO253" s="67">
        <f>SUM(DN253*BW253*4*6)</f>
        <v>0</v>
      </c>
      <c r="DP253" s="65"/>
      <c r="DQ253" s="70">
        <f>SUM(DP253*50)</f>
        <v>0</v>
      </c>
      <c r="DR253" s="152">
        <f t="shared" ref="DR253" si="2186">SUM(DR254:DR264)</f>
        <v>0</v>
      </c>
      <c r="DS253" s="153">
        <f t="shared" si="2138"/>
        <v>47.333333333333329</v>
      </c>
      <c r="DT253" s="153">
        <f t="shared" si="2139"/>
        <v>45.333333333333336</v>
      </c>
      <c r="DU253" s="79"/>
      <c r="DV253" s="79"/>
      <c r="DW253" s="79"/>
      <c r="DX253" s="182"/>
      <c r="DY253" s="183"/>
      <c r="DZ253" s="62" t="s">
        <v>115</v>
      </c>
      <c r="EA253" s="63" t="s">
        <v>108</v>
      </c>
      <c r="EB253" s="63" t="s">
        <v>95</v>
      </c>
      <c r="EC253" s="79"/>
      <c r="ED253" s="79"/>
      <c r="EE253" s="79"/>
      <c r="EF253" s="79"/>
      <c r="EG253" s="79"/>
      <c r="EH253" s="79"/>
      <c r="EI253" s="79"/>
      <c r="EJ253" s="79">
        <f t="shared" si="2140"/>
        <v>90</v>
      </c>
      <c r="EK253" s="79">
        <f t="shared" si="2140"/>
        <v>90</v>
      </c>
      <c r="EL253" s="79">
        <f t="shared" si="2140"/>
        <v>44</v>
      </c>
      <c r="EM253" s="153">
        <f t="shared" si="2141"/>
        <v>44</v>
      </c>
      <c r="EN253" s="79">
        <f t="shared" si="2142"/>
        <v>42</v>
      </c>
      <c r="EO253" s="79">
        <f t="shared" si="2143"/>
        <v>42</v>
      </c>
      <c r="EP253" s="79">
        <f t="shared" si="2144"/>
        <v>4</v>
      </c>
      <c r="EQ253" s="79">
        <f t="shared" si="2145"/>
        <v>4</v>
      </c>
      <c r="ER253" s="79">
        <f t="shared" si="2146"/>
        <v>0</v>
      </c>
      <c r="ES253" s="79">
        <f t="shared" si="2147"/>
        <v>0</v>
      </c>
      <c r="ET253" s="79">
        <f t="shared" si="2148"/>
        <v>0</v>
      </c>
      <c r="EU253" s="79">
        <f t="shared" si="2149"/>
        <v>0</v>
      </c>
      <c r="EV253" s="79">
        <f t="shared" si="2150"/>
        <v>0</v>
      </c>
      <c r="EW253" s="79">
        <f t="shared" si="2151"/>
        <v>4.5</v>
      </c>
      <c r="EX253" s="79">
        <f t="shared" si="2152"/>
        <v>0</v>
      </c>
      <c r="EY253" s="79">
        <f t="shared" si="2153"/>
        <v>0</v>
      </c>
      <c r="EZ253" s="79">
        <f t="shared" si="2154"/>
        <v>0</v>
      </c>
      <c r="FA253" s="79">
        <f t="shared" si="2155"/>
        <v>0</v>
      </c>
      <c r="FB253" s="79">
        <f t="shared" si="2156"/>
        <v>0</v>
      </c>
      <c r="FC253" s="79">
        <f t="shared" si="2157"/>
        <v>0</v>
      </c>
      <c r="FD253" s="79">
        <f t="shared" si="2158"/>
        <v>0</v>
      </c>
      <c r="FE253" s="79">
        <f t="shared" si="2159"/>
        <v>0</v>
      </c>
      <c r="FF253" s="79">
        <f t="shared" si="2160"/>
        <v>0</v>
      </c>
      <c r="FG253" s="153">
        <f t="shared" si="2161"/>
        <v>0</v>
      </c>
      <c r="FH253" s="79">
        <f t="shared" si="2162"/>
        <v>0</v>
      </c>
      <c r="FI253" s="79">
        <f t="shared" si="2163"/>
        <v>0</v>
      </c>
      <c r="FJ253" s="79">
        <f t="shared" si="2164"/>
        <v>0</v>
      </c>
      <c r="FK253" s="79">
        <f t="shared" si="2165"/>
        <v>0</v>
      </c>
      <c r="FL253" s="79">
        <f t="shared" si="2166"/>
        <v>0</v>
      </c>
      <c r="FM253" s="79">
        <f t="shared" si="2167"/>
        <v>0</v>
      </c>
      <c r="FN253" s="79">
        <f t="shared" si="2168"/>
        <v>0</v>
      </c>
      <c r="FO253" s="79">
        <f t="shared" si="2169"/>
        <v>0</v>
      </c>
      <c r="FP253" s="79">
        <f t="shared" si="2170"/>
        <v>2</v>
      </c>
      <c r="FQ253" s="79">
        <f t="shared" si="2171"/>
        <v>6</v>
      </c>
      <c r="FR253" s="79"/>
      <c r="FS253" s="155">
        <f t="shared" si="2171"/>
        <v>0</v>
      </c>
      <c r="FT253" s="79">
        <f t="shared" si="2172"/>
        <v>0</v>
      </c>
      <c r="FU253" s="79">
        <f t="shared" si="2173"/>
        <v>0</v>
      </c>
      <c r="FV253" s="79">
        <f t="shared" si="2174"/>
        <v>0</v>
      </c>
      <c r="FW253" s="79">
        <f t="shared" si="2175"/>
        <v>0</v>
      </c>
      <c r="FX253" s="79">
        <f t="shared" si="2176"/>
        <v>0</v>
      </c>
      <c r="FY253" s="79">
        <f t="shared" si="2177"/>
        <v>0</v>
      </c>
      <c r="FZ253" s="79">
        <f t="shared" si="2178"/>
        <v>0</v>
      </c>
      <c r="GA253" s="79">
        <f t="shared" si="2179"/>
        <v>0</v>
      </c>
      <c r="GB253" s="79">
        <f t="shared" si="2180"/>
        <v>0</v>
      </c>
      <c r="GC253" s="79">
        <f t="shared" si="2181"/>
        <v>0</v>
      </c>
      <c r="GD253" s="79">
        <f t="shared" si="2182"/>
        <v>0</v>
      </c>
      <c r="GE253" s="153">
        <f t="shared" si="2183"/>
        <v>100.5</v>
      </c>
      <c r="GF253" s="153">
        <f t="shared" si="2184"/>
        <v>96</v>
      </c>
      <c r="GG253" s="79"/>
      <c r="GH253" s="79"/>
      <c r="GI253" s="79"/>
      <c r="GJ253" s="80"/>
      <c r="GK253" s="267"/>
      <c r="GL253" s="10"/>
      <c r="GM253" s="10"/>
      <c r="GN253" s="1"/>
      <c r="GO253" s="13"/>
      <c r="GP253" s="26"/>
      <c r="GQ253" s="5"/>
      <c r="GR253" s="33"/>
    </row>
    <row r="254" spans="1:200" ht="24.95" hidden="1" customHeight="1" outlineLevel="1" x14ac:dyDescent="0.3">
      <c r="A254" s="116"/>
      <c r="B254" s="62" t="s">
        <v>115</v>
      </c>
      <c r="C254" s="193" t="s">
        <v>125</v>
      </c>
      <c r="D254" s="119" t="s">
        <v>95</v>
      </c>
      <c r="E254" s="119" t="s">
        <v>126</v>
      </c>
      <c r="F254" s="119" t="s">
        <v>127</v>
      </c>
      <c r="G254" s="119">
        <v>1</v>
      </c>
      <c r="H254" s="119">
        <v>12</v>
      </c>
      <c r="I254" s="119">
        <v>1</v>
      </c>
      <c r="J254" s="119">
        <v>1</v>
      </c>
      <c r="K254" s="63">
        <v>1</v>
      </c>
      <c r="L254" s="62">
        <v>40</v>
      </c>
      <c r="M254" s="64">
        <f t="shared" si="2122"/>
        <v>20</v>
      </c>
      <c r="N254" s="65"/>
      <c r="O254" s="66">
        <f t="shared" si="2123"/>
        <v>0</v>
      </c>
      <c r="P254" s="65">
        <v>18</v>
      </c>
      <c r="Q254" s="66">
        <f>J254*P254</f>
        <v>18</v>
      </c>
      <c r="R254" s="65">
        <v>2</v>
      </c>
      <c r="S254" s="66">
        <f>SUM(R254)*J254</f>
        <v>2</v>
      </c>
      <c r="T254" s="65"/>
      <c r="U254" s="66">
        <f>SUM(T254)*K254</f>
        <v>0</v>
      </c>
      <c r="V254" s="65"/>
      <c r="W254" s="66">
        <f>SUM(V254)*J254*5</f>
        <v>0</v>
      </c>
      <c r="X254" s="67">
        <f>SUM(J254*AX254*2+K254*AZ254*2)</f>
        <v>0</v>
      </c>
      <c r="Y254" s="68">
        <f>SUM(L254*5/100*J254)</f>
        <v>2</v>
      </c>
      <c r="Z254" s="65"/>
      <c r="AA254" s="66"/>
      <c r="AB254" s="65"/>
      <c r="AC254" s="67">
        <f>SUM(AB254)*3*H254/5</f>
        <v>0</v>
      </c>
      <c r="AD254" s="65"/>
      <c r="AE254" s="69">
        <f>SUM(AD254*H254*(30+4))</f>
        <v>0</v>
      </c>
      <c r="AF254" s="65"/>
      <c r="AG254" s="66">
        <f>SUM(AF254*H254*3)</f>
        <v>0</v>
      </c>
      <c r="AH254" s="65"/>
      <c r="AI254" s="67">
        <f>SUM(AH254*H254/3)</f>
        <v>0</v>
      </c>
      <c r="AJ254" s="65"/>
      <c r="AK254" s="67">
        <f>SUM(AJ254*H254*2/3)</f>
        <v>0</v>
      </c>
      <c r="AL254" s="65"/>
      <c r="AM254" s="66">
        <f>SUM(AL254*H254)</f>
        <v>0</v>
      </c>
      <c r="AN254" s="65"/>
      <c r="AO254" s="66">
        <f>SUM(AN254*J254)</f>
        <v>0</v>
      </c>
      <c r="AP254" s="65"/>
      <c r="AQ254" s="67">
        <f>SUM(AP254*H254*2)</f>
        <v>0</v>
      </c>
      <c r="AR254" s="65">
        <v>1</v>
      </c>
      <c r="AS254" s="67">
        <f>SUM(AR254*H254/3)</f>
        <v>4</v>
      </c>
      <c r="AT254" s="65"/>
      <c r="AU254" s="67">
        <f>AT254*H254/3</f>
        <v>0</v>
      </c>
      <c r="AV254" s="65"/>
      <c r="AW254" s="66">
        <f>SUM(AV254*H254/3)</f>
        <v>0</v>
      </c>
      <c r="AX254" s="65"/>
      <c r="AY254" s="67">
        <f>SUM(J254*AX254*8)</f>
        <v>0</v>
      </c>
      <c r="AZ254" s="65"/>
      <c r="BA254" s="67">
        <f>SUM(AZ254*K254*5*6)</f>
        <v>0</v>
      </c>
      <c r="BB254" s="65"/>
      <c r="BC254" s="67">
        <f>SUM(BB254*K254*4*6)</f>
        <v>0</v>
      </c>
      <c r="BD254" s="65"/>
      <c r="BE254" s="70">
        <f>SUM(BD254*50)</f>
        <v>0</v>
      </c>
      <c r="BF254" s="116"/>
      <c r="BG254" s="181">
        <f t="shared" si="2124"/>
        <v>26</v>
      </c>
      <c r="BH254" s="181">
        <f t="shared" si="2125"/>
        <v>24</v>
      </c>
      <c r="BI254" s="116"/>
      <c r="BJ254" s="116"/>
      <c r="BK254" s="116"/>
      <c r="BL254" s="116"/>
      <c r="BM254" s="82"/>
      <c r="BN254" s="62" t="s">
        <v>102</v>
      </c>
      <c r="BO254" s="119" t="s">
        <v>110</v>
      </c>
      <c r="BP254" s="63" t="s">
        <v>95</v>
      </c>
      <c r="BQ254" s="63" t="s">
        <v>123</v>
      </c>
      <c r="BR254" s="63" t="s">
        <v>270</v>
      </c>
      <c r="BS254" s="63">
        <v>4</v>
      </c>
      <c r="BT254" s="63">
        <v>12</v>
      </c>
      <c r="BU254" s="63">
        <v>1</v>
      </c>
      <c r="BV254" s="63">
        <v>1</v>
      </c>
      <c r="BW254" s="63">
        <v>1</v>
      </c>
      <c r="BX254" s="62">
        <v>84</v>
      </c>
      <c r="BY254" s="64">
        <f t="shared" si="2126"/>
        <v>84</v>
      </c>
      <c r="BZ254" s="65">
        <v>30</v>
      </c>
      <c r="CA254" s="66">
        <f t="shared" si="2127"/>
        <v>30</v>
      </c>
      <c r="CB254" s="65">
        <v>26</v>
      </c>
      <c r="CC254" s="66">
        <f>BV254*CB254</f>
        <v>26</v>
      </c>
      <c r="CD254" s="65">
        <v>28</v>
      </c>
      <c r="CE254" s="66">
        <f t="shared" si="2128"/>
        <v>28</v>
      </c>
      <c r="CF254" s="65"/>
      <c r="CG254" s="66">
        <f t="shared" si="2129"/>
        <v>0</v>
      </c>
      <c r="CH254" s="65"/>
      <c r="CI254" s="66">
        <f>SUM(CH254)*BV254*5</f>
        <v>0</v>
      </c>
      <c r="CJ254" s="67">
        <f>SUM(BV254*DJ254*2+BW254*DL254*2)</f>
        <v>2</v>
      </c>
      <c r="CK254" s="68">
        <f>SUM(BX254*5/100*BV254)</f>
        <v>4.2</v>
      </c>
      <c r="CL254" s="65"/>
      <c r="CM254" s="66"/>
      <c r="CN254" s="65"/>
      <c r="CO254" s="67">
        <f t="shared" si="2130"/>
        <v>0</v>
      </c>
      <c r="CP254" s="65"/>
      <c r="CQ254" s="69">
        <f t="shared" si="2131"/>
        <v>0</v>
      </c>
      <c r="CR254" s="65"/>
      <c r="CS254" s="66">
        <f t="shared" si="2132"/>
        <v>0</v>
      </c>
      <c r="CT254" s="66"/>
      <c r="CU254" s="67">
        <f t="shared" si="2133"/>
        <v>0</v>
      </c>
      <c r="CV254" s="65"/>
      <c r="CW254" s="67">
        <f t="shared" si="2134"/>
        <v>0</v>
      </c>
      <c r="CX254" s="65"/>
      <c r="CY254" s="66">
        <f>SUM(CX254*BT254)*2</f>
        <v>0</v>
      </c>
      <c r="CZ254" s="65"/>
      <c r="DA254" s="66">
        <f>SUM(CZ254*BV254*2)</f>
        <v>0</v>
      </c>
      <c r="DB254" s="65"/>
      <c r="DC254" s="66">
        <f t="shared" si="2135"/>
        <v>0</v>
      </c>
      <c r="DD254" s="65"/>
      <c r="DE254" s="66">
        <f>SUM(BV254*DD254*6)</f>
        <v>0</v>
      </c>
      <c r="DF254" s="65"/>
      <c r="DG254" s="67">
        <f t="shared" si="2136"/>
        <v>0</v>
      </c>
      <c r="DH254" s="65"/>
      <c r="DI254" s="66">
        <f>SUM(DH254*BT254/3)</f>
        <v>0</v>
      </c>
      <c r="DJ254" s="65">
        <v>1</v>
      </c>
      <c r="DK254" s="66">
        <f>DJ254*BT254/3</f>
        <v>4</v>
      </c>
      <c r="DL254" s="66"/>
      <c r="DM254" s="67">
        <f>SUM(DL254*BW254*5*6)</f>
        <v>0</v>
      </c>
      <c r="DN254" s="65"/>
      <c r="DO254" s="67">
        <f>SUM(DN254*BW254*4*6)</f>
        <v>0</v>
      </c>
      <c r="DP254" s="65"/>
      <c r="DQ254" s="70">
        <f>SUM(DP254*50)</f>
        <v>0</v>
      </c>
      <c r="DR254" s="152">
        <f t="shared" ref="DR254" si="2187">SUM(DR255:DR265)</f>
        <v>0</v>
      </c>
      <c r="DS254" s="153">
        <f t="shared" si="2138"/>
        <v>94.2</v>
      </c>
      <c r="DT254" s="153">
        <f t="shared" si="2139"/>
        <v>90</v>
      </c>
      <c r="DU254" s="79"/>
      <c r="DV254" s="79"/>
      <c r="DW254" s="79"/>
      <c r="DX254" s="182"/>
      <c r="DY254" s="183"/>
      <c r="DZ254" s="62" t="s">
        <v>102</v>
      </c>
      <c r="EA254" s="119" t="s">
        <v>110</v>
      </c>
      <c r="EB254" s="63" t="s">
        <v>95</v>
      </c>
      <c r="EC254" s="79"/>
      <c r="ED254" s="79"/>
      <c r="EE254" s="79"/>
      <c r="EF254" s="79"/>
      <c r="EG254" s="79"/>
      <c r="EH254" s="79"/>
      <c r="EI254" s="79"/>
      <c r="EJ254" s="79">
        <f t="shared" si="2140"/>
        <v>124</v>
      </c>
      <c r="EK254" s="79">
        <f t="shared" si="2140"/>
        <v>104</v>
      </c>
      <c r="EL254" s="79">
        <f t="shared" si="2140"/>
        <v>30</v>
      </c>
      <c r="EM254" s="153">
        <f t="shared" si="2141"/>
        <v>30</v>
      </c>
      <c r="EN254" s="79">
        <f t="shared" si="2142"/>
        <v>44</v>
      </c>
      <c r="EO254" s="79">
        <f t="shared" si="2143"/>
        <v>44</v>
      </c>
      <c r="EP254" s="79">
        <f t="shared" si="2144"/>
        <v>30</v>
      </c>
      <c r="EQ254" s="79">
        <f t="shared" si="2145"/>
        <v>30</v>
      </c>
      <c r="ER254" s="79">
        <f t="shared" si="2146"/>
        <v>0</v>
      </c>
      <c r="ES254" s="79">
        <f t="shared" si="2147"/>
        <v>0</v>
      </c>
      <c r="ET254" s="79">
        <f t="shared" si="2148"/>
        <v>0</v>
      </c>
      <c r="EU254" s="79">
        <f t="shared" si="2149"/>
        <v>0</v>
      </c>
      <c r="EV254" s="79">
        <f t="shared" si="2150"/>
        <v>2</v>
      </c>
      <c r="EW254" s="79">
        <f t="shared" si="2151"/>
        <v>6.2</v>
      </c>
      <c r="EX254" s="79">
        <f t="shared" si="2152"/>
        <v>0</v>
      </c>
      <c r="EY254" s="79">
        <f t="shared" si="2153"/>
        <v>0</v>
      </c>
      <c r="EZ254" s="79">
        <f t="shared" si="2154"/>
        <v>0</v>
      </c>
      <c r="FA254" s="79">
        <f t="shared" si="2155"/>
        <v>0</v>
      </c>
      <c r="FB254" s="79">
        <f t="shared" si="2156"/>
        <v>0</v>
      </c>
      <c r="FC254" s="79">
        <f t="shared" si="2157"/>
        <v>0</v>
      </c>
      <c r="FD254" s="79">
        <f t="shared" si="2158"/>
        <v>0</v>
      </c>
      <c r="FE254" s="79">
        <f t="shared" si="2159"/>
        <v>0</v>
      </c>
      <c r="FF254" s="79">
        <f t="shared" si="2160"/>
        <v>0</v>
      </c>
      <c r="FG254" s="153">
        <f t="shared" si="2161"/>
        <v>0</v>
      </c>
      <c r="FH254" s="79">
        <f t="shared" si="2162"/>
        <v>0</v>
      </c>
      <c r="FI254" s="79">
        <f t="shared" si="2163"/>
        <v>0</v>
      </c>
      <c r="FJ254" s="79">
        <f t="shared" si="2164"/>
        <v>0</v>
      </c>
      <c r="FK254" s="79">
        <f t="shared" si="2165"/>
        <v>0</v>
      </c>
      <c r="FL254" s="79">
        <f t="shared" si="2166"/>
        <v>0</v>
      </c>
      <c r="FM254" s="79">
        <f t="shared" si="2167"/>
        <v>0</v>
      </c>
      <c r="FN254" s="79">
        <f t="shared" si="2168"/>
        <v>0</v>
      </c>
      <c r="FO254" s="79">
        <f t="shared" si="2169"/>
        <v>0</v>
      </c>
      <c r="FP254" s="79">
        <f t="shared" si="2170"/>
        <v>1</v>
      </c>
      <c r="FQ254" s="79">
        <f t="shared" si="2171"/>
        <v>4</v>
      </c>
      <c r="FR254" s="79"/>
      <c r="FS254" s="155">
        <f t="shared" si="2171"/>
        <v>0</v>
      </c>
      <c r="FT254" s="79">
        <f t="shared" si="2172"/>
        <v>0</v>
      </c>
      <c r="FU254" s="79">
        <f t="shared" si="2173"/>
        <v>0</v>
      </c>
      <c r="FV254" s="79">
        <f t="shared" si="2174"/>
        <v>1</v>
      </c>
      <c r="FW254" s="79">
        <f t="shared" si="2175"/>
        <v>4</v>
      </c>
      <c r="FX254" s="79">
        <f t="shared" si="2176"/>
        <v>0</v>
      </c>
      <c r="FY254" s="79">
        <f t="shared" si="2177"/>
        <v>0</v>
      </c>
      <c r="FZ254" s="79">
        <f t="shared" si="2178"/>
        <v>0</v>
      </c>
      <c r="GA254" s="79">
        <f t="shared" si="2179"/>
        <v>0</v>
      </c>
      <c r="GB254" s="79">
        <f t="shared" si="2180"/>
        <v>0</v>
      </c>
      <c r="GC254" s="79">
        <f t="shared" si="2181"/>
        <v>0</v>
      </c>
      <c r="GD254" s="79">
        <f t="shared" si="2182"/>
        <v>0</v>
      </c>
      <c r="GE254" s="153">
        <f t="shared" si="2183"/>
        <v>120.2</v>
      </c>
      <c r="GF254" s="153">
        <f t="shared" si="2184"/>
        <v>114</v>
      </c>
      <c r="GG254" s="79"/>
      <c r="GH254" s="79"/>
      <c r="GI254" s="79"/>
      <c r="GJ254" s="80"/>
      <c r="GK254" s="267"/>
      <c r="GL254" s="10"/>
      <c r="GM254" s="10"/>
      <c r="GN254" s="1"/>
      <c r="GO254" s="13"/>
      <c r="GP254" s="26"/>
      <c r="GQ254" s="5"/>
      <c r="GR254" s="33"/>
    </row>
    <row r="255" spans="1:200" ht="24.95" hidden="1" customHeight="1" outlineLevel="1" x14ac:dyDescent="0.3">
      <c r="A255" s="116"/>
      <c r="B255" s="62" t="s">
        <v>102</v>
      </c>
      <c r="C255" s="119" t="s">
        <v>110</v>
      </c>
      <c r="D255" s="63" t="s">
        <v>95</v>
      </c>
      <c r="E255" s="63" t="s">
        <v>123</v>
      </c>
      <c r="F255" s="63" t="s">
        <v>129</v>
      </c>
      <c r="G255" s="63">
        <v>5</v>
      </c>
      <c r="H255" s="63">
        <v>6</v>
      </c>
      <c r="I255" s="63">
        <v>1</v>
      </c>
      <c r="J255" s="63">
        <v>1</v>
      </c>
      <c r="K255" s="63">
        <v>2</v>
      </c>
      <c r="L255" s="62">
        <v>82</v>
      </c>
      <c r="M255" s="64">
        <f t="shared" si="2122"/>
        <v>24</v>
      </c>
      <c r="N255" s="65">
        <v>24</v>
      </c>
      <c r="O255" s="66">
        <f t="shared" si="2123"/>
        <v>24</v>
      </c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81"/>
      <c r="AJ255" s="116"/>
      <c r="AK255" s="11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94">
        <f t="shared" si="2124"/>
        <v>24</v>
      </c>
      <c r="BH255" s="187">
        <f t="shared" si="2125"/>
        <v>24</v>
      </c>
      <c r="BI255" s="79"/>
      <c r="BJ255" s="79"/>
      <c r="BK255" s="80"/>
      <c r="BL255" s="116"/>
      <c r="BM255" s="82"/>
      <c r="BN255" s="62" t="s">
        <v>102</v>
      </c>
      <c r="BO255" s="119" t="s">
        <v>110</v>
      </c>
      <c r="BP255" s="63" t="s">
        <v>95</v>
      </c>
      <c r="BQ255" s="63" t="s">
        <v>123</v>
      </c>
      <c r="BR255" s="63" t="s">
        <v>271</v>
      </c>
      <c r="BS255" s="63">
        <v>6</v>
      </c>
      <c r="BT255" s="63">
        <v>6</v>
      </c>
      <c r="BU255" s="63">
        <v>1</v>
      </c>
      <c r="BV255" s="63">
        <v>1</v>
      </c>
      <c r="BW255" s="63">
        <v>2</v>
      </c>
      <c r="BX255" s="62">
        <v>74</v>
      </c>
      <c r="BY255" s="64">
        <f t="shared" si="2126"/>
        <v>28</v>
      </c>
      <c r="BZ255" s="65">
        <v>28</v>
      </c>
      <c r="CA255" s="66">
        <f t="shared" si="2127"/>
        <v>28</v>
      </c>
      <c r="CB255" s="65"/>
      <c r="CC255" s="66">
        <f>BV255*CB255</f>
        <v>0</v>
      </c>
      <c r="CD255" s="65"/>
      <c r="CE255" s="66">
        <f t="shared" si="2128"/>
        <v>0</v>
      </c>
      <c r="CF255" s="65"/>
      <c r="CG255" s="66">
        <f t="shared" si="2129"/>
        <v>0</v>
      </c>
      <c r="CH255" s="65"/>
      <c r="CI255" s="66">
        <f>SUM(CH255)*BV255*5</f>
        <v>0</v>
      </c>
      <c r="CJ255" s="67"/>
      <c r="CK255" s="68"/>
      <c r="CL255" s="65"/>
      <c r="CM255" s="66"/>
      <c r="CN255" s="65"/>
      <c r="CO255" s="67">
        <f t="shared" si="2130"/>
        <v>0</v>
      </c>
      <c r="CP255" s="65"/>
      <c r="CQ255" s="69">
        <f t="shared" si="2131"/>
        <v>0</v>
      </c>
      <c r="CR255" s="65"/>
      <c r="CS255" s="66">
        <f t="shared" si="2132"/>
        <v>0</v>
      </c>
      <c r="CT255" s="66"/>
      <c r="CU255" s="67">
        <f t="shared" si="2133"/>
        <v>0</v>
      </c>
      <c r="CV255" s="65"/>
      <c r="CW255" s="67">
        <f t="shared" si="2134"/>
        <v>0</v>
      </c>
      <c r="CX255" s="65"/>
      <c r="CY255" s="66">
        <f>SUM(CX255*BT255)*2</f>
        <v>0</v>
      </c>
      <c r="CZ255" s="65"/>
      <c r="DA255" s="66">
        <f>SUM(CZ255*BV255*2)</f>
        <v>0</v>
      </c>
      <c r="DB255" s="65"/>
      <c r="DC255" s="66">
        <f t="shared" si="2135"/>
        <v>0</v>
      </c>
      <c r="DD255" s="65"/>
      <c r="DE255" s="66">
        <f>DD255*BT255/3</f>
        <v>0</v>
      </c>
      <c r="DF255" s="65"/>
      <c r="DG255" s="67">
        <f t="shared" si="2136"/>
        <v>0</v>
      </c>
      <c r="DH255" s="65"/>
      <c r="DI255" s="66">
        <f>SUM(BV255*DH255*6)</f>
        <v>0</v>
      </c>
      <c r="DJ255" s="65"/>
      <c r="DK255" s="66">
        <f>DJ255*BT255/3</f>
        <v>0</v>
      </c>
      <c r="DL255" s="66"/>
      <c r="DM255" s="67">
        <f>SUM(DL255*BW255*5*6)</f>
        <v>0</v>
      </c>
      <c r="DN255" s="65"/>
      <c r="DO255" s="67">
        <f>SUM(DN255*BW255*4*6)</f>
        <v>0</v>
      </c>
      <c r="DP255" s="65"/>
      <c r="DQ255" s="70">
        <f>SUM(DP255*50)</f>
        <v>0</v>
      </c>
      <c r="DR255" s="152">
        <f t="shared" ref="DR255" si="2188">SUM(DR256:DR266)</f>
        <v>0</v>
      </c>
      <c r="DS255" s="153">
        <f t="shared" si="2138"/>
        <v>28</v>
      </c>
      <c r="DT255" s="153">
        <f t="shared" si="2139"/>
        <v>28</v>
      </c>
      <c r="DU255" s="79"/>
      <c r="DV255" s="79"/>
      <c r="DW255" s="79"/>
      <c r="DX255" s="182"/>
      <c r="DY255" s="183"/>
      <c r="DZ255" s="62" t="s">
        <v>102</v>
      </c>
      <c r="EA255" s="119" t="s">
        <v>110</v>
      </c>
      <c r="EB255" s="63" t="s">
        <v>95</v>
      </c>
      <c r="EC255" s="79"/>
      <c r="ED255" s="79"/>
      <c r="EE255" s="79"/>
      <c r="EF255" s="79"/>
      <c r="EG255" s="79"/>
      <c r="EH255" s="79"/>
      <c r="EI255" s="79"/>
      <c r="EJ255" s="79">
        <f t="shared" si="2140"/>
        <v>156</v>
      </c>
      <c r="EK255" s="79">
        <f t="shared" si="2140"/>
        <v>52</v>
      </c>
      <c r="EL255" s="79">
        <f t="shared" si="2140"/>
        <v>52</v>
      </c>
      <c r="EM255" s="153">
        <f t="shared" si="2141"/>
        <v>52</v>
      </c>
      <c r="EN255" s="79">
        <f t="shared" si="2142"/>
        <v>0</v>
      </c>
      <c r="EO255" s="79">
        <f t="shared" si="2143"/>
        <v>0</v>
      </c>
      <c r="EP255" s="79">
        <f t="shared" si="2144"/>
        <v>0</v>
      </c>
      <c r="EQ255" s="79">
        <f t="shared" si="2145"/>
        <v>0</v>
      </c>
      <c r="ER255" s="79">
        <f t="shared" si="2146"/>
        <v>0</v>
      </c>
      <c r="ES255" s="79">
        <f t="shared" si="2147"/>
        <v>0</v>
      </c>
      <c r="ET255" s="79">
        <f t="shared" si="2148"/>
        <v>0</v>
      </c>
      <c r="EU255" s="79">
        <f t="shared" si="2149"/>
        <v>0</v>
      </c>
      <c r="EV255" s="79">
        <f t="shared" si="2150"/>
        <v>0</v>
      </c>
      <c r="EW255" s="79">
        <f t="shared" si="2151"/>
        <v>0</v>
      </c>
      <c r="EX255" s="79">
        <f t="shared" si="2152"/>
        <v>0</v>
      </c>
      <c r="EY255" s="79">
        <f t="shared" si="2153"/>
        <v>0</v>
      </c>
      <c r="EZ255" s="79">
        <f t="shared" si="2154"/>
        <v>0</v>
      </c>
      <c r="FA255" s="79">
        <f t="shared" si="2155"/>
        <v>0</v>
      </c>
      <c r="FB255" s="79">
        <f t="shared" si="2156"/>
        <v>0</v>
      </c>
      <c r="FC255" s="79">
        <f t="shared" si="2157"/>
        <v>0</v>
      </c>
      <c r="FD255" s="79">
        <f t="shared" si="2158"/>
        <v>0</v>
      </c>
      <c r="FE255" s="79">
        <f t="shared" si="2159"/>
        <v>0</v>
      </c>
      <c r="FF255" s="79">
        <f t="shared" si="2160"/>
        <v>0</v>
      </c>
      <c r="FG255" s="153">
        <f t="shared" si="2161"/>
        <v>0</v>
      </c>
      <c r="FH255" s="79">
        <f t="shared" si="2162"/>
        <v>0</v>
      </c>
      <c r="FI255" s="79">
        <f t="shared" si="2163"/>
        <v>0</v>
      </c>
      <c r="FJ255" s="79">
        <f t="shared" si="2164"/>
        <v>0</v>
      </c>
      <c r="FK255" s="79">
        <f t="shared" si="2165"/>
        <v>0</v>
      </c>
      <c r="FL255" s="79">
        <f t="shared" si="2166"/>
        <v>0</v>
      </c>
      <c r="FM255" s="79">
        <f t="shared" si="2167"/>
        <v>0</v>
      </c>
      <c r="FN255" s="79">
        <f t="shared" si="2168"/>
        <v>0</v>
      </c>
      <c r="FO255" s="79">
        <f t="shared" si="2169"/>
        <v>0</v>
      </c>
      <c r="FP255" s="79">
        <f t="shared" si="2170"/>
        <v>0</v>
      </c>
      <c r="FQ255" s="79">
        <f t="shared" si="2171"/>
        <v>0</v>
      </c>
      <c r="FR255" s="79"/>
      <c r="FS255" s="155">
        <f t="shared" si="2171"/>
        <v>0</v>
      </c>
      <c r="FT255" s="79">
        <f t="shared" si="2172"/>
        <v>0</v>
      </c>
      <c r="FU255" s="79">
        <f t="shared" si="2173"/>
        <v>0</v>
      </c>
      <c r="FV255" s="79">
        <f t="shared" si="2174"/>
        <v>0</v>
      </c>
      <c r="FW255" s="79">
        <f t="shared" si="2175"/>
        <v>0</v>
      </c>
      <c r="FX255" s="79">
        <f t="shared" si="2176"/>
        <v>0</v>
      </c>
      <c r="FY255" s="79">
        <f t="shared" si="2177"/>
        <v>0</v>
      </c>
      <c r="FZ255" s="79">
        <f t="shared" si="2178"/>
        <v>0</v>
      </c>
      <c r="GA255" s="79">
        <f t="shared" si="2179"/>
        <v>0</v>
      </c>
      <c r="GB255" s="79">
        <f t="shared" si="2180"/>
        <v>0</v>
      </c>
      <c r="GC255" s="79">
        <f t="shared" si="2181"/>
        <v>0</v>
      </c>
      <c r="GD255" s="79">
        <f t="shared" si="2182"/>
        <v>0</v>
      </c>
      <c r="GE255" s="153">
        <f t="shared" si="2183"/>
        <v>52</v>
      </c>
      <c r="GF255" s="153">
        <f t="shared" si="2184"/>
        <v>52</v>
      </c>
      <c r="GG255" s="79"/>
      <c r="GH255" s="79"/>
      <c r="GI255" s="79"/>
      <c r="GJ255" s="80"/>
      <c r="GK255" s="267"/>
      <c r="GL255" s="10"/>
      <c r="GM255" s="10"/>
      <c r="GN255" s="1"/>
      <c r="GO255" s="13"/>
      <c r="GP255" s="26"/>
      <c r="GQ255" s="5"/>
      <c r="GR255" s="33"/>
    </row>
    <row r="256" spans="1:200" ht="24.95" hidden="1" customHeight="1" outlineLevel="1" x14ac:dyDescent="0.3">
      <c r="A256" s="116"/>
      <c r="B256" s="62" t="s">
        <v>102</v>
      </c>
      <c r="C256" s="63" t="s">
        <v>110</v>
      </c>
      <c r="D256" s="63" t="s">
        <v>95</v>
      </c>
      <c r="E256" s="63" t="s">
        <v>130</v>
      </c>
      <c r="F256" s="63" t="s">
        <v>136</v>
      </c>
      <c r="G256" s="63">
        <v>5</v>
      </c>
      <c r="H256" s="63">
        <v>24</v>
      </c>
      <c r="I256" s="63">
        <v>1</v>
      </c>
      <c r="J256" s="63">
        <v>1</v>
      </c>
      <c r="K256" s="63">
        <f>SUM(J256)*2</f>
        <v>2</v>
      </c>
      <c r="L256" s="62">
        <v>82</v>
      </c>
      <c r="M256" s="64">
        <f t="shared" si="2122"/>
        <v>14</v>
      </c>
      <c r="N256" s="65"/>
      <c r="O256" s="66">
        <f t="shared" si="2123"/>
        <v>0</v>
      </c>
      <c r="P256" s="65"/>
      <c r="Q256" s="66">
        <f>J256*P256</f>
        <v>0</v>
      </c>
      <c r="R256" s="65"/>
      <c r="S256" s="66">
        <f>SUM(R256)*J256</f>
        <v>0</v>
      </c>
      <c r="T256" s="65"/>
      <c r="U256" s="66">
        <f>SUM(T256)*K256</f>
        <v>0</v>
      </c>
      <c r="V256" s="65">
        <v>14</v>
      </c>
      <c r="W256" s="66">
        <f>SUM(V256)*J256</f>
        <v>14</v>
      </c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16"/>
      <c r="AH256" s="116"/>
      <c r="AI256" s="181"/>
      <c r="AJ256" s="116"/>
      <c r="AK256" s="116"/>
      <c r="AL256" s="116"/>
      <c r="AM256" s="116"/>
      <c r="AN256" s="116"/>
      <c r="AO256" s="116"/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81">
        <f t="shared" si="2124"/>
        <v>14</v>
      </c>
      <c r="BH256" s="181">
        <f t="shared" si="2125"/>
        <v>14</v>
      </c>
      <c r="BI256" s="82"/>
      <c r="BJ256" s="79"/>
      <c r="BK256" s="80"/>
      <c r="BL256" s="116"/>
      <c r="BM256" s="82"/>
      <c r="BN256" s="62" t="s">
        <v>158</v>
      </c>
      <c r="BO256" s="63" t="s">
        <v>108</v>
      </c>
      <c r="BP256" s="63" t="s">
        <v>95</v>
      </c>
      <c r="BQ256" s="63" t="s">
        <v>109</v>
      </c>
      <c r="BR256" s="63" t="s">
        <v>287</v>
      </c>
      <c r="BS256" s="63">
        <v>4</v>
      </c>
      <c r="BT256" s="63">
        <v>60</v>
      </c>
      <c r="BU256" s="63">
        <v>1</v>
      </c>
      <c r="BV256" s="63">
        <v>1</v>
      </c>
      <c r="BW256" s="63">
        <f>SUM(BV256)*2</f>
        <v>2</v>
      </c>
      <c r="BX256" s="109">
        <v>130</v>
      </c>
      <c r="BY256" s="110">
        <f t="shared" si="2126"/>
        <v>78</v>
      </c>
      <c r="BZ256" s="109"/>
      <c r="CA256" s="109">
        <f t="shared" si="2127"/>
        <v>0</v>
      </c>
      <c r="CB256" s="109">
        <v>36</v>
      </c>
      <c r="CC256" s="111">
        <f>BV256*CB256</f>
        <v>36</v>
      </c>
      <c r="CD256" s="109">
        <v>42</v>
      </c>
      <c r="CE256" s="111">
        <f t="shared" si="2128"/>
        <v>42</v>
      </c>
      <c r="CF256" s="109"/>
      <c r="CG256" s="109">
        <f t="shared" si="2129"/>
        <v>0</v>
      </c>
      <c r="CH256" s="65"/>
      <c r="CI256" s="66">
        <f>SUM(CH256)*BV256*5</f>
        <v>0</v>
      </c>
      <c r="CJ256" s="67">
        <f>SUM(BV256*DJ256*2+BW256*DL256*2)</f>
        <v>2</v>
      </c>
      <c r="CK256" s="68">
        <f>SUM(BX256*5/100*BV256)</f>
        <v>6.5</v>
      </c>
      <c r="CL256" s="65"/>
      <c r="CM256" s="66"/>
      <c r="CN256" s="65"/>
      <c r="CO256" s="67">
        <f t="shared" si="2130"/>
        <v>0</v>
      </c>
      <c r="CP256" s="65"/>
      <c r="CQ256" s="69">
        <f t="shared" si="2131"/>
        <v>0</v>
      </c>
      <c r="CR256" s="65"/>
      <c r="CS256" s="66">
        <f t="shared" si="2132"/>
        <v>0</v>
      </c>
      <c r="CT256" s="66"/>
      <c r="CU256" s="67">
        <f t="shared" si="2133"/>
        <v>0</v>
      </c>
      <c r="CV256" s="65"/>
      <c r="CW256" s="67">
        <f t="shared" si="2134"/>
        <v>0</v>
      </c>
      <c r="CX256" s="65"/>
      <c r="CY256" s="66">
        <f>SUM(CX256*BT256)*2</f>
        <v>0</v>
      </c>
      <c r="CZ256" s="65"/>
      <c r="DA256" s="66">
        <f>SUM(CZ256*BV256*2)</f>
        <v>0</v>
      </c>
      <c r="DB256" s="65"/>
      <c r="DC256" s="66">
        <f t="shared" si="2135"/>
        <v>0</v>
      </c>
      <c r="DD256" s="65"/>
      <c r="DE256" s="66">
        <f>BV256*DD256*6</f>
        <v>0</v>
      </c>
      <c r="DF256" s="65"/>
      <c r="DG256" s="67">
        <f t="shared" si="2136"/>
        <v>0</v>
      </c>
      <c r="DH256" s="66"/>
      <c r="DI256" s="66">
        <f>SUM(DH256*BT256/3)</f>
        <v>0</v>
      </c>
      <c r="DJ256" s="65">
        <v>1</v>
      </c>
      <c r="DK256" s="66">
        <f>DJ256*BV256*8</f>
        <v>8</v>
      </c>
      <c r="DL256" s="66"/>
      <c r="DM256" s="67">
        <f>SUM(DL256*BW256*5*6)</f>
        <v>0</v>
      </c>
      <c r="DN256" s="65"/>
      <c r="DO256" s="67">
        <f>SUM(DN256*BW256*4*6)</f>
        <v>0</v>
      </c>
      <c r="DP256" s="65"/>
      <c r="DQ256" s="70">
        <f>SUM(DP256*50)</f>
        <v>0</v>
      </c>
      <c r="DR256" s="152">
        <f t="shared" ref="DR256" si="2189">SUM(DR257:DR267)</f>
        <v>0</v>
      </c>
      <c r="DS256" s="153">
        <f t="shared" si="2138"/>
        <v>94.5</v>
      </c>
      <c r="DT256" s="153">
        <f t="shared" si="2139"/>
        <v>88</v>
      </c>
      <c r="DU256" s="79"/>
      <c r="DV256" s="79"/>
      <c r="DW256" s="79"/>
      <c r="DX256" s="182"/>
      <c r="DY256" s="183"/>
      <c r="DZ256" s="62" t="s">
        <v>158</v>
      </c>
      <c r="EA256" s="63" t="s">
        <v>108</v>
      </c>
      <c r="EB256" s="63" t="s">
        <v>95</v>
      </c>
      <c r="EC256" s="79"/>
      <c r="ED256" s="79"/>
      <c r="EE256" s="79"/>
      <c r="EF256" s="79"/>
      <c r="EG256" s="79"/>
      <c r="EH256" s="79"/>
      <c r="EI256" s="79"/>
      <c r="EJ256" s="79">
        <f>SUM(L256+L253)</f>
        <v>132</v>
      </c>
      <c r="EK256" s="79">
        <f>SUM(M256+M253)</f>
        <v>64</v>
      </c>
      <c r="EL256" s="79">
        <f>SUM(N256+N253)</f>
        <v>24</v>
      </c>
      <c r="EM256" s="153">
        <f t="shared" si="2141"/>
        <v>0</v>
      </c>
      <c r="EN256" s="79">
        <f t="shared" si="2142"/>
        <v>36</v>
      </c>
      <c r="EO256" s="79">
        <f t="shared" si="2143"/>
        <v>36</v>
      </c>
      <c r="EP256" s="79">
        <f t="shared" si="2144"/>
        <v>42</v>
      </c>
      <c r="EQ256" s="79">
        <f t="shared" si="2145"/>
        <v>42</v>
      </c>
      <c r="ER256" s="79">
        <f t="shared" si="2146"/>
        <v>0</v>
      </c>
      <c r="ES256" s="79">
        <f t="shared" si="2147"/>
        <v>0</v>
      </c>
      <c r="ET256" s="79">
        <f t="shared" si="2148"/>
        <v>14</v>
      </c>
      <c r="EU256" s="79">
        <f t="shared" si="2149"/>
        <v>14</v>
      </c>
      <c r="EV256" s="79">
        <f t="shared" si="2150"/>
        <v>2</v>
      </c>
      <c r="EW256" s="79">
        <f t="shared" si="2151"/>
        <v>6.5</v>
      </c>
      <c r="EX256" s="79">
        <f t="shared" si="2152"/>
        <v>0</v>
      </c>
      <c r="EY256" s="79">
        <f t="shared" si="2153"/>
        <v>0</v>
      </c>
      <c r="EZ256" s="79">
        <f t="shared" si="2154"/>
        <v>0</v>
      </c>
      <c r="FA256" s="79">
        <f t="shared" si="2155"/>
        <v>0</v>
      </c>
      <c r="FB256" s="79">
        <f t="shared" si="2156"/>
        <v>0</v>
      </c>
      <c r="FC256" s="79">
        <f t="shared" si="2157"/>
        <v>0</v>
      </c>
      <c r="FD256" s="79">
        <f t="shared" si="2158"/>
        <v>0</v>
      </c>
      <c r="FE256" s="79">
        <f t="shared" si="2159"/>
        <v>0</v>
      </c>
      <c r="FF256" s="79">
        <f t="shared" si="2160"/>
        <v>0</v>
      </c>
      <c r="FG256" s="153">
        <f t="shared" si="2161"/>
        <v>0</v>
      </c>
      <c r="FH256" s="79">
        <f t="shared" si="2162"/>
        <v>0</v>
      </c>
      <c r="FI256" s="79">
        <f t="shared" si="2163"/>
        <v>0</v>
      </c>
      <c r="FJ256" s="79">
        <f t="shared" si="2164"/>
        <v>0</v>
      </c>
      <c r="FK256" s="79">
        <f t="shared" si="2165"/>
        <v>0</v>
      </c>
      <c r="FL256" s="79">
        <f t="shared" si="2166"/>
        <v>0</v>
      </c>
      <c r="FM256" s="79">
        <f t="shared" si="2167"/>
        <v>0</v>
      </c>
      <c r="FN256" s="79">
        <f t="shared" si="2168"/>
        <v>0</v>
      </c>
      <c r="FO256" s="79">
        <f t="shared" si="2169"/>
        <v>0</v>
      </c>
      <c r="FP256" s="79">
        <f t="shared" si="2170"/>
        <v>0</v>
      </c>
      <c r="FQ256" s="79">
        <f t="shared" si="2171"/>
        <v>0</v>
      </c>
      <c r="FR256" s="79"/>
      <c r="FS256" s="155">
        <f t="shared" si="2171"/>
        <v>0</v>
      </c>
      <c r="FT256" s="79">
        <f t="shared" si="2172"/>
        <v>0</v>
      </c>
      <c r="FU256" s="79">
        <f t="shared" si="2173"/>
        <v>0</v>
      </c>
      <c r="FV256" s="79">
        <f t="shared" si="2174"/>
        <v>1</v>
      </c>
      <c r="FW256" s="79">
        <f t="shared" si="2175"/>
        <v>8</v>
      </c>
      <c r="FX256" s="79">
        <f t="shared" si="2176"/>
        <v>0</v>
      </c>
      <c r="FY256" s="79">
        <f t="shared" si="2177"/>
        <v>0</v>
      </c>
      <c r="FZ256" s="79">
        <f t="shared" si="2178"/>
        <v>0</v>
      </c>
      <c r="GA256" s="79">
        <f t="shared" si="2179"/>
        <v>0</v>
      </c>
      <c r="GB256" s="79">
        <f t="shared" si="2180"/>
        <v>0</v>
      </c>
      <c r="GC256" s="79">
        <f t="shared" si="2181"/>
        <v>0</v>
      </c>
      <c r="GD256" s="79">
        <f t="shared" si="2182"/>
        <v>0</v>
      </c>
      <c r="GE256" s="153">
        <f t="shared" si="2183"/>
        <v>108.5</v>
      </c>
      <c r="GF256" s="153">
        <f t="shared" si="2184"/>
        <v>102</v>
      </c>
      <c r="GG256" s="79"/>
      <c r="GH256" s="79"/>
      <c r="GI256" s="79"/>
      <c r="GJ256" s="80"/>
      <c r="GK256" s="267"/>
      <c r="GL256" s="10"/>
      <c r="GM256" s="10"/>
      <c r="GN256" s="1"/>
      <c r="GO256" s="13"/>
      <c r="GP256" s="26"/>
      <c r="GQ256" s="5"/>
      <c r="GR256" s="33"/>
    </row>
    <row r="257" spans="1:200" ht="24.95" hidden="1" customHeight="1" outlineLevel="1" x14ac:dyDescent="0.3">
      <c r="A257" s="116"/>
      <c r="B257" s="62" t="s">
        <v>243</v>
      </c>
      <c r="C257" s="119" t="s">
        <v>110</v>
      </c>
      <c r="D257" s="63" t="s">
        <v>95</v>
      </c>
      <c r="E257" s="63" t="s">
        <v>123</v>
      </c>
      <c r="F257" s="63" t="s">
        <v>244</v>
      </c>
      <c r="G257" s="63">
        <v>9</v>
      </c>
      <c r="H257" s="63">
        <v>3</v>
      </c>
      <c r="I257" s="63">
        <v>1</v>
      </c>
      <c r="J257" s="63">
        <v>1</v>
      </c>
      <c r="K257" s="63">
        <v>1</v>
      </c>
      <c r="L257" s="62"/>
      <c r="M257" s="64">
        <f t="shared" si="2122"/>
        <v>0</v>
      </c>
      <c r="N257" s="65"/>
      <c r="O257" s="66">
        <f t="shared" si="2123"/>
        <v>0</v>
      </c>
      <c r="P257" s="65"/>
      <c r="Q257" s="66">
        <f>J257*P257</f>
        <v>0</v>
      </c>
      <c r="R257" s="65"/>
      <c r="S257" s="66">
        <f>SUM(R257)*J257</f>
        <v>0</v>
      </c>
      <c r="T257" s="65"/>
      <c r="U257" s="66">
        <f>SUM(T257)*K257</f>
        <v>0</v>
      </c>
      <c r="V257" s="65"/>
      <c r="W257" s="66">
        <f>SUM(V257)*J257*5</f>
        <v>0</v>
      </c>
      <c r="X257" s="67">
        <f>SUM(J257*AX257*2+K257*AZ257*2)</f>
        <v>0</v>
      </c>
      <c r="Y257" s="68">
        <f>SUM(L257*5/100*J257)</f>
        <v>0</v>
      </c>
      <c r="Z257" s="65"/>
      <c r="AA257" s="66"/>
      <c r="AB257" s="65">
        <v>19</v>
      </c>
      <c r="AC257" s="67">
        <f>AB257*H257/3</f>
        <v>19</v>
      </c>
      <c r="AD257" s="65"/>
      <c r="AE257" s="69">
        <f>SUM(AD257*H257*(30+4))/5</f>
        <v>0</v>
      </c>
      <c r="AF257" s="65"/>
      <c r="AG257" s="66">
        <f>SUM(AF257*H257*3)</f>
        <v>0</v>
      </c>
      <c r="AH257" s="65"/>
      <c r="AI257" s="67">
        <f>SUM(AH257*H257/3)</f>
        <v>0</v>
      </c>
      <c r="AJ257" s="65"/>
      <c r="AK257" s="67">
        <f>SUM(AJ257*H257*2/3)</f>
        <v>0</v>
      </c>
      <c r="AL257" s="65"/>
      <c r="AM257" s="66">
        <f>SUM(AL257*H257)</f>
        <v>0</v>
      </c>
      <c r="AN257" s="65"/>
      <c r="AO257" s="66">
        <f>SUM(AN257*J257)</f>
        <v>0</v>
      </c>
      <c r="AP257" s="65">
        <v>1</v>
      </c>
      <c r="AQ257" s="67">
        <f>AP257*11/3</f>
        <v>3.6666666666666665</v>
      </c>
      <c r="AR257" s="65"/>
      <c r="AS257" s="67">
        <f>SUM(J257*AR257*6)</f>
        <v>0</v>
      </c>
      <c r="AT257" s="65"/>
      <c r="AU257" s="67">
        <f>AT257*H257/3</f>
        <v>0</v>
      </c>
      <c r="AV257" s="65"/>
      <c r="AW257" s="66">
        <f>SUM(AV257*H257/3)</f>
        <v>0</v>
      </c>
      <c r="AX257" s="65"/>
      <c r="AY257" s="67">
        <f>SUM(J257*AX257*8)</f>
        <v>0</v>
      </c>
      <c r="AZ257" s="65"/>
      <c r="BA257" s="67">
        <f>SUM(AZ257*K257*5*6)</f>
        <v>0</v>
      </c>
      <c r="BB257" s="65"/>
      <c r="BC257" s="67">
        <f>SUM(BB257*K257*4*6)</f>
        <v>0</v>
      </c>
      <c r="BD257" s="65"/>
      <c r="BE257" s="70">
        <f>SUM(BD257*50)</f>
        <v>0</v>
      </c>
      <c r="BF257" s="116"/>
      <c r="BG257" s="181">
        <f t="shared" si="2124"/>
        <v>22.666666666666668</v>
      </c>
      <c r="BH257" s="181">
        <f t="shared" si="2125"/>
        <v>3.6666666666666665</v>
      </c>
      <c r="BI257" s="82"/>
      <c r="BJ257" s="79"/>
      <c r="BK257" s="80"/>
      <c r="BL257" s="116"/>
      <c r="BM257" s="82"/>
      <c r="BN257" s="137" t="s">
        <v>233</v>
      </c>
      <c r="BO257" s="119" t="s">
        <v>94</v>
      </c>
      <c r="BP257" s="119" t="s">
        <v>95</v>
      </c>
      <c r="BQ257" s="119" t="s">
        <v>96</v>
      </c>
      <c r="BR257" s="119" t="s">
        <v>377</v>
      </c>
      <c r="BS257" s="119">
        <v>9</v>
      </c>
      <c r="BT257" s="119">
        <v>5</v>
      </c>
      <c r="BU257" s="119">
        <v>1</v>
      </c>
      <c r="BV257" s="119">
        <v>1</v>
      </c>
      <c r="BW257" s="119">
        <v>1</v>
      </c>
      <c r="BX257" s="138"/>
      <c r="BY257" s="139">
        <f t="shared" ref="BY257" si="2190">SUM(BZ257+CB257+CD257+CF257+CH257)</f>
        <v>0</v>
      </c>
      <c r="BZ257" s="138"/>
      <c r="CA257" s="138">
        <f t="shared" ref="CA257" si="2191">SUM(BZ257)*BU257</f>
        <v>0</v>
      </c>
      <c r="CB257" s="138"/>
      <c r="CC257" s="140">
        <f t="shared" ref="CC257" si="2192">BV257*CB257</f>
        <v>0</v>
      </c>
      <c r="CD257" s="138"/>
      <c r="CE257" s="140">
        <f t="shared" ref="CE257" si="2193">SUM(CD257)*BV257</f>
        <v>0</v>
      </c>
      <c r="CF257" s="141"/>
      <c r="CG257" s="142">
        <f t="shared" ref="CG257" si="2194">SUM(CF257)*BW257</f>
        <v>0</v>
      </c>
      <c r="CH257" s="141"/>
      <c r="CI257" s="142">
        <f t="shared" ref="CI257" si="2195">SUM(CH257)*BV257*5</f>
        <v>0</v>
      </c>
      <c r="CJ257" s="68"/>
      <c r="CK257" s="68">
        <f t="shared" ref="CK257" si="2196">SUM(BX257*5/100*BV257)</f>
        <v>0</v>
      </c>
      <c r="CL257" s="141"/>
      <c r="CM257" s="142"/>
      <c r="CN257" s="141"/>
      <c r="CO257" s="68">
        <f t="shared" ref="CO257" si="2197">SUM(CN257)*3*BT257/5</f>
        <v>0</v>
      </c>
      <c r="CP257" s="141">
        <v>1</v>
      </c>
      <c r="CQ257" s="148">
        <f>SUM(CP257*BT257*(15))</f>
        <v>75</v>
      </c>
      <c r="CR257" s="141"/>
      <c r="CS257" s="142">
        <f t="shared" ref="CS257" si="2198">SUM(CR257*BT257*3)</f>
        <v>0</v>
      </c>
      <c r="CT257" s="141"/>
      <c r="CU257" s="68">
        <f t="shared" ref="CU257" si="2199">SUM(CT257*BT257/3)</f>
        <v>0</v>
      </c>
      <c r="CV257" s="141"/>
      <c r="CW257" s="68">
        <f t="shared" ref="CW257" si="2200">SUM(CV257*BT257*2/3)</f>
        <v>0</v>
      </c>
      <c r="CX257" s="141"/>
      <c r="CY257" s="142">
        <f>SUM(CX257*BT257)*2</f>
        <v>0</v>
      </c>
      <c r="CZ257" s="141"/>
      <c r="DA257" s="142">
        <f>SUM(CZ257*BV257*2)</f>
        <v>0</v>
      </c>
      <c r="DB257" s="141"/>
      <c r="DC257" s="142">
        <f t="shared" ref="DC257" si="2201">SUM(DB257*BT257*2)</f>
        <v>0</v>
      </c>
      <c r="DD257" s="141"/>
      <c r="DE257" s="142">
        <f t="shared" ref="DE257" si="2202">SUM(BV257*DD257*6)</f>
        <v>0</v>
      </c>
      <c r="DF257" s="141"/>
      <c r="DG257" s="68">
        <f t="shared" si="2136"/>
        <v>0</v>
      </c>
      <c r="DH257" s="141"/>
      <c r="DI257" s="142">
        <f>SUM(BV257*DH257*6)</f>
        <v>0</v>
      </c>
      <c r="DJ257" s="141"/>
      <c r="DK257" s="142">
        <f>SUM(BV257*DJ257*8)</f>
        <v>0</v>
      </c>
      <c r="DL257" s="141"/>
      <c r="DM257" s="68">
        <f>SUM(DL257*BW257*5*6)</f>
        <v>0</v>
      </c>
      <c r="DN257" s="141"/>
      <c r="DO257" s="68">
        <f t="shared" ref="DO257" si="2203">SUM(DN257*BW257*4*6)</f>
        <v>0</v>
      </c>
      <c r="DP257" s="141"/>
      <c r="DQ257" s="112">
        <f t="shared" ref="DQ257" si="2204">SUM(DP257*50)</f>
        <v>0</v>
      </c>
      <c r="DR257" s="152">
        <f t="shared" ref="DR257" si="2205">SUM(DR258:DR268)</f>
        <v>0</v>
      </c>
      <c r="DS257" s="153">
        <f t="shared" si="2138"/>
        <v>75</v>
      </c>
      <c r="DT257" s="153">
        <f t="shared" si="2139"/>
        <v>0</v>
      </c>
      <c r="DU257" s="79"/>
      <c r="DV257" s="79"/>
      <c r="DW257" s="79"/>
      <c r="DX257" s="182"/>
      <c r="DY257" s="183"/>
      <c r="DZ257" s="184"/>
      <c r="EA257" s="184"/>
      <c r="EB257" s="79"/>
      <c r="EC257" s="79"/>
      <c r="ED257" s="79"/>
      <c r="EE257" s="79"/>
      <c r="EF257" s="79"/>
      <c r="EG257" s="79"/>
      <c r="EH257" s="79"/>
      <c r="EI257" s="79"/>
      <c r="EJ257" s="79">
        <f t="shared" ref="EJ257:EL261" si="2206">SUM(L257+BX257)</f>
        <v>0</v>
      </c>
      <c r="EK257" s="79">
        <f t="shared" si="2206"/>
        <v>0</v>
      </c>
      <c r="EL257" s="79">
        <f t="shared" si="2206"/>
        <v>0</v>
      </c>
      <c r="EM257" s="153">
        <f t="shared" si="2141"/>
        <v>0</v>
      </c>
      <c r="EN257" s="79">
        <f t="shared" si="2142"/>
        <v>0</v>
      </c>
      <c r="EO257" s="79">
        <f t="shared" si="2143"/>
        <v>0</v>
      </c>
      <c r="EP257" s="79">
        <f t="shared" si="2144"/>
        <v>0</v>
      </c>
      <c r="EQ257" s="79">
        <f t="shared" si="2145"/>
        <v>0</v>
      </c>
      <c r="ER257" s="79">
        <f t="shared" si="2146"/>
        <v>0</v>
      </c>
      <c r="ES257" s="79">
        <f t="shared" si="2147"/>
        <v>0</v>
      </c>
      <c r="ET257" s="79">
        <f t="shared" si="2148"/>
        <v>0</v>
      </c>
      <c r="EU257" s="79">
        <f t="shared" si="2149"/>
        <v>0</v>
      </c>
      <c r="EV257" s="79">
        <f t="shared" si="2150"/>
        <v>0</v>
      </c>
      <c r="EW257" s="79">
        <f t="shared" si="2151"/>
        <v>0</v>
      </c>
      <c r="EX257" s="79">
        <f t="shared" si="2152"/>
        <v>0</v>
      </c>
      <c r="EY257" s="79">
        <f t="shared" si="2153"/>
        <v>0</v>
      </c>
      <c r="EZ257" s="79">
        <f t="shared" si="2154"/>
        <v>19</v>
      </c>
      <c r="FA257" s="79">
        <f t="shared" si="2155"/>
        <v>19</v>
      </c>
      <c r="FB257" s="79">
        <f t="shared" si="2156"/>
        <v>1</v>
      </c>
      <c r="FC257" s="79">
        <f t="shared" si="2157"/>
        <v>75</v>
      </c>
      <c r="FD257" s="79">
        <f t="shared" si="2158"/>
        <v>0</v>
      </c>
      <c r="FE257" s="79">
        <f t="shared" si="2159"/>
        <v>0</v>
      </c>
      <c r="FF257" s="79">
        <f t="shared" si="2160"/>
        <v>0</v>
      </c>
      <c r="FG257" s="153">
        <f t="shared" si="2161"/>
        <v>0</v>
      </c>
      <c r="FH257" s="79">
        <f t="shared" si="2162"/>
        <v>0</v>
      </c>
      <c r="FI257" s="79">
        <f t="shared" si="2163"/>
        <v>0</v>
      </c>
      <c r="FJ257" s="79">
        <f t="shared" si="2164"/>
        <v>0</v>
      </c>
      <c r="FK257" s="79">
        <f t="shared" si="2165"/>
        <v>0</v>
      </c>
      <c r="FL257" s="79">
        <f t="shared" si="2166"/>
        <v>0</v>
      </c>
      <c r="FM257" s="79">
        <f t="shared" si="2167"/>
        <v>0</v>
      </c>
      <c r="FN257" s="79">
        <f t="shared" si="2168"/>
        <v>1</v>
      </c>
      <c r="FO257" s="79">
        <f t="shared" si="2169"/>
        <v>3.6666666666666665</v>
      </c>
      <c r="FP257" s="79">
        <f t="shared" si="2170"/>
        <v>0</v>
      </c>
      <c r="FQ257" s="79">
        <f t="shared" si="2171"/>
        <v>0</v>
      </c>
      <c r="FR257" s="79"/>
      <c r="FS257" s="155">
        <f t="shared" si="2171"/>
        <v>0</v>
      </c>
      <c r="FT257" s="79">
        <f t="shared" si="2172"/>
        <v>0</v>
      </c>
      <c r="FU257" s="79">
        <f t="shared" si="2173"/>
        <v>0</v>
      </c>
      <c r="FV257" s="79">
        <f t="shared" si="2174"/>
        <v>0</v>
      </c>
      <c r="FW257" s="79">
        <f t="shared" si="2175"/>
        <v>0</v>
      </c>
      <c r="FX257" s="79">
        <f t="shared" si="2176"/>
        <v>0</v>
      </c>
      <c r="FY257" s="79">
        <f t="shared" si="2177"/>
        <v>0</v>
      </c>
      <c r="FZ257" s="79">
        <f t="shared" si="2178"/>
        <v>0</v>
      </c>
      <c r="GA257" s="79">
        <f t="shared" si="2179"/>
        <v>0</v>
      </c>
      <c r="GB257" s="79">
        <f t="shared" si="2180"/>
        <v>0</v>
      </c>
      <c r="GC257" s="79">
        <f t="shared" si="2181"/>
        <v>0</v>
      </c>
      <c r="GD257" s="79">
        <f t="shared" si="2182"/>
        <v>0</v>
      </c>
      <c r="GE257" s="153">
        <f t="shared" si="2183"/>
        <v>97.666666666666671</v>
      </c>
      <c r="GF257" s="153">
        <f t="shared" si="2184"/>
        <v>3.6666666666666665</v>
      </c>
      <c r="GG257" s="79"/>
      <c r="GH257" s="79"/>
      <c r="GI257" s="79"/>
      <c r="GJ257" s="80"/>
      <c r="GK257" s="267"/>
      <c r="GL257" s="10"/>
      <c r="GM257" s="10"/>
      <c r="GN257" s="1"/>
      <c r="GO257" s="13"/>
      <c r="GP257" s="26"/>
      <c r="GQ257" s="5"/>
      <c r="GR257" s="33"/>
    </row>
    <row r="258" spans="1:200" ht="24.95" hidden="1" customHeight="1" outlineLevel="1" x14ac:dyDescent="0.3">
      <c r="A258" s="116"/>
      <c r="B258" s="62" t="s">
        <v>247</v>
      </c>
      <c r="C258" s="63" t="s">
        <v>110</v>
      </c>
      <c r="D258" s="63" t="s">
        <v>95</v>
      </c>
      <c r="E258" s="63" t="s">
        <v>130</v>
      </c>
      <c r="F258" s="63" t="s">
        <v>248</v>
      </c>
      <c r="G258" s="63">
        <v>9</v>
      </c>
      <c r="H258" s="63">
        <v>2</v>
      </c>
      <c r="I258" s="63">
        <v>1</v>
      </c>
      <c r="J258" s="63">
        <v>3</v>
      </c>
      <c r="K258" s="63">
        <f>SUM(J258)*2</f>
        <v>6</v>
      </c>
      <c r="L258" s="62"/>
      <c r="M258" s="64">
        <f t="shared" si="2122"/>
        <v>0</v>
      </c>
      <c r="N258" s="65"/>
      <c r="O258" s="66">
        <f t="shared" si="2123"/>
        <v>0</v>
      </c>
      <c r="P258" s="65"/>
      <c r="Q258" s="66">
        <f>J258*P258</f>
        <v>0</v>
      </c>
      <c r="R258" s="65"/>
      <c r="S258" s="66">
        <f>SUM(R258)*J258</f>
        <v>0</v>
      </c>
      <c r="T258" s="65"/>
      <c r="U258" s="66">
        <f>SUM(T258)*K258</f>
        <v>0</v>
      </c>
      <c r="V258" s="65"/>
      <c r="W258" s="66">
        <f>SUM(V258)*J258*5</f>
        <v>0</v>
      </c>
      <c r="X258" s="67">
        <f>SUM(J258*AX258*2+K258*AZ258*2)</f>
        <v>0</v>
      </c>
      <c r="Y258" s="67">
        <f>L258*J258*0.05</f>
        <v>0</v>
      </c>
      <c r="Z258" s="65"/>
      <c r="AA258" s="66"/>
      <c r="AB258" s="65">
        <v>17</v>
      </c>
      <c r="AC258" s="67">
        <f>AB258*H258*2</f>
        <v>68</v>
      </c>
      <c r="AD258" s="65"/>
      <c r="AE258" s="69">
        <f>SUM(AD258*H258*(30+4))/5</f>
        <v>0</v>
      </c>
      <c r="AF258" s="65"/>
      <c r="AG258" s="66">
        <f>SUM(AF258*H258*3)</f>
        <v>0</v>
      </c>
      <c r="AH258" s="65"/>
      <c r="AI258" s="67">
        <f>SUM(AH258*H258/3)</f>
        <v>0</v>
      </c>
      <c r="AJ258" s="65"/>
      <c r="AK258" s="67">
        <f>SUM(AJ258*H258*2/3)</f>
        <v>0</v>
      </c>
      <c r="AL258" s="65"/>
      <c r="AM258" s="66">
        <f>SUM(AL258*H258)</f>
        <v>0</v>
      </c>
      <c r="AN258" s="65"/>
      <c r="AO258" s="66">
        <f>SUM(AN258*J258)</f>
        <v>0</v>
      </c>
      <c r="AP258" s="65"/>
      <c r="AQ258" s="68">
        <f>AP258*122/3</f>
        <v>0</v>
      </c>
      <c r="AR258" s="65"/>
      <c r="AS258" s="67">
        <f>SUM(J258*AR258*6)</f>
        <v>0</v>
      </c>
      <c r="AT258" s="65"/>
      <c r="AU258" s="67">
        <f>AT258*H258/3</f>
        <v>0</v>
      </c>
      <c r="AV258" s="65"/>
      <c r="AW258" s="66">
        <f>SUM(AV258*H258/3)</f>
        <v>0</v>
      </c>
      <c r="AX258" s="65"/>
      <c r="AY258" s="67">
        <f>SUM(J258*AX258*8)</f>
        <v>0</v>
      </c>
      <c r="AZ258" s="65"/>
      <c r="BA258" s="67">
        <f>SUM(AZ258*K258*5*6)</f>
        <v>0</v>
      </c>
      <c r="BB258" s="65"/>
      <c r="BC258" s="67">
        <f>SUM(BB258*K258*4*6)</f>
        <v>0</v>
      </c>
      <c r="BD258" s="65"/>
      <c r="BE258" s="70">
        <f>SUM(BD258*50)</f>
        <v>0</v>
      </c>
      <c r="BF258" s="116"/>
      <c r="BG258" s="181">
        <f t="shared" si="2124"/>
        <v>68</v>
      </c>
      <c r="BH258" s="181">
        <f t="shared" si="2125"/>
        <v>0</v>
      </c>
      <c r="BI258" s="82"/>
      <c r="BJ258" s="79"/>
      <c r="BK258" s="80"/>
      <c r="BL258" s="116"/>
      <c r="BM258" s="82"/>
      <c r="BN258" s="62" t="s">
        <v>102</v>
      </c>
      <c r="BO258" s="63" t="s">
        <v>110</v>
      </c>
      <c r="BP258" s="63" t="s">
        <v>95</v>
      </c>
      <c r="BQ258" s="63" t="s">
        <v>130</v>
      </c>
      <c r="BR258" s="63" t="s">
        <v>448</v>
      </c>
      <c r="BS258" s="63">
        <v>6</v>
      </c>
      <c r="BT258" s="63">
        <v>24</v>
      </c>
      <c r="BU258" s="63">
        <v>2</v>
      </c>
      <c r="BV258" s="63">
        <v>1</v>
      </c>
      <c r="BW258" s="63">
        <f>SUM(BV258)*2</f>
        <v>2</v>
      </c>
      <c r="BX258" s="62">
        <v>74</v>
      </c>
      <c r="BY258" s="64">
        <f>SUM(BZ258+CB258+CD258+CF258+CH258)</f>
        <v>0</v>
      </c>
      <c r="BZ258" s="65"/>
      <c r="CA258" s="66">
        <f>SUM(BZ258)*BU258</f>
        <v>0</v>
      </c>
      <c r="CB258" s="65"/>
      <c r="CC258" s="66">
        <f>BV258*CB258</f>
        <v>0</v>
      </c>
      <c r="CD258" s="65"/>
      <c r="CE258" s="66">
        <f>SUM(CD258)*BV258</f>
        <v>0</v>
      </c>
      <c r="CF258" s="65"/>
      <c r="CG258" s="66">
        <f>SUM(CF258)*BW258</f>
        <v>0</v>
      </c>
      <c r="CH258" s="65"/>
      <c r="CI258" s="66">
        <f>SUM(CH258)*BV258*5</f>
        <v>0</v>
      </c>
      <c r="CJ258" s="67">
        <f>SUM(BV258*DJ258*2+BW258*DL258*2)</f>
        <v>0</v>
      </c>
      <c r="CK258" s="67"/>
      <c r="CL258" s="65"/>
      <c r="CM258" s="66"/>
      <c r="CN258" s="65"/>
      <c r="CO258" s="67">
        <f>SUM(CN258)*3*BT258/5</f>
        <v>0</v>
      </c>
      <c r="CP258" s="65"/>
      <c r="CQ258" s="69">
        <f>SUM(CP258*BT258*(30+4))</f>
        <v>0</v>
      </c>
      <c r="CR258" s="65">
        <v>1</v>
      </c>
      <c r="CS258" s="66">
        <f>SUM(CR258*BT258*3)</f>
        <v>72</v>
      </c>
      <c r="CT258" s="66"/>
      <c r="CU258" s="67">
        <f>SUM(CT258*BT258/3)</f>
        <v>0</v>
      </c>
      <c r="CV258" s="79"/>
      <c r="CW258" s="79"/>
      <c r="CX258" s="79"/>
      <c r="CY258" s="79"/>
      <c r="CZ258" s="79"/>
      <c r="DA258" s="79"/>
      <c r="DB258" s="79"/>
      <c r="DC258" s="155"/>
      <c r="DD258" s="79"/>
      <c r="DE258" s="155"/>
      <c r="DF258" s="79"/>
      <c r="DG258" s="79"/>
      <c r="DH258" s="79"/>
      <c r="DI258" s="79"/>
      <c r="DJ258" s="79"/>
      <c r="DK258" s="155"/>
      <c r="DL258" s="79"/>
      <c r="DM258" s="79"/>
      <c r="DN258" s="79"/>
      <c r="DO258" s="79"/>
      <c r="DP258" s="79"/>
      <c r="DQ258" s="79"/>
      <c r="DR258" s="152">
        <f t="shared" ref="DR258" si="2207">SUM(DR259:DR269)</f>
        <v>0</v>
      </c>
      <c r="DS258" s="153">
        <f t="shared" si="2138"/>
        <v>72</v>
      </c>
      <c r="DT258" s="153">
        <f t="shared" si="2139"/>
        <v>0</v>
      </c>
      <c r="DU258" s="79"/>
      <c r="DV258" s="79"/>
      <c r="DW258" s="79"/>
      <c r="DX258" s="182"/>
      <c r="DY258" s="183"/>
      <c r="DZ258" s="184"/>
      <c r="EA258" s="184"/>
      <c r="EB258" s="79"/>
      <c r="EC258" s="79"/>
      <c r="ED258" s="79"/>
      <c r="EE258" s="79"/>
      <c r="EF258" s="79"/>
      <c r="EG258" s="79"/>
      <c r="EH258" s="79"/>
      <c r="EI258" s="79"/>
      <c r="EJ258" s="79">
        <f t="shared" si="2206"/>
        <v>74</v>
      </c>
      <c r="EK258" s="79">
        <f t="shared" si="2206"/>
        <v>0</v>
      </c>
      <c r="EL258" s="79">
        <f t="shared" si="2206"/>
        <v>0</v>
      </c>
      <c r="EM258" s="153">
        <f t="shared" si="2141"/>
        <v>0</v>
      </c>
      <c r="EN258" s="79">
        <f t="shared" si="2142"/>
        <v>0</v>
      </c>
      <c r="EO258" s="79">
        <f t="shared" si="2143"/>
        <v>0</v>
      </c>
      <c r="EP258" s="79">
        <f t="shared" si="2144"/>
        <v>0</v>
      </c>
      <c r="EQ258" s="79">
        <f t="shared" si="2145"/>
        <v>0</v>
      </c>
      <c r="ER258" s="79">
        <f t="shared" si="2146"/>
        <v>0</v>
      </c>
      <c r="ES258" s="79">
        <f t="shared" si="2147"/>
        <v>0</v>
      </c>
      <c r="ET258" s="79">
        <f t="shared" si="2148"/>
        <v>0</v>
      </c>
      <c r="EU258" s="79">
        <f t="shared" si="2149"/>
        <v>0</v>
      </c>
      <c r="EV258" s="79">
        <f t="shared" si="2150"/>
        <v>0</v>
      </c>
      <c r="EW258" s="79">
        <f t="shared" si="2151"/>
        <v>0</v>
      </c>
      <c r="EX258" s="79">
        <f t="shared" si="2152"/>
        <v>0</v>
      </c>
      <c r="EY258" s="79">
        <f t="shared" si="2153"/>
        <v>0</v>
      </c>
      <c r="EZ258" s="79">
        <f t="shared" si="2154"/>
        <v>17</v>
      </c>
      <c r="FA258" s="79">
        <f t="shared" si="2155"/>
        <v>68</v>
      </c>
      <c r="FB258" s="79">
        <f t="shared" si="2156"/>
        <v>0</v>
      </c>
      <c r="FC258" s="79">
        <f t="shared" si="2157"/>
        <v>0</v>
      </c>
      <c r="FD258" s="79">
        <f t="shared" si="2158"/>
        <v>1</v>
      </c>
      <c r="FE258" s="79">
        <f t="shared" si="2159"/>
        <v>72</v>
      </c>
      <c r="FF258" s="79">
        <f t="shared" si="2160"/>
        <v>0</v>
      </c>
      <c r="FG258" s="153">
        <f t="shared" si="2161"/>
        <v>0</v>
      </c>
      <c r="FH258" s="79">
        <f t="shared" si="2162"/>
        <v>0</v>
      </c>
      <c r="FI258" s="79">
        <f t="shared" si="2163"/>
        <v>0</v>
      </c>
      <c r="FJ258" s="79">
        <f t="shared" si="2164"/>
        <v>0</v>
      </c>
      <c r="FK258" s="79">
        <f t="shared" si="2165"/>
        <v>0</v>
      </c>
      <c r="FL258" s="79">
        <f t="shared" si="2166"/>
        <v>0</v>
      </c>
      <c r="FM258" s="79">
        <f t="shared" si="2167"/>
        <v>0</v>
      </c>
      <c r="FN258" s="79">
        <f t="shared" si="2168"/>
        <v>0</v>
      </c>
      <c r="FO258" s="79">
        <f t="shared" si="2169"/>
        <v>0</v>
      </c>
      <c r="FP258" s="79">
        <f t="shared" si="2170"/>
        <v>0</v>
      </c>
      <c r="FQ258" s="79">
        <f t="shared" si="2171"/>
        <v>0</v>
      </c>
      <c r="FR258" s="79"/>
      <c r="FS258" s="155">
        <f t="shared" si="2171"/>
        <v>0</v>
      </c>
      <c r="FT258" s="79">
        <f t="shared" si="2172"/>
        <v>0</v>
      </c>
      <c r="FU258" s="79">
        <f t="shared" si="2173"/>
        <v>0</v>
      </c>
      <c r="FV258" s="79">
        <f t="shared" si="2174"/>
        <v>0</v>
      </c>
      <c r="FW258" s="79">
        <f t="shared" si="2175"/>
        <v>0</v>
      </c>
      <c r="FX258" s="79">
        <f t="shared" si="2176"/>
        <v>0</v>
      </c>
      <c r="FY258" s="79">
        <f t="shared" si="2177"/>
        <v>0</v>
      </c>
      <c r="FZ258" s="79">
        <f t="shared" si="2178"/>
        <v>0</v>
      </c>
      <c r="GA258" s="79">
        <f t="shared" si="2179"/>
        <v>0</v>
      </c>
      <c r="GB258" s="79">
        <f t="shared" si="2180"/>
        <v>0</v>
      </c>
      <c r="GC258" s="79">
        <f t="shared" si="2181"/>
        <v>0</v>
      </c>
      <c r="GD258" s="79">
        <f t="shared" si="2182"/>
        <v>0</v>
      </c>
      <c r="GE258" s="153">
        <f t="shared" si="2183"/>
        <v>140</v>
      </c>
      <c r="GF258" s="153">
        <f t="shared" si="2184"/>
        <v>0</v>
      </c>
      <c r="GG258" s="79"/>
      <c r="GH258" s="79"/>
      <c r="GI258" s="79"/>
      <c r="GJ258" s="80"/>
      <c r="GK258" s="267"/>
      <c r="GL258" s="10"/>
      <c r="GM258" s="10"/>
      <c r="GN258" s="1"/>
      <c r="GO258" s="13"/>
      <c r="GP258" s="26"/>
      <c r="GQ258" s="5"/>
      <c r="GR258" s="33"/>
    </row>
    <row r="259" spans="1:200" ht="24.95" hidden="1" customHeight="1" outlineLevel="1" x14ac:dyDescent="0.3">
      <c r="A259" s="116"/>
      <c r="B259" s="62" t="s">
        <v>245</v>
      </c>
      <c r="C259" s="63" t="s">
        <v>110</v>
      </c>
      <c r="D259" s="63" t="s">
        <v>95</v>
      </c>
      <c r="E259" s="63" t="s">
        <v>130</v>
      </c>
      <c r="F259" s="63" t="s">
        <v>246</v>
      </c>
      <c r="G259" s="63">
        <v>9</v>
      </c>
      <c r="H259" s="63">
        <v>2</v>
      </c>
      <c r="I259" s="63">
        <v>1</v>
      </c>
      <c r="J259" s="63">
        <v>2</v>
      </c>
      <c r="K259" s="63">
        <f>SUM(J259)*2</f>
        <v>4</v>
      </c>
      <c r="L259" s="62"/>
      <c r="M259" s="64">
        <f t="shared" si="2122"/>
        <v>0</v>
      </c>
      <c r="N259" s="65"/>
      <c r="O259" s="66">
        <f t="shared" si="2123"/>
        <v>0</v>
      </c>
      <c r="P259" s="65"/>
      <c r="Q259" s="66">
        <f>J259*P259</f>
        <v>0</v>
      </c>
      <c r="R259" s="65"/>
      <c r="S259" s="66">
        <f>SUM(R259)*J259</f>
        <v>0</v>
      </c>
      <c r="T259" s="65"/>
      <c r="U259" s="66">
        <f>SUM(T259)*K259</f>
        <v>0</v>
      </c>
      <c r="V259" s="65"/>
      <c r="W259" s="66">
        <f>SUM(V259)*J259*5</f>
        <v>0</v>
      </c>
      <c r="X259" s="67">
        <f>SUM(J259*AX259*2+K259*AZ259*2)</f>
        <v>0</v>
      </c>
      <c r="Y259" s="67">
        <f>L259*J259*0.05</f>
        <v>0</v>
      </c>
      <c r="Z259" s="65"/>
      <c r="AA259" s="66"/>
      <c r="AB259" s="65">
        <v>17</v>
      </c>
      <c r="AC259" s="67">
        <f>AB259*H259*2</f>
        <v>68</v>
      </c>
      <c r="AD259" s="65"/>
      <c r="AE259" s="69">
        <f>SUM(AD259*H259*(30+4))/5</f>
        <v>0</v>
      </c>
      <c r="AF259" s="65"/>
      <c r="AG259" s="66">
        <f>SUM(AF259*H259*3)</f>
        <v>0</v>
      </c>
      <c r="AH259" s="65"/>
      <c r="AI259" s="67">
        <f>SUM(AH259*H259/3)</f>
        <v>0</v>
      </c>
      <c r="AJ259" s="65"/>
      <c r="AK259" s="67">
        <f>SUM(AJ259*H259*2/3)</f>
        <v>0</v>
      </c>
      <c r="AL259" s="65"/>
      <c r="AM259" s="66">
        <f>SUM(AL259*H259)</f>
        <v>0</v>
      </c>
      <c r="AN259" s="65"/>
      <c r="AO259" s="66">
        <f>SUM(AN259*J259)</f>
        <v>0</v>
      </c>
      <c r="AP259" s="65"/>
      <c r="AQ259" s="68">
        <f>H259*AP259*3/3</f>
        <v>0</v>
      </c>
      <c r="AR259" s="65"/>
      <c r="AS259" s="67">
        <f>SUM(J259*AR259*6)</f>
        <v>0</v>
      </c>
      <c r="AT259" s="65"/>
      <c r="AU259" s="67">
        <f>AT259*H259/3</f>
        <v>0</v>
      </c>
      <c r="AV259" s="65"/>
      <c r="AW259" s="66">
        <f>SUM(AV259*H259/3)</f>
        <v>0</v>
      </c>
      <c r="AX259" s="65"/>
      <c r="AY259" s="67">
        <f>SUM(J259*AX259*8)</f>
        <v>0</v>
      </c>
      <c r="AZ259" s="65"/>
      <c r="BA259" s="67">
        <f>SUM(AZ259*K259*5*6)</f>
        <v>0</v>
      </c>
      <c r="BB259" s="65"/>
      <c r="BC259" s="67">
        <f>SUM(BB259*K259*4*6)</f>
        <v>0</v>
      </c>
      <c r="BD259" s="65"/>
      <c r="BE259" s="70">
        <f>SUM(BD259*50)</f>
        <v>0</v>
      </c>
      <c r="BF259" s="116"/>
      <c r="BG259" s="181">
        <f t="shared" si="2124"/>
        <v>68</v>
      </c>
      <c r="BH259" s="181">
        <f t="shared" si="2125"/>
        <v>0</v>
      </c>
      <c r="BI259" s="82"/>
      <c r="BJ259" s="79"/>
      <c r="BK259" s="80"/>
      <c r="BL259" s="116"/>
      <c r="BM259" s="82"/>
      <c r="BN259" s="62"/>
      <c r="BO259" s="63"/>
      <c r="BP259" s="63"/>
      <c r="BQ259" s="63"/>
      <c r="BR259" s="63"/>
      <c r="BS259" s="63"/>
      <c r="BT259" s="63"/>
      <c r="BU259" s="63"/>
      <c r="BV259" s="63"/>
      <c r="BW259" s="63"/>
      <c r="BX259" s="62"/>
      <c r="BY259" s="135"/>
      <c r="BZ259" s="65"/>
      <c r="CA259" s="66"/>
      <c r="CB259" s="65"/>
      <c r="CC259" s="66"/>
      <c r="CD259" s="65"/>
      <c r="CE259" s="66"/>
      <c r="CF259" s="65"/>
      <c r="CG259" s="66"/>
      <c r="CH259" s="65"/>
      <c r="CI259" s="66"/>
      <c r="CJ259" s="67"/>
      <c r="CK259" s="68"/>
      <c r="CL259" s="65"/>
      <c r="CM259" s="66"/>
      <c r="CN259" s="65"/>
      <c r="CO259" s="67"/>
      <c r="CP259" s="65"/>
      <c r="CQ259" s="69"/>
      <c r="CR259" s="65"/>
      <c r="CS259" s="70"/>
      <c r="CT259" s="65"/>
      <c r="CU259" s="67"/>
      <c r="CV259" s="65"/>
      <c r="CW259" s="67"/>
      <c r="CX259" s="65"/>
      <c r="CY259" s="66"/>
      <c r="CZ259" s="65"/>
      <c r="DA259" s="66"/>
      <c r="DB259" s="65"/>
      <c r="DC259" s="67"/>
      <c r="DD259" s="65"/>
      <c r="DE259" s="67"/>
      <c r="DF259" s="65"/>
      <c r="DG259" s="67"/>
      <c r="DH259" s="65"/>
      <c r="DI259" s="70"/>
      <c r="DJ259" s="65"/>
      <c r="DK259" s="67"/>
      <c r="DL259" s="65"/>
      <c r="DM259" s="67"/>
      <c r="DN259" s="79"/>
      <c r="DO259" s="79"/>
      <c r="DP259" s="79"/>
      <c r="DQ259" s="79"/>
      <c r="DR259" s="152">
        <f t="shared" ref="DR259" si="2208">SUM(DR260:DR270)</f>
        <v>0</v>
      </c>
      <c r="DS259" s="153">
        <f t="shared" si="2138"/>
        <v>0</v>
      </c>
      <c r="DT259" s="153">
        <f t="shared" si="2139"/>
        <v>0</v>
      </c>
      <c r="DU259" s="79"/>
      <c r="DV259" s="79"/>
      <c r="DW259" s="79"/>
      <c r="DX259" s="182"/>
      <c r="DY259" s="183"/>
      <c r="DZ259" s="184"/>
      <c r="EA259" s="184"/>
      <c r="EB259" s="79"/>
      <c r="EC259" s="79"/>
      <c r="ED259" s="79"/>
      <c r="EE259" s="79"/>
      <c r="EF259" s="79"/>
      <c r="EG259" s="79"/>
      <c r="EH259" s="79"/>
      <c r="EI259" s="79"/>
      <c r="EJ259" s="79">
        <f t="shared" si="2206"/>
        <v>0</v>
      </c>
      <c r="EK259" s="79">
        <f t="shared" si="2206"/>
        <v>0</v>
      </c>
      <c r="EL259" s="79">
        <f t="shared" si="2206"/>
        <v>0</v>
      </c>
      <c r="EM259" s="153">
        <f t="shared" si="2141"/>
        <v>0</v>
      </c>
      <c r="EN259" s="79">
        <f t="shared" si="2142"/>
        <v>0</v>
      </c>
      <c r="EO259" s="79">
        <f t="shared" si="2143"/>
        <v>0</v>
      </c>
      <c r="EP259" s="79">
        <f t="shared" si="2144"/>
        <v>0</v>
      </c>
      <c r="EQ259" s="79">
        <f t="shared" si="2145"/>
        <v>0</v>
      </c>
      <c r="ER259" s="79">
        <f t="shared" si="2146"/>
        <v>0</v>
      </c>
      <c r="ES259" s="79">
        <f t="shared" si="2147"/>
        <v>0</v>
      </c>
      <c r="ET259" s="79">
        <f t="shared" si="2148"/>
        <v>0</v>
      </c>
      <c r="EU259" s="79">
        <f t="shared" si="2149"/>
        <v>0</v>
      </c>
      <c r="EV259" s="79">
        <f t="shared" si="2150"/>
        <v>0</v>
      </c>
      <c r="EW259" s="79">
        <f t="shared" si="2151"/>
        <v>0</v>
      </c>
      <c r="EX259" s="79">
        <f t="shared" si="2152"/>
        <v>0</v>
      </c>
      <c r="EY259" s="79">
        <f t="shared" si="2153"/>
        <v>0</v>
      </c>
      <c r="EZ259" s="79">
        <f t="shared" si="2154"/>
        <v>17</v>
      </c>
      <c r="FA259" s="79">
        <f t="shared" si="2155"/>
        <v>68</v>
      </c>
      <c r="FB259" s="79">
        <f t="shared" si="2156"/>
        <v>0</v>
      </c>
      <c r="FC259" s="79">
        <f t="shared" si="2157"/>
        <v>0</v>
      </c>
      <c r="FD259" s="79">
        <f t="shared" si="2158"/>
        <v>0</v>
      </c>
      <c r="FE259" s="79">
        <f t="shared" si="2159"/>
        <v>0</v>
      </c>
      <c r="FF259" s="79">
        <f t="shared" si="2160"/>
        <v>0</v>
      </c>
      <c r="FG259" s="153">
        <f t="shared" si="2161"/>
        <v>0</v>
      </c>
      <c r="FH259" s="79">
        <f t="shared" si="2162"/>
        <v>0</v>
      </c>
      <c r="FI259" s="79">
        <f t="shared" si="2163"/>
        <v>0</v>
      </c>
      <c r="FJ259" s="79">
        <f t="shared" si="2164"/>
        <v>0</v>
      </c>
      <c r="FK259" s="79">
        <f t="shared" si="2165"/>
        <v>0</v>
      </c>
      <c r="FL259" s="79">
        <f t="shared" si="2166"/>
        <v>0</v>
      </c>
      <c r="FM259" s="79">
        <f t="shared" si="2167"/>
        <v>0</v>
      </c>
      <c r="FN259" s="79">
        <f t="shared" si="2168"/>
        <v>0</v>
      </c>
      <c r="FO259" s="79">
        <f t="shared" si="2169"/>
        <v>0</v>
      </c>
      <c r="FP259" s="79">
        <f t="shared" si="2170"/>
        <v>0</v>
      </c>
      <c r="FQ259" s="79">
        <f t="shared" si="2171"/>
        <v>0</v>
      </c>
      <c r="FR259" s="79"/>
      <c r="FS259" s="155">
        <f t="shared" si="2171"/>
        <v>0</v>
      </c>
      <c r="FT259" s="79">
        <f t="shared" si="2172"/>
        <v>0</v>
      </c>
      <c r="FU259" s="79">
        <f t="shared" si="2173"/>
        <v>0</v>
      </c>
      <c r="FV259" s="79">
        <f t="shared" si="2174"/>
        <v>0</v>
      </c>
      <c r="FW259" s="79">
        <f t="shared" si="2175"/>
        <v>0</v>
      </c>
      <c r="FX259" s="79">
        <f t="shared" si="2176"/>
        <v>0</v>
      </c>
      <c r="FY259" s="79">
        <f t="shared" si="2177"/>
        <v>0</v>
      </c>
      <c r="FZ259" s="79">
        <f t="shared" si="2178"/>
        <v>0</v>
      </c>
      <c r="GA259" s="79">
        <f t="shared" si="2179"/>
        <v>0</v>
      </c>
      <c r="GB259" s="79">
        <f t="shared" si="2180"/>
        <v>0</v>
      </c>
      <c r="GC259" s="79">
        <f t="shared" si="2181"/>
        <v>0</v>
      </c>
      <c r="GD259" s="79">
        <f t="shared" si="2182"/>
        <v>0</v>
      </c>
      <c r="GE259" s="153">
        <f t="shared" si="2183"/>
        <v>68</v>
      </c>
      <c r="GF259" s="153">
        <f t="shared" si="2184"/>
        <v>0</v>
      </c>
      <c r="GG259" s="79"/>
      <c r="GH259" s="79"/>
      <c r="GI259" s="79"/>
      <c r="GJ259" s="80"/>
      <c r="GK259" s="267"/>
      <c r="GL259" s="10"/>
      <c r="GM259" s="10"/>
      <c r="GN259" s="1"/>
      <c r="GO259" s="13"/>
      <c r="GP259" s="26"/>
      <c r="GQ259" s="5"/>
      <c r="GR259" s="33"/>
    </row>
    <row r="260" spans="1:200" ht="24.95" hidden="1" customHeight="1" outlineLevel="1" x14ac:dyDescent="0.3">
      <c r="A260" s="116"/>
      <c r="B260" s="137" t="s">
        <v>233</v>
      </c>
      <c r="C260" s="119" t="s">
        <v>94</v>
      </c>
      <c r="D260" s="119" t="s">
        <v>95</v>
      </c>
      <c r="E260" s="119" t="s">
        <v>96</v>
      </c>
      <c r="F260" s="119" t="s">
        <v>377</v>
      </c>
      <c r="G260" s="119">
        <v>9</v>
      </c>
      <c r="H260" s="119">
        <v>5</v>
      </c>
      <c r="I260" s="119">
        <v>1</v>
      </c>
      <c r="J260" s="119">
        <v>1</v>
      </c>
      <c r="K260" s="119">
        <v>1</v>
      </c>
      <c r="L260" s="138"/>
      <c r="M260" s="139">
        <f t="shared" ref="M260" si="2209">SUM(N260+P260+R260+T260+V260)</f>
        <v>0</v>
      </c>
      <c r="N260" s="138"/>
      <c r="O260" s="138">
        <f t="shared" ref="O260:O261" si="2210">SUM(N260)*I260</f>
        <v>0</v>
      </c>
      <c r="P260" s="138"/>
      <c r="Q260" s="140">
        <f t="shared" ref="Q260:Q261" si="2211">J260*P260</f>
        <v>0</v>
      </c>
      <c r="R260" s="138"/>
      <c r="S260" s="140">
        <f t="shared" ref="S260" si="2212">SUM(R260)*J260</f>
        <v>0</v>
      </c>
      <c r="T260" s="141"/>
      <c r="U260" s="142">
        <f t="shared" ref="U260" si="2213">SUM(T260)*K260</f>
        <v>0</v>
      </c>
      <c r="V260" s="141"/>
      <c r="W260" s="142">
        <f t="shared" ref="W260:W261" si="2214">SUM(V260)*J260*5</f>
        <v>0</v>
      </c>
      <c r="X260" s="68"/>
      <c r="Y260" s="68">
        <f t="shared" ref="Y260" si="2215">SUM(L260*5/100*J260)</f>
        <v>0</v>
      </c>
      <c r="Z260" s="141"/>
      <c r="AA260" s="142"/>
      <c r="AB260" s="141"/>
      <c r="AC260" s="68">
        <f t="shared" ref="AC260" si="2216">SUM(AB260)*3*H260/5</f>
        <v>0</v>
      </c>
      <c r="AD260" s="141">
        <v>1</v>
      </c>
      <c r="AE260" s="148">
        <f>SUM(AD260*H260*(15))</f>
        <v>75</v>
      </c>
      <c r="AF260" s="141"/>
      <c r="AG260" s="142">
        <f t="shared" ref="AG260" si="2217">SUM(AF260*H260*3)</f>
        <v>0</v>
      </c>
      <c r="AH260" s="141"/>
      <c r="AI260" s="68">
        <f t="shared" ref="AI260" si="2218">SUM(AH260*H260/3)</f>
        <v>0</v>
      </c>
      <c r="AJ260" s="141"/>
      <c r="AK260" s="68">
        <f t="shared" ref="AK260" si="2219">SUM(AJ260*H260*2/3)</f>
        <v>0</v>
      </c>
      <c r="AL260" s="141"/>
      <c r="AM260" s="142">
        <f>SUM(AL260*H260)*2</f>
        <v>0</v>
      </c>
      <c r="AN260" s="141"/>
      <c r="AO260" s="142">
        <f>SUM(AN260*J260*2)</f>
        <v>0</v>
      </c>
      <c r="AP260" s="141"/>
      <c r="AQ260" s="68">
        <f t="shared" ref="AQ260" si="2220">SUM(AP260*H260*2)</f>
        <v>0</v>
      </c>
      <c r="AR260" s="141"/>
      <c r="AS260" s="68">
        <f t="shared" ref="AS260" si="2221">SUM(J260*AR260*6)</f>
        <v>0</v>
      </c>
      <c r="AT260" s="141"/>
      <c r="AU260" s="68">
        <f t="shared" ref="AU260" si="2222">AT260*H260/3</f>
        <v>0</v>
      </c>
      <c r="AV260" s="141"/>
      <c r="AW260" s="142">
        <f>SUM(J260*AV260*6)</f>
        <v>0</v>
      </c>
      <c r="AX260" s="141"/>
      <c r="AY260" s="68">
        <f>SUM(J260*AX260*8)</f>
        <v>0</v>
      </c>
      <c r="AZ260" s="141"/>
      <c r="BA260" s="68">
        <f>SUM(AZ260*K260*5*6)</f>
        <v>0</v>
      </c>
      <c r="BB260" s="141"/>
      <c r="BC260" s="68">
        <f t="shared" ref="BC260" si="2223">SUM(BB260*K260*4*6)</f>
        <v>0</v>
      </c>
      <c r="BD260" s="141"/>
      <c r="BE260" s="112">
        <f t="shared" ref="BE260" si="2224">SUM(BD260*50)</f>
        <v>0</v>
      </c>
      <c r="BF260" s="116"/>
      <c r="BG260" s="181">
        <f t="shared" si="2124"/>
        <v>75</v>
      </c>
      <c r="BH260" s="181">
        <f t="shared" si="2125"/>
        <v>0</v>
      </c>
      <c r="BI260" s="82"/>
      <c r="BJ260" s="79"/>
      <c r="BK260" s="80"/>
      <c r="BL260" s="116"/>
      <c r="BM260" s="82"/>
      <c r="BN260" s="184"/>
      <c r="BO260" s="184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>
        <f t="shared" ref="BY260:BY261" si="2225">SUM(BZ260+CB260+CF260+CH260+DD260*2)</f>
        <v>0</v>
      </c>
      <c r="BZ260" s="79"/>
      <c r="CA260" s="153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153"/>
      <c r="CV260" s="79"/>
      <c r="CW260" s="79"/>
      <c r="CX260" s="79"/>
      <c r="CY260" s="79"/>
      <c r="CZ260" s="79"/>
      <c r="DA260" s="79"/>
      <c r="DB260" s="79"/>
      <c r="DC260" s="155"/>
      <c r="DD260" s="79"/>
      <c r="DE260" s="155"/>
      <c r="DF260" s="79"/>
      <c r="DG260" s="79"/>
      <c r="DH260" s="79"/>
      <c r="DI260" s="79"/>
      <c r="DJ260" s="79"/>
      <c r="DK260" s="155"/>
      <c r="DL260" s="79"/>
      <c r="DM260" s="79"/>
      <c r="DN260" s="79"/>
      <c r="DO260" s="79"/>
      <c r="DP260" s="79"/>
      <c r="DQ260" s="79"/>
      <c r="DR260" s="152">
        <f t="shared" ref="DR260" si="2226">SUM(DR261:DR271)</f>
        <v>0</v>
      </c>
      <c r="DS260" s="153">
        <f t="shared" si="2138"/>
        <v>0</v>
      </c>
      <c r="DT260" s="153">
        <f t="shared" si="2139"/>
        <v>0</v>
      </c>
      <c r="DU260" s="79"/>
      <c r="DV260" s="79"/>
      <c r="DW260" s="79"/>
      <c r="DX260" s="182"/>
      <c r="DY260" s="183"/>
      <c r="DZ260" s="184"/>
      <c r="EA260" s="184"/>
      <c r="EB260" s="79"/>
      <c r="EC260" s="79"/>
      <c r="ED260" s="79"/>
      <c r="EE260" s="79"/>
      <c r="EF260" s="79"/>
      <c r="EG260" s="79"/>
      <c r="EH260" s="79"/>
      <c r="EI260" s="79"/>
      <c r="EJ260" s="79">
        <f t="shared" si="2206"/>
        <v>0</v>
      </c>
      <c r="EK260" s="79">
        <f t="shared" si="2206"/>
        <v>0</v>
      </c>
      <c r="EL260" s="79">
        <f t="shared" si="2206"/>
        <v>0</v>
      </c>
      <c r="EM260" s="153">
        <f t="shared" si="2141"/>
        <v>0</v>
      </c>
      <c r="EN260" s="79">
        <f t="shared" si="2142"/>
        <v>0</v>
      </c>
      <c r="EO260" s="79">
        <f t="shared" si="2143"/>
        <v>0</v>
      </c>
      <c r="EP260" s="79">
        <f t="shared" si="2144"/>
        <v>0</v>
      </c>
      <c r="EQ260" s="79">
        <f t="shared" si="2145"/>
        <v>0</v>
      </c>
      <c r="ER260" s="79">
        <f t="shared" si="2146"/>
        <v>0</v>
      </c>
      <c r="ES260" s="79">
        <f t="shared" si="2147"/>
        <v>0</v>
      </c>
      <c r="ET260" s="79">
        <f t="shared" si="2148"/>
        <v>0</v>
      </c>
      <c r="EU260" s="79">
        <f t="shared" si="2149"/>
        <v>0</v>
      </c>
      <c r="EV260" s="79">
        <f t="shared" si="2150"/>
        <v>0</v>
      </c>
      <c r="EW260" s="79">
        <f t="shared" si="2151"/>
        <v>0</v>
      </c>
      <c r="EX260" s="79">
        <f t="shared" si="2152"/>
        <v>0</v>
      </c>
      <c r="EY260" s="79">
        <f t="shared" si="2153"/>
        <v>0</v>
      </c>
      <c r="EZ260" s="79">
        <f t="shared" si="2154"/>
        <v>0</v>
      </c>
      <c r="FA260" s="79">
        <f t="shared" si="2155"/>
        <v>0</v>
      </c>
      <c r="FB260" s="79">
        <f t="shared" si="2156"/>
        <v>1</v>
      </c>
      <c r="FC260" s="79">
        <f t="shared" si="2157"/>
        <v>75</v>
      </c>
      <c r="FD260" s="79">
        <f t="shared" si="2158"/>
        <v>0</v>
      </c>
      <c r="FE260" s="79">
        <f t="shared" si="2159"/>
        <v>0</v>
      </c>
      <c r="FF260" s="79">
        <f t="shared" si="2160"/>
        <v>0</v>
      </c>
      <c r="FG260" s="153">
        <f t="shared" si="2161"/>
        <v>0</v>
      </c>
      <c r="FH260" s="79">
        <f t="shared" si="2162"/>
        <v>0</v>
      </c>
      <c r="FI260" s="79">
        <f t="shared" si="2163"/>
        <v>0</v>
      </c>
      <c r="FJ260" s="79">
        <f t="shared" si="2164"/>
        <v>0</v>
      </c>
      <c r="FK260" s="79">
        <f t="shared" si="2165"/>
        <v>0</v>
      </c>
      <c r="FL260" s="79">
        <f t="shared" si="2166"/>
        <v>0</v>
      </c>
      <c r="FM260" s="79">
        <f t="shared" si="2167"/>
        <v>0</v>
      </c>
      <c r="FN260" s="79">
        <f t="shared" si="2168"/>
        <v>0</v>
      </c>
      <c r="FO260" s="79">
        <f t="shared" si="2169"/>
        <v>0</v>
      </c>
      <c r="FP260" s="79">
        <f t="shared" si="2170"/>
        <v>0</v>
      </c>
      <c r="FQ260" s="79">
        <f t="shared" si="2171"/>
        <v>0</v>
      </c>
      <c r="FR260" s="79"/>
      <c r="FS260" s="155">
        <f t="shared" si="2171"/>
        <v>0</v>
      </c>
      <c r="FT260" s="79">
        <f t="shared" si="2172"/>
        <v>0</v>
      </c>
      <c r="FU260" s="79">
        <f t="shared" si="2173"/>
        <v>0</v>
      </c>
      <c r="FV260" s="79">
        <f t="shared" si="2174"/>
        <v>0</v>
      </c>
      <c r="FW260" s="79">
        <f t="shared" si="2175"/>
        <v>0</v>
      </c>
      <c r="FX260" s="79">
        <f t="shared" si="2176"/>
        <v>0</v>
      </c>
      <c r="FY260" s="79">
        <f t="shared" si="2177"/>
        <v>0</v>
      </c>
      <c r="FZ260" s="79">
        <f t="shared" si="2178"/>
        <v>0</v>
      </c>
      <c r="GA260" s="79">
        <f t="shared" si="2179"/>
        <v>0</v>
      </c>
      <c r="GB260" s="79">
        <f t="shared" si="2180"/>
        <v>0</v>
      </c>
      <c r="GC260" s="79">
        <f t="shared" si="2181"/>
        <v>0</v>
      </c>
      <c r="GD260" s="79">
        <f t="shared" si="2182"/>
        <v>0</v>
      </c>
      <c r="GE260" s="153">
        <f t="shared" si="2183"/>
        <v>75</v>
      </c>
      <c r="GF260" s="153">
        <f t="shared" si="2184"/>
        <v>0</v>
      </c>
      <c r="GG260" s="79"/>
      <c r="GH260" s="79"/>
      <c r="GI260" s="79"/>
      <c r="GJ260" s="80"/>
      <c r="GK260" s="267"/>
      <c r="GL260" s="10"/>
      <c r="GM260" s="10"/>
      <c r="GN260" s="1"/>
      <c r="GO260" s="20"/>
      <c r="GP260" s="28"/>
      <c r="GQ260" s="5"/>
      <c r="GR260" s="33"/>
    </row>
    <row r="261" spans="1:200" ht="24.95" hidden="1" customHeight="1" outlineLevel="1" x14ac:dyDescent="0.3">
      <c r="A261" s="116"/>
      <c r="B261" s="137" t="s">
        <v>249</v>
      </c>
      <c r="C261" s="119" t="s">
        <v>110</v>
      </c>
      <c r="D261" s="119" t="s">
        <v>95</v>
      </c>
      <c r="E261" s="119" t="s">
        <v>130</v>
      </c>
      <c r="F261" s="119" t="s">
        <v>246</v>
      </c>
      <c r="G261" s="119">
        <v>9</v>
      </c>
      <c r="H261" s="119">
        <v>1</v>
      </c>
      <c r="I261" s="119">
        <v>2</v>
      </c>
      <c r="J261" s="119">
        <v>3</v>
      </c>
      <c r="K261" s="119">
        <f t="shared" ref="K261" si="2227">SUM(J261)*2</f>
        <v>6</v>
      </c>
      <c r="L261" s="137"/>
      <c r="M261" s="172">
        <f t="shared" ref="M261" si="2228">SUM(N261+P261+R261+T261+V261)</f>
        <v>0</v>
      </c>
      <c r="N261" s="173"/>
      <c r="O261" s="142">
        <f t="shared" si="2210"/>
        <v>0</v>
      </c>
      <c r="P261" s="173"/>
      <c r="Q261" s="142">
        <f t="shared" si="2211"/>
        <v>0</v>
      </c>
      <c r="R261" s="173"/>
      <c r="S261" s="142">
        <f t="shared" ref="S261" si="2229">SUM(R261)*J261</f>
        <v>0</v>
      </c>
      <c r="T261" s="173"/>
      <c r="U261" s="142">
        <f t="shared" ref="U261" si="2230">SUM(T261)*K261</f>
        <v>0</v>
      </c>
      <c r="V261" s="173"/>
      <c r="W261" s="142">
        <f t="shared" si="2214"/>
        <v>0</v>
      </c>
      <c r="X261" s="68">
        <f t="shared" ref="X261" si="2231">SUM(J261*AX261*2+K261*AZ261*2)</f>
        <v>0</v>
      </c>
      <c r="Y261" s="68">
        <f t="shared" ref="Y261" si="2232">L261*J261*0.05</f>
        <v>0</v>
      </c>
      <c r="Z261" s="173"/>
      <c r="AA261" s="142"/>
      <c r="AB261" s="173">
        <v>17</v>
      </c>
      <c r="AC261" s="68">
        <f>AB261*H261*0.5</f>
        <v>8.5</v>
      </c>
      <c r="AD261" s="116"/>
      <c r="AE261" s="116"/>
      <c r="AF261" s="116"/>
      <c r="AG261" s="116"/>
      <c r="AH261" s="116"/>
      <c r="AI261" s="181"/>
      <c r="AJ261" s="116"/>
      <c r="AK261" s="116"/>
      <c r="AL261" s="116"/>
      <c r="AM261" s="116"/>
      <c r="AN261" s="116"/>
      <c r="AO261" s="116"/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81">
        <f t="shared" si="2124"/>
        <v>8.5</v>
      </c>
      <c r="BH261" s="181">
        <f t="shared" si="2125"/>
        <v>0</v>
      </c>
      <c r="BI261" s="185"/>
      <c r="BJ261" s="83"/>
      <c r="BK261" s="195"/>
      <c r="BL261" s="116"/>
      <c r="BM261" s="185"/>
      <c r="BN261" s="186"/>
      <c r="BO261" s="186"/>
      <c r="BP261" s="83"/>
      <c r="BQ261" s="83"/>
      <c r="BR261" s="83"/>
      <c r="BS261" s="83"/>
      <c r="BT261" s="83"/>
      <c r="BU261" s="83"/>
      <c r="BV261" s="83"/>
      <c r="BW261" s="83"/>
      <c r="BX261" s="83"/>
      <c r="BY261" s="83">
        <f t="shared" si="2225"/>
        <v>0</v>
      </c>
      <c r="BZ261" s="83"/>
      <c r="CA261" s="187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187"/>
      <c r="CV261" s="83"/>
      <c r="CW261" s="83"/>
      <c r="CX261" s="83"/>
      <c r="CY261" s="83"/>
      <c r="CZ261" s="83"/>
      <c r="DA261" s="83"/>
      <c r="DB261" s="83"/>
      <c r="DC261" s="188"/>
      <c r="DD261" s="83"/>
      <c r="DE261" s="188"/>
      <c r="DF261" s="83"/>
      <c r="DG261" s="83"/>
      <c r="DH261" s="83"/>
      <c r="DI261" s="83"/>
      <c r="DJ261" s="83"/>
      <c r="DK261" s="188"/>
      <c r="DL261" s="83"/>
      <c r="DM261" s="83"/>
      <c r="DN261" s="83"/>
      <c r="DO261" s="83"/>
      <c r="DP261" s="83"/>
      <c r="DQ261" s="83"/>
      <c r="DR261" s="152">
        <f t="shared" ref="DR261" si="2233">SUM(DR262:DR272)</f>
        <v>0</v>
      </c>
      <c r="DS261" s="187">
        <f t="shared" si="2138"/>
        <v>0</v>
      </c>
      <c r="DT261" s="187">
        <f t="shared" si="2139"/>
        <v>0</v>
      </c>
      <c r="DU261" s="83"/>
      <c r="DV261" s="83"/>
      <c r="DW261" s="83"/>
      <c r="DX261" s="84"/>
      <c r="DY261" s="189"/>
      <c r="DZ261" s="186"/>
      <c r="EA261" s="186"/>
      <c r="EB261" s="83"/>
      <c r="EC261" s="83"/>
      <c r="ED261" s="83"/>
      <c r="EE261" s="83"/>
      <c r="EF261" s="83"/>
      <c r="EG261" s="83"/>
      <c r="EH261" s="83"/>
      <c r="EI261" s="83"/>
      <c r="EJ261" s="83">
        <f t="shared" si="2206"/>
        <v>0</v>
      </c>
      <c r="EK261" s="83">
        <f t="shared" si="2206"/>
        <v>0</v>
      </c>
      <c r="EL261" s="83">
        <f t="shared" si="2206"/>
        <v>0</v>
      </c>
      <c r="EM261" s="187">
        <f t="shared" si="2141"/>
        <v>0</v>
      </c>
      <c r="EN261" s="83">
        <f t="shared" si="2142"/>
        <v>0</v>
      </c>
      <c r="EO261" s="83">
        <f t="shared" si="2143"/>
        <v>0</v>
      </c>
      <c r="EP261" s="83">
        <f t="shared" si="2144"/>
        <v>0</v>
      </c>
      <c r="EQ261" s="83">
        <f t="shared" si="2145"/>
        <v>0</v>
      </c>
      <c r="ER261" s="83">
        <f t="shared" si="2146"/>
        <v>0</v>
      </c>
      <c r="ES261" s="83">
        <f t="shared" si="2147"/>
        <v>0</v>
      </c>
      <c r="ET261" s="83">
        <f t="shared" si="2148"/>
        <v>0</v>
      </c>
      <c r="EU261" s="83">
        <f t="shared" si="2149"/>
        <v>0</v>
      </c>
      <c r="EV261" s="83">
        <f t="shared" si="2150"/>
        <v>0</v>
      </c>
      <c r="EW261" s="83">
        <f t="shared" si="2151"/>
        <v>0</v>
      </c>
      <c r="EX261" s="83">
        <f t="shared" si="2152"/>
        <v>0</v>
      </c>
      <c r="EY261" s="83">
        <f t="shared" si="2153"/>
        <v>0</v>
      </c>
      <c r="EZ261" s="83">
        <f t="shared" si="2154"/>
        <v>17</v>
      </c>
      <c r="FA261" s="83">
        <f t="shared" si="2155"/>
        <v>8.5</v>
      </c>
      <c r="FB261" s="83">
        <f t="shared" si="2156"/>
        <v>0</v>
      </c>
      <c r="FC261" s="83">
        <f t="shared" si="2157"/>
        <v>0</v>
      </c>
      <c r="FD261" s="83">
        <f t="shared" si="2158"/>
        <v>0</v>
      </c>
      <c r="FE261" s="83">
        <f t="shared" si="2159"/>
        <v>0</v>
      </c>
      <c r="FF261" s="83">
        <f t="shared" si="2160"/>
        <v>0</v>
      </c>
      <c r="FG261" s="187">
        <f t="shared" si="2161"/>
        <v>0</v>
      </c>
      <c r="FH261" s="83">
        <f t="shared" si="2162"/>
        <v>0</v>
      </c>
      <c r="FI261" s="83">
        <f t="shared" si="2163"/>
        <v>0</v>
      </c>
      <c r="FJ261" s="83">
        <f t="shared" si="2164"/>
        <v>0</v>
      </c>
      <c r="FK261" s="83">
        <f t="shared" si="2165"/>
        <v>0</v>
      </c>
      <c r="FL261" s="83">
        <f t="shared" si="2166"/>
        <v>0</v>
      </c>
      <c r="FM261" s="83">
        <f t="shared" si="2167"/>
        <v>0</v>
      </c>
      <c r="FN261" s="83">
        <f t="shared" si="2168"/>
        <v>0</v>
      </c>
      <c r="FO261" s="83">
        <f t="shared" si="2169"/>
        <v>0</v>
      </c>
      <c r="FP261" s="83">
        <f t="shared" si="2170"/>
        <v>0</v>
      </c>
      <c r="FQ261" s="83">
        <f t="shared" si="2171"/>
        <v>0</v>
      </c>
      <c r="FR261" s="83"/>
      <c r="FS261" s="188">
        <f t="shared" si="2171"/>
        <v>0</v>
      </c>
      <c r="FT261" s="83">
        <f t="shared" si="2172"/>
        <v>0</v>
      </c>
      <c r="FU261" s="83">
        <f t="shared" si="2173"/>
        <v>0</v>
      </c>
      <c r="FV261" s="83">
        <f t="shared" si="2174"/>
        <v>0</v>
      </c>
      <c r="FW261" s="83">
        <f t="shared" si="2175"/>
        <v>0</v>
      </c>
      <c r="FX261" s="83">
        <f t="shared" si="2176"/>
        <v>0</v>
      </c>
      <c r="FY261" s="83">
        <f t="shared" si="2177"/>
        <v>0</v>
      </c>
      <c r="FZ261" s="83">
        <f t="shared" si="2178"/>
        <v>0</v>
      </c>
      <c r="GA261" s="83">
        <f t="shared" si="2179"/>
        <v>0</v>
      </c>
      <c r="GB261" s="83">
        <f t="shared" si="2180"/>
        <v>0</v>
      </c>
      <c r="GC261" s="83">
        <f t="shared" si="2181"/>
        <v>0</v>
      </c>
      <c r="GD261" s="83">
        <f t="shared" si="2182"/>
        <v>0</v>
      </c>
      <c r="GE261" s="187">
        <f t="shared" si="2183"/>
        <v>8.5</v>
      </c>
      <c r="GF261" s="187">
        <f t="shared" si="2184"/>
        <v>0</v>
      </c>
      <c r="GG261" s="83"/>
      <c r="GH261" s="83"/>
      <c r="GI261" s="83"/>
      <c r="GJ261" s="195"/>
      <c r="GK261" s="267"/>
      <c r="GL261" s="10"/>
      <c r="GM261" s="10"/>
      <c r="GN261" s="1"/>
      <c r="GO261" s="13"/>
      <c r="GP261" s="26"/>
      <c r="GQ261" s="5"/>
      <c r="GR261" s="33"/>
    </row>
    <row r="262" spans="1:200" s="2" customFormat="1" ht="24.95" customHeight="1" collapsed="1" x14ac:dyDescent="0.3">
      <c r="A262" s="152">
        <v>17</v>
      </c>
      <c r="B262" s="101" t="s">
        <v>75</v>
      </c>
      <c r="C262" s="100" t="s">
        <v>73</v>
      </c>
      <c r="D262" s="101">
        <v>1</v>
      </c>
      <c r="E262" s="152"/>
      <c r="F262" s="152"/>
      <c r="G262" s="152"/>
      <c r="H262" s="152"/>
      <c r="I262" s="152"/>
      <c r="J262" s="152"/>
      <c r="K262" s="152"/>
      <c r="L262" s="152">
        <f>SUM(L263:L270)</f>
        <v>270</v>
      </c>
      <c r="M262" s="152">
        <f>SUM(M263:M270)</f>
        <v>142</v>
      </c>
      <c r="N262" s="152">
        <f>SUM(N263:N270)</f>
        <v>24</v>
      </c>
      <c r="O262" s="71">
        <f>SUM(O263:O274)</f>
        <v>24</v>
      </c>
      <c r="P262" s="71">
        <f t="shared" ref="P262:BE262" si="2234">SUM(P263:P274)</f>
        <v>74</v>
      </c>
      <c r="Q262" s="71">
        <f t="shared" si="2234"/>
        <v>74</v>
      </c>
      <c r="R262" s="71">
        <f t="shared" si="2234"/>
        <v>30</v>
      </c>
      <c r="S262" s="71">
        <f>SUM(S263:S274)</f>
        <v>30</v>
      </c>
      <c r="T262" s="71">
        <f t="shared" si="2234"/>
        <v>0</v>
      </c>
      <c r="U262" s="71">
        <f t="shared" si="2234"/>
        <v>0</v>
      </c>
      <c r="V262" s="71">
        <f t="shared" si="2234"/>
        <v>14</v>
      </c>
      <c r="W262" s="71">
        <f>SUM(W263:W274)</f>
        <v>14</v>
      </c>
      <c r="X262" s="71">
        <f t="shared" si="2234"/>
        <v>0</v>
      </c>
      <c r="Y262" s="71">
        <f t="shared" si="2234"/>
        <v>9.4</v>
      </c>
      <c r="Z262" s="71">
        <f t="shared" si="2234"/>
        <v>0</v>
      </c>
      <c r="AA262" s="71">
        <f t="shared" si="2234"/>
        <v>0</v>
      </c>
      <c r="AB262" s="71">
        <f t="shared" si="2234"/>
        <v>51</v>
      </c>
      <c r="AC262" s="71">
        <f>SUM(AC263:AC274)</f>
        <v>110.5</v>
      </c>
      <c r="AD262" s="71">
        <f t="shared" si="2234"/>
        <v>1</v>
      </c>
      <c r="AE262" s="71">
        <f t="shared" si="2234"/>
        <v>90</v>
      </c>
      <c r="AF262" s="71">
        <f t="shared" si="2234"/>
        <v>0</v>
      </c>
      <c r="AG262" s="71">
        <f t="shared" si="2234"/>
        <v>0</v>
      </c>
      <c r="AH262" s="71">
        <f t="shared" si="2234"/>
        <v>0</v>
      </c>
      <c r="AI262" s="71">
        <f t="shared" si="2234"/>
        <v>0</v>
      </c>
      <c r="AJ262" s="71">
        <f t="shared" si="2234"/>
        <v>0</v>
      </c>
      <c r="AK262" s="71">
        <f t="shared" si="2234"/>
        <v>0</v>
      </c>
      <c r="AL262" s="71">
        <f t="shared" si="2234"/>
        <v>1</v>
      </c>
      <c r="AM262" s="71">
        <f t="shared" si="2234"/>
        <v>46</v>
      </c>
      <c r="AN262" s="71">
        <f t="shared" si="2234"/>
        <v>0</v>
      </c>
      <c r="AO262" s="71">
        <f t="shared" si="2234"/>
        <v>0</v>
      </c>
      <c r="AP262" s="71">
        <f t="shared" si="2234"/>
        <v>0</v>
      </c>
      <c r="AQ262" s="71">
        <f t="shared" si="2234"/>
        <v>0</v>
      </c>
      <c r="AR262" s="71">
        <f t="shared" si="2234"/>
        <v>3</v>
      </c>
      <c r="AS262" s="71">
        <f t="shared" si="2234"/>
        <v>18</v>
      </c>
      <c r="AT262" s="71">
        <f t="shared" si="2234"/>
        <v>1</v>
      </c>
      <c r="AU262" s="71">
        <f t="shared" si="2234"/>
        <v>7.666666666666667</v>
      </c>
      <c r="AV262" s="71">
        <f t="shared" si="2234"/>
        <v>0</v>
      </c>
      <c r="AW262" s="71">
        <f t="shared" si="2234"/>
        <v>0</v>
      </c>
      <c r="AX262" s="71">
        <f t="shared" si="2234"/>
        <v>0</v>
      </c>
      <c r="AY262" s="71">
        <f t="shared" si="2234"/>
        <v>0</v>
      </c>
      <c r="AZ262" s="71">
        <f t="shared" si="2234"/>
        <v>0</v>
      </c>
      <c r="BA262" s="71">
        <f t="shared" si="2234"/>
        <v>0</v>
      </c>
      <c r="BB262" s="71">
        <f t="shared" si="2234"/>
        <v>0</v>
      </c>
      <c r="BC262" s="71">
        <f t="shared" si="2234"/>
        <v>0</v>
      </c>
      <c r="BD262" s="71">
        <f t="shared" si="2234"/>
        <v>0</v>
      </c>
      <c r="BE262" s="71">
        <f t="shared" si="2234"/>
        <v>0</v>
      </c>
      <c r="BF262" s="152">
        <f>SUM(BF263:BF270)</f>
        <v>0</v>
      </c>
      <c r="BG262" s="71">
        <f>SUM(BG263:BG274)</f>
        <v>423.56666666666666</v>
      </c>
      <c r="BH262" s="71">
        <f>SUM(BH263:BH274)</f>
        <v>160</v>
      </c>
      <c r="BI262" s="152"/>
      <c r="BJ262" s="152"/>
      <c r="BK262" s="152"/>
      <c r="BL262" s="152"/>
      <c r="BM262" s="152">
        <v>17</v>
      </c>
      <c r="BN262" s="101" t="s">
        <v>75</v>
      </c>
      <c r="BO262" s="100" t="s">
        <v>73</v>
      </c>
      <c r="BP262" s="101">
        <v>1</v>
      </c>
      <c r="BQ262" s="152"/>
      <c r="BR262" s="152"/>
      <c r="BS262" s="152"/>
      <c r="BT262" s="152"/>
      <c r="BU262" s="152"/>
      <c r="BV262" s="152"/>
      <c r="BW262" s="152"/>
      <c r="BX262" s="152">
        <f>SUM(BX263:BX270)</f>
        <v>300</v>
      </c>
      <c r="BY262" s="152">
        <f>SUM(BY263:BY270)</f>
        <v>238</v>
      </c>
      <c r="BZ262" s="169">
        <f>SUM(BZ263:BZ270)</f>
        <v>74</v>
      </c>
      <c r="CA262" s="71">
        <f>SUM(CA263:CA274)</f>
        <v>74</v>
      </c>
      <c r="CB262" s="71">
        <f t="shared" ref="CB262:DK262" si="2235">SUM(CB263:CB274)</f>
        <v>76</v>
      </c>
      <c r="CC262" s="71">
        <f t="shared" si="2235"/>
        <v>76</v>
      </c>
      <c r="CD262" s="71">
        <f t="shared" si="2235"/>
        <v>88</v>
      </c>
      <c r="CE262" s="71">
        <f t="shared" si="2235"/>
        <v>118</v>
      </c>
      <c r="CF262" s="71">
        <f t="shared" si="2235"/>
        <v>0</v>
      </c>
      <c r="CG262" s="71">
        <f t="shared" si="2235"/>
        <v>0</v>
      </c>
      <c r="CH262" s="71">
        <f t="shared" si="2235"/>
        <v>0</v>
      </c>
      <c r="CI262" s="71">
        <f t="shared" si="2235"/>
        <v>0</v>
      </c>
      <c r="CJ262" s="71">
        <f t="shared" si="2235"/>
        <v>2</v>
      </c>
      <c r="CK262" s="71">
        <f t="shared" si="2235"/>
        <v>14.5</v>
      </c>
      <c r="CL262" s="71">
        <f t="shared" si="2235"/>
        <v>0</v>
      </c>
      <c r="CM262" s="71">
        <f t="shared" si="2235"/>
        <v>0</v>
      </c>
      <c r="CN262" s="71">
        <f t="shared" si="2235"/>
        <v>0</v>
      </c>
      <c r="CO262" s="71">
        <f t="shared" si="2235"/>
        <v>0</v>
      </c>
      <c r="CP262" s="71">
        <f t="shared" si="2235"/>
        <v>1</v>
      </c>
      <c r="CQ262" s="71">
        <f t="shared" si="2235"/>
        <v>90</v>
      </c>
      <c r="CR262" s="71">
        <f t="shared" si="2235"/>
        <v>1</v>
      </c>
      <c r="CS262" s="169">
        <f t="shared" si="2235"/>
        <v>40.5</v>
      </c>
      <c r="CT262" s="71">
        <f t="shared" si="2235"/>
        <v>0</v>
      </c>
      <c r="CU262" s="71">
        <f t="shared" si="2235"/>
        <v>0</v>
      </c>
      <c r="CV262" s="71">
        <f t="shared" si="2235"/>
        <v>0</v>
      </c>
      <c r="CW262" s="71">
        <f t="shared" si="2235"/>
        <v>0</v>
      </c>
      <c r="CX262" s="71">
        <f t="shared" si="2235"/>
        <v>0</v>
      </c>
      <c r="CY262" s="71">
        <f t="shared" si="2235"/>
        <v>0</v>
      </c>
      <c r="CZ262" s="71">
        <f t="shared" si="2235"/>
        <v>0</v>
      </c>
      <c r="DA262" s="71">
        <f t="shared" si="2235"/>
        <v>0</v>
      </c>
      <c r="DB262" s="71">
        <f t="shared" si="2235"/>
        <v>0</v>
      </c>
      <c r="DC262" s="169">
        <f t="shared" si="2235"/>
        <v>0</v>
      </c>
      <c r="DD262" s="71">
        <f t="shared" si="2235"/>
        <v>5</v>
      </c>
      <c r="DE262" s="169">
        <f t="shared" si="2235"/>
        <v>25.666666666666668</v>
      </c>
      <c r="DF262" s="71">
        <f t="shared" si="2235"/>
        <v>0</v>
      </c>
      <c r="DG262" s="71">
        <f t="shared" si="2235"/>
        <v>0</v>
      </c>
      <c r="DH262" s="71">
        <f t="shared" si="2235"/>
        <v>0</v>
      </c>
      <c r="DI262" s="71">
        <f t="shared" si="2235"/>
        <v>0</v>
      </c>
      <c r="DJ262" s="71">
        <f t="shared" si="2235"/>
        <v>1</v>
      </c>
      <c r="DK262" s="169">
        <f t="shared" si="2235"/>
        <v>8</v>
      </c>
      <c r="DL262" s="71">
        <f t="shared" ref="DL262:DQ262" si="2236">SUM(DL263:DM274)</f>
        <v>0</v>
      </c>
      <c r="DM262" s="71">
        <f t="shared" si="2236"/>
        <v>0</v>
      </c>
      <c r="DN262" s="71">
        <f t="shared" si="2236"/>
        <v>0</v>
      </c>
      <c r="DO262" s="71">
        <f t="shared" si="2236"/>
        <v>0</v>
      </c>
      <c r="DP262" s="71">
        <f t="shared" si="2236"/>
        <v>0</v>
      </c>
      <c r="DQ262" s="71">
        <f t="shared" si="2236"/>
        <v>0</v>
      </c>
      <c r="DR262" s="152">
        <f t="shared" ref="DR262" si="2237">SUM(DR263:DR273)</f>
        <v>0</v>
      </c>
      <c r="DS262" s="71">
        <f>SUM(DS263:DS274)</f>
        <v>448.66666666666669</v>
      </c>
      <c r="DT262" s="71">
        <f>SUM(DT263:DW274)</f>
        <v>303.66666666666669</v>
      </c>
      <c r="DU262" s="152"/>
      <c r="DV262" s="152"/>
      <c r="DW262" s="152"/>
      <c r="DX262" s="152"/>
      <c r="DY262" s="152">
        <v>17</v>
      </c>
      <c r="DZ262" s="101" t="s">
        <v>75</v>
      </c>
      <c r="EA262" s="100" t="s">
        <v>73</v>
      </c>
      <c r="EB262" s="101">
        <v>1</v>
      </c>
      <c r="EC262" s="152"/>
      <c r="ED262" s="152"/>
      <c r="EE262" s="152"/>
      <c r="EF262" s="152"/>
      <c r="EG262" s="152"/>
      <c r="EH262" s="152"/>
      <c r="EI262" s="152"/>
      <c r="EJ262" s="152">
        <f t="shared" ref="EJ262:GF262" si="2238">SUM(EJ263:EJ274)</f>
        <v>570</v>
      </c>
      <c r="EK262" s="152">
        <f t="shared" si="2238"/>
        <v>380</v>
      </c>
      <c r="EL262" s="152">
        <f t="shared" si="2238"/>
        <v>98</v>
      </c>
      <c r="EM262" s="71">
        <f>SUM(EM263:EM274)</f>
        <v>98</v>
      </c>
      <c r="EN262" s="152">
        <f t="shared" si="2238"/>
        <v>150</v>
      </c>
      <c r="EO262" s="152">
        <f t="shared" si="2238"/>
        <v>150</v>
      </c>
      <c r="EP262" s="152">
        <f>SUM(EP263:EP274)</f>
        <v>118</v>
      </c>
      <c r="EQ262" s="152">
        <f>SUM(EQ263:EQ274)</f>
        <v>148</v>
      </c>
      <c r="ER262" s="152">
        <f t="shared" si="2238"/>
        <v>0</v>
      </c>
      <c r="ES262" s="152">
        <f t="shared" si="2238"/>
        <v>0</v>
      </c>
      <c r="ET262" s="152">
        <f t="shared" si="2238"/>
        <v>14</v>
      </c>
      <c r="EU262" s="152">
        <f t="shared" si="2238"/>
        <v>14</v>
      </c>
      <c r="EV262" s="152">
        <f t="shared" si="2238"/>
        <v>2</v>
      </c>
      <c r="EW262" s="152">
        <f t="shared" si="2238"/>
        <v>23.900000000000006</v>
      </c>
      <c r="EX262" s="152">
        <f t="shared" si="2238"/>
        <v>0</v>
      </c>
      <c r="EY262" s="152">
        <f t="shared" si="2238"/>
        <v>0</v>
      </c>
      <c r="EZ262" s="152">
        <f t="shared" si="2238"/>
        <v>51</v>
      </c>
      <c r="FA262" s="152">
        <f t="shared" si="2238"/>
        <v>110.5</v>
      </c>
      <c r="FB262" s="152">
        <f t="shared" si="2238"/>
        <v>2</v>
      </c>
      <c r="FC262" s="152">
        <f t="shared" si="2238"/>
        <v>180</v>
      </c>
      <c r="FD262" s="152">
        <f t="shared" si="2238"/>
        <v>1</v>
      </c>
      <c r="FE262" s="152">
        <f t="shared" si="2238"/>
        <v>40.5</v>
      </c>
      <c r="FF262" s="152">
        <f t="shared" si="2238"/>
        <v>0</v>
      </c>
      <c r="FG262" s="71">
        <f t="shared" si="2238"/>
        <v>0</v>
      </c>
      <c r="FH262" s="152">
        <f t="shared" si="2238"/>
        <v>0</v>
      </c>
      <c r="FI262" s="152">
        <f t="shared" si="2238"/>
        <v>0</v>
      </c>
      <c r="FJ262" s="152">
        <f t="shared" si="2238"/>
        <v>1</v>
      </c>
      <c r="FK262" s="152">
        <f t="shared" si="2238"/>
        <v>46</v>
      </c>
      <c r="FL262" s="152">
        <f t="shared" si="2238"/>
        <v>0</v>
      </c>
      <c r="FM262" s="152">
        <f t="shared" si="2238"/>
        <v>0</v>
      </c>
      <c r="FN262" s="152">
        <f t="shared" si="2238"/>
        <v>0</v>
      </c>
      <c r="FO262" s="152">
        <f t="shared" si="2238"/>
        <v>0</v>
      </c>
      <c r="FP262" s="152">
        <f t="shared" si="2238"/>
        <v>8</v>
      </c>
      <c r="FQ262" s="169">
        <f t="shared" si="2238"/>
        <v>43.666666666666664</v>
      </c>
      <c r="FR262" s="152"/>
      <c r="FS262" s="169">
        <f>SUM(FS263:FS274)</f>
        <v>7.666666666666667</v>
      </c>
      <c r="FT262" s="152">
        <f t="shared" si="2238"/>
        <v>0</v>
      </c>
      <c r="FU262" s="152">
        <f t="shared" si="2238"/>
        <v>0</v>
      </c>
      <c r="FV262" s="152">
        <f t="shared" si="2238"/>
        <v>1</v>
      </c>
      <c r="FW262" s="152">
        <f t="shared" si="2238"/>
        <v>8</v>
      </c>
      <c r="FX262" s="152">
        <f t="shared" si="2238"/>
        <v>0</v>
      </c>
      <c r="FY262" s="152">
        <f t="shared" si="2238"/>
        <v>0</v>
      </c>
      <c r="FZ262" s="152">
        <f t="shared" si="2238"/>
        <v>0</v>
      </c>
      <c r="GA262" s="152">
        <f t="shared" si="2238"/>
        <v>0</v>
      </c>
      <c r="GB262" s="152">
        <f t="shared" si="2238"/>
        <v>0</v>
      </c>
      <c r="GC262" s="152">
        <f t="shared" si="2238"/>
        <v>0</v>
      </c>
      <c r="GD262" s="152">
        <f t="shared" si="2238"/>
        <v>0</v>
      </c>
      <c r="GE262" s="71">
        <f>SUM(GE263:GE274)</f>
        <v>872.23333333333335</v>
      </c>
      <c r="GF262" s="71">
        <f t="shared" si="2238"/>
        <v>463.66666666666669</v>
      </c>
      <c r="GG262" s="152"/>
      <c r="GH262" s="152"/>
      <c r="GI262" s="152"/>
      <c r="GJ262" s="264"/>
      <c r="GK262" s="268"/>
      <c r="GL262" s="265"/>
      <c r="GM262" s="7"/>
      <c r="GN262" s="11"/>
      <c r="GO262" s="11"/>
      <c r="GP262" s="37"/>
      <c r="GR262" s="38"/>
    </row>
    <row r="263" spans="1:200" ht="31.5" hidden="1" customHeight="1" outlineLevel="1" x14ac:dyDescent="0.3">
      <c r="A263" s="116"/>
      <c r="B263" s="156" t="s">
        <v>93</v>
      </c>
      <c r="C263" s="157" t="s">
        <v>94</v>
      </c>
      <c r="D263" s="157" t="s">
        <v>95</v>
      </c>
      <c r="E263" s="157" t="s">
        <v>96</v>
      </c>
      <c r="F263" s="157" t="s">
        <v>101</v>
      </c>
      <c r="G263" s="157">
        <v>1</v>
      </c>
      <c r="H263" s="157">
        <v>120</v>
      </c>
      <c r="I263" s="157">
        <v>1</v>
      </c>
      <c r="J263" s="157">
        <v>1</v>
      </c>
      <c r="K263" s="157">
        <f t="shared" ref="K263:K270" si="2239">SUM(J263)*2</f>
        <v>2</v>
      </c>
      <c r="L263" s="158">
        <v>42</v>
      </c>
      <c r="M263" s="159">
        <f t="shared" ref="M263:M270" si="2240">SUM(N263+P263+R263+T263+V263)</f>
        <v>22</v>
      </c>
      <c r="N263" s="158"/>
      <c r="O263" s="158">
        <f>SUM(N263)*I263</f>
        <v>0</v>
      </c>
      <c r="P263" s="158">
        <v>20</v>
      </c>
      <c r="Q263" s="160">
        <f>J263*P263</f>
        <v>20</v>
      </c>
      <c r="R263" s="158">
        <v>2</v>
      </c>
      <c r="S263" s="160">
        <f>SUM(R263)*J263</f>
        <v>2</v>
      </c>
      <c r="T263" s="161"/>
      <c r="U263" s="162">
        <f>SUM(T263)*K263</f>
        <v>0</v>
      </c>
      <c r="V263" s="161"/>
      <c r="W263" s="162">
        <f>SUM(V263)*J263*3</f>
        <v>0</v>
      </c>
      <c r="X263" s="163">
        <f>2/8*J263*AX263</f>
        <v>0</v>
      </c>
      <c r="Y263" s="163">
        <f>SUM(L263*5/100*J263)</f>
        <v>2.1</v>
      </c>
      <c r="Z263" s="161"/>
      <c r="AA263" s="162"/>
      <c r="AB263" s="161"/>
      <c r="AC263" s="163">
        <f>SUM(AB263)*3*H263/5</f>
        <v>0</v>
      </c>
      <c r="AD263" s="161"/>
      <c r="AE263" s="162">
        <f>SUM(AD263*H263*(30+4))</f>
        <v>0</v>
      </c>
      <c r="AF263" s="161"/>
      <c r="AG263" s="162">
        <f>SUM(AF263*H263*3)</f>
        <v>0</v>
      </c>
      <c r="AH263" s="161"/>
      <c r="AI263" s="163">
        <f>SUM(AH263*H263/3)</f>
        <v>0</v>
      </c>
      <c r="AJ263" s="161"/>
      <c r="AK263" s="163">
        <f>SUM(AJ263*H263*2/3)</f>
        <v>0</v>
      </c>
      <c r="AL263" s="161"/>
      <c r="AM263" s="162">
        <f>SUM(AL263*H263)</f>
        <v>0</v>
      </c>
      <c r="AN263" s="161"/>
      <c r="AO263" s="162">
        <f>SUM(AN263*J263)</f>
        <v>0</v>
      </c>
      <c r="AP263" s="161"/>
      <c r="AQ263" s="163">
        <f>SUM(AP263*H263*2)</f>
        <v>0</v>
      </c>
      <c r="AR263" s="161">
        <v>1</v>
      </c>
      <c r="AS263" s="163">
        <f>SUM(J263*AR263*6)</f>
        <v>6</v>
      </c>
      <c r="AT263" s="65"/>
      <c r="AU263" s="67">
        <f>AT263*H263/3</f>
        <v>0</v>
      </c>
      <c r="AV263" s="161"/>
      <c r="AW263" s="162">
        <f>SUM(AV263*H263/3)</f>
        <v>0</v>
      </c>
      <c r="AX263" s="150"/>
      <c r="AY263" s="163">
        <f>AX263*J263*8/2</f>
        <v>0</v>
      </c>
      <c r="AZ263" s="161"/>
      <c r="BA263" s="163">
        <f>SUM(AZ263*K263*5*6)</f>
        <v>0</v>
      </c>
      <c r="BB263" s="161"/>
      <c r="BC263" s="163">
        <f>SUM(BB263*K263*4*6)</f>
        <v>0</v>
      </c>
      <c r="BD263" s="161"/>
      <c r="BE263" s="164">
        <f>SUM(BD263*50)</f>
        <v>0</v>
      </c>
      <c r="BF263" s="116"/>
      <c r="BG263" s="181">
        <f t="shared" ref="BG263:BG274" si="2241">SUM(AO263+BE263+BC263+BA263+AY263+AW263+AS263+AQ263+AK263+AM263+AI263+AG263+AE263+AC263+AA263+Y263+X263+W263+U263+Q263+O263+S263+AU263)</f>
        <v>30.1</v>
      </c>
      <c r="BH263" s="181">
        <f t="shared" ref="BH263:BH274" si="2242">SUM(O263+Q263+U263+W263+X263+AS263+AW263+AY263+BA263+BC263+S263+AQ263)</f>
        <v>28</v>
      </c>
      <c r="BI263" s="82"/>
      <c r="BJ263" s="79"/>
      <c r="BK263" s="80"/>
      <c r="BL263" s="116"/>
      <c r="BM263" s="82"/>
      <c r="BN263" s="137" t="s">
        <v>115</v>
      </c>
      <c r="BO263" s="119" t="s">
        <v>94</v>
      </c>
      <c r="BP263" s="119" t="s">
        <v>95</v>
      </c>
      <c r="BQ263" s="119" t="s">
        <v>96</v>
      </c>
      <c r="BR263" s="119" t="s">
        <v>101</v>
      </c>
      <c r="BS263" s="119">
        <v>2</v>
      </c>
      <c r="BT263" s="63">
        <v>120</v>
      </c>
      <c r="BU263" s="63">
        <v>1</v>
      </c>
      <c r="BV263" s="63">
        <v>1</v>
      </c>
      <c r="BW263" s="63">
        <f>SUM(BV263)*2</f>
        <v>2</v>
      </c>
      <c r="BX263" s="165">
        <v>30</v>
      </c>
      <c r="BY263" s="166">
        <f t="shared" ref="BY263:BY269" si="2243">SUM(BZ263+CB263+CD263+CF263+CH263)</f>
        <v>14</v>
      </c>
      <c r="BZ263" s="141"/>
      <c r="CA263" s="142">
        <f t="shared" ref="CA263:CA269" si="2244">SUM(BZ263)*BU263</f>
        <v>0</v>
      </c>
      <c r="CB263" s="141">
        <v>12</v>
      </c>
      <c r="CC263" s="142">
        <f t="shared" ref="CC263:CC268" si="2245">BV263*CB263</f>
        <v>12</v>
      </c>
      <c r="CD263" s="141">
        <v>2</v>
      </c>
      <c r="CE263" s="142">
        <f t="shared" ref="CE263:CE269" si="2246">SUM(CD263)*BV263</f>
        <v>2</v>
      </c>
      <c r="CF263" s="141"/>
      <c r="CG263" s="142">
        <f t="shared" ref="CG263:CG269" si="2247">SUM(CF263)*BW263</f>
        <v>0</v>
      </c>
      <c r="CH263" s="141"/>
      <c r="CI263" s="142">
        <f t="shared" ref="CI263:CI268" si="2248">SUM(CH263)*BV263*5</f>
        <v>0</v>
      </c>
      <c r="CJ263" s="163">
        <f t="shared" ref="CJ263:CJ268" si="2249">SUM(BV263*DJ263*2+BW263*DL263*2)</f>
        <v>0</v>
      </c>
      <c r="CK263" s="68">
        <f>SUM(BX263*5/100*BV263)</f>
        <v>1.5</v>
      </c>
      <c r="CL263" s="141"/>
      <c r="CM263" s="142"/>
      <c r="CN263" s="141"/>
      <c r="CO263" s="163">
        <f t="shared" ref="CO263:CO269" si="2250">SUM(CN263)*3*BT263/5</f>
        <v>0</v>
      </c>
      <c r="CP263" s="141"/>
      <c r="CQ263" s="148">
        <f t="shared" ref="CQ263:CQ269" si="2251">SUM(CP263*BT263*(30+4))</f>
        <v>0</v>
      </c>
      <c r="CR263" s="141"/>
      <c r="CS263" s="142">
        <f t="shared" ref="CS263:CS269" si="2252">SUM(CR263*BT263*3)</f>
        <v>0</v>
      </c>
      <c r="CT263" s="141"/>
      <c r="CU263" s="167">
        <f t="shared" ref="CU263:CU269" si="2253">SUM(CT263*BT263/3)</f>
        <v>0</v>
      </c>
      <c r="CV263" s="141"/>
      <c r="CW263" s="67">
        <f t="shared" ref="CW263:CW269" si="2254">SUM(CV263*BT263*2/3)</f>
        <v>0</v>
      </c>
      <c r="CX263" s="141"/>
      <c r="CY263" s="142">
        <f>SUM(CX263*BT263)</f>
        <v>0</v>
      </c>
      <c r="CZ263" s="141"/>
      <c r="DA263" s="142">
        <f>SUM(CZ263*BV263)</f>
        <v>0</v>
      </c>
      <c r="DB263" s="141"/>
      <c r="DC263" s="142">
        <f t="shared" ref="DC263:DC270" si="2255">SUM(DB263*BT263*2)</f>
        <v>0</v>
      </c>
      <c r="DD263" s="141">
        <v>1</v>
      </c>
      <c r="DE263" s="66">
        <f>DD263*BV263*6</f>
        <v>6</v>
      </c>
      <c r="DF263" s="65"/>
      <c r="DG263" s="67">
        <f>DF263*BT263/3</f>
        <v>0</v>
      </c>
      <c r="DH263" s="141"/>
      <c r="DI263" s="162">
        <f>SUM(DH263*BT263/3)</f>
        <v>0</v>
      </c>
      <c r="DJ263" s="141"/>
      <c r="DK263" s="162">
        <f>SUM(BV263*DJ263*8)</f>
        <v>0</v>
      </c>
      <c r="DL263" s="141"/>
      <c r="DM263" s="163">
        <f>SUM(DL263*BW263*5*6)</f>
        <v>0</v>
      </c>
      <c r="DN263" s="141"/>
      <c r="DO263" s="68">
        <f>SUM(DN263*BW263*4*6)</f>
        <v>0</v>
      </c>
      <c r="DP263" s="141"/>
      <c r="DQ263" s="164">
        <f>SUM(DP263*50)</f>
        <v>0</v>
      </c>
      <c r="DR263" s="79"/>
      <c r="DS263" s="153">
        <f t="shared" ref="DS263:DS274" si="2256">SUM(DA263+DQ263+DO263+DM263+DK263+DI263+DE263+DC263+CW263+CY263+CU263+CS263+CQ263+CO263+CM263+CK263+CJ263+CI263+CG263+CC263+CA263+CE263+DG263)</f>
        <v>21.5</v>
      </c>
      <c r="DT263" s="153">
        <f t="shared" ref="DT263:DT274" si="2257">SUM(CA263+CC263+CG263+CI263+CJ263+DE263+DI263+DK263+DM263+DO263+CE263+DC263)</f>
        <v>20</v>
      </c>
      <c r="DU263" s="79"/>
      <c r="DV263" s="79"/>
      <c r="DW263" s="79"/>
      <c r="DX263" s="182"/>
      <c r="DY263" s="183"/>
      <c r="DZ263" s="137" t="s">
        <v>115</v>
      </c>
      <c r="EA263" s="119" t="s">
        <v>94</v>
      </c>
      <c r="EB263" s="119" t="s">
        <v>95</v>
      </c>
      <c r="EC263" s="79"/>
      <c r="ED263" s="79"/>
      <c r="EE263" s="79"/>
      <c r="EF263" s="79"/>
      <c r="EG263" s="79"/>
      <c r="EH263" s="79"/>
      <c r="EI263" s="79"/>
      <c r="EJ263" s="79">
        <f t="shared" ref="EJ263:EJ274" si="2258">SUM(L263+BX263)</f>
        <v>72</v>
      </c>
      <c r="EK263" s="79">
        <f t="shared" ref="EK263:EK274" si="2259">SUM(M263+BY263)</f>
        <v>36</v>
      </c>
      <c r="EL263" s="79">
        <f t="shared" ref="EL263:EL274" si="2260">SUM(N263+BZ263)</f>
        <v>0</v>
      </c>
      <c r="EM263" s="153">
        <f t="shared" ref="EM263:EM274" si="2261">SUM(O263+CA263)</f>
        <v>0</v>
      </c>
      <c r="EN263" s="79">
        <f t="shared" ref="EN263:EN274" si="2262">SUM(P263+CB263)</f>
        <v>32</v>
      </c>
      <c r="EO263" s="79">
        <f t="shared" ref="EO263:EO274" si="2263">SUM(Q263+CC263)</f>
        <v>32</v>
      </c>
      <c r="EP263" s="79">
        <f t="shared" ref="EP263:EP274" si="2264">SUM(R263+CD263)</f>
        <v>4</v>
      </c>
      <c r="EQ263" s="79">
        <f t="shared" ref="EQ263:EQ274" si="2265">SUM(S263+CE263)</f>
        <v>4</v>
      </c>
      <c r="ER263" s="79">
        <f t="shared" ref="ER263:ER274" si="2266">SUM(T263+CF263)</f>
        <v>0</v>
      </c>
      <c r="ES263" s="79">
        <f t="shared" ref="ES263:ES274" si="2267">SUM(U263+CG263)</f>
        <v>0</v>
      </c>
      <c r="ET263" s="79">
        <f t="shared" ref="ET263:ET274" si="2268">SUM(V263+CH263)</f>
        <v>0</v>
      </c>
      <c r="EU263" s="79">
        <f t="shared" ref="EU263:EU274" si="2269">SUM(W263+CI263)</f>
        <v>0</v>
      </c>
      <c r="EV263" s="79">
        <f t="shared" ref="EV263:EV274" si="2270">SUM(X263+CJ263)</f>
        <v>0</v>
      </c>
      <c r="EW263" s="79">
        <f t="shared" ref="EW263:EW274" si="2271">SUM(Y263+CK263)</f>
        <v>3.6</v>
      </c>
      <c r="EX263" s="79">
        <f t="shared" ref="EX263:EX274" si="2272">SUM(Z263+CL263)</f>
        <v>0</v>
      </c>
      <c r="EY263" s="79">
        <f t="shared" ref="EY263:EY274" si="2273">SUM(AA263+CM263)</f>
        <v>0</v>
      </c>
      <c r="EZ263" s="79">
        <f t="shared" ref="EZ263:EZ274" si="2274">SUM(AB263+CN263)</f>
        <v>0</v>
      </c>
      <c r="FA263" s="79">
        <f t="shared" ref="FA263:FA274" si="2275">SUM(AC263+CO263)</f>
        <v>0</v>
      </c>
      <c r="FB263" s="79">
        <f t="shared" ref="FB263:FB274" si="2276">SUM(AD263+CP263)</f>
        <v>0</v>
      </c>
      <c r="FC263" s="79">
        <f t="shared" ref="FC263:FC274" si="2277">SUM(AE263+CQ263)</f>
        <v>0</v>
      </c>
      <c r="FD263" s="79">
        <f t="shared" ref="FD263:FD274" si="2278">SUM(AF263+CR263)</f>
        <v>0</v>
      </c>
      <c r="FE263" s="79">
        <f t="shared" ref="FE263:FE274" si="2279">SUM(AG263+CS263)</f>
        <v>0</v>
      </c>
      <c r="FF263" s="79">
        <f t="shared" ref="FF263:FF274" si="2280">SUM(AH263+CT263)</f>
        <v>0</v>
      </c>
      <c r="FG263" s="153">
        <f t="shared" ref="FG263:FG274" si="2281">SUM(AI263+CU263)</f>
        <v>0</v>
      </c>
      <c r="FH263" s="79">
        <f t="shared" ref="FH263:FH274" si="2282">SUM(AJ263+CV263)</f>
        <v>0</v>
      </c>
      <c r="FI263" s="79">
        <f t="shared" ref="FI263:FI274" si="2283">SUM(AK263+CW263)</f>
        <v>0</v>
      </c>
      <c r="FJ263" s="79">
        <f t="shared" ref="FJ263:FJ274" si="2284">SUM(AL263+CX263)</f>
        <v>0</v>
      </c>
      <c r="FK263" s="79">
        <f t="shared" ref="FK263:FK274" si="2285">SUM(AM263+CY263)</f>
        <v>0</v>
      </c>
      <c r="FL263" s="79">
        <f t="shared" ref="FL263:FL274" si="2286">SUM(AN263+CZ263)</f>
        <v>0</v>
      </c>
      <c r="FM263" s="79">
        <f t="shared" ref="FM263:FM274" si="2287">SUM(AO263+DA263)</f>
        <v>0</v>
      </c>
      <c r="FN263" s="79">
        <f t="shared" ref="FN263:FN274" si="2288">SUM(AP263+DB263)</f>
        <v>0</v>
      </c>
      <c r="FO263" s="79">
        <f t="shared" ref="FO263:FO274" si="2289">SUM(AQ263+DC263)</f>
        <v>0</v>
      </c>
      <c r="FP263" s="79">
        <f t="shared" ref="FP263:FP274" si="2290">SUM(AR263+DD263)</f>
        <v>2</v>
      </c>
      <c r="FQ263" s="79">
        <f t="shared" ref="FQ263:FS274" si="2291">SUM(AS263+DE263)</f>
        <v>12</v>
      </c>
      <c r="FR263" s="79"/>
      <c r="FS263" s="155">
        <f t="shared" si="2291"/>
        <v>0</v>
      </c>
      <c r="FT263" s="79">
        <f t="shared" ref="FT263:FT274" si="2292">SUM(AV263+DH263)</f>
        <v>0</v>
      </c>
      <c r="FU263" s="79">
        <f t="shared" ref="FU263:FU274" si="2293">SUM(AW263+DI263)</f>
        <v>0</v>
      </c>
      <c r="FV263" s="79">
        <f t="shared" ref="FV263:FV274" si="2294">SUM(AX263+DJ263)</f>
        <v>0</v>
      </c>
      <c r="FW263" s="79">
        <f t="shared" ref="FW263:FW274" si="2295">SUM(AY263+DK263)</f>
        <v>0</v>
      </c>
      <c r="FX263" s="79">
        <f t="shared" ref="FX263:FX274" si="2296">SUM(AZ263+DL263)</f>
        <v>0</v>
      </c>
      <c r="FY263" s="79">
        <f t="shared" ref="FY263:FY274" si="2297">SUM(BA263+DM263)</f>
        <v>0</v>
      </c>
      <c r="FZ263" s="79">
        <f t="shared" ref="FZ263:FZ274" si="2298">SUM(BB263+DN263)</f>
        <v>0</v>
      </c>
      <c r="GA263" s="79">
        <f t="shared" ref="GA263:GA274" si="2299">SUM(BC263+DO263)</f>
        <v>0</v>
      </c>
      <c r="GB263" s="79">
        <f t="shared" ref="GB263:GB274" si="2300">SUM(BD263+DP263)</f>
        <v>0</v>
      </c>
      <c r="GC263" s="79">
        <f t="shared" ref="GC263:GC274" si="2301">SUM(BE263+DQ263)</f>
        <v>0</v>
      </c>
      <c r="GD263" s="79">
        <f t="shared" ref="GD263:GD274" si="2302">SUM(BF263+DR263)</f>
        <v>0</v>
      </c>
      <c r="GE263" s="153">
        <f t="shared" ref="GE263:GE274" si="2303">SUM(BG263+DS263)</f>
        <v>51.6</v>
      </c>
      <c r="GF263" s="153">
        <f t="shared" ref="GF263:GF274" si="2304">SUM(BH263+DT263)</f>
        <v>48</v>
      </c>
      <c r="GG263" s="79"/>
      <c r="GH263" s="79"/>
      <c r="GI263" s="79"/>
      <c r="GJ263" s="80"/>
      <c r="GK263" s="267"/>
      <c r="GL263" s="10"/>
      <c r="GM263" s="10"/>
      <c r="GN263" s="1"/>
      <c r="GO263" s="13"/>
      <c r="GP263" s="26"/>
      <c r="GQ263" s="5"/>
      <c r="GR263" s="33"/>
    </row>
    <row r="264" spans="1:200" ht="24.95" hidden="1" customHeight="1" outlineLevel="1" x14ac:dyDescent="0.3">
      <c r="A264" s="116"/>
      <c r="B264" s="137" t="s">
        <v>102</v>
      </c>
      <c r="C264" s="63" t="s">
        <v>94</v>
      </c>
      <c r="D264" s="119" t="s">
        <v>95</v>
      </c>
      <c r="E264" s="119" t="s">
        <v>96</v>
      </c>
      <c r="F264" s="63" t="s">
        <v>103</v>
      </c>
      <c r="G264" s="119">
        <v>5</v>
      </c>
      <c r="H264" s="63">
        <v>23</v>
      </c>
      <c r="I264" s="63">
        <v>1</v>
      </c>
      <c r="J264" s="63">
        <v>1</v>
      </c>
      <c r="K264" s="63">
        <f t="shared" si="2239"/>
        <v>2</v>
      </c>
      <c r="L264" s="138">
        <v>62</v>
      </c>
      <c r="M264" s="166">
        <f t="shared" si="2240"/>
        <v>62</v>
      </c>
      <c r="N264" s="141">
        <v>24</v>
      </c>
      <c r="O264" s="142">
        <f t="shared" ref="O264:O270" si="2305">SUM(N264)*I264</f>
        <v>24</v>
      </c>
      <c r="P264" s="141">
        <v>14</v>
      </c>
      <c r="Q264" s="142">
        <f>J264*P264</f>
        <v>14</v>
      </c>
      <c r="R264" s="141">
        <v>24</v>
      </c>
      <c r="S264" s="142">
        <f t="shared" ref="S264:S269" si="2306">SUM(R264)*J264</f>
        <v>24</v>
      </c>
      <c r="T264" s="141"/>
      <c r="U264" s="142">
        <f t="shared" ref="U264:U269" si="2307">SUM(T264)*K264</f>
        <v>0</v>
      </c>
      <c r="V264" s="141"/>
      <c r="W264" s="142">
        <f>SUM(V264)*J264*5</f>
        <v>0</v>
      </c>
      <c r="X264" s="67">
        <f>SUM(J264*AX264*2+K264*AZ264*2)</f>
        <v>0</v>
      </c>
      <c r="Y264" s="68">
        <f>SUM(L264*5/100*J264)</f>
        <v>3.1</v>
      </c>
      <c r="Z264" s="141"/>
      <c r="AA264" s="142"/>
      <c r="AB264" s="141"/>
      <c r="AC264" s="67">
        <f>SUM(AB264)*3*H264/5</f>
        <v>0</v>
      </c>
      <c r="AD264" s="141"/>
      <c r="AE264" s="148">
        <f>SUM(AD264*H264*(30+4))</f>
        <v>0</v>
      </c>
      <c r="AF264" s="141"/>
      <c r="AG264" s="66">
        <f>SUM(AF264*H264*3)</f>
        <v>0</v>
      </c>
      <c r="AH264" s="66"/>
      <c r="AI264" s="167">
        <f>SUM(AH264*H264/3)</f>
        <v>0</v>
      </c>
      <c r="AJ264" s="141"/>
      <c r="AK264" s="67">
        <f>SUM(AJ264*H264*2/3)</f>
        <v>0</v>
      </c>
      <c r="AL264" s="141">
        <v>1</v>
      </c>
      <c r="AM264" s="142">
        <f>SUM(AL264*H264)*2</f>
        <v>46</v>
      </c>
      <c r="AN264" s="141"/>
      <c r="AO264" s="142">
        <f>SUM(AN264*J264*2)</f>
        <v>0</v>
      </c>
      <c r="AP264" s="141"/>
      <c r="AQ264" s="68">
        <f>SUM(AP264*H264*2)</f>
        <v>0</v>
      </c>
      <c r="AR264" s="141"/>
      <c r="AS264" s="67">
        <f>SUM(J264*AR264*6)</f>
        <v>0</v>
      </c>
      <c r="AT264" s="65">
        <v>1</v>
      </c>
      <c r="AU264" s="67">
        <f>AT264*H264/3</f>
        <v>7.666666666666667</v>
      </c>
      <c r="AV264" s="141"/>
      <c r="AW264" s="66">
        <f>SUM(J264*AV264*6)</f>
        <v>0</v>
      </c>
      <c r="AX264" s="141"/>
      <c r="AY264" s="67">
        <f>SUM(J264*AX264*8)</f>
        <v>0</v>
      </c>
      <c r="AZ264" s="66"/>
      <c r="BA264" s="67">
        <f>SUM(AZ264*K264*5*6)</f>
        <v>0</v>
      </c>
      <c r="BB264" s="141"/>
      <c r="BC264" s="68">
        <f>SUM(BB264*K264*4*6)</f>
        <v>0</v>
      </c>
      <c r="BD264" s="141"/>
      <c r="BE264" s="70">
        <f>SUM(BD264*50)</f>
        <v>0</v>
      </c>
      <c r="BF264" s="116"/>
      <c r="BG264" s="181">
        <f t="shared" si="2241"/>
        <v>118.76666666666667</v>
      </c>
      <c r="BH264" s="181">
        <f t="shared" si="2242"/>
        <v>62</v>
      </c>
      <c r="BI264" s="82"/>
      <c r="BJ264" s="79"/>
      <c r="BK264" s="80"/>
      <c r="BL264" s="116"/>
      <c r="BM264" s="82"/>
      <c r="BN264" s="137" t="s">
        <v>102</v>
      </c>
      <c r="BO264" s="119" t="s">
        <v>94</v>
      </c>
      <c r="BP264" s="119" t="s">
        <v>95</v>
      </c>
      <c r="BQ264" s="119" t="s">
        <v>96</v>
      </c>
      <c r="BR264" s="119" t="s">
        <v>255</v>
      </c>
      <c r="BS264" s="119">
        <v>4</v>
      </c>
      <c r="BT264" s="119">
        <v>169</v>
      </c>
      <c r="BU264" s="63">
        <v>1</v>
      </c>
      <c r="BV264" s="63">
        <v>1</v>
      </c>
      <c r="BW264" s="63">
        <f>SUM(BV264)*2</f>
        <v>2</v>
      </c>
      <c r="BX264" s="137">
        <v>84</v>
      </c>
      <c r="BY264" s="166">
        <f t="shared" si="2243"/>
        <v>54</v>
      </c>
      <c r="BZ264" s="141"/>
      <c r="CA264" s="141">
        <f t="shared" si="2244"/>
        <v>0</v>
      </c>
      <c r="CB264" s="141">
        <v>26</v>
      </c>
      <c r="CC264" s="141">
        <f t="shared" si="2245"/>
        <v>26</v>
      </c>
      <c r="CD264" s="141">
        <v>28</v>
      </c>
      <c r="CE264" s="141">
        <f t="shared" si="2246"/>
        <v>28</v>
      </c>
      <c r="CF264" s="141"/>
      <c r="CG264" s="142">
        <f t="shared" si="2247"/>
        <v>0</v>
      </c>
      <c r="CH264" s="141"/>
      <c r="CI264" s="142">
        <f t="shared" si="2248"/>
        <v>0</v>
      </c>
      <c r="CJ264" s="67">
        <f t="shared" si="2249"/>
        <v>0</v>
      </c>
      <c r="CK264" s="68">
        <f>SUM(BX264*5/100*BV264)</f>
        <v>4.2</v>
      </c>
      <c r="CL264" s="141"/>
      <c r="CM264" s="142"/>
      <c r="CN264" s="141"/>
      <c r="CO264" s="67">
        <f t="shared" si="2250"/>
        <v>0</v>
      </c>
      <c r="CP264" s="65"/>
      <c r="CQ264" s="69">
        <f t="shared" si="2251"/>
        <v>0</v>
      </c>
      <c r="CR264" s="65"/>
      <c r="CS264" s="66">
        <f t="shared" si="2252"/>
        <v>0</v>
      </c>
      <c r="CT264" s="66"/>
      <c r="CU264" s="167">
        <f t="shared" si="2253"/>
        <v>0</v>
      </c>
      <c r="CV264" s="141"/>
      <c r="CW264" s="67">
        <f t="shared" si="2254"/>
        <v>0</v>
      </c>
      <c r="CX264" s="65"/>
      <c r="CY264" s="66">
        <f>SUM(CX264*BT264)*2</f>
        <v>0</v>
      </c>
      <c r="CZ264" s="65"/>
      <c r="DA264" s="66">
        <f>SUM(CZ264*BV264*2)</f>
        <v>0</v>
      </c>
      <c r="DB264" s="65"/>
      <c r="DC264" s="66">
        <f t="shared" si="2255"/>
        <v>0</v>
      </c>
      <c r="DD264" s="65">
        <v>1</v>
      </c>
      <c r="DE264" s="66">
        <f>SUM(BV264*DD264*6)</f>
        <v>6</v>
      </c>
      <c r="DF264" s="65"/>
      <c r="DG264" s="67">
        <f t="shared" ref="DG264:DG270" si="2308">DF264*BT264/3</f>
        <v>0</v>
      </c>
      <c r="DH264" s="66"/>
      <c r="DI264" s="66">
        <f>SUM(DH264*BT264/3)</f>
        <v>0</v>
      </c>
      <c r="DJ264" s="141"/>
      <c r="DK264" s="66">
        <f>SUM(BV264*DJ264*8)</f>
        <v>0</v>
      </c>
      <c r="DL264" s="79"/>
      <c r="DM264" s="79"/>
      <c r="DN264" s="79"/>
      <c r="DO264" s="79"/>
      <c r="DP264" s="79"/>
      <c r="DQ264" s="79"/>
      <c r="DR264" s="79"/>
      <c r="DS264" s="153">
        <f t="shared" si="2256"/>
        <v>64.2</v>
      </c>
      <c r="DT264" s="153">
        <f t="shared" si="2257"/>
        <v>60</v>
      </c>
      <c r="DU264" s="79"/>
      <c r="DV264" s="79"/>
      <c r="DW264" s="79"/>
      <c r="DX264" s="182"/>
      <c r="DY264" s="183"/>
      <c r="DZ264" s="137" t="s">
        <v>102</v>
      </c>
      <c r="EA264" s="119" t="s">
        <v>94</v>
      </c>
      <c r="EB264" s="119" t="s">
        <v>95</v>
      </c>
      <c r="EC264" s="79"/>
      <c r="ED264" s="79"/>
      <c r="EE264" s="79"/>
      <c r="EF264" s="79"/>
      <c r="EG264" s="79"/>
      <c r="EH264" s="79"/>
      <c r="EI264" s="79"/>
      <c r="EJ264" s="79">
        <f t="shared" si="2258"/>
        <v>146</v>
      </c>
      <c r="EK264" s="79">
        <f t="shared" si="2259"/>
        <v>116</v>
      </c>
      <c r="EL264" s="79">
        <f t="shared" si="2260"/>
        <v>24</v>
      </c>
      <c r="EM264" s="153">
        <f t="shared" si="2261"/>
        <v>24</v>
      </c>
      <c r="EN264" s="79">
        <f t="shared" si="2262"/>
        <v>40</v>
      </c>
      <c r="EO264" s="79">
        <f t="shared" si="2263"/>
        <v>40</v>
      </c>
      <c r="EP264" s="79">
        <f t="shared" si="2264"/>
        <v>52</v>
      </c>
      <c r="EQ264" s="79">
        <f t="shared" si="2265"/>
        <v>52</v>
      </c>
      <c r="ER264" s="79">
        <f t="shared" si="2266"/>
        <v>0</v>
      </c>
      <c r="ES264" s="79">
        <f t="shared" si="2267"/>
        <v>0</v>
      </c>
      <c r="ET264" s="79">
        <f t="shared" si="2268"/>
        <v>0</v>
      </c>
      <c r="EU264" s="79">
        <f t="shared" si="2269"/>
        <v>0</v>
      </c>
      <c r="EV264" s="79">
        <f t="shared" si="2270"/>
        <v>0</v>
      </c>
      <c r="EW264" s="79">
        <f t="shared" si="2271"/>
        <v>7.3000000000000007</v>
      </c>
      <c r="EX264" s="79">
        <f t="shared" si="2272"/>
        <v>0</v>
      </c>
      <c r="EY264" s="79">
        <f t="shared" si="2273"/>
        <v>0</v>
      </c>
      <c r="EZ264" s="79">
        <f t="shared" si="2274"/>
        <v>0</v>
      </c>
      <c r="FA264" s="79">
        <f t="shared" si="2275"/>
        <v>0</v>
      </c>
      <c r="FB264" s="79">
        <f t="shared" si="2276"/>
        <v>0</v>
      </c>
      <c r="FC264" s="79">
        <f t="shared" si="2277"/>
        <v>0</v>
      </c>
      <c r="FD264" s="79">
        <f t="shared" si="2278"/>
        <v>0</v>
      </c>
      <c r="FE264" s="79">
        <f t="shared" si="2279"/>
        <v>0</v>
      </c>
      <c r="FF264" s="79">
        <f t="shared" si="2280"/>
        <v>0</v>
      </c>
      <c r="FG264" s="153">
        <f t="shared" si="2281"/>
        <v>0</v>
      </c>
      <c r="FH264" s="79">
        <f t="shared" si="2282"/>
        <v>0</v>
      </c>
      <c r="FI264" s="79">
        <f t="shared" si="2283"/>
        <v>0</v>
      </c>
      <c r="FJ264" s="79">
        <f t="shared" si="2284"/>
        <v>1</v>
      </c>
      <c r="FK264" s="79">
        <f t="shared" si="2285"/>
        <v>46</v>
      </c>
      <c r="FL264" s="79">
        <f t="shared" si="2286"/>
        <v>0</v>
      </c>
      <c r="FM264" s="79">
        <f t="shared" si="2287"/>
        <v>0</v>
      </c>
      <c r="FN264" s="79">
        <f t="shared" si="2288"/>
        <v>0</v>
      </c>
      <c r="FO264" s="79">
        <f t="shared" si="2289"/>
        <v>0</v>
      </c>
      <c r="FP264" s="79">
        <f t="shared" si="2290"/>
        <v>1</v>
      </c>
      <c r="FQ264" s="79">
        <f t="shared" si="2291"/>
        <v>6</v>
      </c>
      <c r="FR264" s="79"/>
      <c r="FS264" s="155">
        <f t="shared" si="2291"/>
        <v>7.666666666666667</v>
      </c>
      <c r="FT264" s="79">
        <f t="shared" si="2292"/>
        <v>0</v>
      </c>
      <c r="FU264" s="79">
        <f t="shared" si="2293"/>
        <v>0</v>
      </c>
      <c r="FV264" s="79">
        <f t="shared" si="2294"/>
        <v>0</v>
      </c>
      <c r="FW264" s="79">
        <f t="shared" si="2295"/>
        <v>0</v>
      </c>
      <c r="FX264" s="79">
        <f t="shared" si="2296"/>
        <v>0</v>
      </c>
      <c r="FY264" s="79">
        <f t="shared" si="2297"/>
        <v>0</v>
      </c>
      <c r="FZ264" s="79">
        <f t="shared" si="2298"/>
        <v>0</v>
      </c>
      <c r="GA264" s="79">
        <f t="shared" si="2299"/>
        <v>0</v>
      </c>
      <c r="GB264" s="79">
        <f t="shared" si="2300"/>
        <v>0</v>
      </c>
      <c r="GC264" s="79">
        <f t="shared" si="2301"/>
        <v>0</v>
      </c>
      <c r="GD264" s="79">
        <f t="shared" si="2302"/>
        <v>0</v>
      </c>
      <c r="GE264" s="153">
        <f t="shared" si="2303"/>
        <v>182.96666666666667</v>
      </c>
      <c r="GF264" s="153">
        <f t="shared" si="2304"/>
        <v>122</v>
      </c>
      <c r="GG264" s="79"/>
      <c r="GH264" s="79"/>
      <c r="GI264" s="79"/>
      <c r="GJ264" s="80"/>
      <c r="GK264" s="267"/>
      <c r="GL264" s="10"/>
      <c r="GM264" s="10"/>
      <c r="GN264" s="1"/>
      <c r="GO264" s="13"/>
      <c r="GP264" s="26"/>
      <c r="GQ264" s="5"/>
      <c r="GR264" s="33"/>
    </row>
    <row r="265" spans="1:200" ht="24.95" hidden="1" customHeight="1" outlineLevel="1" x14ac:dyDescent="0.3">
      <c r="A265" s="116"/>
      <c r="B265" s="62" t="s">
        <v>93</v>
      </c>
      <c r="C265" s="119" t="s">
        <v>108</v>
      </c>
      <c r="D265" s="119" t="s">
        <v>95</v>
      </c>
      <c r="E265" s="119" t="s">
        <v>109</v>
      </c>
      <c r="F265" s="119" t="s">
        <v>424</v>
      </c>
      <c r="G265" s="119">
        <v>1</v>
      </c>
      <c r="H265" s="63">
        <v>54</v>
      </c>
      <c r="I265" s="63">
        <v>1</v>
      </c>
      <c r="J265" s="63">
        <v>1</v>
      </c>
      <c r="K265" s="63">
        <f t="shared" si="2239"/>
        <v>2</v>
      </c>
      <c r="L265" s="109">
        <v>42</v>
      </c>
      <c r="M265" s="110">
        <f t="shared" si="2240"/>
        <v>22</v>
      </c>
      <c r="N265" s="109"/>
      <c r="O265" s="109">
        <f t="shared" si="2305"/>
        <v>0</v>
      </c>
      <c r="P265" s="109">
        <v>20</v>
      </c>
      <c r="Q265" s="111">
        <f t="shared" ref="Q265:Q272" si="2309">J265*P265</f>
        <v>20</v>
      </c>
      <c r="R265" s="109">
        <v>2</v>
      </c>
      <c r="S265" s="111">
        <f t="shared" si="2306"/>
        <v>2</v>
      </c>
      <c r="T265" s="176"/>
      <c r="U265" s="66">
        <f t="shared" si="2307"/>
        <v>0</v>
      </c>
      <c r="V265" s="176"/>
      <c r="W265" s="66">
        <f>SUM(V265)*J265*3</f>
        <v>0</v>
      </c>
      <c r="X265" s="67">
        <f>2/8*J265*AX265</f>
        <v>0</v>
      </c>
      <c r="Y265" s="67">
        <f>SUM(L265*5/100*J265)</f>
        <v>2.1</v>
      </c>
      <c r="Z265" s="176"/>
      <c r="AA265" s="66"/>
      <c r="AB265" s="176"/>
      <c r="AC265" s="67">
        <f>SUM(AB265)*3*H265/5</f>
        <v>0</v>
      </c>
      <c r="AD265" s="176"/>
      <c r="AE265" s="66">
        <f>SUM(AD265*H265*(30+4))</f>
        <v>0</v>
      </c>
      <c r="AF265" s="176"/>
      <c r="AG265" s="66">
        <f>SUM(AF265*H265*3)</f>
        <v>0</v>
      </c>
      <c r="AH265" s="176"/>
      <c r="AI265" s="67">
        <f>SUM(AH265*H265/3)</f>
        <v>0</v>
      </c>
      <c r="AJ265" s="176"/>
      <c r="AK265" s="67">
        <f>SUM(AJ265*H265*2/3)</f>
        <v>0</v>
      </c>
      <c r="AL265" s="176"/>
      <c r="AM265" s="66">
        <f>SUM(AL265*H265)</f>
        <v>0</v>
      </c>
      <c r="AN265" s="176"/>
      <c r="AO265" s="66">
        <f>SUM(AN265*J265)</f>
        <v>0</v>
      </c>
      <c r="AP265" s="176"/>
      <c r="AQ265" s="67">
        <f>SUM(AP265*H265*2)</f>
        <v>0</v>
      </c>
      <c r="AR265" s="176">
        <v>1</v>
      </c>
      <c r="AS265" s="67">
        <f>SUM(J265*AR265*6)</f>
        <v>6</v>
      </c>
      <c r="AT265" s="65"/>
      <c r="AU265" s="67">
        <f>AT265*H265/3</f>
        <v>0</v>
      </c>
      <c r="AV265" s="176"/>
      <c r="AW265" s="66">
        <f>SUM(AV265*H265/3)</f>
        <v>0</v>
      </c>
      <c r="AX265" s="65"/>
      <c r="AY265" s="67">
        <f>AX265*J265*8/2</f>
        <v>0</v>
      </c>
      <c r="AZ265" s="176"/>
      <c r="BA265" s="67">
        <f>SUM(AZ265*K265*5*6)</f>
        <v>0</v>
      </c>
      <c r="BB265" s="176"/>
      <c r="BC265" s="67">
        <f>SUM(BB265*K265*4*6)</f>
        <v>0</v>
      </c>
      <c r="BD265" s="176"/>
      <c r="BE265" s="70">
        <f>SUM(BD265*50)</f>
        <v>0</v>
      </c>
      <c r="BF265" s="116"/>
      <c r="BG265" s="181">
        <f t="shared" si="2241"/>
        <v>30.1</v>
      </c>
      <c r="BH265" s="181">
        <f t="shared" si="2242"/>
        <v>28</v>
      </c>
      <c r="BI265" s="82"/>
      <c r="BJ265" s="79"/>
      <c r="BK265" s="80"/>
      <c r="BL265" s="116"/>
      <c r="BM265" s="82"/>
      <c r="BN265" s="62" t="s">
        <v>102</v>
      </c>
      <c r="BO265" s="63" t="s">
        <v>94</v>
      </c>
      <c r="BP265" s="63" t="s">
        <v>95</v>
      </c>
      <c r="BQ265" s="63" t="s">
        <v>96</v>
      </c>
      <c r="BR265" s="63" t="s">
        <v>103</v>
      </c>
      <c r="BS265" s="63">
        <v>6</v>
      </c>
      <c r="BT265" s="63">
        <v>13.5</v>
      </c>
      <c r="BU265" s="63">
        <v>1</v>
      </c>
      <c r="BV265" s="63">
        <v>1</v>
      </c>
      <c r="BW265" s="63">
        <f>SUM(BV265)*2</f>
        <v>2</v>
      </c>
      <c r="BX265" s="109">
        <v>74</v>
      </c>
      <c r="BY265" s="64">
        <f t="shared" si="2243"/>
        <v>74</v>
      </c>
      <c r="BZ265" s="65">
        <v>26</v>
      </c>
      <c r="CA265" s="66">
        <f t="shared" si="2244"/>
        <v>26</v>
      </c>
      <c r="CB265" s="65">
        <v>28</v>
      </c>
      <c r="CC265" s="66">
        <f t="shared" si="2245"/>
        <v>28</v>
      </c>
      <c r="CD265" s="65">
        <v>20</v>
      </c>
      <c r="CE265" s="66">
        <f t="shared" si="2246"/>
        <v>20</v>
      </c>
      <c r="CF265" s="65"/>
      <c r="CG265" s="66">
        <f t="shared" si="2247"/>
        <v>0</v>
      </c>
      <c r="CH265" s="65"/>
      <c r="CI265" s="66">
        <f t="shared" si="2248"/>
        <v>0</v>
      </c>
      <c r="CJ265" s="67">
        <f t="shared" si="2249"/>
        <v>2</v>
      </c>
      <c r="CK265" s="68">
        <f>SUM(BX265*5/100*BV265)</f>
        <v>3.7</v>
      </c>
      <c r="CL265" s="65"/>
      <c r="CM265" s="66"/>
      <c r="CN265" s="65"/>
      <c r="CO265" s="67">
        <f t="shared" si="2250"/>
        <v>0</v>
      </c>
      <c r="CP265" s="65"/>
      <c r="CQ265" s="69">
        <f t="shared" si="2251"/>
        <v>0</v>
      </c>
      <c r="CR265" s="65">
        <v>1</v>
      </c>
      <c r="CS265" s="66">
        <f t="shared" si="2252"/>
        <v>40.5</v>
      </c>
      <c r="CT265" s="66"/>
      <c r="CU265" s="67">
        <f t="shared" si="2253"/>
        <v>0</v>
      </c>
      <c r="CV265" s="65"/>
      <c r="CW265" s="67">
        <f t="shared" si="2254"/>
        <v>0</v>
      </c>
      <c r="CX265" s="65"/>
      <c r="CY265" s="66">
        <f>SUM(CX265*BT265)*2</f>
        <v>0</v>
      </c>
      <c r="CZ265" s="65"/>
      <c r="DA265" s="66">
        <f>SUM(CZ265*BV265*2)</f>
        <v>0</v>
      </c>
      <c r="DB265" s="65"/>
      <c r="DC265" s="66">
        <f t="shared" si="2255"/>
        <v>0</v>
      </c>
      <c r="DD265" s="65"/>
      <c r="DE265" s="66">
        <f>SUM(BV265*DD265*6)</f>
        <v>0</v>
      </c>
      <c r="DF265" s="65"/>
      <c r="DG265" s="67">
        <f t="shared" si="2308"/>
        <v>0</v>
      </c>
      <c r="DH265" s="65"/>
      <c r="DI265" s="66">
        <f>SUM(BV265*DH265*6)</f>
        <v>0</v>
      </c>
      <c r="DJ265" s="65">
        <v>1</v>
      </c>
      <c r="DK265" s="66">
        <f>SUM(BV265*DJ265*8)</f>
        <v>8</v>
      </c>
      <c r="DL265" s="66"/>
      <c r="DM265" s="67">
        <f>SUM(DL265*BW265*5*6)</f>
        <v>0</v>
      </c>
      <c r="DN265" s="65"/>
      <c r="DO265" s="67">
        <f>SUM(DN265*BW265*4*6)</f>
        <v>0</v>
      </c>
      <c r="DP265" s="65"/>
      <c r="DQ265" s="70">
        <f>SUM(DP265*50)</f>
        <v>0</v>
      </c>
      <c r="DR265" s="79"/>
      <c r="DS265" s="153">
        <f t="shared" si="2256"/>
        <v>128.19999999999999</v>
      </c>
      <c r="DT265" s="153">
        <f t="shared" si="2257"/>
        <v>84</v>
      </c>
      <c r="DU265" s="79"/>
      <c r="DV265" s="79"/>
      <c r="DW265" s="79"/>
      <c r="DX265" s="182"/>
      <c r="DY265" s="183"/>
      <c r="DZ265" s="62" t="s">
        <v>102</v>
      </c>
      <c r="EA265" s="63" t="s">
        <v>94</v>
      </c>
      <c r="EB265" s="63" t="s">
        <v>95</v>
      </c>
      <c r="EC265" s="79"/>
      <c r="ED265" s="79"/>
      <c r="EE265" s="79"/>
      <c r="EF265" s="79"/>
      <c r="EG265" s="79"/>
      <c r="EH265" s="79"/>
      <c r="EI265" s="79"/>
      <c r="EJ265" s="79">
        <f t="shared" si="2258"/>
        <v>116</v>
      </c>
      <c r="EK265" s="79">
        <f t="shared" si="2259"/>
        <v>96</v>
      </c>
      <c r="EL265" s="79">
        <f t="shared" si="2260"/>
        <v>26</v>
      </c>
      <c r="EM265" s="153">
        <f t="shared" si="2261"/>
        <v>26</v>
      </c>
      <c r="EN265" s="79">
        <f t="shared" si="2262"/>
        <v>48</v>
      </c>
      <c r="EO265" s="79">
        <f t="shared" si="2263"/>
        <v>48</v>
      </c>
      <c r="EP265" s="79">
        <f t="shared" si="2264"/>
        <v>22</v>
      </c>
      <c r="EQ265" s="79">
        <f t="shared" si="2265"/>
        <v>22</v>
      </c>
      <c r="ER265" s="79">
        <f t="shared" si="2266"/>
        <v>0</v>
      </c>
      <c r="ES265" s="79">
        <f t="shared" si="2267"/>
        <v>0</v>
      </c>
      <c r="ET265" s="79">
        <f t="shared" si="2268"/>
        <v>0</v>
      </c>
      <c r="EU265" s="79">
        <f t="shared" si="2269"/>
        <v>0</v>
      </c>
      <c r="EV265" s="79">
        <f t="shared" si="2270"/>
        <v>2</v>
      </c>
      <c r="EW265" s="79">
        <f t="shared" si="2271"/>
        <v>5.8000000000000007</v>
      </c>
      <c r="EX265" s="79">
        <f t="shared" si="2272"/>
        <v>0</v>
      </c>
      <c r="EY265" s="79">
        <f t="shared" si="2273"/>
        <v>0</v>
      </c>
      <c r="EZ265" s="79">
        <f t="shared" si="2274"/>
        <v>0</v>
      </c>
      <c r="FA265" s="79">
        <f t="shared" si="2275"/>
        <v>0</v>
      </c>
      <c r="FB265" s="79">
        <f t="shared" si="2276"/>
        <v>0</v>
      </c>
      <c r="FC265" s="79">
        <f t="shared" si="2277"/>
        <v>0</v>
      </c>
      <c r="FD265" s="79">
        <f t="shared" si="2278"/>
        <v>1</v>
      </c>
      <c r="FE265" s="79">
        <f t="shared" si="2279"/>
        <v>40.5</v>
      </c>
      <c r="FF265" s="79">
        <f t="shared" si="2280"/>
        <v>0</v>
      </c>
      <c r="FG265" s="153">
        <f t="shared" si="2281"/>
        <v>0</v>
      </c>
      <c r="FH265" s="79">
        <f t="shared" si="2282"/>
        <v>0</v>
      </c>
      <c r="FI265" s="79">
        <f t="shared" si="2283"/>
        <v>0</v>
      </c>
      <c r="FJ265" s="79">
        <f t="shared" si="2284"/>
        <v>0</v>
      </c>
      <c r="FK265" s="79">
        <f t="shared" si="2285"/>
        <v>0</v>
      </c>
      <c r="FL265" s="79">
        <f t="shared" si="2286"/>
        <v>0</v>
      </c>
      <c r="FM265" s="79">
        <f t="shared" si="2287"/>
        <v>0</v>
      </c>
      <c r="FN265" s="79">
        <f t="shared" si="2288"/>
        <v>0</v>
      </c>
      <c r="FO265" s="79">
        <f t="shared" si="2289"/>
        <v>0</v>
      </c>
      <c r="FP265" s="79">
        <f t="shared" si="2290"/>
        <v>1</v>
      </c>
      <c r="FQ265" s="79">
        <f t="shared" si="2291"/>
        <v>6</v>
      </c>
      <c r="FR265" s="79"/>
      <c r="FS265" s="155">
        <f t="shared" si="2291"/>
        <v>0</v>
      </c>
      <c r="FT265" s="79">
        <f t="shared" si="2292"/>
        <v>0</v>
      </c>
      <c r="FU265" s="79">
        <f t="shared" si="2293"/>
        <v>0</v>
      </c>
      <c r="FV265" s="79">
        <f t="shared" si="2294"/>
        <v>1</v>
      </c>
      <c r="FW265" s="79">
        <f t="shared" si="2295"/>
        <v>8</v>
      </c>
      <c r="FX265" s="79">
        <f t="shared" si="2296"/>
        <v>0</v>
      </c>
      <c r="FY265" s="79">
        <f t="shared" si="2297"/>
        <v>0</v>
      </c>
      <c r="FZ265" s="79">
        <f t="shared" si="2298"/>
        <v>0</v>
      </c>
      <c r="GA265" s="79">
        <f t="shared" si="2299"/>
        <v>0</v>
      </c>
      <c r="GB265" s="79">
        <f t="shared" si="2300"/>
        <v>0</v>
      </c>
      <c r="GC265" s="79">
        <f t="shared" si="2301"/>
        <v>0</v>
      </c>
      <c r="GD265" s="79">
        <f t="shared" si="2302"/>
        <v>0</v>
      </c>
      <c r="GE265" s="153">
        <f t="shared" si="2303"/>
        <v>158.29999999999998</v>
      </c>
      <c r="GF265" s="153">
        <f t="shared" si="2304"/>
        <v>112</v>
      </c>
      <c r="GG265" s="79"/>
      <c r="GH265" s="79"/>
      <c r="GI265" s="79"/>
      <c r="GJ265" s="80"/>
      <c r="GK265" s="267"/>
      <c r="GL265" s="10"/>
      <c r="GM265" s="10"/>
      <c r="GN265" s="1"/>
      <c r="GO265" s="13"/>
      <c r="GP265" s="26"/>
      <c r="GQ265" s="5"/>
      <c r="GR265" s="33"/>
    </row>
    <row r="266" spans="1:200" ht="24.95" hidden="1" customHeight="1" outlineLevel="1" x14ac:dyDescent="0.3">
      <c r="A266" s="116"/>
      <c r="B266" s="62" t="s">
        <v>93</v>
      </c>
      <c r="C266" s="119" t="s">
        <v>110</v>
      </c>
      <c r="D266" s="119" t="s">
        <v>95</v>
      </c>
      <c r="E266" s="119" t="s">
        <v>130</v>
      </c>
      <c r="F266" s="119" t="s">
        <v>132</v>
      </c>
      <c r="G266" s="119">
        <v>1</v>
      </c>
      <c r="H266" s="63">
        <v>116</v>
      </c>
      <c r="I266" s="63">
        <v>1</v>
      </c>
      <c r="J266" s="63">
        <v>1</v>
      </c>
      <c r="K266" s="63">
        <f t="shared" si="2239"/>
        <v>2</v>
      </c>
      <c r="L266" s="109">
        <v>42</v>
      </c>
      <c r="M266" s="110">
        <f t="shared" si="2240"/>
        <v>22</v>
      </c>
      <c r="N266" s="109"/>
      <c r="O266" s="109">
        <f t="shared" si="2305"/>
        <v>0</v>
      </c>
      <c r="P266" s="109">
        <v>20</v>
      </c>
      <c r="Q266" s="111">
        <f t="shared" si="2309"/>
        <v>20</v>
      </c>
      <c r="R266" s="109">
        <v>2</v>
      </c>
      <c r="S266" s="111">
        <f t="shared" si="2306"/>
        <v>2</v>
      </c>
      <c r="T266" s="176"/>
      <c r="U266" s="66">
        <f t="shared" si="2307"/>
        <v>0</v>
      </c>
      <c r="V266" s="176"/>
      <c r="W266" s="66">
        <f>SUM(V266)*J266*3</f>
        <v>0</v>
      </c>
      <c r="X266" s="67">
        <f>2/8*J266*AX266</f>
        <v>0</v>
      </c>
      <c r="Y266" s="67">
        <f>SUM(L266*5/100*J266)</f>
        <v>2.1</v>
      </c>
      <c r="Z266" s="176"/>
      <c r="AA266" s="66"/>
      <c r="AB266" s="176"/>
      <c r="AC266" s="67">
        <f>SUM(AB266)*3*H266/5</f>
        <v>0</v>
      </c>
      <c r="AD266" s="176"/>
      <c r="AE266" s="66">
        <f>SUM(AD266*H266*(30+4))</f>
        <v>0</v>
      </c>
      <c r="AF266" s="176"/>
      <c r="AG266" s="66">
        <f>SUM(AF266*H266*3)</f>
        <v>0</v>
      </c>
      <c r="AH266" s="176"/>
      <c r="AI266" s="67">
        <f>SUM(AH266*H266/3)</f>
        <v>0</v>
      </c>
      <c r="AJ266" s="176"/>
      <c r="AK266" s="67">
        <f>SUM(AJ266*H266*2/3)</f>
        <v>0</v>
      </c>
      <c r="AL266" s="176"/>
      <c r="AM266" s="66">
        <f>SUM(AL266*H266)</f>
        <v>0</v>
      </c>
      <c r="AN266" s="176"/>
      <c r="AO266" s="66">
        <f>SUM(AN266*J266)</f>
        <v>0</v>
      </c>
      <c r="AP266" s="176"/>
      <c r="AQ266" s="67">
        <f>SUM(AP266*H266*2)</f>
        <v>0</v>
      </c>
      <c r="AR266" s="176">
        <v>1</v>
      </c>
      <c r="AS266" s="67">
        <f>SUM(J266*AR266*6)</f>
        <v>6</v>
      </c>
      <c r="AT266" s="65"/>
      <c r="AU266" s="67">
        <f>AT266*H266/3</f>
        <v>0</v>
      </c>
      <c r="AV266" s="176"/>
      <c r="AW266" s="66">
        <f>SUM(AV266*H266/3)</f>
        <v>0</v>
      </c>
      <c r="AX266" s="65"/>
      <c r="AY266" s="67">
        <f>AX266*J266*8/2</f>
        <v>0</v>
      </c>
      <c r="AZ266" s="176"/>
      <c r="BA266" s="67">
        <f>SUM(AZ266*K266*5*6)</f>
        <v>0</v>
      </c>
      <c r="BB266" s="176"/>
      <c r="BC266" s="67">
        <f>SUM(BB266*K266*4*6)</f>
        <v>0</v>
      </c>
      <c r="BD266" s="176"/>
      <c r="BE266" s="70">
        <f>SUM(BD266*50)</f>
        <v>0</v>
      </c>
      <c r="BF266" s="116"/>
      <c r="BG266" s="181">
        <f t="shared" si="2241"/>
        <v>30.1</v>
      </c>
      <c r="BH266" s="181">
        <f t="shared" si="2242"/>
        <v>28</v>
      </c>
      <c r="BI266" s="82"/>
      <c r="BJ266" s="79"/>
      <c r="BK266" s="80"/>
      <c r="BL266" s="116"/>
      <c r="BM266" s="82"/>
      <c r="BN266" s="134" t="s">
        <v>257</v>
      </c>
      <c r="BO266" s="63" t="s">
        <v>94</v>
      </c>
      <c r="BP266" s="63" t="s">
        <v>95</v>
      </c>
      <c r="BQ266" s="63" t="s">
        <v>96</v>
      </c>
      <c r="BR266" s="63" t="s">
        <v>260</v>
      </c>
      <c r="BS266" s="63">
        <v>10</v>
      </c>
      <c r="BT266" s="63">
        <v>165</v>
      </c>
      <c r="BU266" s="63">
        <v>2</v>
      </c>
      <c r="BV266" s="63">
        <v>2</v>
      </c>
      <c r="BW266" s="63">
        <f>SUM(BV266)*2</f>
        <v>4</v>
      </c>
      <c r="BX266" s="62">
        <v>30</v>
      </c>
      <c r="BY266" s="64">
        <f t="shared" si="2243"/>
        <v>30</v>
      </c>
      <c r="BZ266" s="65"/>
      <c r="CA266" s="66">
        <f t="shared" si="2244"/>
        <v>0</v>
      </c>
      <c r="CB266" s="65"/>
      <c r="CC266" s="66">
        <f t="shared" si="2245"/>
        <v>0</v>
      </c>
      <c r="CD266" s="65">
        <v>30</v>
      </c>
      <c r="CE266" s="66">
        <f t="shared" si="2246"/>
        <v>60</v>
      </c>
      <c r="CF266" s="65"/>
      <c r="CG266" s="66">
        <f t="shared" si="2247"/>
        <v>0</v>
      </c>
      <c r="CH266" s="65"/>
      <c r="CI266" s="66">
        <f t="shared" si="2248"/>
        <v>0</v>
      </c>
      <c r="CJ266" s="67">
        <f t="shared" si="2249"/>
        <v>0</v>
      </c>
      <c r="CK266" s="68">
        <f>SUM(BX266*5/100*BV266)</f>
        <v>3</v>
      </c>
      <c r="CL266" s="65"/>
      <c r="CM266" s="66"/>
      <c r="CN266" s="65"/>
      <c r="CO266" s="67">
        <f t="shared" si="2250"/>
        <v>0</v>
      </c>
      <c r="CP266" s="65"/>
      <c r="CQ266" s="69">
        <f t="shared" si="2251"/>
        <v>0</v>
      </c>
      <c r="CR266" s="65"/>
      <c r="CS266" s="66">
        <f t="shared" si="2252"/>
        <v>0</v>
      </c>
      <c r="CT266" s="65"/>
      <c r="CU266" s="67">
        <f t="shared" si="2253"/>
        <v>0</v>
      </c>
      <c r="CV266" s="65"/>
      <c r="CW266" s="67">
        <f t="shared" si="2254"/>
        <v>0</v>
      </c>
      <c r="CX266" s="65"/>
      <c r="CY266" s="66">
        <f>SUM(CX266*BT266*2)</f>
        <v>0</v>
      </c>
      <c r="CZ266" s="65"/>
      <c r="DA266" s="66">
        <f>SUM(CZ266*BV266*2)</f>
        <v>0</v>
      </c>
      <c r="DB266" s="65"/>
      <c r="DC266" s="66">
        <f t="shared" si="2255"/>
        <v>0</v>
      </c>
      <c r="DD266" s="65">
        <v>1</v>
      </c>
      <c r="DE266" s="66">
        <f>DD266*BV266*6</f>
        <v>12</v>
      </c>
      <c r="DF266" s="65"/>
      <c r="DG266" s="67">
        <f t="shared" si="2308"/>
        <v>0</v>
      </c>
      <c r="DH266" s="65"/>
      <c r="DI266" s="66">
        <f>SUM(BV266*DH266*6)</f>
        <v>0</v>
      </c>
      <c r="DJ266" s="65"/>
      <c r="DK266" s="66">
        <f>SUM(BV266*DJ266*8)</f>
        <v>0</v>
      </c>
      <c r="DL266" s="79"/>
      <c r="DM266" s="79"/>
      <c r="DN266" s="79"/>
      <c r="DO266" s="79"/>
      <c r="DP266" s="79"/>
      <c r="DQ266" s="79"/>
      <c r="DR266" s="79"/>
      <c r="DS266" s="153">
        <f t="shared" si="2256"/>
        <v>75</v>
      </c>
      <c r="DT266" s="153">
        <f t="shared" si="2257"/>
        <v>72</v>
      </c>
      <c r="DU266" s="79"/>
      <c r="DV266" s="79"/>
      <c r="DW266" s="79"/>
      <c r="DX266" s="182"/>
      <c r="DY266" s="183"/>
      <c r="DZ266" s="134" t="s">
        <v>257</v>
      </c>
      <c r="EA266" s="63" t="s">
        <v>94</v>
      </c>
      <c r="EB266" s="63" t="s">
        <v>95</v>
      </c>
      <c r="EC266" s="79"/>
      <c r="ED266" s="79"/>
      <c r="EE266" s="79"/>
      <c r="EF266" s="79"/>
      <c r="EG266" s="79"/>
      <c r="EH266" s="79"/>
      <c r="EI266" s="79"/>
      <c r="EJ266" s="79">
        <f t="shared" si="2258"/>
        <v>72</v>
      </c>
      <c r="EK266" s="79">
        <f t="shared" si="2259"/>
        <v>52</v>
      </c>
      <c r="EL266" s="79">
        <f t="shared" si="2260"/>
        <v>0</v>
      </c>
      <c r="EM266" s="153">
        <f t="shared" si="2261"/>
        <v>0</v>
      </c>
      <c r="EN266" s="79">
        <f t="shared" si="2262"/>
        <v>20</v>
      </c>
      <c r="EO266" s="79">
        <f t="shared" si="2263"/>
        <v>20</v>
      </c>
      <c r="EP266" s="79">
        <f t="shared" si="2264"/>
        <v>32</v>
      </c>
      <c r="EQ266" s="79">
        <f t="shared" si="2265"/>
        <v>62</v>
      </c>
      <c r="ER266" s="79">
        <f t="shared" si="2266"/>
        <v>0</v>
      </c>
      <c r="ES266" s="79">
        <f t="shared" si="2267"/>
        <v>0</v>
      </c>
      <c r="ET266" s="79">
        <f t="shared" si="2268"/>
        <v>0</v>
      </c>
      <c r="EU266" s="79">
        <f t="shared" si="2269"/>
        <v>0</v>
      </c>
      <c r="EV266" s="79">
        <f t="shared" si="2270"/>
        <v>0</v>
      </c>
      <c r="EW266" s="79">
        <f t="shared" si="2271"/>
        <v>5.0999999999999996</v>
      </c>
      <c r="EX266" s="79">
        <f t="shared" si="2272"/>
        <v>0</v>
      </c>
      <c r="EY266" s="79">
        <f t="shared" si="2273"/>
        <v>0</v>
      </c>
      <c r="EZ266" s="79">
        <f t="shared" si="2274"/>
        <v>0</v>
      </c>
      <c r="FA266" s="79">
        <f t="shared" si="2275"/>
        <v>0</v>
      </c>
      <c r="FB266" s="79">
        <f t="shared" si="2276"/>
        <v>0</v>
      </c>
      <c r="FC266" s="79">
        <f t="shared" si="2277"/>
        <v>0</v>
      </c>
      <c r="FD266" s="79">
        <f t="shared" si="2278"/>
        <v>0</v>
      </c>
      <c r="FE266" s="79">
        <f t="shared" si="2279"/>
        <v>0</v>
      </c>
      <c r="FF266" s="79">
        <f t="shared" si="2280"/>
        <v>0</v>
      </c>
      <c r="FG266" s="153">
        <f t="shared" si="2281"/>
        <v>0</v>
      </c>
      <c r="FH266" s="79">
        <f t="shared" si="2282"/>
        <v>0</v>
      </c>
      <c r="FI266" s="79">
        <f t="shared" si="2283"/>
        <v>0</v>
      </c>
      <c r="FJ266" s="79">
        <f t="shared" si="2284"/>
        <v>0</v>
      </c>
      <c r="FK266" s="79">
        <f t="shared" si="2285"/>
        <v>0</v>
      </c>
      <c r="FL266" s="79">
        <f t="shared" si="2286"/>
        <v>0</v>
      </c>
      <c r="FM266" s="79">
        <f t="shared" si="2287"/>
        <v>0</v>
      </c>
      <c r="FN266" s="79">
        <f t="shared" si="2288"/>
        <v>0</v>
      </c>
      <c r="FO266" s="79">
        <f t="shared" si="2289"/>
        <v>0</v>
      </c>
      <c r="FP266" s="79">
        <f t="shared" si="2290"/>
        <v>2</v>
      </c>
      <c r="FQ266" s="79">
        <f t="shared" si="2291"/>
        <v>18</v>
      </c>
      <c r="FR266" s="79"/>
      <c r="FS266" s="155">
        <f t="shared" si="2291"/>
        <v>0</v>
      </c>
      <c r="FT266" s="79">
        <f t="shared" si="2292"/>
        <v>0</v>
      </c>
      <c r="FU266" s="79">
        <f t="shared" si="2293"/>
        <v>0</v>
      </c>
      <c r="FV266" s="79">
        <f t="shared" si="2294"/>
        <v>0</v>
      </c>
      <c r="FW266" s="79">
        <f t="shared" si="2295"/>
        <v>0</v>
      </c>
      <c r="FX266" s="79">
        <f t="shared" si="2296"/>
        <v>0</v>
      </c>
      <c r="FY266" s="79">
        <f t="shared" si="2297"/>
        <v>0</v>
      </c>
      <c r="FZ266" s="79">
        <f t="shared" si="2298"/>
        <v>0</v>
      </c>
      <c r="GA266" s="79">
        <f t="shared" si="2299"/>
        <v>0</v>
      </c>
      <c r="GB266" s="79">
        <f t="shared" si="2300"/>
        <v>0</v>
      </c>
      <c r="GC266" s="79">
        <f t="shared" si="2301"/>
        <v>0</v>
      </c>
      <c r="GD266" s="79">
        <f t="shared" si="2302"/>
        <v>0</v>
      </c>
      <c r="GE266" s="153">
        <f t="shared" si="2303"/>
        <v>105.1</v>
      </c>
      <c r="GF266" s="153">
        <f t="shared" si="2304"/>
        <v>100</v>
      </c>
      <c r="GG266" s="79"/>
      <c r="GH266" s="79"/>
      <c r="GI266" s="79"/>
      <c r="GJ266" s="80"/>
      <c r="GK266" s="267"/>
      <c r="GL266" s="10"/>
      <c r="GM266" s="10"/>
      <c r="GN266" s="1"/>
      <c r="GO266" s="13"/>
      <c r="GP266" s="26"/>
      <c r="GQ266" s="5"/>
      <c r="GR266" s="33"/>
    </row>
    <row r="267" spans="1:200" ht="24.95" hidden="1" customHeight="1" outlineLevel="1" x14ac:dyDescent="0.3">
      <c r="A267" s="116"/>
      <c r="B267" s="62" t="s">
        <v>102</v>
      </c>
      <c r="C267" s="63" t="s">
        <v>110</v>
      </c>
      <c r="D267" s="63" t="s">
        <v>95</v>
      </c>
      <c r="E267" s="63" t="s">
        <v>130</v>
      </c>
      <c r="F267" s="63" t="s">
        <v>137</v>
      </c>
      <c r="G267" s="63">
        <v>5</v>
      </c>
      <c r="H267" s="63">
        <v>24</v>
      </c>
      <c r="I267" s="63">
        <v>1</v>
      </c>
      <c r="J267" s="63">
        <v>1</v>
      </c>
      <c r="K267" s="63">
        <f t="shared" si="2239"/>
        <v>2</v>
      </c>
      <c r="L267" s="62">
        <v>82</v>
      </c>
      <c r="M267" s="64">
        <f t="shared" si="2240"/>
        <v>14</v>
      </c>
      <c r="N267" s="65"/>
      <c r="O267" s="66">
        <f t="shared" si="2305"/>
        <v>0</v>
      </c>
      <c r="P267" s="65"/>
      <c r="Q267" s="66">
        <f t="shared" si="2309"/>
        <v>0</v>
      </c>
      <c r="R267" s="65"/>
      <c r="S267" s="66">
        <f t="shared" si="2306"/>
        <v>0</v>
      </c>
      <c r="T267" s="65"/>
      <c r="U267" s="66">
        <f t="shared" si="2307"/>
        <v>0</v>
      </c>
      <c r="V267" s="65">
        <v>14</v>
      </c>
      <c r="W267" s="66">
        <f>SUM(V267)*J267</f>
        <v>14</v>
      </c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81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81">
        <f t="shared" si="2241"/>
        <v>14</v>
      </c>
      <c r="BH267" s="181">
        <f t="shared" si="2242"/>
        <v>14</v>
      </c>
      <c r="BI267" s="82"/>
      <c r="BJ267" s="79"/>
      <c r="BK267" s="80"/>
      <c r="BL267" s="116"/>
      <c r="BM267" s="82"/>
      <c r="BN267" s="62" t="s">
        <v>213</v>
      </c>
      <c r="BO267" s="119" t="s">
        <v>110</v>
      </c>
      <c r="BP267" s="119" t="s">
        <v>95</v>
      </c>
      <c r="BQ267" s="119" t="s">
        <v>273</v>
      </c>
      <c r="BR267" s="119" t="s">
        <v>274</v>
      </c>
      <c r="BS267" s="119">
        <v>8</v>
      </c>
      <c r="BT267" s="119">
        <v>5</v>
      </c>
      <c r="BU267" s="119">
        <v>1</v>
      </c>
      <c r="BV267" s="119">
        <v>1</v>
      </c>
      <c r="BW267" s="119">
        <v>1</v>
      </c>
      <c r="BX267" s="109">
        <v>40</v>
      </c>
      <c r="BY267" s="64">
        <f t="shared" si="2243"/>
        <v>40</v>
      </c>
      <c r="BZ267" s="65">
        <v>24</v>
      </c>
      <c r="CA267" s="66">
        <f t="shared" si="2244"/>
        <v>24</v>
      </c>
      <c r="CB267" s="65">
        <v>10</v>
      </c>
      <c r="CC267" s="66">
        <f t="shared" si="2245"/>
        <v>10</v>
      </c>
      <c r="CD267" s="65">
        <v>6</v>
      </c>
      <c r="CE267" s="66">
        <f t="shared" si="2246"/>
        <v>6</v>
      </c>
      <c r="CF267" s="65"/>
      <c r="CG267" s="66">
        <f t="shared" si="2247"/>
        <v>0</v>
      </c>
      <c r="CH267" s="65"/>
      <c r="CI267" s="66">
        <f t="shared" si="2248"/>
        <v>0</v>
      </c>
      <c r="CJ267" s="67">
        <f t="shared" si="2249"/>
        <v>0</v>
      </c>
      <c r="CK267" s="68">
        <f>SUM(BX267*5/100*BV267)</f>
        <v>2</v>
      </c>
      <c r="CL267" s="65"/>
      <c r="CM267" s="66"/>
      <c r="CN267" s="65"/>
      <c r="CO267" s="67">
        <f t="shared" si="2250"/>
        <v>0</v>
      </c>
      <c r="CP267" s="65"/>
      <c r="CQ267" s="69">
        <f t="shared" si="2251"/>
        <v>0</v>
      </c>
      <c r="CR267" s="65"/>
      <c r="CS267" s="66">
        <f t="shared" si="2252"/>
        <v>0</v>
      </c>
      <c r="CT267" s="65"/>
      <c r="CU267" s="67">
        <f t="shared" si="2253"/>
        <v>0</v>
      </c>
      <c r="CV267" s="65"/>
      <c r="CW267" s="67">
        <f t="shared" si="2254"/>
        <v>0</v>
      </c>
      <c r="CX267" s="65"/>
      <c r="CY267" s="66">
        <f>SUM(CX267*BT267*2)</f>
        <v>0</v>
      </c>
      <c r="CZ267" s="65"/>
      <c r="DA267" s="66">
        <f>SUM(CZ267*BV267*2)</f>
        <v>0</v>
      </c>
      <c r="DB267" s="65"/>
      <c r="DC267" s="66">
        <f t="shared" si="2255"/>
        <v>0</v>
      </c>
      <c r="DD267" s="65">
        <v>1</v>
      </c>
      <c r="DE267" s="66">
        <f>DD267*BT267/3</f>
        <v>1.6666666666666667</v>
      </c>
      <c r="DF267" s="65"/>
      <c r="DG267" s="67">
        <f t="shared" si="2308"/>
        <v>0</v>
      </c>
      <c r="DH267" s="65"/>
      <c r="DI267" s="66">
        <f>SUM(BV267*DH267*6)</f>
        <v>0</v>
      </c>
      <c r="DJ267" s="65"/>
      <c r="DK267" s="66">
        <f>BT267/3*DJ267</f>
        <v>0</v>
      </c>
      <c r="DL267" s="65"/>
      <c r="DM267" s="67">
        <f>SUM(DL267*BW267*5*6)</f>
        <v>0</v>
      </c>
      <c r="DN267" s="65"/>
      <c r="DO267" s="67">
        <f>SUM(DN267*BW267*4*6)</f>
        <v>0</v>
      </c>
      <c r="DP267" s="65"/>
      <c r="DQ267" s="70">
        <f>SUM(DP267*50)</f>
        <v>0</v>
      </c>
      <c r="DR267" s="79"/>
      <c r="DS267" s="153">
        <f t="shared" si="2256"/>
        <v>43.666666666666671</v>
      </c>
      <c r="DT267" s="153">
        <f t="shared" si="2257"/>
        <v>41.666666666666664</v>
      </c>
      <c r="DU267" s="79"/>
      <c r="DV267" s="79"/>
      <c r="DW267" s="79"/>
      <c r="DX267" s="182"/>
      <c r="DY267" s="183"/>
      <c r="DZ267" s="62" t="s">
        <v>213</v>
      </c>
      <c r="EA267" s="119" t="s">
        <v>110</v>
      </c>
      <c r="EB267" s="119" t="s">
        <v>95</v>
      </c>
      <c r="EC267" s="79"/>
      <c r="ED267" s="79"/>
      <c r="EE267" s="79"/>
      <c r="EF267" s="79"/>
      <c r="EG267" s="79"/>
      <c r="EH267" s="79"/>
      <c r="EI267" s="79"/>
      <c r="EJ267" s="79">
        <f t="shared" si="2258"/>
        <v>122</v>
      </c>
      <c r="EK267" s="79">
        <f t="shared" si="2259"/>
        <v>54</v>
      </c>
      <c r="EL267" s="79">
        <f t="shared" si="2260"/>
        <v>24</v>
      </c>
      <c r="EM267" s="153">
        <f t="shared" si="2261"/>
        <v>24</v>
      </c>
      <c r="EN267" s="79">
        <f t="shared" si="2262"/>
        <v>10</v>
      </c>
      <c r="EO267" s="79">
        <f t="shared" si="2263"/>
        <v>10</v>
      </c>
      <c r="EP267" s="79">
        <f t="shared" si="2264"/>
        <v>6</v>
      </c>
      <c r="EQ267" s="79">
        <f t="shared" si="2265"/>
        <v>6</v>
      </c>
      <c r="ER267" s="79">
        <f t="shared" si="2266"/>
        <v>0</v>
      </c>
      <c r="ES267" s="79">
        <f t="shared" si="2267"/>
        <v>0</v>
      </c>
      <c r="ET267" s="79">
        <f t="shared" si="2268"/>
        <v>14</v>
      </c>
      <c r="EU267" s="79">
        <f t="shared" si="2269"/>
        <v>14</v>
      </c>
      <c r="EV267" s="79">
        <f t="shared" si="2270"/>
        <v>0</v>
      </c>
      <c r="EW267" s="79">
        <f t="shared" si="2271"/>
        <v>2</v>
      </c>
      <c r="EX267" s="79">
        <f t="shared" si="2272"/>
        <v>0</v>
      </c>
      <c r="EY267" s="79">
        <f t="shared" si="2273"/>
        <v>0</v>
      </c>
      <c r="EZ267" s="79">
        <f t="shared" si="2274"/>
        <v>0</v>
      </c>
      <c r="FA267" s="79">
        <f t="shared" si="2275"/>
        <v>0</v>
      </c>
      <c r="FB267" s="79">
        <f t="shared" si="2276"/>
        <v>0</v>
      </c>
      <c r="FC267" s="79">
        <f t="shared" si="2277"/>
        <v>0</v>
      </c>
      <c r="FD267" s="79">
        <f t="shared" si="2278"/>
        <v>0</v>
      </c>
      <c r="FE267" s="79">
        <f t="shared" si="2279"/>
        <v>0</v>
      </c>
      <c r="FF267" s="79">
        <f t="shared" si="2280"/>
        <v>0</v>
      </c>
      <c r="FG267" s="153">
        <f t="shared" si="2281"/>
        <v>0</v>
      </c>
      <c r="FH267" s="79">
        <f t="shared" si="2282"/>
        <v>0</v>
      </c>
      <c r="FI267" s="79">
        <f t="shared" si="2283"/>
        <v>0</v>
      </c>
      <c r="FJ267" s="79">
        <f t="shared" si="2284"/>
        <v>0</v>
      </c>
      <c r="FK267" s="79">
        <f t="shared" si="2285"/>
        <v>0</v>
      </c>
      <c r="FL267" s="79">
        <f t="shared" si="2286"/>
        <v>0</v>
      </c>
      <c r="FM267" s="79">
        <f t="shared" si="2287"/>
        <v>0</v>
      </c>
      <c r="FN267" s="79">
        <f t="shared" si="2288"/>
        <v>0</v>
      </c>
      <c r="FO267" s="79">
        <f t="shared" si="2289"/>
        <v>0</v>
      </c>
      <c r="FP267" s="79">
        <f t="shared" si="2290"/>
        <v>1</v>
      </c>
      <c r="FQ267" s="155">
        <f t="shared" si="2291"/>
        <v>1.6666666666666667</v>
      </c>
      <c r="FR267" s="79"/>
      <c r="FS267" s="155">
        <f t="shared" si="2291"/>
        <v>0</v>
      </c>
      <c r="FT267" s="79">
        <f t="shared" si="2292"/>
        <v>0</v>
      </c>
      <c r="FU267" s="79">
        <f t="shared" si="2293"/>
        <v>0</v>
      </c>
      <c r="FV267" s="79">
        <f t="shared" si="2294"/>
        <v>0</v>
      </c>
      <c r="FW267" s="79">
        <f t="shared" si="2295"/>
        <v>0</v>
      </c>
      <c r="FX267" s="79">
        <f t="shared" si="2296"/>
        <v>0</v>
      </c>
      <c r="FY267" s="79">
        <f t="shared" si="2297"/>
        <v>0</v>
      </c>
      <c r="FZ267" s="79">
        <f t="shared" si="2298"/>
        <v>0</v>
      </c>
      <c r="GA267" s="79">
        <f t="shared" si="2299"/>
        <v>0</v>
      </c>
      <c r="GB267" s="79">
        <f t="shared" si="2300"/>
        <v>0</v>
      </c>
      <c r="GC267" s="79">
        <f t="shared" si="2301"/>
        <v>0</v>
      </c>
      <c r="GD267" s="79">
        <f t="shared" si="2302"/>
        <v>0</v>
      </c>
      <c r="GE267" s="153">
        <f t="shared" si="2303"/>
        <v>57.666666666666671</v>
      </c>
      <c r="GF267" s="153">
        <f t="shared" si="2304"/>
        <v>55.666666666666664</v>
      </c>
      <c r="GG267" s="79"/>
      <c r="GH267" s="79"/>
      <c r="GI267" s="79"/>
      <c r="GJ267" s="80"/>
      <c r="GK267" s="267"/>
      <c r="GL267" s="10"/>
      <c r="GM267" s="10"/>
      <c r="GN267" s="1"/>
      <c r="GO267" s="13"/>
      <c r="GP267" s="26"/>
      <c r="GQ267" s="5"/>
      <c r="GR267" s="33"/>
    </row>
    <row r="268" spans="1:200" ht="24.95" hidden="1" customHeight="1" outlineLevel="1" x14ac:dyDescent="0.3">
      <c r="A268" s="116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109"/>
      <c r="M268" s="64"/>
      <c r="N268" s="65"/>
      <c r="O268" s="66"/>
      <c r="P268" s="65"/>
      <c r="Q268" s="66"/>
      <c r="R268" s="65"/>
      <c r="S268" s="66"/>
      <c r="T268" s="65"/>
      <c r="U268" s="66"/>
      <c r="V268" s="65"/>
      <c r="W268" s="6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  <c r="AI268" s="181"/>
      <c r="AJ268" s="116"/>
      <c r="AK268" s="116"/>
      <c r="AL268" s="116"/>
      <c r="AM268" s="116"/>
      <c r="AN268" s="116"/>
      <c r="AO268" s="116"/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81">
        <f t="shared" si="2241"/>
        <v>0</v>
      </c>
      <c r="BH268" s="181">
        <f t="shared" si="2242"/>
        <v>0</v>
      </c>
      <c r="BI268" s="82"/>
      <c r="BJ268" s="79"/>
      <c r="BK268" s="80"/>
      <c r="BL268" s="116"/>
      <c r="BM268" s="82"/>
      <c r="BN268" s="62" t="s">
        <v>213</v>
      </c>
      <c r="BO268" s="119" t="s">
        <v>110</v>
      </c>
      <c r="BP268" s="63" t="s">
        <v>95</v>
      </c>
      <c r="BQ268" s="63" t="s">
        <v>123</v>
      </c>
      <c r="BR268" s="119" t="s">
        <v>275</v>
      </c>
      <c r="BS268" s="63">
        <v>8</v>
      </c>
      <c r="BT268" s="63">
        <v>7</v>
      </c>
      <c r="BU268" s="63">
        <v>1</v>
      </c>
      <c r="BV268" s="63">
        <v>1</v>
      </c>
      <c r="BW268" s="63">
        <v>1</v>
      </c>
      <c r="BX268" s="109">
        <v>40</v>
      </c>
      <c r="BY268" s="64">
        <f t="shared" si="2243"/>
        <v>24</v>
      </c>
      <c r="BZ268" s="65">
        <v>24</v>
      </c>
      <c r="CA268" s="66">
        <f t="shared" si="2244"/>
        <v>24</v>
      </c>
      <c r="CB268" s="65"/>
      <c r="CC268" s="66">
        <f t="shared" si="2245"/>
        <v>0</v>
      </c>
      <c r="CD268" s="65"/>
      <c r="CE268" s="66">
        <f t="shared" si="2246"/>
        <v>0</v>
      </c>
      <c r="CF268" s="65"/>
      <c r="CG268" s="66">
        <f t="shared" si="2247"/>
        <v>0</v>
      </c>
      <c r="CH268" s="65"/>
      <c r="CI268" s="66">
        <f t="shared" si="2248"/>
        <v>0</v>
      </c>
      <c r="CJ268" s="67">
        <f t="shared" si="2249"/>
        <v>0</v>
      </c>
      <c r="CK268" s="68"/>
      <c r="CL268" s="65"/>
      <c r="CM268" s="66"/>
      <c r="CN268" s="65"/>
      <c r="CO268" s="67">
        <f t="shared" si="2250"/>
        <v>0</v>
      </c>
      <c r="CP268" s="65"/>
      <c r="CQ268" s="69">
        <f t="shared" si="2251"/>
        <v>0</v>
      </c>
      <c r="CR268" s="65"/>
      <c r="CS268" s="66">
        <f t="shared" si="2252"/>
        <v>0</v>
      </c>
      <c r="CT268" s="65"/>
      <c r="CU268" s="67">
        <f t="shared" si="2253"/>
        <v>0</v>
      </c>
      <c r="CV268" s="65"/>
      <c r="CW268" s="67">
        <f t="shared" si="2254"/>
        <v>0</v>
      </c>
      <c r="CX268" s="65"/>
      <c r="CY268" s="66">
        <f>SUM(CX268*BT268*2)</f>
        <v>0</v>
      </c>
      <c r="CZ268" s="65"/>
      <c r="DA268" s="66">
        <f>SUM(CZ268*BV268*2)</f>
        <v>0</v>
      </c>
      <c r="DB268" s="65"/>
      <c r="DC268" s="66">
        <f t="shared" si="2255"/>
        <v>0</v>
      </c>
      <c r="DD268" s="65">
        <v>1</v>
      </c>
      <c r="DE268" s="66"/>
      <c r="DF268" s="65"/>
      <c r="DG268" s="67">
        <f t="shared" si="2308"/>
        <v>0</v>
      </c>
      <c r="DH268" s="65"/>
      <c r="DI268" s="66">
        <f>SUM(BV268*DH268*6)</f>
        <v>0</v>
      </c>
      <c r="DJ268" s="65"/>
      <c r="DK268" s="66">
        <f>BT268/3*DJ268</f>
        <v>0</v>
      </c>
      <c r="DL268" s="65"/>
      <c r="DM268" s="67">
        <f>SUM(DL268*BW268*5*6)</f>
        <v>0</v>
      </c>
      <c r="DN268" s="65"/>
      <c r="DO268" s="67">
        <f>SUM(DN268*BW268*4*6)</f>
        <v>0</v>
      </c>
      <c r="DP268" s="65"/>
      <c r="DQ268" s="70">
        <f>SUM(DP268*50)</f>
        <v>0</v>
      </c>
      <c r="DR268" s="79"/>
      <c r="DS268" s="153">
        <f t="shared" si="2256"/>
        <v>24</v>
      </c>
      <c r="DT268" s="153">
        <f t="shared" si="2257"/>
        <v>24</v>
      </c>
      <c r="DU268" s="79"/>
      <c r="DV268" s="79"/>
      <c r="DW268" s="79"/>
      <c r="DX268" s="182"/>
      <c r="DY268" s="183"/>
      <c r="DZ268" s="62" t="s">
        <v>213</v>
      </c>
      <c r="EA268" s="119" t="s">
        <v>110</v>
      </c>
      <c r="EB268" s="63" t="s">
        <v>95</v>
      </c>
      <c r="EC268" s="79"/>
      <c r="ED268" s="79"/>
      <c r="EE268" s="79"/>
      <c r="EF268" s="79"/>
      <c r="EG268" s="79"/>
      <c r="EH268" s="79"/>
      <c r="EI268" s="79"/>
      <c r="EJ268" s="79">
        <f t="shared" si="2258"/>
        <v>40</v>
      </c>
      <c r="EK268" s="79">
        <f t="shared" si="2259"/>
        <v>24</v>
      </c>
      <c r="EL268" s="79">
        <f t="shared" si="2260"/>
        <v>24</v>
      </c>
      <c r="EM268" s="153">
        <f t="shared" si="2261"/>
        <v>24</v>
      </c>
      <c r="EN268" s="79">
        <f t="shared" si="2262"/>
        <v>0</v>
      </c>
      <c r="EO268" s="79">
        <f t="shared" si="2263"/>
        <v>0</v>
      </c>
      <c r="EP268" s="79">
        <f t="shared" si="2264"/>
        <v>0</v>
      </c>
      <c r="EQ268" s="79">
        <f t="shared" si="2265"/>
        <v>0</v>
      </c>
      <c r="ER268" s="79">
        <f t="shared" si="2266"/>
        <v>0</v>
      </c>
      <c r="ES268" s="79">
        <f t="shared" si="2267"/>
        <v>0</v>
      </c>
      <c r="ET268" s="79">
        <f t="shared" si="2268"/>
        <v>0</v>
      </c>
      <c r="EU268" s="79">
        <f t="shared" si="2269"/>
        <v>0</v>
      </c>
      <c r="EV268" s="79">
        <f t="shared" si="2270"/>
        <v>0</v>
      </c>
      <c r="EW268" s="79">
        <f t="shared" si="2271"/>
        <v>0</v>
      </c>
      <c r="EX268" s="79">
        <f t="shared" si="2272"/>
        <v>0</v>
      </c>
      <c r="EY268" s="79">
        <f t="shared" si="2273"/>
        <v>0</v>
      </c>
      <c r="EZ268" s="79">
        <f t="shared" si="2274"/>
        <v>0</v>
      </c>
      <c r="FA268" s="79">
        <f t="shared" si="2275"/>
        <v>0</v>
      </c>
      <c r="FB268" s="79">
        <f t="shared" si="2276"/>
        <v>0</v>
      </c>
      <c r="FC268" s="79">
        <f t="shared" si="2277"/>
        <v>0</v>
      </c>
      <c r="FD268" s="79">
        <f t="shared" si="2278"/>
        <v>0</v>
      </c>
      <c r="FE268" s="79">
        <f t="shared" si="2279"/>
        <v>0</v>
      </c>
      <c r="FF268" s="79">
        <f t="shared" si="2280"/>
        <v>0</v>
      </c>
      <c r="FG268" s="153">
        <f t="shared" si="2281"/>
        <v>0</v>
      </c>
      <c r="FH268" s="79">
        <f t="shared" si="2282"/>
        <v>0</v>
      </c>
      <c r="FI268" s="79">
        <f t="shared" si="2283"/>
        <v>0</v>
      </c>
      <c r="FJ268" s="79">
        <f t="shared" si="2284"/>
        <v>0</v>
      </c>
      <c r="FK268" s="79">
        <f t="shared" si="2285"/>
        <v>0</v>
      </c>
      <c r="FL268" s="79">
        <f t="shared" si="2286"/>
        <v>0</v>
      </c>
      <c r="FM268" s="79">
        <f t="shared" si="2287"/>
        <v>0</v>
      </c>
      <c r="FN268" s="79">
        <f t="shared" si="2288"/>
        <v>0</v>
      </c>
      <c r="FO268" s="79">
        <f t="shared" si="2289"/>
        <v>0</v>
      </c>
      <c r="FP268" s="79">
        <f t="shared" si="2290"/>
        <v>1</v>
      </c>
      <c r="FQ268" s="79">
        <f t="shared" si="2291"/>
        <v>0</v>
      </c>
      <c r="FR268" s="79"/>
      <c r="FS268" s="155">
        <f t="shared" si="2291"/>
        <v>0</v>
      </c>
      <c r="FT268" s="79">
        <f t="shared" si="2292"/>
        <v>0</v>
      </c>
      <c r="FU268" s="79">
        <f t="shared" si="2293"/>
        <v>0</v>
      </c>
      <c r="FV268" s="79">
        <f t="shared" si="2294"/>
        <v>0</v>
      </c>
      <c r="FW268" s="79">
        <f t="shared" si="2295"/>
        <v>0</v>
      </c>
      <c r="FX268" s="79">
        <f t="shared" si="2296"/>
        <v>0</v>
      </c>
      <c r="FY268" s="79">
        <f t="shared" si="2297"/>
        <v>0</v>
      </c>
      <c r="FZ268" s="79">
        <f t="shared" si="2298"/>
        <v>0</v>
      </c>
      <c r="GA268" s="79">
        <f t="shared" si="2299"/>
        <v>0</v>
      </c>
      <c r="GB268" s="79">
        <f t="shared" si="2300"/>
        <v>0</v>
      </c>
      <c r="GC268" s="79">
        <f t="shared" si="2301"/>
        <v>0</v>
      </c>
      <c r="GD268" s="79">
        <f t="shared" si="2302"/>
        <v>0</v>
      </c>
      <c r="GE268" s="153">
        <f t="shared" si="2303"/>
        <v>24</v>
      </c>
      <c r="GF268" s="153">
        <f t="shared" si="2304"/>
        <v>24</v>
      </c>
      <c r="GG268" s="79"/>
      <c r="GH268" s="79"/>
      <c r="GI268" s="79"/>
      <c r="GJ268" s="80"/>
      <c r="GK268" s="267"/>
      <c r="GL268" s="10"/>
      <c r="GM268" s="10"/>
      <c r="GN268" s="1"/>
      <c r="GO268" s="13"/>
      <c r="GP268" s="26"/>
      <c r="GQ268" s="5"/>
      <c r="GR268" s="33"/>
    </row>
    <row r="269" spans="1:200" ht="24.95" hidden="1" customHeight="1" outlineLevel="1" x14ac:dyDescent="0.3">
      <c r="A269" s="116"/>
      <c r="B269" s="62" t="s">
        <v>247</v>
      </c>
      <c r="C269" s="63" t="s">
        <v>110</v>
      </c>
      <c r="D269" s="63" t="s">
        <v>95</v>
      </c>
      <c r="E269" s="63" t="s">
        <v>130</v>
      </c>
      <c r="F269" s="63" t="s">
        <v>248</v>
      </c>
      <c r="G269" s="63">
        <v>9</v>
      </c>
      <c r="H269" s="63">
        <v>1</v>
      </c>
      <c r="I269" s="63">
        <v>1</v>
      </c>
      <c r="J269" s="63">
        <v>3</v>
      </c>
      <c r="K269" s="63">
        <f t="shared" si="2239"/>
        <v>6</v>
      </c>
      <c r="L269" s="62"/>
      <c r="M269" s="64">
        <f t="shared" si="2240"/>
        <v>0</v>
      </c>
      <c r="N269" s="65"/>
      <c r="O269" s="66">
        <f t="shared" si="2305"/>
        <v>0</v>
      </c>
      <c r="P269" s="65"/>
      <c r="Q269" s="66">
        <f t="shared" si="2309"/>
        <v>0</v>
      </c>
      <c r="R269" s="65"/>
      <c r="S269" s="66">
        <f t="shared" si="2306"/>
        <v>0</v>
      </c>
      <c r="T269" s="65"/>
      <c r="U269" s="66">
        <f t="shared" si="2307"/>
        <v>0</v>
      </c>
      <c r="V269" s="65"/>
      <c r="W269" s="66">
        <f>SUM(V269)*J269*5</f>
        <v>0</v>
      </c>
      <c r="X269" s="67">
        <f>SUM(J269*AX269*2+K269*AZ269*2)</f>
        <v>0</v>
      </c>
      <c r="Y269" s="67">
        <f>L269*J269*0.05</f>
        <v>0</v>
      </c>
      <c r="Z269" s="65"/>
      <c r="AA269" s="66"/>
      <c r="AB269" s="65">
        <v>17</v>
      </c>
      <c r="AC269" s="67">
        <f>AB269*H269*2</f>
        <v>34</v>
      </c>
      <c r="AD269" s="65"/>
      <c r="AE269" s="69">
        <f>SUM(AD269*H269*(30+4))/5</f>
        <v>0</v>
      </c>
      <c r="AF269" s="65"/>
      <c r="AG269" s="66">
        <f>SUM(AF269*H269*3)</f>
        <v>0</v>
      </c>
      <c r="AH269" s="65"/>
      <c r="AI269" s="67">
        <f>SUM(AH269*H269/3)</f>
        <v>0</v>
      </c>
      <c r="AJ269" s="65"/>
      <c r="AK269" s="67">
        <f>SUM(AJ269*H269*2/3)</f>
        <v>0</v>
      </c>
      <c r="AL269" s="65"/>
      <c r="AM269" s="66">
        <f>SUM(AL269*H269)</f>
        <v>0</v>
      </c>
      <c r="AN269" s="65"/>
      <c r="AO269" s="66">
        <f>SUM(AN269*J269)</f>
        <v>0</v>
      </c>
      <c r="AP269" s="65"/>
      <c r="AQ269" s="68">
        <f>AP269*122/3</f>
        <v>0</v>
      </c>
      <c r="AR269" s="65"/>
      <c r="AS269" s="67">
        <f>SUM(J269*AR269*6)</f>
        <v>0</v>
      </c>
      <c r="AT269" s="65"/>
      <c r="AU269" s="67">
        <f>AT269*H269/3</f>
        <v>0</v>
      </c>
      <c r="AV269" s="65"/>
      <c r="AW269" s="66">
        <f>SUM(AV269*H269/3)</f>
        <v>0</v>
      </c>
      <c r="AX269" s="65"/>
      <c r="AY269" s="67">
        <f>SUM(J269*AX269*8)</f>
        <v>0</v>
      </c>
      <c r="AZ269" s="65"/>
      <c r="BA269" s="67">
        <f>SUM(AZ269*K269*5*6)</f>
        <v>0</v>
      </c>
      <c r="BB269" s="65"/>
      <c r="BC269" s="67">
        <f>SUM(BB269*K269*4*6)</f>
        <v>0</v>
      </c>
      <c r="BD269" s="65"/>
      <c r="BE269" s="70">
        <f>SUM(BD269*50)</f>
        <v>0</v>
      </c>
      <c r="BF269" s="116"/>
      <c r="BG269" s="181">
        <f t="shared" si="2241"/>
        <v>34</v>
      </c>
      <c r="BH269" s="181">
        <f t="shared" si="2242"/>
        <v>0</v>
      </c>
      <c r="BI269" s="82"/>
      <c r="BJ269" s="79"/>
      <c r="BK269" s="80"/>
      <c r="BL269" s="116"/>
      <c r="BM269" s="82"/>
      <c r="BN269" s="62" t="s">
        <v>261</v>
      </c>
      <c r="BO269" s="119" t="s">
        <v>110</v>
      </c>
      <c r="BP269" s="63" t="s">
        <v>118</v>
      </c>
      <c r="BQ269" s="63" t="s">
        <v>111</v>
      </c>
      <c r="BR269" s="63" t="s">
        <v>283</v>
      </c>
      <c r="BS269" s="63">
        <v>10</v>
      </c>
      <c r="BT269" s="63">
        <v>24</v>
      </c>
      <c r="BU269" s="63">
        <v>1</v>
      </c>
      <c r="BV269" s="63">
        <v>1</v>
      </c>
      <c r="BW269" s="63">
        <f>SUM(BV269)*2</f>
        <v>2</v>
      </c>
      <c r="BX269" s="63">
        <v>2</v>
      </c>
      <c r="BY269" s="64">
        <f t="shared" si="2243"/>
        <v>2</v>
      </c>
      <c r="BZ269" s="65"/>
      <c r="CA269" s="66">
        <f t="shared" si="2244"/>
        <v>0</v>
      </c>
      <c r="CB269" s="65"/>
      <c r="CC269" s="66">
        <f>CB269*BV269</f>
        <v>0</v>
      </c>
      <c r="CD269" s="65">
        <v>2</v>
      </c>
      <c r="CE269" s="66">
        <f t="shared" si="2246"/>
        <v>2</v>
      </c>
      <c r="CF269" s="65"/>
      <c r="CG269" s="66">
        <f t="shared" si="2247"/>
        <v>0</v>
      </c>
      <c r="CH269" s="65"/>
      <c r="CI269" s="66">
        <f>SUM(CH269)*BV269*4</f>
        <v>0</v>
      </c>
      <c r="CJ269" s="67">
        <f>SUM(BW269*DJ269*2+BW269*DL269*2)</f>
        <v>0</v>
      </c>
      <c r="CK269" s="68">
        <f>SUM(BX269*5/100*BV269)</f>
        <v>0.1</v>
      </c>
      <c r="CL269" s="65"/>
      <c r="CM269" s="66"/>
      <c r="CN269" s="65"/>
      <c r="CO269" s="67">
        <f t="shared" si="2250"/>
        <v>0</v>
      </c>
      <c r="CP269" s="65"/>
      <c r="CQ269" s="69">
        <f t="shared" si="2251"/>
        <v>0</v>
      </c>
      <c r="CR269" s="65"/>
      <c r="CS269" s="66">
        <f t="shared" si="2252"/>
        <v>0</v>
      </c>
      <c r="CT269" s="65"/>
      <c r="CU269" s="67">
        <f t="shared" si="2253"/>
        <v>0</v>
      </c>
      <c r="CV269" s="65"/>
      <c r="CW269" s="67">
        <f t="shared" si="2254"/>
        <v>0</v>
      </c>
      <c r="CX269" s="65"/>
      <c r="CY269" s="66">
        <f>SUM(CX269*BT269)</f>
        <v>0</v>
      </c>
      <c r="CZ269" s="65"/>
      <c r="DA269" s="66">
        <f>SUM(CZ269*BV269)</f>
        <v>0</v>
      </c>
      <c r="DB269" s="65"/>
      <c r="DC269" s="66">
        <f t="shared" si="2255"/>
        <v>0</v>
      </c>
      <c r="DD269" s="65"/>
      <c r="DE269" s="66">
        <f>BT269/3*DD269</f>
        <v>0</v>
      </c>
      <c r="DF269" s="65"/>
      <c r="DG269" s="67">
        <f t="shared" si="2308"/>
        <v>0</v>
      </c>
      <c r="DH269" s="65"/>
      <c r="DI269" s="66">
        <f>SUM(DH269*BT269/3)</f>
        <v>0</v>
      </c>
      <c r="DJ269" s="65"/>
      <c r="DK269" s="66">
        <f>SUM(BV269*DJ269*8)</f>
        <v>0</v>
      </c>
      <c r="DL269" s="65"/>
      <c r="DM269" s="67">
        <f>SUM(DL269*BW269*5*6)</f>
        <v>0</v>
      </c>
      <c r="DN269" s="65"/>
      <c r="DO269" s="67">
        <f>SUM(DN269*BW269*4*6)</f>
        <v>0</v>
      </c>
      <c r="DP269" s="65"/>
      <c r="DQ269" s="70">
        <f>SUM(DP269*50)</f>
        <v>0</v>
      </c>
      <c r="DR269" s="79"/>
      <c r="DS269" s="153">
        <f t="shared" si="2256"/>
        <v>2.1</v>
      </c>
      <c r="DT269" s="153">
        <f t="shared" si="2257"/>
        <v>2</v>
      </c>
      <c r="DU269" s="79"/>
      <c r="DV269" s="79"/>
      <c r="DW269" s="79"/>
      <c r="DX269" s="182"/>
      <c r="DY269" s="183"/>
      <c r="DZ269" s="62" t="s">
        <v>261</v>
      </c>
      <c r="EA269" s="119" t="s">
        <v>110</v>
      </c>
      <c r="EB269" s="63" t="s">
        <v>118</v>
      </c>
      <c r="EC269" s="79"/>
      <c r="ED269" s="79"/>
      <c r="EE269" s="79"/>
      <c r="EF269" s="79"/>
      <c r="EG269" s="79"/>
      <c r="EH269" s="79"/>
      <c r="EI269" s="79"/>
      <c r="EJ269" s="79">
        <f t="shared" si="2258"/>
        <v>2</v>
      </c>
      <c r="EK269" s="79">
        <f t="shared" si="2259"/>
        <v>2</v>
      </c>
      <c r="EL269" s="79">
        <f t="shared" si="2260"/>
        <v>0</v>
      </c>
      <c r="EM269" s="153">
        <f t="shared" si="2261"/>
        <v>0</v>
      </c>
      <c r="EN269" s="79">
        <f t="shared" si="2262"/>
        <v>0</v>
      </c>
      <c r="EO269" s="79">
        <f t="shared" si="2263"/>
        <v>0</v>
      </c>
      <c r="EP269" s="79">
        <f t="shared" si="2264"/>
        <v>2</v>
      </c>
      <c r="EQ269" s="79">
        <f t="shared" si="2265"/>
        <v>2</v>
      </c>
      <c r="ER269" s="79">
        <f t="shared" si="2266"/>
        <v>0</v>
      </c>
      <c r="ES269" s="79">
        <f t="shared" si="2267"/>
        <v>0</v>
      </c>
      <c r="ET269" s="79">
        <f t="shared" si="2268"/>
        <v>0</v>
      </c>
      <c r="EU269" s="79">
        <f t="shared" si="2269"/>
        <v>0</v>
      </c>
      <c r="EV269" s="79">
        <f t="shared" si="2270"/>
        <v>0</v>
      </c>
      <c r="EW269" s="79">
        <f t="shared" si="2271"/>
        <v>0.1</v>
      </c>
      <c r="EX269" s="79">
        <f t="shared" si="2272"/>
        <v>0</v>
      </c>
      <c r="EY269" s="79">
        <f t="shared" si="2273"/>
        <v>0</v>
      </c>
      <c r="EZ269" s="79">
        <f t="shared" si="2274"/>
        <v>17</v>
      </c>
      <c r="FA269" s="79">
        <f t="shared" si="2275"/>
        <v>34</v>
      </c>
      <c r="FB269" s="79">
        <f t="shared" si="2276"/>
        <v>0</v>
      </c>
      <c r="FC269" s="79">
        <f t="shared" si="2277"/>
        <v>0</v>
      </c>
      <c r="FD269" s="79">
        <f t="shared" si="2278"/>
        <v>0</v>
      </c>
      <c r="FE269" s="79">
        <f t="shared" si="2279"/>
        <v>0</v>
      </c>
      <c r="FF269" s="79">
        <f t="shared" si="2280"/>
        <v>0</v>
      </c>
      <c r="FG269" s="153">
        <f t="shared" si="2281"/>
        <v>0</v>
      </c>
      <c r="FH269" s="79">
        <f t="shared" si="2282"/>
        <v>0</v>
      </c>
      <c r="FI269" s="79">
        <f t="shared" si="2283"/>
        <v>0</v>
      </c>
      <c r="FJ269" s="79">
        <f t="shared" si="2284"/>
        <v>0</v>
      </c>
      <c r="FK269" s="79">
        <f t="shared" si="2285"/>
        <v>0</v>
      </c>
      <c r="FL269" s="79">
        <f t="shared" si="2286"/>
        <v>0</v>
      </c>
      <c r="FM269" s="79">
        <f t="shared" si="2287"/>
        <v>0</v>
      </c>
      <c r="FN269" s="79">
        <f t="shared" si="2288"/>
        <v>0</v>
      </c>
      <c r="FO269" s="79">
        <f t="shared" si="2289"/>
        <v>0</v>
      </c>
      <c r="FP269" s="79">
        <f t="shared" si="2290"/>
        <v>0</v>
      </c>
      <c r="FQ269" s="79">
        <f t="shared" si="2291"/>
        <v>0</v>
      </c>
      <c r="FR269" s="79"/>
      <c r="FS269" s="155">
        <f t="shared" si="2291"/>
        <v>0</v>
      </c>
      <c r="FT269" s="79">
        <f t="shared" si="2292"/>
        <v>0</v>
      </c>
      <c r="FU269" s="79">
        <f t="shared" si="2293"/>
        <v>0</v>
      </c>
      <c r="FV269" s="79">
        <f t="shared" si="2294"/>
        <v>0</v>
      </c>
      <c r="FW269" s="79">
        <f t="shared" si="2295"/>
        <v>0</v>
      </c>
      <c r="FX269" s="79">
        <f t="shared" si="2296"/>
        <v>0</v>
      </c>
      <c r="FY269" s="79">
        <f t="shared" si="2297"/>
        <v>0</v>
      </c>
      <c r="FZ269" s="79">
        <f t="shared" si="2298"/>
        <v>0</v>
      </c>
      <c r="GA269" s="79">
        <f t="shared" si="2299"/>
        <v>0</v>
      </c>
      <c r="GB269" s="79">
        <f t="shared" si="2300"/>
        <v>0</v>
      </c>
      <c r="GC269" s="79">
        <f t="shared" si="2301"/>
        <v>0</v>
      </c>
      <c r="GD269" s="79">
        <f t="shared" si="2302"/>
        <v>0</v>
      </c>
      <c r="GE269" s="153">
        <f t="shared" si="2303"/>
        <v>36.1</v>
      </c>
      <c r="GF269" s="153">
        <f t="shared" si="2304"/>
        <v>2</v>
      </c>
      <c r="GG269" s="79"/>
      <c r="GH269" s="79"/>
      <c r="GI269" s="79"/>
      <c r="GJ269" s="80"/>
      <c r="GK269" s="267"/>
      <c r="GL269" s="10"/>
      <c r="GM269" s="10"/>
      <c r="GN269" s="1"/>
      <c r="GO269" s="13"/>
      <c r="GP269" s="26"/>
      <c r="GQ269" s="5"/>
      <c r="GR269" s="33"/>
    </row>
    <row r="270" spans="1:200" ht="24.95" hidden="1" customHeight="1" outlineLevel="1" x14ac:dyDescent="0.3">
      <c r="A270" s="116"/>
      <c r="B270" s="62" t="s">
        <v>245</v>
      </c>
      <c r="C270" s="63" t="s">
        <v>110</v>
      </c>
      <c r="D270" s="63" t="s">
        <v>95</v>
      </c>
      <c r="E270" s="63" t="s">
        <v>130</v>
      </c>
      <c r="F270" s="63" t="s">
        <v>246</v>
      </c>
      <c r="G270" s="63">
        <v>9</v>
      </c>
      <c r="H270" s="63">
        <v>2</v>
      </c>
      <c r="I270" s="63">
        <v>1</v>
      </c>
      <c r="J270" s="63">
        <v>2</v>
      </c>
      <c r="K270" s="63">
        <f t="shared" si="2239"/>
        <v>4</v>
      </c>
      <c r="L270" s="62"/>
      <c r="M270" s="64">
        <f t="shared" si="2240"/>
        <v>0</v>
      </c>
      <c r="N270" s="65"/>
      <c r="O270" s="66">
        <f t="shared" si="2305"/>
        <v>0</v>
      </c>
      <c r="P270" s="65"/>
      <c r="Q270" s="66">
        <f t="shared" si="2309"/>
        <v>0</v>
      </c>
      <c r="R270" s="65"/>
      <c r="S270" s="66">
        <f>SUM(R270)*J270</f>
        <v>0</v>
      </c>
      <c r="T270" s="65"/>
      <c r="U270" s="66">
        <f>SUM(T270)*K270</f>
        <v>0</v>
      </c>
      <c r="V270" s="65"/>
      <c r="W270" s="66">
        <f>SUM(V270)*J270*5</f>
        <v>0</v>
      </c>
      <c r="X270" s="67">
        <f>SUM(J270*AX270*2+K270*AZ270*2)</f>
        <v>0</v>
      </c>
      <c r="Y270" s="67">
        <f>L270*J270*0.05</f>
        <v>0</v>
      </c>
      <c r="Z270" s="65"/>
      <c r="AA270" s="66"/>
      <c r="AB270" s="65">
        <v>17</v>
      </c>
      <c r="AC270" s="67">
        <f>AB270*H270*2</f>
        <v>68</v>
      </c>
      <c r="AD270" s="65"/>
      <c r="AE270" s="69">
        <f>SUM(AD270*H270*(30+4))/5</f>
        <v>0</v>
      </c>
      <c r="AF270" s="65"/>
      <c r="AG270" s="66">
        <f>SUM(AF270*H270*3)</f>
        <v>0</v>
      </c>
      <c r="AH270" s="65"/>
      <c r="AI270" s="67">
        <f>SUM(AH270*H270/3)</f>
        <v>0</v>
      </c>
      <c r="AJ270" s="65"/>
      <c r="AK270" s="67">
        <f>SUM(AJ270*H270*2/3)</f>
        <v>0</v>
      </c>
      <c r="AL270" s="65"/>
      <c r="AM270" s="66">
        <f>SUM(AL270*H270)</f>
        <v>0</v>
      </c>
      <c r="AN270" s="65"/>
      <c r="AO270" s="66">
        <f>SUM(AN270*J270)</f>
        <v>0</v>
      </c>
      <c r="AP270" s="65"/>
      <c r="AQ270" s="68">
        <f>H270*AP270*3/3</f>
        <v>0</v>
      </c>
      <c r="AR270" s="65"/>
      <c r="AS270" s="67">
        <f>SUM(J270*AR270*6)</f>
        <v>0</v>
      </c>
      <c r="AT270" s="65"/>
      <c r="AU270" s="67">
        <f>AT270*H270/3</f>
        <v>0</v>
      </c>
      <c r="AV270" s="65"/>
      <c r="AW270" s="66">
        <f>SUM(AV270*H270/3)</f>
        <v>0</v>
      </c>
      <c r="AX270" s="65"/>
      <c r="AY270" s="67">
        <f>SUM(J270*AX270*8)</f>
        <v>0</v>
      </c>
      <c r="AZ270" s="65"/>
      <c r="BA270" s="67">
        <f>SUM(AZ270*K270*5*6)</f>
        <v>0</v>
      </c>
      <c r="BB270" s="65"/>
      <c r="BC270" s="67">
        <f>SUM(BB270*K270*4*6)</f>
        <v>0</v>
      </c>
      <c r="BD270" s="65"/>
      <c r="BE270" s="70">
        <f>SUM(BD270*50)</f>
        <v>0</v>
      </c>
      <c r="BF270" s="116"/>
      <c r="BG270" s="181">
        <f t="shared" si="2241"/>
        <v>68</v>
      </c>
      <c r="BH270" s="181">
        <f t="shared" si="2242"/>
        <v>0</v>
      </c>
      <c r="BI270" s="82"/>
      <c r="BJ270" s="79"/>
      <c r="BK270" s="80"/>
      <c r="BL270" s="116"/>
      <c r="BM270" s="82"/>
      <c r="BN270" s="137" t="s">
        <v>233</v>
      </c>
      <c r="BO270" s="119" t="s">
        <v>94</v>
      </c>
      <c r="BP270" s="119" t="s">
        <v>95</v>
      </c>
      <c r="BQ270" s="119" t="s">
        <v>96</v>
      </c>
      <c r="BR270" s="119" t="s">
        <v>377</v>
      </c>
      <c r="BS270" s="119">
        <v>9</v>
      </c>
      <c r="BT270" s="119">
        <v>6</v>
      </c>
      <c r="BU270" s="119">
        <v>1</v>
      </c>
      <c r="BV270" s="119">
        <v>1</v>
      </c>
      <c r="BW270" s="119">
        <v>1</v>
      </c>
      <c r="BX270" s="138"/>
      <c r="BY270" s="139">
        <f t="shared" ref="BY270" si="2310">SUM(BZ270+CB270+CD270+CF270+CH270)</f>
        <v>0</v>
      </c>
      <c r="BZ270" s="138"/>
      <c r="CA270" s="138">
        <f t="shared" ref="CA270" si="2311">SUM(BZ270)*BU270</f>
        <v>0</v>
      </c>
      <c r="CB270" s="138"/>
      <c r="CC270" s="140">
        <f t="shared" ref="CC270" si="2312">BV270*CB270</f>
        <v>0</v>
      </c>
      <c r="CD270" s="138"/>
      <c r="CE270" s="140">
        <f t="shared" ref="CE270" si="2313">SUM(CD270)*BV270</f>
        <v>0</v>
      </c>
      <c r="CF270" s="141"/>
      <c r="CG270" s="142">
        <f t="shared" ref="CG270" si="2314">SUM(CF270)*BW270</f>
        <v>0</v>
      </c>
      <c r="CH270" s="141"/>
      <c r="CI270" s="142">
        <f t="shared" ref="CI270" si="2315">SUM(CH270)*BV270*5</f>
        <v>0</v>
      </c>
      <c r="CJ270" s="68"/>
      <c r="CK270" s="68">
        <f t="shared" ref="CK270" si="2316">SUM(BX270*5/100*BV270)</f>
        <v>0</v>
      </c>
      <c r="CL270" s="141"/>
      <c r="CM270" s="142"/>
      <c r="CN270" s="141"/>
      <c r="CO270" s="68">
        <f t="shared" ref="CO270" si="2317">SUM(CN270)*3*BT270/5</f>
        <v>0</v>
      </c>
      <c r="CP270" s="141">
        <v>1</v>
      </c>
      <c r="CQ270" s="148">
        <f>SUM(CP270*BT270*(15))</f>
        <v>90</v>
      </c>
      <c r="CR270" s="141"/>
      <c r="CS270" s="142">
        <f t="shared" ref="CS270" si="2318">SUM(CR270*BT270*3)</f>
        <v>0</v>
      </c>
      <c r="CT270" s="141"/>
      <c r="CU270" s="68">
        <f t="shared" ref="CU270" si="2319">SUM(CT270*BT270/3)</f>
        <v>0</v>
      </c>
      <c r="CV270" s="141"/>
      <c r="CW270" s="68">
        <f t="shared" ref="CW270" si="2320">SUM(CV270*BT270*2/3)</f>
        <v>0</v>
      </c>
      <c r="CX270" s="141"/>
      <c r="CY270" s="142">
        <f>SUM(CX270*BT270)*2</f>
        <v>0</v>
      </c>
      <c r="CZ270" s="141"/>
      <c r="DA270" s="142">
        <f>SUM(CZ270*BV270*2)</f>
        <v>0</v>
      </c>
      <c r="DB270" s="141"/>
      <c r="DC270" s="142">
        <f t="shared" si="2255"/>
        <v>0</v>
      </c>
      <c r="DD270" s="141"/>
      <c r="DE270" s="142">
        <f t="shared" ref="DE270" si="2321">SUM(BV270*DD270*6)</f>
        <v>0</v>
      </c>
      <c r="DF270" s="141"/>
      <c r="DG270" s="68">
        <f t="shared" si="2308"/>
        <v>0</v>
      </c>
      <c r="DH270" s="141"/>
      <c r="DI270" s="142">
        <f>SUM(BV270*DH270*6)</f>
        <v>0</v>
      </c>
      <c r="DJ270" s="141"/>
      <c r="DK270" s="142">
        <f>SUM(BV270*DJ270*8)</f>
        <v>0</v>
      </c>
      <c r="DL270" s="141"/>
      <c r="DM270" s="68">
        <f>SUM(DL270*BW270*5*6)</f>
        <v>0</v>
      </c>
      <c r="DN270" s="141"/>
      <c r="DO270" s="68">
        <f t="shared" ref="DO270" si="2322">SUM(DN270*BW270*4*6)</f>
        <v>0</v>
      </c>
      <c r="DP270" s="141"/>
      <c r="DQ270" s="112">
        <f t="shared" ref="DQ270" si="2323">SUM(DP270*50)</f>
        <v>0</v>
      </c>
      <c r="DR270" s="79"/>
      <c r="DS270" s="153">
        <f t="shared" si="2256"/>
        <v>90</v>
      </c>
      <c r="DT270" s="153">
        <f t="shared" si="2257"/>
        <v>0</v>
      </c>
      <c r="DU270" s="79"/>
      <c r="DV270" s="79"/>
      <c r="DW270" s="79"/>
      <c r="DX270" s="182"/>
      <c r="DY270" s="183"/>
      <c r="DZ270" s="184"/>
      <c r="EA270" s="184"/>
      <c r="EB270" s="79"/>
      <c r="EC270" s="79"/>
      <c r="ED270" s="79"/>
      <c r="EE270" s="79"/>
      <c r="EF270" s="79"/>
      <c r="EG270" s="79"/>
      <c r="EH270" s="79"/>
      <c r="EI270" s="79"/>
      <c r="EJ270" s="79">
        <f t="shared" si="2258"/>
        <v>0</v>
      </c>
      <c r="EK270" s="79">
        <f t="shared" si="2259"/>
        <v>0</v>
      </c>
      <c r="EL270" s="79">
        <f t="shared" si="2260"/>
        <v>0</v>
      </c>
      <c r="EM270" s="153">
        <f t="shared" si="2261"/>
        <v>0</v>
      </c>
      <c r="EN270" s="79">
        <f t="shared" si="2262"/>
        <v>0</v>
      </c>
      <c r="EO270" s="79">
        <f t="shared" si="2263"/>
        <v>0</v>
      </c>
      <c r="EP270" s="79">
        <f t="shared" si="2264"/>
        <v>0</v>
      </c>
      <c r="EQ270" s="79">
        <f t="shared" si="2265"/>
        <v>0</v>
      </c>
      <c r="ER270" s="79">
        <f t="shared" si="2266"/>
        <v>0</v>
      </c>
      <c r="ES270" s="79">
        <f t="shared" si="2267"/>
        <v>0</v>
      </c>
      <c r="ET270" s="79">
        <f t="shared" si="2268"/>
        <v>0</v>
      </c>
      <c r="EU270" s="79">
        <f t="shared" si="2269"/>
        <v>0</v>
      </c>
      <c r="EV270" s="79">
        <f t="shared" si="2270"/>
        <v>0</v>
      </c>
      <c r="EW270" s="79">
        <f t="shared" si="2271"/>
        <v>0</v>
      </c>
      <c r="EX270" s="79">
        <f t="shared" si="2272"/>
        <v>0</v>
      </c>
      <c r="EY270" s="79">
        <f t="shared" si="2273"/>
        <v>0</v>
      </c>
      <c r="EZ270" s="79">
        <f t="shared" si="2274"/>
        <v>17</v>
      </c>
      <c r="FA270" s="79">
        <f t="shared" si="2275"/>
        <v>68</v>
      </c>
      <c r="FB270" s="79">
        <f t="shared" si="2276"/>
        <v>1</v>
      </c>
      <c r="FC270" s="79">
        <f t="shared" si="2277"/>
        <v>90</v>
      </c>
      <c r="FD270" s="79">
        <f t="shared" si="2278"/>
        <v>0</v>
      </c>
      <c r="FE270" s="79">
        <f t="shared" si="2279"/>
        <v>0</v>
      </c>
      <c r="FF270" s="79">
        <f t="shared" si="2280"/>
        <v>0</v>
      </c>
      <c r="FG270" s="153">
        <f t="shared" si="2281"/>
        <v>0</v>
      </c>
      <c r="FH270" s="79">
        <f t="shared" si="2282"/>
        <v>0</v>
      </c>
      <c r="FI270" s="79">
        <f t="shared" si="2283"/>
        <v>0</v>
      </c>
      <c r="FJ270" s="79">
        <f t="shared" si="2284"/>
        <v>0</v>
      </c>
      <c r="FK270" s="79">
        <f t="shared" si="2285"/>
        <v>0</v>
      </c>
      <c r="FL270" s="79">
        <f t="shared" si="2286"/>
        <v>0</v>
      </c>
      <c r="FM270" s="79">
        <f t="shared" si="2287"/>
        <v>0</v>
      </c>
      <c r="FN270" s="79">
        <f t="shared" si="2288"/>
        <v>0</v>
      </c>
      <c r="FO270" s="79">
        <f t="shared" si="2289"/>
        <v>0</v>
      </c>
      <c r="FP270" s="79">
        <f t="shared" si="2290"/>
        <v>0</v>
      </c>
      <c r="FQ270" s="79">
        <f t="shared" si="2291"/>
        <v>0</v>
      </c>
      <c r="FR270" s="79"/>
      <c r="FS270" s="155">
        <f t="shared" si="2291"/>
        <v>0</v>
      </c>
      <c r="FT270" s="79">
        <f t="shared" si="2292"/>
        <v>0</v>
      </c>
      <c r="FU270" s="79">
        <f t="shared" si="2293"/>
        <v>0</v>
      </c>
      <c r="FV270" s="79">
        <f t="shared" si="2294"/>
        <v>0</v>
      </c>
      <c r="FW270" s="79">
        <f t="shared" si="2295"/>
        <v>0</v>
      </c>
      <c r="FX270" s="79">
        <f t="shared" si="2296"/>
        <v>0</v>
      </c>
      <c r="FY270" s="79">
        <f t="shared" si="2297"/>
        <v>0</v>
      </c>
      <c r="FZ270" s="79">
        <f t="shared" si="2298"/>
        <v>0</v>
      </c>
      <c r="GA270" s="79">
        <f t="shared" si="2299"/>
        <v>0</v>
      </c>
      <c r="GB270" s="79">
        <f t="shared" si="2300"/>
        <v>0</v>
      </c>
      <c r="GC270" s="79">
        <f t="shared" si="2301"/>
        <v>0</v>
      </c>
      <c r="GD270" s="79">
        <f t="shared" si="2302"/>
        <v>0</v>
      </c>
      <c r="GE270" s="153">
        <f t="shared" si="2303"/>
        <v>158</v>
      </c>
      <c r="GF270" s="153">
        <f t="shared" si="2304"/>
        <v>0</v>
      </c>
      <c r="GG270" s="79"/>
      <c r="GH270" s="79"/>
      <c r="GI270" s="79"/>
      <c r="GJ270" s="80"/>
      <c r="GK270" s="267"/>
      <c r="GL270" s="10"/>
      <c r="GM270" s="10"/>
      <c r="GN270" s="1"/>
      <c r="GO270" s="13"/>
      <c r="GP270" s="26"/>
      <c r="GQ270" s="5"/>
      <c r="GR270" s="33"/>
    </row>
    <row r="271" spans="1:200" ht="24.95" hidden="1" customHeight="1" outlineLevel="1" x14ac:dyDescent="0.3">
      <c r="A271" s="116"/>
      <c r="B271" s="137" t="s">
        <v>233</v>
      </c>
      <c r="C271" s="119" t="s">
        <v>94</v>
      </c>
      <c r="D271" s="119" t="s">
        <v>95</v>
      </c>
      <c r="E271" s="119" t="s">
        <v>96</v>
      </c>
      <c r="F271" s="119" t="s">
        <v>377</v>
      </c>
      <c r="G271" s="119">
        <v>9</v>
      </c>
      <c r="H271" s="119">
        <v>6</v>
      </c>
      <c r="I271" s="119">
        <v>1</v>
      </c>
      <c r="J271" s="119">
        <v>1</v>
      </c>
      <c r="K271" s="119">
        <v>1</v>
      </c>
      <c r="L271" s="138"/>
      <c r="M271" s="139">
        <f t="shared" ref="M271:M272" si="2324">SUM(N271+P271+R271+T271+V271)</f>
        <v>0</v>
      </c>
      <c r="N271" s="138"/>
      <c r="O271" s="138">
        <f t="shared" ref="O271:O272" si="2325">SUM(N271)*I271</f>
        <v>0</v>
      </c>
      <c r="P271" s="138"/>
      <c r="Q271" s="140">
        <f t="shared" si="2309"/>
        <v>0</v>
      </c>
      <c r="R271" s="138"/>
      <c r="S271" s="140">
        <f t="shared" ref="S271" si="2326">SUM(R271)*J271</f>
        <v>0</v>
      </c>
      <c r="T271" s="141"/>
      <c r="U271" s="142">
        <f t="shared" ref="U271" si="2327">SUM(T271)*K271</f>
        <v>0</v>
      </c>
      <c r="V271" s="141"/>
      <c r="W271" s="142">
        <f t="shared" ref="W271:W272" si="2328">SUM(V271)*J271*5</f>
        <v>0</v>
      </c>
      <c r="X271" s="68"/>
      <c r="Y271" s="68">
        <f t="shared" ref="Y271" si="2329">SUM(L271*5/100*J271)</f>
        <v>0</v>
      </c>
      <c r="Z271" s="141"/>
      <c r="AA271" s="142"/>
      <c r="AB271" s="141"/>
      <c r="AC271" s="68">
        <f t="shared" ref="AC271" si="2330">SUM(AB271)*3*H271/5</f>
        <v>0</v>
      </c>
      <c r="AD271" s="141">
        <v>1</v>
      </c>
      <c r="AE271" s="148">
        <f>SUM(AD271*H271*(15))</f>
        <v>90</v>
      </c>
      <c r="AF271" s="141"/>
      <c r="AG271" s="142">
        <f t="shared" ref="AG271" si="2331">SUM(AF271*H271*3)</f>
        <v>0</v>
      </c>
      <c r="AH271" s="141"/>
      <c r="AI271" s="68">
        <f t="shared" ref="AI271" si="2332">SUM(AH271*H271/3)</f>
        <v>0</v>
      </c>
      <c r="AJ271" s="141"/>
      <c r="AK271" s="68">
        <f t="shared" ref="AK271" si="2333">SUM(AJ271*H271*2/3)</f>
        <v>0</v>
      </c>
      <c r="AL271" s="141"/>
      <c r="AM271" s="142">
        <f>SUM(AL271*H271)*2</f>
        <v>0</v>
      </c>
      <c r="AN271" s="141"/>
      <c r="AO271" s="142">
        <f>SUM(AN271*J271*2)</f>
        <v>0</v>
      </c>
      <c r="AP271" s="141"/>
      <c r="AQ271" s="68">
        <f t="shared" ref="AQ271" si="2334">SUM(AP271*H271*2)</f>
        <v>0</v>
      </c>
      <c r="AR271" s="141"/>
      <c r="AS271" s="68">
        <f t="shared" ref="AS271" si="2335">SUM(J271*AR271*6)</f>
        <v>0</v>
      </c>
      <c r="AT271" s="141"/>
      <c r="AU271" s="68">
        <f t="shared" ref="AU271" si="2336">AT271*H271/3</f>
        <v>0</v>
      </c>
      <c r="AV271" s="141"/>
      <c r="AW271" s="142">
        <f>SUM(J271*AV271*6)</f>
        <v>0</v>
      </c>
      <c r="AX271" s="141"/>
      <c r="AY271" s="68">
        <f>SUM(J271*AX271*8)</f>
        <v>0</v>
      </c>
      <c r="AZ271" s="141"/>
      <c r="BA271" s="68">
        <f>SUM(AZ271*K271*5*6)</f>
        <v>0</v>
      </c>
      <c r="BB271" s="141"/>
      <c r="BC271" s="68">
        <f t="shared" ref="BC271" si="2337">SUM(BB271*K271*4*6)</f>
        <v>0</v>
      </c>
      <c r="BD271" s="141"/>
      <c r="BE271" s="112">
        <f t="shared" ref="BE271" si="2338">SUM(BD271*50)</f>
        <v>0</v>
      </c>
      <c r="BF271" s="116"/>
      <c r="BG271" s="181">
        <f t="shared" si="2241"/>
        <v>90</v>
      </c>
      <c r="BH271" s="181">
        <f t="shared" si="2242"/>
        <v>0</v>
      </c>
      <c r="BI271" s="82"/>
      <c r="BJ271" s="79"/>
      <c r="BK271" s="80"/>
      <c r="BL271" s="116"/>
      <c r="BM271" s="82"/>
      <c r="BN271" s="184"/>
      <c r="BO271" s="184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>
        <f>SUM(BZ271+CB271+CF271+CH271+DD271*2)</f>
        <v>0</v>
      </c>
      <c r="BZ271" s="79"/>
      <c r="CA271" s="153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153"/>
      <c r="CV271" s="79"/>
      <c r="CW271" s="79"/>
      <c r="CX271" s="79"/>
      <c r="CY271" s="79"/>
      <c r="CZ271" s="79"/>
      <c r="DA271" s="79"/>
      <c r="DB271" s="79"/>
      <c r="DC271" s="155"/>
      <c r="DD271" s="79"/>
      <c r="DE271" s="155"/>
      <c r="DF271" s="79"/>
      <c r="DG271" s="79"/>
      <c r="DH271" s="79"/>
      <c r="DI271" s="79"/>
      <c r="DJ271" s="79"/>
      <c r="DK271" s="155"/>
      <c r="DL271" s="79"/>
      <c r="DM271" s="79"/>
      <c r="DN271" s="79"/>
      <c r="DO271" s="79"/>
      <c r="DP271" s="79"/>
      <c r="DQ271" s="79"/>
      <c r="DR271" s="79"/>
      <c r="DS271" s="153">
        <f t="shared" si="2256"/>
        <v>0</v>
      </c>
      <c r="DT271" s="153">
        <f t="shared" si="2257"/>
        <v>0</v>
      </c>
      <c r="DU271" s="79"/>
      <c r="DV271" s="79"/>
      <c r="DW271" s="79"/>
      <c r="DX271" s="182"/>
      <c r="DY271" s="183"/>
      <c r="DZ271" s="184"/>
      <c r="EA271" s="184"/>
      <c r="EB271" s="79"/>
      <c r="EC271" s="79"/>
      <c r="ED271" s="79"/>
      <c r="EE271" s="79"/>
      <c r="EF271" s="79"/>
      <c r="EG271" s="79"/>
      <c r="EH271" s="79"/>
      <c r="EI271" s="79"/>
      <c r="EJ271" s="79">
        <f t="shared" si="2258"/>
        <v>0</v>
      </c>
      <c r="EK271" s="79">
        <f t="shared" si="2259"/>
        <v>0</v>
      </c>
      <c r="EL271" s="79">
        <f t="shared" si="2260"/>
        <v>0</v>
      </c>
      <c r="EM271" s="153">
        <f t="shared" si="2261"/>
        <v>0</v>
      </c>
      <c r="EN271" s="79">
        <f t="shared" si="2262"/>
        <v>0</v>
      </c>
      <c r="EO271" s="79">
        <f t="shared" si="2263"/>
        <v>0</v>
      </c>
      <c r="EP271" s="79">
        <f t="shared" si="2264"/>
        <v>0</v>
      </c>
      <c r="EQ271" s="79">
        <f t="shared" si="2265"/>
        <v>0</v>
      </c>
      <c r="ER271" s="79">
        <f t="shared" si="2266"/>
        <v>0</v>
      </c>
      <c r="ES271" s="79">
        <f t="shared" si="2267"/>
        <v>0</v>
      </c>
      <c r="ET271" s="79">
        <f t="shared" si="2268"/>
        <v>0</v>
      </c>
      <c r="EU271" s="79">
        <f t="shared" si="2269"/>
        <v>0</v>
      </c>
      <c r="EV271" s="79">
        <f t="shared" si="2270"/>
        <v>0</v>
      </c>
      <c r="EW271" s="79">
        <f t="shared" si="2271"/>
        <v>0</v>
      </c>
      <c r="EX271" s="79">
        <f t="shared" si="2272"/>
        <v>0</v>
      </c>
      <c r="EY271" s="79">
        <f t="shared" si="2273"/>
        <v>0</v>
      </c>
      <c r="EZ271" s="79">
        <f t="shared" si="2274"/>
        <v>0</v>
      </c>
      <c r="FA271" s="79">
        <f t="shared" si="2275"/>
        <v>0</v>
      </c>
      <c r="FB271" s="79">
        <f t="shared" si="2276"/>
        <v>1</v>
      </c>
      <c r="FC271" s="79">
        <f t="shared" si="2277"/>
        <v>90</v>
      </c>
      <c r="FD271" s="79">
        <f t="shared" si="2278"/>
        <v>0</v>
      </c>
      <c r="FE271" s="79">
        <f t="shared" si="2279"/>
        <v>0</v>
      </c>
      <c r="FF271" s="79">
        <f t="shared" si="2280"/>
        <v>0</v>
      </c>
      <c r="FG271" s="153">
        <f t="shared" si="2281"/>
        <v>0</v>
      </c>
      <c r="FH271" s="79">
        <f t="shared" si="2282"/>
        <v>0</v>
      </c>
      <c r="FI271" s="79">
        <f t="shared" si="2283"/>
        <v>0</v>
      </c>
      <c r="FJ271" s="79">
        <f t="shared" si="2284"/>
        <v>0</v>
      </c>
      <c r="FK271" s="79">
        <f t="shared" si="2285"/>
        <v>0</v>
      </c>
      <c r="FL271" s="79">
        <f t="shared" si="2286"/>
        <v>0</v>
      </c>
      <c r="FM271" s="79">
        <f t="shared" si="2287"/>
        <v>0</v>
      </c>
      <c r="FN271" s="79">
        <f t="shared" si="2288"/>
        <v>0</v>
      </c>
      <c r="FO271" s="79">
        <f t="shared" si="2289"/>
        <v>0</v>
      </c>
      <c r="FP271" s="79">
        <f t="shared" si="2290"/>
        <v>0</v>
      </c>
      <c r="FQ271" s="79">
        <f t="shared" si="2291"/>
        <v>0</v>
      </c>
      <c r="FR271" s="79"/>
      <c r="FS271" s="155">
        <f t="shared" si="2291"/>
        <v>0</v>
      </c>
      <c r="FT271" s="79">
        <f t="shared" si="2292"/>
        <v>0</v>
      </c>
      <c r="FU271" s="79">
        <f t="shared" si="2293"/>
        <v>0</v>
      </c>
      <c r="FV271" s="79">
        <f t="shared" si="2294"/>
        <v>0</v>
      </c>
      <c r="FW271" s="79">
        <f t="shared" si="2295"/>
        <v>0</v>
      </c>
      <c r="FX271" s="79">
        <f t="shared" si="2296"/>
        <v>0</v>
      </c>
      <c r="FY271" s="79">
        <f t="shared" si="2297"/>
        <v>0</v>
      </c>
      <c r="FZ271" s="79">
        <f t="shared" si="2298"/>
        <v>0</v>
      </c>
      <c r="GA271" s="79">
        <f t="shared" si="2299"/>
        <v>0</v>
      </c>
      <c r="GB271" s="79">
        <f t="shared" si="2300"/>
        <v>0</v>
      </c>
      <c r="GC271" s="79">
        <f t="shared" si="2301"/>
        <v>0</v>
      </c>
      <c r="GD271" s="79">
        <f t="shared" si="2302"/>
        <v>0</v>
      </c>
      <c r="GE271" s="153">
        <f t="shared" si="2303"/>
        <v>90</v>
      </c>
      <c r="GF271" s="153">
        <f t="shared" si="2304"/>
        <v>0</v>
      </c>
      <c r="GG271" s="79"/>
      <c r="GH271" s="79"/>
      <c r="GI271" s="79"/>
      <c r="GJ271" s="80"/>
      <c r="GK271" s="267"/>
      <c r="GL271" s="10"/>
      <c r="GM271" s="10"/>
      <c r="GN271" s="1"/>
      <c r="GO271" s="13"/>
      <c r="GP271" s="26"/>
      <c r="GQ271" s="5"/>
      <c r="GR271" s="33"/>
    </row>
    <row r="272" spans="1:200" ht="24.95" hidden="1" customHeight="1" outlineLevel="1" x14ac:dyDescent="0.3">
      <c r="A272" s="116"/>
      <c r="B272" s="137" t="s">
        <v>249</v>
      </c>
      <c r="C272" s="119" t="s">
        <v>110</v>
      </c>
      <c r="D272" s="119" t="s">
        <v>95</v>
      </c>
      <c r="E272" s="119" t="s">
        <v>130</v>
      </c>
      <c r="F272" s="119" t="s">
        <v>246</v>
      </c>
      <c r="G272" s="119">
        <v>9</v>
      </c>
      <c r="H272" s="119">
        <v>1</v>
      </c>
      <c r="I272" s="119">
        <v>2</v>
      </c>
      <c r="J272" s="119">
        <v>3</v>
      </c>
      <c r="K272" s="119">
        <f t="shared" ref="K272" si="2339">SUM(J272)*2</f>
        <v>6</v>
      </c>
      <c r="L272" s="137"/>
      <c r="M272" s="172">
        <f t="shared" si="2324"/>
        <v>0</v>
      </c>
      <c r="N272" s="173"/>
      <c r="O272" s="142">
        <f t="shared" si="2325"/>
        <v>0</v>
      </c>
      <c r="P272" s="173"/>
      <c r="Q272" s="142">
        <f t="shared" si="2309"/>
        <v>0</v>
      </c>
      <c r="R272" s="173"/>
      <c r="S272" s="142">
        <f t="shared" ref="S272" si="2340">SUM(R272)*J272</f>
        <v>0</v>
      </c>
      <c r="T272" s="173"/>
      <c r="U272" s="142">
        <f t="shared" ref="U272" si="2341">SUM(T272)*K272</f>
        <v>0</v>
      </c>
      <c r="V272" s="173"/>
      <c r="W272" s="142">
        <f t="shared" si="2328"/>
        <v>0</v>
      </c>
      <c r="X272" s="68">
        <f t="shared" ref="X272" si="2342">SUM(J272*AX272*2+K272*AZ272*2)</f>
        <v>0</v>
      </c>
      <c r="Y272" s="68">
        <f t="shared" ref="Y272" si="2343">L272*J272*0.05</f>
        <v>0</v>
      </c>
      <c r="Z272" s="173"/>
      <c r="AA272" s="142"/>
      <c r="AB272" s="173">
        <v>17</v>
      </c>
      <c r="AC272" s="68">
        <f>AB272*H272*0.5</f>
        <v>8.5</v>
      </c>
      <c r="AD272" s="116"/>
      <c r="AE272" s="116"/>
      <c r="AF272" s="116"/>
      <c r="AG272" s="116"/>
      <c r="AH272" s="116"/>
      <c r="AI272" s="181"/>
      <c r="AJ272" s="116"/>
      <c r="AK272" s="116"/>
      <c r="AL272" s="116"/>
      <c r="AM272" s="116"/>
      <c r="AN272" s="116"/>
      <c r="AO272" s="116"/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81">
        <f t="shared" si="2241"/>
        <v>8.5</v>
      </c>
      <c r="BH272" s="181">
        <f t="shared" si="2242"/>
        <v>0</v>
      </c>
      <c r="BI272" s="82"/>
      <c r="BJ272" s="79"/>
      <c r="BK272" s="80"/>
      <c r="BL272" s="116"/>
      <c r="BM272" s="82"/>
      <c r="BN272" s="184"/>
      <c r="BO272" s="184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>
        <f>SUM(BZ272+CB272+CF272+CH272+DD272*2)</f>
        <v>0</v>
      </c>
      <c r="BZ272" s="79"/>
      <c r="CA272" s="153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153"/>
      <c r="CV272" s="79"/>
      <c r="CW272" s="79"/>
      <c r="CX272" s="79"/>
      <c r="CY272" s="79"/>
      <c r="CZ272" s="79"/>
      <c r="DA272" s="79"/>
      <c r="DB272" s="79"/>
      <c r="DC272" s="155"/>
      <c r="DD272" s="79"/>
      <c r="DE272" s="155"/>
      <c r="DF272" s="79"/>
      <c r="DG272" s="79"/>
      <c r="DH272" s="79"/>
      <c r="DI272" s="79"/>
      <c r="DJ272" s="79"/>
      <c r="DK272" s="155"/>
      <c r="DL272" s="79"/>
      <c r="DM272" s="79"/>
      <c r="DN272" s="79"/>
      <c r="DO272" s="79"/>
      <c r="DP272" s="79"/>
      <c r="DQ272" s="79"/>
      <c r="DR272" s="79"/>
      <c r="DS272" s="153">
        <f t="shared" si="2256"/>
        <v>0</v>
      </c>
      <c r="DT272" s="153">
        <f t="shared" si="2257"/>
        <v>0</v>
      </c>
      <c r="DU272" s="79"/>
      <c r="DV272" s="79"/>
      <c r="DW272" s="79"/>
      <c r="DX272" s="182"/>
      <c r="DY272" s="183"/>
      <c r="DZ272" s="184"/>
      <c r="EA272" s="184"/>
      <c r="EB272" s="79"/>
      <c r="EC272" s="79"/>
      <c r="ED272" s="79"/>
      <c r="EE272" s="79"/>
      <c r="EF272" s="79"/>
      <c r="EG272" s="79"/>
      <c r="EH272" s="79"/>
      <c r="EI272" s="79"/>
      <c r="EJ272" s="79">
        <f t="shared" si="2258"/>
        <v>0</v>
      </c>
      <c r="EK272" s="79">
        <f t="shared" si="2259"/>
        <v>0</v>
      </c>
      <c r="EL272" s="79">
        <f t="shared" si="2260"/>
        <v>0</v>
      </c>
      <c r="EM272" s="153">
        <f t="shared" si="2261"/>
        <v>0</v>
      </c>
      <c r="EN272" s="79">
        <f t="shared" si="2262"/>
        <v>0</v>
      </c>
      <c r="EO272" s="79">
        <f t="shared" si="2263"/>
        <v>0</v>
      </c>
      <c r="EP272" s="79">
        <f t="shared" si="2264"/>
        <v>0</v>
      </c>
      <c r="EQ272" s="79">
        <f t="shared" si="2265"/>
        <v>0</v>
      </c>
      <c r="ER272" s="79">
        <f t="shared" si="2266"/>
        <v>0</v>
      </c>
      <c r="ES272" s="79">
        <f t="shared" si="2267"/>
        <v>0</v>
      </c>
      <c r="ET272" s="79">
        <f t="shared" si="2268"/>
        <v>0</v>
      </c>
      <c r="EU272" s="79">
        <f t="shared" si="2269"/>
        <v>0</v>
      </c>
      <c r="EV272" s="79">
        <f t="shared" si="2270"/>
        <v>0</v>
      </c>
      <c r="EW272" s="79">
        <f t="shared" si="2271"/>
        <v>0</v>
      </c>
      <c r="EX272" s="79">
        <f t="shared" si="2272"/>
        <v>0</v>
      </c>
      <c r="EY272" s="79">
        <f t="shared" si="2273"/>
        <v>0</v>
      </c>
      <c r="EZ272" s="79">
        <f t="shared" si="2274"/>
        <v>17</v>
      </c>
      <c r="FA272" s="79">
        <f t="shared" si="2275"/>
        <v>8.5</v>
      </c>
      <c r="FB272" s="79">
        <f t="shared" si="2276"/>
        <v>0</v>
      </c>
      <c r="FC272" s="79">
        <f t="shared" si="2277"/>
        <v>0</v>
      </c>
      <c r="FD272" s="79">
        <f t="shared" si="2278"/>
        <v>0</v>
      </c>
      <c r="FE272" s="79">
        <f t="shared" si="2279"/>
        <v>0</v>
      </c>
      <c r="FF272" s="79">
        <f t="shared" si="2280"/>
        <v>0</v>
      </c>
      <c r="FG272" s="153">
        <f t="shared" si="2281"/>
        <v>0</v>
      </c>
      <c r="FH272" s="79">
        <f t="shared" si="2282"/>
        <v>0</v>
      </c>
      <c r="FI272" s="79">
        <f t="shared" si="2283"/>
        <v>0</v>
      </c>
      <c r="FJ272" s="79">
        <f t="shared" si="2284"/>
        <v>0</v>
      </c>
      <c r="FK272" s="79">
        <f t="shared" si="2285"/>
        <v>0</v>
      </c>
      <c r="FL272" s="79">
        <f t="shared" si="2286"/>
        <v>0</v>
      </c>
      <c r="FM272" s="79">
        <f t="shared" si="2287"/>
        <v>0</v>
      </c>
      <c r="FN272" s="79">
        <f t="shared" si="2288"/>
        <v>0</v>
      </c>
      <c r="FO272" s="79">
        <f t="shared" si="2289"/>
        <v>0</v>
      </c>
      <c r="FP272" s="79">
        <f t="shared" si="2290"/>
        <v>0</v>
      </c>
      <c r="FQ272" s="79">
        <f t="shared" si="2291"/>
        <v>0</v>
      </c>
      <c r="FR272" s="79"/>
      <c r="FS272" s="155">
        <f t="shared" si="2291"/>
        <v>0</v>
      </c>
      <c r="FT272" s="79">
        <f t="shared" si="2292"/>
        <v>0</v>
      </c>
      <c r="FU272" s="79">
        <f t="shared" si="2293"/>
        <v>0</v>
      </c>
      <c r="FV272" s="79">
        <f t="shared" si="2294"/>
        <v>0</v>
      </c>
      <c r="FW272" s="79">
        <f t="shared" si="2295"/>
        <v>0</v>
      </c>
      <c r="FX272" s="79">
        <f t="shared" si="2296"/>
        <v>0</v>
      </c>
      <c r="FY272" s="79">
        <f t="shared" si="2297"/>
        <v>0</v>
      </c>
      <c r="FZ272" s="79">
        <f t="shared" si="2298"/>
        <v>0</v>
      </c>
      <c r="GA272" s="79">
        <f t="shared" si="2299"/>
        <v>0</v>
      </c>
      <c r="GB272" s="79">
        <f t="shared" si="2300"/>
        <v>0</v>
      </c>
      <c r="GC272" s="79">
        <f t="shared" si="2301"/>
        <v>0</v>
      </c>
      <c r="GD272" s="79">
        <f t="shared" si="2302"/>
        <v>0</v>
      </c>
      <c r="GE272" s="153">
        <f t="shared" si="2303"/>
        <v>8.5</v>
      </c>
      <c r="GF272" s="153">
        <f t="shared" si="2304"/>
        <v>0</v>
      </c>
      <c r="GG272" s="79"/>
      <c r="GH272" s="79"/>
      <c r="GI272" s="79"/>
      <c r="GJ272" s="80"/>
      <c r="GK272" s="267"/>
      <c r="GL272" s="10"/>
      <c r="GM272" s="10"/>
      <c r="GN272" s="1"/>
      <c r="GO272" s="13"/>
      <c r="GP272" s="26"/>
      <c r="GQ272" s="5"/>
      <c r="GR272" s="33"/>
    </row>
    <row r="273" spans="1:200" ht="24.95" hidden="1" customHeight="1" outlineLevel="1" x14ac:dyDescent="0.3">
      <c r="A273" s="116"/>
      <c r="B273" s="168"/>
      <c r="C273" s="168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>
        <f>SUM(N273+P273+T273+V273+AR273*2)</f>
        <v>0</v>
      </c>
      <c r="N273" s="116"/>
      <c r="O273" s="181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81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81">
        <f t="shared" si="2241"/>
        <v>0</v>
      </c>
      <c r="BH273" s="181">
        <f t="shared" si="2242"/>
        <v>0</v>
      </c>
      <c r="BI273" s="82"/>
      <c r="BJ273" s="79"/>
      <c r="BK273" s="80"/>
      <c r="BL273" s="116"/>
      <c r="BM273" s="82"/>
      <c r="BN273" s="184"/>
      <c r="BO273" s="184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>
        <f>SUM(BZ273+CB273+CF273+CH273+DD273*2)</f>
        <v>0</v>
      </c>
      <c r="BZ273" s="79"/>
      <c r="CA273" s="153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153"/>
      <c r="CV273" s="79"/>
      <c r="CW273" s="79"/>
      <c r="CX273" s="79"/>
      <c r="CY273" s="79"/>
      <c r="CZ273" s="79"/>
      <c r="DA273" s="79"/>
      <c r="DB273" s="79"/>
      <c r="DC273" s="155"/>
      <c r="DD273" s="79"/>
      <c r="DE273" s="155"/>
      <c r="DF273" s="79"/>
      <c r="DG273" s="79"/>
      <c r="DH273" s="79"/>
      <c r="DI273" s="79"/>
      <c r="DJ273" s="79"/>
      <c r="DK273" s="155"/>
      <c r="DL273" s="79"/>
      <c r="DM273" s="79"/>
      <c r="DN273" s="79"/>
      <c r="DO273" s="79"/>
      <c r="DP273" s="79"/>
      <c r="DQ273" s="79"/>
      <c r="DR273" s="79"/>
      <c r="DS273" s="153">
        <f t="shared" si="2256"/>
        <v>0</v>
      </c>
      <c r="DT273" s="153">
        <f t="shared" si="2257"/>
        <v>0</v>
      </c>
      <c r="DU273" s="79"/>
      <c r="DV273" s="79"/>
      <c r="DW273" s="79"/>
      <c r="DX273" s="182"/>
      <c r="DY273" s="183"/>
      <c r="DZ273" s="184"/>
      <c r="EA273" s="184"/>
      <c r="EB273" s="79"/>
      <c r="EC273" s="79"/>
      <c r="ED273" s="79"/>
      <c r="EE273" s="79"/>
      <c r="EF273" s="79"/>
      <c r="EG273" s="79"/>
      <c r="EH273" s="79"/>
      <c r="EI273" s="79"/>
      <c r="EJ273" s="79">
        <f t="shared" si="2258"/>
        <v>0</v>
      </c>
      <c r="EK273" s="79">
        <f t="shared" si="2259"/>
        <v>0</v>
      </c>
      <c r="EL273" s="79">
        <f t="shared" si="2260"/>
        <v>0</v>
      </c>
      <c r="EM273" s="153">
        <f t="shared" si="2261"/>
        <v>0</v>
      </c>
      <c r="EN273" s="79">
        <f t="shared" si="2262"/>
        <v>0</v>
      </c>
      <c r="EO273" s="79">
        <f t="shared" si="2263"/>
        <v>0</v>
      </c>
      <c r="EP273" s="79">
        <f t="shared" si="2264"/>
        <v>0</v>
      </c>
      <c r="EQ273" s="79">
        <f t="shared" si="2265"/>
        <v>0</v>
      </c>
      <c r="ER273" s="79">
        <f t="shared" si="2266"/>
        <v>0</v>
      </c>
      <c r="ES273" s="79">
        <f t="shared" si="2267"/>
        <v>0</v>
      </c>
      <c r="ET273" s="79">
        <f t="shared" si="2268"/>
        <v>0</v>
      </c>
      <c r="EU273" s="79">
        <f t="shared" si="2269"/>
        <v>0</v>
      </c>
      <c r="EV273" s="79">
        <f t="shared" si="2270"/>
        <v>0</v>
      </c>
      <c r="EW273" s="79">
        <f t="shared" si="2271"/>
        <v>0</v>
      </c>
      <c r="EX273" s="79">
        <f t="shared" si="2272"/>
        <v>0</v>
      </c>
      <c r="EY273" s="79">
        <f t="shared" si="2273"/>
        <v>0</v>
      </c>
      <c r="EZ273" s="79">
        <f t="shared" si="2274"/>
        <v>0</v>
      </c>
      <c r="FA273" s="79">
        <f t="shared" si="2275"/>
        <v>0</v>
      </c>
      <c r="FB273" s="79">
        <f t="shared" si="2276"/>
        <v>0</v>
      </c>
      <c r="FC273" s="79">
        <f t="shared" si="2277"/>
        <v>0</v>
      </c>
      <c r="FD273" s="79">
        <f t="shared" si="2278"/>
        <v>0</v>
      </c>
      <c r="FE273" s="79">
        <f t="shared" si="2279"/>
        <v>0</v>
      </c>
      <c r="FF273" s="79">
        <f t="shared" si="2280"/>
        <v>0</v>
      </c>
      <c r="FG273" s="153">
        <f t="shared" si="2281"/>
        <v>0</v>
      </c>
      <c r="FH273" s="79">
        <f t="shared" si="2282"/>
        <v>0</v>
      </c>
      <c r="FI273" s="79">
        <f t="shared" si="2283"/>
        <v>0</v>
      </c>
      <c r="FJ273" s="79">
        <f t="shared" si="2284"/>
        <v>0</v>
      </c>
      <c r="FK273" s="79">
        <f t="shared" si="2285"/>
        <v>0</v>
      </c>
      <c r="FL273" s="79">
        <f t="shared" si="2286"/>
        <v>0</v>
      </c>
      <c r="FM273" s="79">
        <f t="shared" si="2287"/>
        <v>0</v>
      </c>
      <c r="FN273" s="79">
        <f t="shared" si="2288"/>
        <v>0</v>
      </c>
      <c r="FO273" s="79">
        <f t="shared" si="2289"/>
        <v>0</v>
      </c>
      <c r="FP273" s="79">
        <f t="shared" si="2290"/>
        <v>0</v>
      </c>
      <c r="FQ273" s="79">
        <f t="shared" si="2291"/>
        <v>0</v>
      </c>
      <c r="FR273" s="79"/>
      <c r="FS273" s="155">
        <f t="shared" si="2291"/>
        <v>0</v>
      </c>
      <c r="FT273" s="79">
        <f t="shared" si="2292"/>
        <v>0</v>
      </c>
      <c r="FU273" s="79">
        <f t="shared" si="2293"/>
        <v>0</v>
      </c>
      <c r="FV273" s="79">
        <f t="shared" si="2294"/>
        <v>0</v>
      </c>
      <c r="FW273" s="79">
        <f t="shared" si="2295"/>
        <v>0</v>
      </c>
      <c r="FX273" s="79">
        <f t="shared" si="2296"/>
        <v>0</v>
      </c>
      <c r="FY273" s="79">
        <f t="shared" si="2297"/>
        <v>0</v>
      </c>
      <c r="FZ273" s="79">
        <f t="shared" si="2298"/>
        <v>0</v>
      </c>
      <c r="GA273" s="79">
        <f t="shared" si="2299"/>
        <v>0</v>
      </c>
      <c r="GB273" s="79">
        <f t="shared" si="2300"/>
        <v>0</v>
      </c>
      <c r="GC273" s="79">
        <f t="shared" si="2301"/>
        <v>0</v>
      </c>
      <c r="GD273" s="79">
        <f t="shared" si="2302"/>
        <v>0</v>
      </c>
      <c r="GE273" s="153">
        <f t="shared" si="2303"/>
        <v>0</v>
      </c>
      <c r="GF273" s="153">
        <f t="shared" si="2304"/>
        <v>0</v>
      </c>
      <c r="GG273" s="79"/>
      <c r="GH273" s="79"/>
      <c r="GI273" s="79"/>
      <c r="GJ273" s="80"/>
      <c r="GK273" s="267"/>
      <c r="GL273" s="10"/>
      <c r="GM273" s="10"/>
      <c r="GN273" s="1"/>
      <c r="GO273" s="13"/>
      <c r="GP273" s="26"/>
      <c r="GQ273" s="5"/>
      <c r="GR273" s="33"/>
    </row>
    <row r="274" spans="1:200" ht="24.95" hidden="1" customHeight="1" outlineLevel="1" x14ac:dyDescent="0.3">
      <c r="A274" s="116"/>
      <c r="B274" s="168"/>
      <c r="C274" s="168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>
        <f>SUM(N274+P274+T274+V274+AR274*2)</f>
        <v>0</v>
      </c>
      <c r="N274" s="116"/>
      <c r="O274" s="181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81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81">
        <f t="shared" si="2241"/>
        <v>0</v>
      </c>
      <c r="BH274" s="181">
        <f t="shared" si="2242"/>
        <v>0</v>
      </c>
      <c r="BI274" s="185"/>
      <c r="BJ274" s="83"/>
      <c r="BK274" s="195"/>
      <c r="BL274" s="116"/>
      <c r="BM274" s="185"/>
      <c r="BN274" s="186"/>
      <c r="BO274" s="186"/>
      <c r="BP274" s="83"/>
      <c r="BQ274" s="83"/>
      <c r="BR274" s="83"/>
      <c r="BS274" s="83"/>
      <c r="BT274" s="83"/>
      <c r="BU274" s="83"/>
      <c r="BV274" s="83"/>
      <c r="BW274" s="83"/>
      <c r="BX274" s="83"/>
      <c r="BY274" s="83">
        <f>SUM(BZ274+CB274+CF274+CH274+DD274*2)</f>
        <v>0</v>
      </c>
      <c r="BZ274" s="83"/>
      <c r="CA274" s="187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187"/>
      <c r="CV274" s="83"/>
      <c r="CW274" s="83"/>
      <c r="CX274" s="83"/>
      <c r="CY274" s="83"/>
      <c r="CZ274" s="83"/>
      <c r="DA274" s="83"/>
      <c r="DB274" s="83"/>
      <c r="DC274" s="188"/>
      <c r="DD274" s="83"/>
      <c r="DE274" s="188"/>
      <c r="DF274" s="83"/>
      <c r="DG274" s="83"/>
      <c r="DH274" s="83"/>
      <c r="DI274" s="83"/>
      <c r="DJ274" s="83"/>
      <c r="DK274" s="188"/>
      <c r="DL274" s="83"/>
      <c r="DM274" s="83"/>
      <c r="DN274" s="83"/>
      <c r="DO274" s="83"/>
      <c r="DP274" s="83"/>
      <c r="DQ274" s="83"/>
      <c r="DR274" s="83"/>
      <c r="DS274" s="187">
        <f t="shared" si="2256"/>
        <v>0</v>
      </c>
      <c r="DT274" s="187">
        <f t="shared" si="2257"/>
        <v>0</v>
      </c>
      <c r="DU274" s="83"/>
      <c r="DV274" s="83"/>
      <c r="DW274" s="83"/>
      <c r="DX274" s="84"/>
      <c r="DY274" s="189"/>
      <c r="DZ274" s="186"/>
      <c r="EA274" s="186"/>
      <c r="EB274" s="83"/>
      <c r="EC274" s="83"/>
      <c r="ED274" s="83"/>
      <c r="EE274" s="83"/>
      <c r="EF274" s="83"/>
      <c r="EG274" s="83"/>
      <c r="EH274" s="83"/>
      <c r="EI274" s="83"/>
      <c r="EJ274" s="83">
        <f t="shared" si="2258"/>
        <v>0</v>
      </c>
      <c r="EK274" s="83">
        <f t="shared" si="2259"/>
        <v>0</v>
      </c>
      <c r="EL274" s="83">
        <f t="shared" si="2260"/>
        <v>0</v>
      </c>
      <c r="EM274" s="187">
        <f t="shared" si="2261"/>
        <v>0</v>
      </c>
      <c r="EN274" s="83">
        <f t="shared" si="2262"/>
        <v>0</v>
      </c>
      <c r="EO274" s="83">
        <f t="shared" si="2263"/>
        <v>0</v>
      </c>
      <c r="EP274" s="83">
        <f t="shared" si="2264"/>
        <v>0</v>
      </c>
      <c r="EQ274" s="83">
        <f t="shared" si="2265"/>
        <v>0</v>
      </c>
      <c r="ER274" s="83">
        <f t="shared" si="2266"/>
        <v>0</v>
      </c>
      <c r="ES274" s="83">
        <f t="shared" si="2267"/>
        <v>0</v>
      </c>
      <c r="ET274" s="83">
        <f t="shared" si="2268"/>
        <v>0</v>
      </c>
      <c r="EU274" s="83">
        <f t="shared" si="2269"/>
        <v>0</v>
      </c>
      <c r="EV274" s="83">
        <f t="shared" si="2270"/>
        <v>0</v>
      </c>
      <c r="EW274" s="83">
        <f t="shared" si="2271"/>
        <v>0</v>
      </c>
      <c r="EX274" s="83">
        <f t="shared" si="2272"/>
        <v>0</v>
      </c>
      <c r="EY274" s="83">
        <f t="shared" si="2273"/>
        <v>0</v>
      </c>
      <c r="EZ274" s="83">
        <f t="shared" si="2274"/>
        <v>0</v>
      </c>
      <c r="FA274" s="83">
        <f t="shared" si="2275"/>
        <v>0</v>
      </c>
      <c r="FB274" s="83">
        <f t="shared" si="2276"/>
        <v>0</v>
      </c>
      <c r="FC274" s="83">
        <f t="shared" si="2277"/>
        <v>0</v>
      </c>
      <c r="FD274" s="83">
        <f t="shared" si="2278"/>
        <v>0</v>
      </c>
      <c r="FE274" s="83">
        <f t="shared" si="2279"/>
        <v>0</v>
      </c>
      <c r="FF274" s="83">
        <f t="shared" si="2280"/>
        <v>0</v>
      </c>
      <c r="FG274" s="187">
        <f t="shared" si="2281"/>
        <v>0</v>
      </c>
      <c r="FH274" s="83">
        <f t="shared" si="2282"/>
        <v>0</v>
      </c>
      <c r="FI274" s="83">
        <f t="shared" si="2283"/>
        <v>0</v>
      </c>
      <c r="FJ274" s="83">
        <f t="shared" si="2284"/>
        <v>0</v>
      </c>
      <c r="FK274" s="83">
        <f t="shared" si="2285"/>
        <v>0</v>
      </c>
      <c r="FL274" s="83">
        <f t="shared" si="2286"/>
        <v>0</v>
      </c>
      <c r="FM274" s="83">
        <f t="shared" si="2287"/>
        <v>0</v>
      </c>
      <c r="FN274" s="83">
        <f t="shared" si="2288"/>
        <v>0</v>
      </c>
      <c r="FO274" s="83">
        <f t="shared" si="2289"/>
        <v>0</v>
      </c>
      <c r="FP274" s="83">
        <f t="shared" si="2290"/>
        <v>0</v>
      </c>
      <c r="FQ274" s="83">
        <f t="shared" si="2291"/>
        <v>0</v>
      </c>
      <c r="FR274" s="83"/>
      <c r="FS274" s="188">
        <f t="shared" si="2291"/>
        <v>0</v>
      </c>
      <c r="FT274" s="83">
        <f t="shared" si="2292"/>
        <v>0</v>
      </c>
      <c r="FU274" s="83">
        <f t="shared" si="2293"/>
        <v>0</v>
      </c>
      <c r="FV274" s="83">
        <f t="shared" si="2294"/>
        <v>0</v>
      </c>
      <c r="FW274" s="83">
        <f t="shared" si="2295"/>
        <v>0</v>
      </c>
      <c r="FX274" s="83">
        <f t="shared" si="2296"/>
        <v>0</v>
      </c>
      <c r="FY274" s="83">
        <f t="shared" si="2297"/>
        <v>0</v>
      </c>
      <c r="FZ274" s="83">
        <f t="shared" si="2298"/>
        <v>0</v>
      </c>
      <c r="GA274" s="83">
        <f t="shared" si="2299"/>
        <v>0</v>
      </c>
      <c r="GB274" s="83">
        <f t="shared" si="2300"/>
        <v>0</v>
      </c>
      <c r="GC274" s="83">
        <f t="shared" si="2301"/>
        <v>0</v>
      </c>
      <c r="GD274" s="83">
        <f t="shared" si="2302"/>
        <v>0</v>
      </c>
      <c r="GE274" s="187">
        <f t="shared" si="2303"/>
        <v>0</v>
      </c>
      <c r="GF274" s="187">
        <f t="shared" si="2304"/>
        <v>0</v>
      </c>
      <c r="GG274" s="83"/>
      <c r="GH274" s="83"/>
      <c r="GI274" s="83"/>
      <c r="GJ274" s="195"/>
      <c r="GK274" s="267"/>
      <c r="GL274" s="10"/>
      <c r="GM274" s="10"/>
      <c r="GN274" s="1"/>
      <c r="GO274" s="13"/>
      <c r="GP274" s="26"/>
      <c r="GQ274" s="5"/>
      <c r="GR274" s="33"/>
    </row>
    <row r="275" spans="1:200" s="2" customFormat="1" ht="24.95" customHeight="1" collapsed="1" x14ac:dyDescent="0.3">
      <c r="A275" s="152">
        <v>18</v>
      </c>
      <c r="B275" s="101" t="s">
        <v>77</v>
      </c>
      <c r="C275" s="100" t="s">
        <v>73</v>
      </c>
      <c r="D275" s="101">
        <v>1</v>
      </c>
      <c r="E275" s="152"/>
      <c r="F275" s="152"/>
      <c r="G275" s="152"/>
      <c r="H275" s="152"/>
      <c r="I275" s="152"/>
      <c r="J275" s="152"/>
      <c r="K275" s="152"/>
      <c r="L275" s="152">
        <f t="shared" ref="L275:Q275" si="2344">SUM(L276:L287)</f>
        <v>224</v>
      </c>
      <c r="M275" s="152">
        <f t="shared" si="2344"/>
        <v>142</v>
      </c>
      <c r="N275" s="152">
        <f t="shared" si="2344"/>
        <v>24</v>
      </c>
      <c r="O275" s="71">
        <f t="shared" si="2344"/>
        <v>24</v>
      </c>
      <c r="P275" s="152">
        <f t="shared" si="2344"/>
        <v>80</v>
      </c>
      <c r="Q275" s="152">
        <f t="shared" si="2344"/>
        <v>80</v>
      </c>
      <c r="R275" s="152">
        <f>SUM(R276:R287)</f>
        <v>38</v>
      </c>
      <c r="S275" s="152">
        <f>SUM(S276:S287)</f>
        <v>38</v>
      </c>
      <c r="T275" s="152">
        <f t="shared" ref="T275:AM275" si="2345">SUM(T276:T287)</f>
        <v>0</v>
      </c>
      <c r="U275" s="152">
        <f t="shared" si="2345"/>
        <v>0</v>
      </c>
      <c r="V275" s="152">
        <f t="shared" si="2345"/>
        <v>0</v>
      </c>
      <c r="W275" s="152">
        <f t="shared" si="2345"/>
        <v>0</v>
      </c>
      <c r="X275" s="152">
        <f t="shared" si="2345"/>
        <v>0</v>
      </c>
      <c r="Y275" s="152">
        <f t="shared" si="2345"/>
        <v>11.2</v>
      </c>
      <c r="Z275" s="152">
        <f t="shared" si="2345"/>
        <v>0</v>
      </c>
      <c r="AA275" s="152">
        <f t="shared" si="2345"/>
        <v>0</v>
      </c>
      <c r="AB275" s="152">
        <f t="shared" si="2345"/>
        <v>34</v>
      </c>
      <c r="AC275" s="152">
        <f t="shared" si="2345"/>
        <v>76.5</v>
      </c>
      <c r="AD275" s="152">
        <f t="shared" si="2345"/>
        <v>2</v>
      </c>
      <c r="AE275" s="152">
        <f t="shared" si="2345"/>
        <v>60</v>
      </c>
      <c r="AF275" s="152">
        <f t="shared" si="2345"/>
        <v>0</v>
      </c>
      <c r="AG275" s="152">
        <f t="shared" si="2345"/>
        <v>0</v>
      </c>
      <c r="AH275" s="152">
        <f t="shared" si="2345"/>
        <v>0</v>
      </c>
      <c r="AI275" s="71">
        <f t="shared" si="2345"/>
        <v>0</v>
      </c>
      <c r="AJ275" s="152">
        <f t="shared" si="2345"/>
        <v>0</v>
      </c>
      <c r="AK275" s="152">
        <f t="shared" si="2345"/>
        <v>0</v>
      </c>
      <c r="AL275" s="152">
        <f t="shared" si="2345"/>
        <v>1</v>
      </c>
      <c r="AM275" s="152">
        <f t="shared" si="2345"/>
        <v>48</v>
      </c>
      <c r="AN275" s="152">
        <f t="shared" ref="AN275:AU275" si="2346">SUM(AN276:AN287)</f>
        <v>0</v>
      </c>
      <c r="AO275" s="152">
        <f t="shared" si="2346"/>
        <v>0</v>
      </c>
      <c r="AP275" s="152">
        <f t="shared" si="2346"/>
        <v>1</v>
      </c>
      <c r="AQ275" s="152">
        <f t="shared" si="2346"/>
        <v>20</v>
      </c>
      <c r="AR275" s="152">
        <f t="shared" si="2346"/>
        <v>3</v>
      </c>
      <c r="AS275" s="152">
        <f t="shared" si="2346"/>
        <v>18</v>
      </c>
      <c r="AT275" s="152">
        <f t="shared" si="2346"/>
        <v>1</v>
      </c>
      <c r="AU275" s="152">
        <f t="shared" si="2346"/>
        <v>8</v>
      </c>
      <c r="AV275" s="152">
        <f t="shared" ref="AV275:BH275" si="2347">SUM(AV276:AV287)</f>
        <v>0</v>
      </c>
      <c r="AW275" s="152">
        <f t="shared" si="2347"/>
        <v>0</v>
      </c>
      <c r="AX275" s="152">
        <f t="shared" si="2347"/>
        <v>0</v>
      </c>
      <c r="AY275" s="152">
        <f t="shared" si="2347"/>
        <v>0</v>
      </c>
      <c r="AZ275" s="152">
        <f t="shared" si="2347"/>
        <v>0</v>
      </c>
      <c r="BA275" s="152">
        <f t="shared" si="2347"/>
        <v>0</v>
      </c>
      <c r="BB275" s="152">
        <f t="shared" si="2347"/>
        <v>0</v>
      </c>
      <c r="BC275" s="152">
        <f t="shared" si="2347"/>
        <v>0</v>
      </c>
      <c r="BD275" s="152">
        <f t="shared" si="2347"/>
        <v>0</v>
      </c>
      <c r="BE275" s="152">
        <f t="shared" si="2347"/>
        <v>0</v>
      </c>
      <c r="BF275" s="152">
        <f t="shared" si="2347"/>
        <v>0</v>
      </c>
      <c r="BG275" s="71">
        <f t="shared" si="2347"/>
        <v>383.7</v>
      </c>
      <c r="BH275" s="71">
        <f t="shared" si="2347"/>
        <v>180</v>
      </c>
      <c r="BI275" s="152"/>
      <c r="BJ275" s="152"/>
      <c r="BK275" s="152"/>
      <c r="BL275" s="152"/>
      <c r="BM275" s="152">
        <v>18</v>
      </c>
      <c r="BN275" s="101" t="s">
        <v>77</v>
      </c>
      <c r="BO275" s="100" t="s">
        <v>73</v>
      </c>
      <c r="BP275" s="101">
        <v>1</v>
      </c>
      <c r="BQ275" s="152"/>
      <c r="BR275" s="152"/>
      <c r="BS275" s="152"/>
      <c r="BT275" s="152"/>
      <c r="BU275" s="152"/>
      <c r="BV275" s="152"/>
      <c r="BW275" s="152"/>
      <c r="BX275" s="152">
        <f t="shared" ref="BX275:CY275" si="2348">SUM(BX276:BX287)</f>
        <v>272</v>
      </c>
      <c r="BY275" s="152">
        <f t="shared" si="2348"/>
        <v>242</v>
      </c>
      <c r="BZ275" s="152">
        <f t="shared" si="2348"/>
        <v>58</v>
      </c>
      <c r="CA275" s="71">
        <f t="shared" si="2348"/>
        <v>58</v>
      </c>
      <c r="CB275" s="152">
        <f t="shared" si="2348"/>
        <v>78</v>
      </c>
      <c r="CC275" s="152">
        <f t="shared" si="2348"/>
        <v>78</v>
      </c>
      <c r="CD275" s="152">
        <f t="shared" si="2348"/>
        <v>106</v>
      </c>
      <c r="CE275" s="152">
        <f t="shared" si="2348"/>
        <v>106</v>
      </c>
      <c r="CF275" s="152">
        <f t="shared" si="2348"/>
        <v>0</v>
      </c>
      <c r="CG275" s="152">
        <f t="shared" si="2348"/>
        <v>0</v>
      </c>
      <c r="CH275" s="152">
        <f t="shared" si="2348"/>
        <v>0</v>
      </c>
      <c r="CI275" s="152">
        <f t="shared" si="2348"/>
        <v>0</v>
      </c>
      <c r="CJ275" s="152">
        <f t="shared" si="2348"/>
        <v>10</v>
      </c>
      <c r="CK275" s="152">
        <f t="shared" si="2348"/>
        <v>13.600000000000001</v>
      </c>
      <c r="CL275" s="152">
        <f t="shared" si="2348"/>
        <v>0</v>
      </c>
      <c r="CM275" s="152">
        <f t="shared" si="2348"/>
        <v>0</v>
      </c>
      <c r="CN275" s="152">
        <f t="shared" si="2348"/>
        <v>4</v>
      </c>
      <c r="CO275" s="152">
        <f t="shared" si="2348"/>
        <v>32</v>
      </c>
      <c r="CP275" s="152">
        <f t="shared" si="2348"/>
        <v>2</v>
      </c>
      <c r="CQ275" s="152">
        <f t="shared" si="2348"/>
        <v>60</v>
      </c>
      <c r="CR275" s="152">
        <f t="shared" si="2348"/>
        <v>1</v>
      </c>
      <c r="CS275" s="152">
        <f t="shared" si="2348"/>
        <v>72</v>
      </c>
      <c r="CT275" s="152">
        <f t="shared" si="2348"/>
        <v>0</v>
      </c>
      <c r="CU275" s="71">
        <f t="shared" si="2348"/>
        <v>0</v>
      </c>
      <c r="CV275" s="152">
        <f t="shared" si="2348"/>
        <v>0</v>
      </c>
      <c r="CW275" s="152">
        <f t="shared" si="2348"/>
        <v>0</v>
      </c>
      <c r="CX275" s="152">
        <f t="shared" si="2348"/>
        <v>0</v>
      </c>
      <c r="CY275" s="152">
        <f t="shared" si="2348"/>
        <v>0</v>
      </c>
      <c r="CZ275" s="152">
        <f>SUM(CZ276:CZ287)</f>
        <v>0</v>
      </c>
      <c r="DA275" s="152">
        <f t="shared" ref="DA275:DS275" si="2349">SUM(DA276:DA287)</f>
        <v>0</v>
      </c>
      <c r="DB275" s="152">
        <f t="shared" si="2349"/>
        <v>1</v>
      </c>
      <c r="DC275" s="169">
        <f t="shared" si="2349"/>
        <v>8</v>
      </c>
      <c r="DD275" s="152">
        <f t="shared" si="2349"/>
        <v>1</v>
      </c>
      <c r="DE275" s="169">
        <f t="shared" si="2349"/>
        <v>6</v>
      </c>
      <c r="DF275" s="152">
        <f t="shared" si="2349"/>
        <v>0</v>
      </c>
      <c r="DG275" s="152">
        <f t="shared" si="2349"/>
        <v>0</v>
      </c>
      <c r="DH275" s="152">
        <f t="shared" si="2349"/>
        <v>0</v>
      </c>
      <c r="DI275" s="152">
        <f t="shared" si="2349"/>
        <v>0</v>
      </c>
      <c r="DJ275" s="152">
        <f t="shared" si="2349"/>
        <v>3</v>
      </c>
      <c r="DK275" s="169">
        <f t="shared" si="2349"/>
        <v>24</v>
      </c>
      <c r="DL275" s="152">
        <f t="shared" si="2349"/>
        <v>0</v>
      </c>
      <c r="DM275" s="152">
        <f t="shared" si="2349"/>
        <v>0</v>
      </c>
      <c r="DN275" s="152">
        <f t="shared" si="2349"/>
        <v>0</v>
      </c>
      <c r="DO275" s="152">
        <f t="shared" si="2349"/>
        <v>0</v>
      </c>
      <c r="DP275" s="152">
        <f t="shared" si="2349"/>
        <v>0</v>
      </c>
      <c r="DQ275" s="152">
        <f t="shared" si="2349"/>
        <v>0</v>
      </c>
      <c r="DR275" s="152">
        <f t="shared" si="2349"/>
        <v>0</v>
      </c>
      <c r="DS275" s="71">
        <f t="shared" si="2349"/>
        <v>467.6</v>
      </c>
      <c r="DT275" s="71">
        <f>SUM(DT276:DT287)</f>
        <v>290</v>
      </c>
      <c r="DU275" s="152"/>
      <c r="DV275" s="152"/>
      <c r="DW275" s="152"/>
      <c r="DX275" s="152"/>
      <c r="DY275" s="152">
        <v>18</v>
      </c>
      <c r="DZ275" s="101" t="s">
        <v>77</v>
      </c>
      <c r="EA275" s="100" t="s">
        <v>73</v>
      </c>
      <c r="EB275" s="101">
        <v>1</v>
      </c>
      <c r="EC275" s="152"/>
      <c r="ED275" s="152"/>
      <c r="EE275" s="152"/>
      <c r="EF275" s="152"/>
      <c r="EG275" s="152"/>
      <c r="EH275" s="152"/>
      <c r="EI275" s="152"/>
      <c r="EJ275" s="152">
        <f>SUM(EJ276:EJ287)</f>
        <v>496</v>
      </c>
      <c r="EK275" s="152">
        <f t="shared" ref="EK275:FQ275" si="2350">SUM(EK276:EK287)</f>
        <v>384</v>
      </c>
      <c r="EL275" s="152">
        <f t="shared" si="2350"/>
        <v>82</v>
      </c>
      <c r="EM275" s="71">
        <f t="shared" si="2350"/>
        <v>82</v>
      </c>
      <c r="EN275" s="152">
        <f t="shared" si="2350"/>
        <v>158</v>
      </c>
      <c r="EO275" s="152">
        <f t="shared" si="2350"/>
        <v>158</v>
      </c>
      <c r="EP275" s="152">
        <f t="shared" si="2350"/>
        <v>144</v>
      </c>
      <c r="EQ275" s="152">
        <f t="shared" si="2350"/>
        <v>144</v>
      </c>
      <c r="ER275" s="152">
        <f t="shared" si="2350"/>
        <v>0</v>
      </c>
      <c r="ES275" s="152">
        <f t="shared" si="2350"/>
        <v>0</v>
      </c>
      <c r="ET275" s="152">
        <f t="shared" si="2350"/>
        <v>0</v>
      </c>
      <c r="EU275" s="152">
        <f t="shared" si="2350"/>
        <v>0</v>
      </c>
      <c r="EV275" s="152">
        <f t="shared" si="2350"/>
        <v>10</v>
      </c>
      <c r="EW275" s="152">
        <f t="shared" si="2350"/>
        <v>24.8</v>
      </c>
      <c r="EX275" s="152">
        <f t="shared" si="2350"/>
        <v>0</v>
      </c>
      <c r="EY275" s="152">
        <f t="shared" si="2350"/>
        <v>0</v>
      </c>
      <c r="EZ275" s="152">
        <f t="shared" si="2350"/>
        <v>38</v>
      </c>
      <c r="FA275" s="152">
        <f t="shared" si="2350"/>
        <v>108.5</v>
      </c>
      <c r="FB275" s="152">
        <f t="shared" si="2350"/>
        <v>4</v>
      </c>
      <c r="FC275" s="152">
        <f t="shared" si="2350"/>
        <v>120</v>
      </c>
      <c r="FD275" s="152">
        <f t="shared" si="2350"/>
        <v>1</v>
      </c>
      <c r="FE275" s="152">
        <f t="shared" si="2350"/>
        <v>72</v>
      </c>
      <c r="FF275" s="152">
        <f t="shared" si="2350"/>
        <v>0</v>
      </c>
      <c r="FG275" s="71">
        <f t="shared" si="2350"/>
        <v>0</v>
      </c>
      <c r="FH275" s="152">
        <f t="shared" si="2350"/>
        <v>0</v>
      </c>
      <c r="FI275" s="152">
        <f t="shared" si="2350"/>
        <v>0</v>
      </c>
      <c r="FJ275" s="152">
        <f t="shared" si="2350"/>
        <v>1</v>
      </c>
      <c r="FK275" s="152">
        <f t="shared" si="2350"/>
        <v>48</v>
      </c>
      <c r="FL275" s="152">
        <f t="shared" si="2350"/>
        <v>0</v>
      </c>
      <c r="FM275" s="152">
        <f t="shared" si="2350"/>
        <v>0</v>
      </c>
      <c r="FN275" s="152">
        <f t="shared" si="2350"/>
        <v>2</v>
      </c>
      <c r="FO275" s="152">
        <f t="shared" si="2350"/>
        <v>28</v>
      </c>
      <c r="FP275" s="152">
        <f t="shared" si="2350"/>
        <v>4</v>
      </c>
      <c r="FQ275" s="152">
        <f t="shared" si="2350"/>
        <v>24</v>
      </c>
      <c r="FR275" s="152"/>
      <c r="FS275" s="169">
        <f t="shared" ref="FS275:GF275" si="2351">SUM(FS276:FS287)</f>
        <v>8</v>
      </c>
      <c r="FT275" s="152">
        <f t="shared" si="2351"/>
        <v>0</v>
      </c>
      <c r="FU275" s="152">
        <f t="shared" si="2351"/>
        <v>0</v>
      </c>
      <c r="FV275" s="152">
        <f t="shared" si="2351"/>
        <v>3</v>
      </c>
      <c r="FW275" s="152">
        <f t="shared" si="2351"/>
        <v>24</v>
      </c>
      <c r="FX275" s="152">
        <f t="shared" si="2351"/>
        <v>0</v>
      </c>
      <c r="FY275" s="152">
        <f t="shared" si="2351"/>
        <v>0</v>
      </c>
      <c r="FZ275" s="152">
        <f t="shared" si="2351"/>
        <v>0</v>
      </c>
      <c r="GA275" s="152">
        <f t="shared" si="2351"/>
        <v>0</v>
      </c>
      <c r="GB275" s="152">
        <f t="shared" si="2351"/>
        <v>0</v>
      </c>
      <c r="GC275" s="152">
        <f t="shared" si="2351"/>
        <v>0</v>
      </c>
      <c r="GD275" s="152">
        <f t="shared" si="2351"/>
        <v>0</v>
      </c>
      <c r="GE275" s="71">
        <f t="shared" si="2351"/>
        <v>851.3</v>
      </c>
      <c r="GF275" s="71">
        <f t="shared" si="2351"/>
        <v>470</v>
      </c>
      <c r="GG275" s="152"/>
      <c r="GH275" s="152"/>
      <c r="GI275" s="152"/>
      <c r="GJ275" s="264"/>
      <c r="GK275" s="268"/>
      <c r="GL275" s="265"/>
      <c r="GM275" s="7"/>
      <c r="GN275" s="11"/>
      <c r="GO275" s="11"/>
      <c r="GP275" s="37"/>
      <c r="GR275" s="38"/>
    </row>
    <row r="276" spans="1:200" ht="29.25" hidden="1" customHeight="1" outlineLevel="1" x14ac:dyDescent="0.3">
      <c r="A276" s="116"/>
      <c r="B276" s="62" t="s">
        <v>93</v>
      </c>
      <c r="C276" s="119" t="s">
        <v>110</v>
      </c>
      <c r="D276" s="119" t="s">
        <v>95</v>
      </c>
      <c r="E276" s="119" t="s">
        <v>130</v>
      </c>
      <c r="F276" s="119" t="s">
        <v>134</v>
      </c>
      <c r="G276" s="119">
        <v>1</v>
      </c>
      <c r="H276" s="63">
        <v>116</v>
      </c>
      <c r="I276" s="63">
        <v>1</v>
      </c>
      <c r="J276" s="63">
        <v>1</v>
      </c>
      <c r="K276" s="63">
        <f t="shared" ref="K276:K282" si="2352">SUM(J276)*2</f>
        <v>2</v>
      </c>
      <c r="L276" s="109">
        <v>42</v>
      </c>
      <c r="M276" s="110">
        <f t="shared" ref="M276:M282" si="2353">SUM(N276+P276+R276+T276+V276)</f>
        <v>22</v>
      </c>
      <c r="N276" s="109"/>
      <c r="O276" s="109">
        <f t="shared" ref="O276:O282" si="2354">SUM(N276)*I276</f>
        <v>0</v>
      </c>
      <c r="P276" s="109">
        <v>20</v>
      </c>
      <c r="Q276" s="111">
        <f t="shared" ref="Q276:Q284" si="2355">J276*P276</f>
        <v>20</v>
      </c>
      <c r="R276" s="109">
        <v>2</v>
      </c>
      <c r="S276" s="111">
        <f t="shared" ref="S276:S282" si="2356">SUM(R276)*J276</f>
        <v>2</v>
      </c>
      <c r="T276" s="176"/>
      <c r="U276" s="66">
        <f t="shared" ref="U276:U282" si="2357">SUM(T276)*K276</f>
        <v>0</v>
      </c>
      <c r="V276" s="176"/>
      <c r="W276" s="66">
        <f>SUM(V276)*J276*3</f>
        <v>0</v>
      </c>
      <c r="X276" s="67">
        <f>2/8*J276*AX276</f>
        <v>0</v>
      </c>
      <c r="Y276" s="67">
        <f>SUM(L276*5/100*J276)</f>
        <v>2.1</v>
      </c>
      <c r="Z276" s="176"/>
      <c r="AA276" s="66"/>
      <c r="AB276" s="176"/>
      <c r="AC276" s="67">
        <f>SUM(AB276)*3*H276/5</f>
        <v>0</v>
      </c>
      <c r="AD276" s="176"/>
      <c r="AE276" s="66">
        <f>SUM(AD276*H276*(30+4))</f>
        <v>0</v>
      </c>
      <c r="AF276" s="176"/>
      <c r="AG276" s="66">
        <f t="shared" ref="AG276:AG282" si="2358">SUM(AF276*H276*3)</f>
        <v>0</v>
      </c>
      <c r="AH276" s="176"/>
      <c r="AI276" s="67">
        <f t="shared" ref="AI276:AI282" si="2359">SUM(AH276*H276/3)</f>
        <v>0</v>
      </c>
      <c r="AJ276" s="176"/>
      <c r="AK276" s="67">
        <f t="shared" ref="AK276:AK282" si="2360">SUM(AJ276*H276*2/3)</f>
        <v>0</v>
      </c>
      <c r="AL276" s="176"/>
      <c r="AM276" s="66">
        <f>SUM(AL276*H276)</f>
        <v>0</v>
      </c>
      <c r="AN276" s="176"/>
      <c r="AO276" s="66">
        <f>SUM(AN276*J276)</f>
        <v>0</v>
      </c>
      <c r="AP276" s="176"/>
      <c r="AQ276" s="67">
        <f>SUM(AP276*H276*2)</f>
        <v>0</v>
      </c>
      <c r="AR276" s="176">
        <v>1</v>
      </c>
      <c r="AS276" s="67">
        <f>SUM(J276*AR276*6)</f>
        <v>6</v>
      </c>
      <c r="AT276" s="65"/>
      <c r="AU276" s="67">
        <f t="shared" ref="AU276:AU284" si="2361">AT276*H276/3</f>
        <v>0</v>
      </c>
      <c r="AV276" s="176"/>
      <c r="AW276" s="66">
        <f>SUM(AV276*H276/3)</f>
        <v>0</v>
      </c>
      <c r="AX276" s="65"/>
      <c r="AY276" s="67">
        <f>AX276*J276*8/2</f>
        <v>0</v>
      </c>
      <c r="AZ276" s="176"/>
      <c r="BA276" s="67">
        <f t="shared" ref="BA276:BA282" si="2362">SUM(AZ276*K276*5*6)</f>
        <v>0</v>
      </c>
      <c r="BB276" s="176"/>
      <c r="BC276" s="67">
        <f t="shared" ref="BC276:BC282" si="2363">SUM(BB276*K276*4*6)</f>
        <v>0</v>
      </c>
      <c r="BD276" s="176"/>
      <c r="BE276" s="70">
        <f t="shared" ref="BE276:BE284" si="2364">SUM(BD276*50)</f>
        <v>0</v>
      </c>
      <c r="BF276" s="116"/>
      <c r="BG276" s="181">
        <f t="shared" ref="BG276:BG287" si="2365">SUM(AO276+BE276+BC276+BA276+AY276+AW276+AS276+AQ276+AK276+AM276+AI276+AG276+AE276+AC276+AA276+Y276+X276+W276+U276+Q276+O276+S276+AU276)</f>
        <v>30.1</v>
      </c>
      <c r="BH276" s="181">
        <f t="shared" ref="BH276:BH287" si="2366">SUM(O276+Q276+U276+W276+X276+AS276+AW276+AY276+BA276+BC276+S276+AQ276)</f>
        <v>28</v>
      </c>
      <c r="BI276" s="116"/>
      <c r="BJ276" s="116"/>
      <c r="BK276" s="116"/>
      <c r="BL276" s="116"/>
      <c r="BM276" s="82"/>
      <c r="BN276" s="62" t="s">
        <v>102</v>
      </c>
      <c r="BO276" s="63" t="s">
        <v>110</v>
      </c>
      <c r="BP276" s="63" t="s">
        <v>95</v>
      </c>
      <c r="BQ276" s="63" t="s">
        <v>130</v>
      </c>
      <c r="BR276" s="119" t="s">
        <v>293</v>
      </c>
      <c r="BS276" s="63">
        <v>4</v>
      </c>
      <c r="BT276" s="119">
        <v>204</v>
      </c>
      <c r="BU276" s="119">
        <v>1</v>
      </c>
      <c r="BV276" s="63">
        <v>1</v>
      </c>
      <c r="BW276" s="63">
        <f>SUM(BV276)*2</f>
        <v>2</v>
      </c>
      <c r="BX276" s="62">
        <v>84</v>
      </c>
      <c r="BY276" s="64">
        <f>SUM(BZ276+CB276+CD276+CF276+CH276)</f>
        <v>54</v>
      </c>
      <c r="BZ276" s="65"/>
      <c r="CA276" s="66">
        <f>SUM(BZ276)*BU276</f>
        <v>0</v>
      </c>
      <c r="CB276" s="65">
        <v>26</v>
      </c>
      <c r="CC276" s="66">
        <f>BV276*CB276</f>
        <v>26</v>
      </c>
      <c r="CD276" s="65">
        <v>28</v>
      </c>
      <c r="CE276" s="66">
        <f>SUM(CD276)*BV276</f>
        <v>28</v>
      </c>
      <c r="CF276" s="65"/>
      <c r="CG276" s="66">
        <f>SUM(CF276)*BW276</f>
        <v>0</v>
      </c>
      <c r="CH276" s="65"/>
      <c r="CI276" s="66">
        <f>SUM(CH276)*BV276*5</f>
        <v>0</v>
      </c>
      <c r="CJ276" s="67">
        <f>SUM(BV276*DJ276*2+BW276*DL276*2)</f>
        <v>2</v>
      </c>
      <c r="CK276" s="68">
        <f>SUM(BX276*5/100*BV276)</f>
        <v>4.2</v>
      </c>
      <c r="CL276" s="65"/>
      <c r="CM276" s="66"/>
      <c r="CN276" s="65"/>
      <c r="CO276" s="67">
        <f>SUM(CN276)*3*BT276/5</f>
        <v>0</v>
      </c>
      <c r="CP276" s="65"/>
      <c r="CQ276" s="69">
        <f>SUM(CP276*BT276*(30+4))</f>
        <v>0</v>
      </c>
      <c r="CR276" s="65"/>
      <c r="CS276" s="66">
        <f>SUM(CR276*BT276*3)</f>
        <v>0</v>
      </c>
      <c r="CT276" s="66"/>
      <c r="CU276" s="67">
        <f>SUM(CT276*BT276/3)</f>
        <v>0</v>
      </c>
      <c r="CV276" s="65"/>
      <c r="CW276" s="67">
        <f>SUM(CV276*BT276*2/3)</f>
        <v>0</v>
      </c>
      <c r="CX276" s="65"/>
      <c r="CY276" s="66">
        <f>SUM(CX276*BT276)*2</f>
        <v>0</v>
      </c>
      <c r="CZ276" s="65"/>
      <c r="DA276" s="66">
        <f>SUM(CZ276*BV276*2)</f>
        <v>0</v>
      </c>
      <c r="DB276" s="65"/>
      <c r="DC276" s="66">
        <f>SUM(DB276*BT276*2)</f>
        <v>0</v>
      </c>
      <c r="DD276" s="65"/>
      <c r="DE276" s="66">
        <f>SUM(BV276*DD276*6)</f>
        <v>0</v>
      </c>
      <c r="DF276" s="65"/>
      <c r="DG276" s="67">
        <f>DF276*BT276/3</f>
        <v>0</v>
      </c>
      <c r="DH276" s="65"/>
      <c r="DI276" s="66">
        <f>SUM(DH276*BT276/3)</f>
        <v>0</v>
      </c>
      <c r="DJ276" s="65">
        <v>1</v>
      </c>
      <c r="DK276" s="66">
        <f>SUM(BV276*DJ276*8)</f>
        <v>8</v>
      </c>
      <c r="DL276" s="79"/>
      <c r="DM276" s="79"/>
      <c r="DN276" s="79"/>
      <c r="DO276" s="79"/>
      <c r="DP276" s="79"/>
      <c r="DQ276" s="79"/>
      <c r="DR276" s="79"/>
      <c r="DS276" s="153">
        <f t="shared" ref="DS276:DS287" si="2367">SUM(DA276+DQ276+DO276+DM276+DK276+DI276+DE276+DC276+CW276+CY276+CU276+CS276+CQ276+CO276+CM276+CK276+CJ276+CI276+CG276+CC276+CA276+CE276+DG276)</f>
        <v>68.2</v>
      </c>
      <c r="DT276" s="153">
        <f t="shared" ref="DT276:DT287" si="2368">SUM(CA276+CC276+CG276+CI276+CJ276+DE276+DI276+DK276+DM276+DO276+CE276+DC276)</f>
        <v>64</v>
      </c>
      <c r="DU276" s="79"/>
      <c r="DV276" s="79"/>
      <c r="DW276" s="79"/>
      <c r="DX276" s="182"/>
      <c r="DY276" s="183"/>
      <c r="DZ276" s="62" t="s">
        <v>102</v>
      </c>
      <c r="EA276" s="63" t="s">
        <v>110</v>
      </c>
      <c r="EB276" s="63" t="s">
        <v>95</v>
      </c>
      <c r="EC276" s="79"/>
      <c r="ED276" s="79"/>
      <c r="EE276" s="79"/>
      <c r="EF276" s="79"/>
      <c r="EG276" s="79"/>
      <c r="EH276" s="79"/>
      <c r="EI276" s="79"/>
      <c r="EJ276" s="79">
        <f t="shared" ref="EJ276:EJ287" si="2369">SUM(L276+BX276)</f>
        <v>126</v>
      </c>
      <c r="EK276" s="79">
        <f t="shared" ref="EK276:EK287" si="2370">SUM(M276+BY276)</f>
        <v>76</v>
      </c>
      <c r="EL276" s="79">
        <f t="shared" ref="EL276:EL287" si="2371">SUM(N276+BZ276)</f>
        <v>0</v>
      </c>
      <c r="EM276" s="153">
        <f t="shared" ref="EM276:EM287" si="2372">SUM(O276+CA276)</f>
        <v>0</v>
      </c>
      <c r="EN276" s="79">
        <f t="shared" ref="EN276:EN287" si="2373">SUM(P276+CB276)</f>
        <v>46</v>
      </c>
      <c r="EO276" s="79">
        <f t="shared" ref="EO276:EO287" si="2374">SUM(Q276+CC276)</f>
        <v>46</v>
      </c>
      <c r="EP276" s="79">
        <f t="shared" ref="EP276:EP287" si="2375">SUM(R276+CD276)</f>
        <v>30</v>
      </c>
      <c r="EQ276" s="79">
        <f t="shared" ref="EQ276:EQ287" si="2376">SUM(S276+CE276)</f>
        <v>30</v>
      </c>
      <c r="ER276" s="79">
        <f t="shared" ref="ER276:ER287" si="2377">SUM(T276+CF276)</f>
        <v>0</v>
      </c>
      <c r="ES276" s="79">
        <f t="shared" ref="ES276:ES287" si="2378">SUM(U276+CG276)</f>
        <v>0</v>
      </c>
      <c r="ET276" s="79">
        <f t="shared" ref="ET276:ET287" si="2379">SUM(V276+CH276)</f>
        <v>0</v>
      </c>
      <c r="EU276" s="79">
        <f t="shared" ref="EU276:EU287" si="2380">SUM(W276+CI276)</f>
        <v>0</v>
      </c>
      <c r="EV276" s="79">
        <f t="shared" ref="EV276:EV287" si="2381">SUM(X276+CJ276)</f>
        <v>2</v>
      </c>
      <c r="EW276" s="79">
        <f t="shared" ref="EW276:EW287" si="2382">SUM(Y276+CK276)</f>
        <v>6.3000000000000007</v>
      </c>
      <c r="EX276" s="79">
        <f t="shared" ref="EX276:EX287" si="2383">SUM(Z276+CL276)</f>
        <v>0</v>
      </c>
      <c r="EY276" s="79">
        <f t="shared" ref="EY276:EY287" si="2384">SUM(AA276+CM276)</f>
        <v>0</v>
      </c>
      <c r="EZ276" s="79">
        <f t="shared" ref="EZ276:EZ287" si="2385">SUM(AB276+CN276)</f>
        <v>0</v>
      </c>
      <c r="FA276" s="79">
        <f t="shared" ref="FA276:FA287" si="2386">SUM(AC276+CO276)</f>
        <v>0</v>
      </c>
      <c r="FB276" s="79">
        <f t="shared" ref="FB276:FB287" si="2387">SUM(AD276+CP276)</f>
        <v>0</v>
      </c>
      <c r="FC276" s="79">
        <f t="shared" ref="FC276:FC287" si="2388">SUM(AE276+CQ276)</f>
        <v>0</v>
      </c>
      <c r="FD276" s="79">
        <f t="shared" ref="FD276:FD287" si="2389">SUM(AF276+CR276)</f>
        <v>0</v>
      </c>
      <c r="FE276" s="79">
        <f t="shared" ref="FE276:FE287" si="2390">SUM(AG276+CS276)</f>
        <v>0</v>
      </c>
      <c r="FF276" s="79">
        <f t="shared" ref="FF276:FF287" si="2391">SUM(AH276+CT276)</f>
        <v>0</v>
      </c>
      <c r="FG276" s="153">
        <f t="shared" ref="FG276:FG287" si="2392">SUM(AI276+CU276)</f>
        <v>0</v>
      </c>
      <c r="FH276" s="79">
        <f t="shared" ref="FH276:FH287" si="2393">SUM(AJ276+CV276)</f>
        <v>0</v>
      </c>
      <c r="FI276" s="79">
        <f t="shared" ref="FI276:FI287" si="2394">SUM(AK276+CW276)</f>
        <v>0</v>
      </c>
      <c r="FJ276" s="79">
        <f t="shared" ref="FJ276:FJ287" si="2395">SUM(AL276+CX276)</f>
        <v>0</v>
      </c>
      <c r="FK276" s="79">
        <f t="shared" ref="FK276:FK287" si="2396">SUM(AM276+CY276)</f>
        <v>0</v>
      </c>
      <c r="FL276" s="79">
        <f t="shared" ref="FL276:FL287" si="2397">SUM(AN276+CZ276)</f>
        <v>0</v>
      </c>
      <c r="FM276" s="79">
        <f t="shared" ref="FM276:FM287" si="2398">SUM(AO276+DA276)</f>
        <v>0</v>
      </c>
      <c r="FN276" s="79">
        <f t="shared" ref="FN276:FN287" si="2399">SUM(AP276+DB276)</f>
        <v>0</v>
      </c>
      <c r="FO276" s="79">
        <f t="shared" ref="FO276:FO287" si="2400">SUM(AQ276+DC276)</f>
        <v>0</v>
      </c>
      <c r="FP276" s="79">
        <f t="shared" ref="FP276:FP287" si="2401">SUM(AR276+DD276)</f>
        <v>1</v>
      </c>
      <c r="FQ276" s="79">
        <f t="shared" ref="FQ276:FQ287" si="2402">SUM(AS276+DE276)</f>
        <v>6</v>
      </c>
      <c r="FR276" s="79"/>
      <c r="FS276" s="155">
        <f t="shared" ref="FS276:FS287" si="2403">SUM(AU276+DG276)</f>
        <v>0</v>
      </c>
      <c r="FT276" s="79">
        <f t="shared" ref="FT276:FT287" si="2404">SUM(AV276+DH276)</f>
        <v>0</v>
      </c>
      <c r="FU276" s="79">
        <f t="shared" ref="FU276:FU287" si="2405">SUM(AW276+DI276)</f>
        <v>0</v>
      </c>
      <c r="FV276" s="79">
        <f t="shared" ref="FV276:FV287" si="2406">SUM(AX276+DJ276)</f>
        <v>1</v>
      </c>
      <c r="FW276" s="79">
        <f t="shared" ref="FW276:FW287" si="2407">SUM(AY276+DK276)</f>
        <v>8</v>
      </c>
      <c r="FX276" s="79">
        <f t="shared" ref="FX276:FX287" si="2408">SUM(AZ276+DL276)</f>
        <v>0</v>
      </c>
      <c r="FY276" s="79">
        <f t="shared" ref="FY276:FY287" si="2409">SUM(BA276+DM276)</f>
        <v>0</v>
      </c>
      <c r="FZ276" s="79">
        <f t="shared" ref="FZ276:FZ287" si="2410">SUM(BB276+DN276)</f>
        <v>0</v>
      </c>
      <c r="GA276" s="79">
        <f t="shared" ref="GA276:GA287" si="2411">SUM(BC276+DO276)</f>
        <v>0</v>
      </c>
      <c r="GB276" s="79">
        <f t="shared" ref="GB276:GB287" si="2412">SUM(BD276+DP276)</f>
        <v>0</v>
      </c>
      <c r="GC276" s="79">
        <f t="shared" ref="GC276:GC287" si="2413">SUM(BE276+DQ276)</f>
        <v>0</v>
      </c>
      <c r="GD276" s="79">
        <f t="shared" ref="GD276:GD287" si="2414">SUM(BF276+DR276)</f>
        <v>0</v>
      </c>
      <c r="GE276" s="153">
        <f t="shared" ref="GE276:GE287" si="2415">SUM(BG276+DS276)</f>
        <v>98.300000000000011</v>
      </c>
      <c r="GF276" s="153">
        <f t="shared" ref="GF276:GF287" si="2416">SUM(BH276+DT276)</f>
        <v>92</v>
      </c>
      <c r="GG276" s="79"/>
      <c r="GH276" s="79"/>
      <c r="GI276" s="79"/>
      <c r="GJ276" s="80"/>
      <c r="GK276" s="267"/>
      <c r="GL276" s="10"/>
      <c r="GM276" s="10"/>
      <c r="GN276" s="1"/>
      <c r="GO276" s="13"/>
      <c r="GP276" s="26"/>
      <c r="GQ276" s="5"/>
      <c r="GR276" s="5"/>
    </row>
    <row r="277" spans="1:200" ht="24.95" hidden="1" customHeight="1" outlineLevel="1" x14ac:dyDescent="0.3">
      <c r="A277" s="116"/>
      <c r="B277" s="137" t="s">
        <v>115</v>
      </c>
      <c r="C277" s="119" t="s">
        <v>110</v>
      </c>
      <c r="D277" s="119" t="s">
        <v>95</v>
      </c>
      <c r="E277" s="119" t="s">
        <v>130</v>
      </c>
      <c r="F277" s="119" t="s">
        <v>133</v>
      </c>
      <c r="G277" s="119">
        <v>1</v>
      </c>
      <c r="H277" s="63">
        <v>116</v>
      </c>
      <c r="I277" s="63">
        <v>1</v>
      </c>
      <c r="J277" s="63">
        <v>1</v>
      </c>
      <c r="K277" s="63">
        <f t="shared" si="2352"/>
        <v>2</v>
      </c>
      <c r="L277" s="137">
        <v>50</v>
      </c>
      <c r="M277" s="166">
        <f t="shared" si="2353"/>
        <v>26</v>
      </c>
      <c r="N277" s="141"/>
      <c r="O277" s="142">
        <f t="shared" si="2354"/>
        <v>0</v>
      </c>
      <c r="P277" s="141">
        <v>22</v>
      </c>
      <c r="Q277" s="142">
        <f t="shared" si="2355"/>
        <v>22</v>
      </c>
      <c r="R277" s="141">
        <v>4</v>
      </c>
      <c r="S277" s="142">
        <f t="shared" si="2356"/>
        <v>4</v>
      </c>
      <c r="T277" s="141"/>
      <c r="U277" s="142">
        <f t="shared" si="2357"/>
        <v>0</v>
      </c>
      <c r="V277" s="141"/>
      <c r="W277" s="142">
        <f>SUM(V277)*J277*5</f>
        <v>0</v>
      </c>
      <c r="X277" s="67">
        <f t="shared" ref="X277:X282" si="2417">SUM(J277*AX277*2+K277*AZ277*2)</f>
        <v>0</v>
      </c>
      <c r="Y277" s="68">
        <f>SUM(L277*5/100*J277)</f>
        <v>2.5</v>
      </c>
      <c r="Z277" s="141"/>
      <c r="AA277" s="142"/>
      <c r="AB277" s="141"/>
      <c r="AC277" s="68">
        <f>SUM(AB277)*3*H277/5</f>
        <v>0</v>
      </c>
      <c r="AD277" s="141"/>
      <c r="AE277" s="148">
        <f>SUM(AD277*H277*(30+4))</f>
        <v>0</v>
      </c>
      <c r="AF277" s="141"/>
      <c r="AG277" s="142">
        <f t="shared" si="2358"/>
        <v>0</v>
      </c>
      <c r="AH277" s="141"/>
      <c r="AI277" s="167">
        <f t="shared" si="2359"/>
        <v>0</v>
      </c>
      <c r="AJ277" s="141"/>
      <c r="AK277" s="67">
        <f t="shared" si="2360"/>
        <v>0</v>
      </c>
      <c r="AL277" s="141"/>
      <c r="AM277" s="142">
        <f>SUM(AL277*H277)</f>
        <v>0</v>
      </c>
      <c r="AN277" s="141"/>
      <c r="AO277" s="142">
        <f>SUM(AN277*J277)</f>
        <v>0</v>
      </c>
      <c r="AP277" s="141"/>
      <c r="AQ277" s="68">
        <f>SUM(AP277*H277*2)</f>
        <v>0</v>
      </c>
      <c r="AR277" s="141">
        <v>1</v>
      </c>
      <c r="AS277" s="67">
        <f>AR277*J277*6</f>
        <v>6</v>
      </c>
      <c r="AT277" s="65"/>
      <c r="AU277" s="67">
        <f t="shared" si="2361"/>
        <v>0</v>
      </c>
      <c r="AV277" s="141"/>
      <c r="AW277" s="66">
        <f>SUM(AV277*H277/3)</f>
        <v>0</v>
      </c>
      <c r="AX277" s="141"/>
      <c r="AY277" s="67">
        <f t="shared" ref="AY277:AY283" si="2418">SUM(J277*AX277*8)</f>
        <v>0</v>
      </c>
      <c r="AZ277" s="141"/>
      <c r="BA277" s="67">
        <f t="shared" si="2362"/>
        <v>0</v>
      </c>
      <c r="BB277" s="141"/>
      <c r="BC277" s="68">
        <f t="shared" si="2363"/>
        <v>0</v>
      </c>
      <c r="BD277" s="141"/>
      <c r="BE277" s="70">
        <f t="shared" si="2364"/>
        <v>0</v>
      </c>
      <c r="BF277" s="116"/>
      <c r="BG277" s="181">
        <f t="shared" si="2365"/>
        <v>34.5</v>
      </c>
      <c r="BH277" s="181">
        <f t="shared" si="2366"/>
        <v>32</v>
      </c>
      <c r="BI277" s="116"/>
      <c r="BJ277" s="116"/>
      <c r="BK277" s="116"/>
      <c r="BL277" s="116"/>
      <c r="BM277" s="82"/>
      <c r="BN277" s="62"/>
      <c r="BO277" s="63"/>
      <c r="BP277" s="63"/>
      <c r="BQ277" s="63"/>
      <c r="BR277" s="63"/>
      <c r="BS277" s="63"/>
      <c r="BT277" s="63"/>
      <c r="BU277" s="63"/>
      <c r="BV277" s="63"/>
      <c r="BW277" s="63"/>
      <c r="BX277" s="120"/>
      <c r="BY277" s="64"/>
      <c r="BZ277" s="65"/>
      <c r="CA277" s="66"/>
      <c r="CB277" s="65"/>
      <c r="CC277" s="66"/>
      <c r="CD277" s="65"/>
      <c r="CE277" s="66"/>
      <c r="CF277" s="65"/>
      <c r="CG277" s="66"/>
      <c r="CH277" s="65"/>
      <c r="CI277" s="66"/>
      <c r="CJ277" s="67"/>
      <c r="CK277" s="67"/>
      <c r="CL277" s="65"/>
      <c r="CM277" s="66"/>
      <c r="CN277" s="65"/>
      <c r="CO277" s="67"/>
      <c r="CP277" s="65"/>
      <c r="CQ277" s="69"/>
      <c r="CR277" s="65"/>
      <c r="CS277" s="66"/>
      <c r="CT277" s="65"/>
      <c r="CU277" s="67"/>
      <c r="CV277" s="65"/>
      <c r="CW277" s="67"/>
      <c r="CX277" s="65"/>
      <c r="CY277" s="66"/>
      <c r="CZ277" s="65"/>
      <c r="DA277" s="66"/>
      <c r="DB277" s="65"/>
      <c r="DC277" s="66"/>
      <c r="DD277" s="65"/>
      <c r="DE277" s="66"/>
      <c r="DF277" s="65"/>
      <c r="DG277" s="67"/>
      <c r="DH277" s="65"/>
      <c r="DI277" s="66"/>
      <c r="DJ277" s="65"/>
      <c r="DK277" s="66"/>
      <c r="DL277" s="65"/>
      <c r="DM277" s="67"/>
      <c r="DN277" s="65"/>
      <c r="DO277" s="67"/>
      <c r="DP277" s="65"/>
      <c r="DQ277" s="70"/>
      <c r="DR277" s="79"/>
      <c r="DS277" s="153">
        <f t="shared" si="2367"/>
        <v>0</v>
      </c>
      <c r="DT277" s="153">
        <f t="shared" si="2368"/>
        <v>0</v>
      </c>
      <c r="DU277" s="79"/>
      <c r="DV277" s="79"/>
      <c r="DW277" s="79"/>
      <c r="DX277" s="182"/>
      <c r="DY277" s="183"/>
      <c r="DZ277" s="62" t="s">
        <v>213</v>
      </c>
      <c r="EA277" s="63" t="s">
        <v>110</v>
      </c>
      <c r="EB277" s="63" t="s">
        <v>95</v>
      </c>
      <c r="EC277" s="79"/>
      <c r="ED277" s="79"/>
      <c r="EE277" s="79"/>
      <c r="EF277" s="79"/>
      <c r="EG277" s="79"/>
      <c r="EH277" s="79"/>
      <c r="EI277" s="79"/>
      <c r="EJ277" s="79">
        <f t="shared" si="2369"/>
        <v>50</v>
      </c>
      <c r="EK277" s="79">
        <f t="shared" si="2370"/>
        <v>26</v>
      </c>
      <c r="EL277" s="79">
        <f t="shared" si="2371"/>
        <v>0</v>
      </c>
      <c r="EM277" s="153">
        <f t="shared" si="2372"/>
        <v>0</v>
      </c>
      <c r="EN277" s="79">
        <f t="shared" si="2373"/>
        <v>22</v>
      </c>
      <c r="EO277" s="79">
        <f t="shared" si="2374"/>
        <v>22</v>
      </c>
      <c r="EP277" s="79">
        <f t="shared" si="2375"/>
        <v>4</v>
      </c>
      <c r="EQ277" s="79">
        <f t="shared" si="2376"/>
        <v>4</v>
      </c>
      <c r="ER277" s="79">
        <f t="shared" si="2377"/>
        <v>0</v>
      </c>
      <c r="ES277" s="79">
        <f t="shared" si="2378"/>
        <v>0</v>
      </c>
      <c r="ET277" s="79">
        <f t="shared" si="2379"/>
        <v>0</v>
      </c>
      <c r="EU277" s="79">
        <f t="shared" si="2380"/>
        <v>0</v>
      </c>
      <c r="EV277" s="79">
        <f t="shared" si="2381"/>
        <v>0</v>
      </c>
      <c r="EW277" s="79">
        <f t="shared" si="2382"/>
        <v>2.5</v>
      </c>
      <c r="EX277" s="79">
        <f t="shared" si="2383"/>
        <v>0</v>
      </c>
      <c r="EY277" s="79">
        <f t="shared" si="2384"/>
        <v>0</v>
      </c>
      <c r="EZ277" s="79">
        <f t="shared" si="2385"/>
        <v>0</v>
      </c>
      <c r="FA277" s="79">
        <f t="shared" si="2386"/>
        <v>0</v>
      </c>
      <c r="FB277" s="79">
        <f t="shared" si="2387"/>
        <v>0</v>
      </c>
      <c r="FC277" s="79">
        <f t="shared" si="2388"/>
        <v>0</v>
      </c>
      <c r="FD277" s="79">
        <f t="shared" si="2389"/>
        <v>0</v>
      </c>
      <c r="FE277" s="79">
        <f t="shared" si="2390"/>
        <v>0</v>
      </c>
      <c r="FF277" s="79">
        <f t="shared" si="2391"/>
        <v>0</v>
      </c>
      <c r="FG277" s="153">
        <f t="shared" si="2392"/>
        <v>0</v>
      </c>
      <c r="FH277" s="79">
        <f t="shared" si="2393"/>
        <v>0</v>
      </c>
      <c r="FI277" s="79">
        <f t="shared" si="2394"/>
        <v>0</v>
      </c>
      <c r="FJ277" s="79">
        <f t="shared" si="2395"/>
        <v>0</v>
      </c>
      <c r="FK277" s="79">
        <f t="shared" si="2396"/>
        <v>0</v>
      </c>
      <c r="FL277" s="79">
        <f t="shared" si="2397"/>
        <v>0</v>
      </c>
      <c r="FM277" s="79">
        <f t="shared" si="2398"/>
        <v>0</v>
      </c>
      <c r="FN277" s="79">
        <f t="shared" si="2399"/>
        <v>0</v>
      </c>
      <c r="FO277" s="79">
        <f t="shared" si="2400"/>
        <v>0</v>
      </c>
      <c r="FP277" s="79">
        <f t="shared" si="2401"/>
        <v>1</v>
      </c>
      <c r="FQ277" s="79">
        <f t="shared" si="2402"/>
        <v>6</v>
      </c>
      <c r="FR277" s="79"/>
      <c r="FS277" s="155">
        <f t="shared" si="2403"/>
        <v>0</v>
      </c>
      <c r="FT277" s="79">
        <f t="shared" si="2404"/>
        <v>0</v>
      </c>
      <c r="FU277" s="79">
        <f t="shared" si="2405"/>
        <v>0</v>
      </c>
      <c r="FV277" s="79">
        <f t="shared" si="2406"/>
        <v>0</v>
      </c>
      <c r="FW277" s="79">
        <f t="shared" si="2407"/>
        <v>0</v>
      </c>
      <c r="FX277" s="79">
        <f t="shared" si="2408"/>
        <v>0</v>
      </c>
      <c r="FY277" s="79">
        <f t="shared" si="2409"/>
        <v>0</v>
      </c>
      <c r="FZ277" s="79">
        <f t="shared" si="2410"/>
        <v>0</v>
      </c>
      <c r="GA277" s="79">
        <f t="shared" si="2411"/>
        <v>0</v>
      </c>
      <c r="GB277" s="79">
        <f t="shared" si="2412"/>
        <v>0</v>
      </c>
      <c r="GC277" s="79">
        <f t="shared" si="2413"/>
        <v>0</v>
      </c>
      <c r="GD277" s="79">
        <f t="shared" si="2414"/>
        <v>0</v>
      </c>
      <c r="GE277" s="153">
        <f t="shared" si="2415"/>
        <v>34.5</v>
      </c>
      <c r="GF277" s="153">
        <f t="shared" si="2416"/>
        <v>32</v>
      </c>
      <c r="GG277" s="79"/>
      <c r="GH277" s="79"/>
      <c r="GI277" s="79"/>
      <c r="GJ277" s="80"/>
      <c r="GK277" s="267"/>
      <c r="GL277" s="10"/>
      <c r="GM277" s="10"/>
      <c r="GN277" s="1"/>
      <c r="GO277" s="13"/>
      <c r="GP277" s="26"/>
      <c r="GQ277" s="5"/>
      <c r="GR277" s="5"/>
    </row>
    <row r="278" spans="1:200" ht="24.95" hidden="1" customHeight="1" outlineLevel="1" x14ac:dyDescent="0.3">
      <c r="A278" s="116"/>
      <c r="B278" s="137" t="s">
        <v>115</v>
      </c>
      <c r="C278" s="119" t="s">
        <v>110</v>
      </c>
      <c r="D278" s="119" t="s">
        <v>95</v>
      </c>
      <c r="E278" s="119" t="s">
        <v>130</v>
      </c>
      <c r="F278" s="119" t="s">
        <v>134</v>
      </c>
      <c r="G278" s="119">
        <v>1</v>
      </c>
      <c r="H278" s="63">
        <v>116</v>
      </c>
      <c r="I278" s="63">
        <v>1</v>
      </c>
      <c r="J278" s="63">
        <v>1</v>
      </c>
      <c r="K278" s="63">
        <f t="shared" si="2352"/>
        <v>2</v>
      </c>
      <c r="L278" s="137">
        <v>50</v>
      </c>
      <c r="M278" s="166">
        <f t="shared" si="2353"/>
        <v>26</v>
      </c>
      <c r="N278" s="141"/>
      <c r="O278" s="142">
        <f t="shared" si="2354"/>
        <v>0</v>
      </c>
      <c r="P278" s="141">
        <v>22</v>
      </c>
      <c r="Q278" s="142">
        <f t="shared" si="2355"/>
        <v>22</v>
      </c>
      <c r="R278" s="141">
        <v>4</v>
      </c>
      <c r="S278" s="142">
        <f t="shared" si="2356"/>
        <v>4</v>
      </c>
      <c r="T278" s="141"/>
      <c r="U278" s="142">
        <f t="shared" si="2357"/>
        <v>0</v>
      </c>
      <c r="V278" s="141"/>
      <c r="W278" s="142">
        <f>SUM(V278)*J278*5</f>
        <v>0</v>
      </c>
      <c r="X278" s="67">
        <f t="shared" si="2417"/>
        <v>0</v>
      </c>
      <c r="Y278" s="68">
        <f>SUM(L278*5/100*J278)</f>
        <v>2.5</v>
      </c>
      <c r="Z278" s="141"/>
      <c r="AA278" s="142"/>
      <c r="AB278" s="141"/>
      <c r="AC278" s="68">
        <f>SUM(AB278)*3*H278/5</f>
        <v>0</v>
      </c>
      <c r="AD278" s="141"/>
      <c r="AE278" s="148">
        <f>SUM(AD278*H278*(30+4))</f>
        <v>0</v>
      </c>
      <c r="AF278" s="141"/>
      <c r="AG278" s="142">
        <f t="shared" si="2358"/>
        <v>0</v>
      </c>
      <c r="AH278" s="141"/>
      <c r="AI278" s="167">
        <f t="shared" si="2359"/>
        <v>0</v>
      </c>
      <c r="AJ278" s="141"/>
      <c r="AK278" s="67">
        <f t="shared" si="2360"/>
        <v>0</v>
      </c>
      <c r="AL278" s="141"/>
      <c r="AM278" s="142">
        <f>SUM(AL278*H278)</f>
        <v>0</v>
      </c>
      <c r="AN278" s="141"/>
      <c r="AO278" s="142">
        <f>SUM(AN278*J278)</f>
        <v>0</v>
      </c>
      <c r="AP278" s="141"/>
      <c r="AQ278" s="68">
        <f>SUM(AP278*H278*2)</f>
        <v>0</v>
      </c>
      <c r="AR278" s="141">
        <v>1</v>
      </c>
      <c r="AS278" s="67">
        <f>AR278*J278*6</f>
        <v>6</v>
      </c>
      <c r="AT278" s="65"/>
      <c r="AU278" s="67">
        <f t="shared" si="2361"/>
        <v>0</v>
      </c>
      <c r="AV278" s="141"/>
      <c r="AW278" s="66">
        <f>SUM(AV278*H278/3)</f>
        <v>0</v>
      </c>
      <c r="AX278" s="141"/>
      <c r="AY278" s="67">
        <f t="shared" si="2418"/>
        <v>0</v>
      </c>
      <c r="AZ278" s="141"/>
      <c r="BA278" s="67">
        <f t="shared" si="2362"/>
        <v>0</v>
      </c>
      <c r="BB278" s="141"/>
      <c r="BC278" s="68">
        <f t="shared" si="2363"/>
        <v>0</v>
      </c>
      <c r="BD278" s="141"/>
      <c r="BE278" s="70">
        <f t="shared" si="2364"/>
        <v>0</v>
      </c>
      <c r="BF278" s="116"/>
      <c r="BG278" s="181">
        <f t="shared" si="2365"/>
        <v>34.5</v>
      </c>
      <c r="BH278" s="181">
        <f t="shared" si="2366"/>
        <v>32</v>
      </c>
      <c r="BI278" s="116"/>
      <c r="BJ278" s="116"/>
      <c r="BK278" s="116"/>
      <c r="BL278" s="116"/>
      <c r="BM278" s="82"/>
      <c r="BN278" s="134" t="s">
        <v>257</v>
      </c>
      <c r="BO278" s="63" t="s">
        <v>110</v>
      </c>
      <c r="BP278" s="63" t="s">
        <v>95</v>
      </c>
      <c r="BQ278" s="63" t="s">
        <v>130</v>
      </c>
      <c r="BR278" s="63" t="s">
        <v>449</v>
      </c>
      <c r="BS278" s="63">
        <v>10</v>
      </c>
      <c r="BT278" s="63">
        <v>161</v>
      </c>
      <c r="BU278" s="63">
        <v>1</v>
      </c>
      <c r="BV278" s="63">
        <v>1</v>
      </c>
      <c r="BW278" s="63">
        <f>SUM(BV278)*2</f>
        <v>2</v>
      </c>
      <c r="BX278" s="62">
        <v>30</v>
      </c>
      <c r="BY278" s="135">
        <f t="shared" ref="BY278" si="2419">SUM(BZ278+CB278+CD278+CF278+CH278)</f>
        <v>30</v>
      </c>
      <c r="BZ278" s="65"/>
      <c r="CA278" s="66">
        <f>SUM(BZ278)*BU278</f>
        <v>0</v>
      </c>
      <c r="CB278" s="65"/>
      <c r="CC278" s="66">
        <f t="shared" ref="CC278:CC284" si="2420">BV278*CB278</f>
        <v>0</v>
      </c>
      <c r="CD278" s="65">
        <v>30</v>
      </c>
      <c r="CE278" s="66">
        <f>SUM(CD278)*BV278</f>
        <v>30</v>
      </c>
      <c r="CF278" s="65"/>
      <c r="CG278" s="66">
        <f>SUM(CF278)*BW278</f>
        <v>0</v>
      </c>
      <c r="CH278" s="65"/>
      <c r="CI278" s="66">
        <f>SUM(CH278)*BV278*5</f>
        <v>0</v>
      </c>
      <c r="CJ278" s="67">
        <f t="shared" ref="CJ278" si="2421">SUM(BV278*DJ278*2+BW278*DL278*2)</f>
        <v>0</v>
      </c>
      <c r="CK278" s="67">
        <f t="shared" ref="CK278" si="2422">BX278*BV278*0.05</f>
        <v>1.5</v>
      </c>
      <c r="CL278" s="65"/>
      <c r="CM278" s="66"/>
      <c r="CN278" s="65"/>
      <c r="CO278" s="67">
        <f t="shared" ref="CO278:CO280" si="2423">SUM(CN278)*3*BT278/5</f>
        <v>0</v>
      </c>
      <c r="CP278" s="65"/>
      <c r="CQ278" s="69">
        <f>SUM(CP278*BT278*(30+4))</f>
        <v>0</v>
      </c>
      <c r="CR278" s="65"/>
      <c r="CS278" s="66">
        <f>SUM(CR278*BT278*3)</f>
        <v>0</v>
      </c>
      <c r="CT278" s="65"/>
      <c r="CU278" s="67">
        <f>SUM(CT278*BT278/3)</f>
        <v>0</v>
      </c>
      <c r="CV278" s="65"/>
      <c r="CW278" s="67">
        <f>SUM(CV278*BT278*2/3)</f>
        <v>0</v>
      </c>
      <c r="CX278" s="65"/>
      <c r="CY278" s="66">
        <f>SUM(CX278*BT278*2)</f>
        <v>0</v>
      </c>
      <c r="CZ278" s="65"/>
      <c r="DA278" s="66">
        <f>SUM(CZ278*BV278*2)</f>
        <v>0</v>
      </c>
      <c r="DB278" s="65"/>
      <c r="DC278" s="66">
        <f>SUM(DB278*BT278*2)</f>
        <v>0</v>
      </c>
      <c r="DD278" s="65">
        <v>1</v>
      </c>
      <c r="DE278" s="66">
        <f>DD278*BV278*6</f>
        <v>6</v>
      </c>
      <c r="DF278" s="65"/>
      <c r="DG278" s="67">
        <f t="shared" ref="DG278:DG283" si="2424">DF278*BT278/3</f>
        <v>0</v>
      </c>
      <c r="DH278" s="65"/>
      <c r="DI278" s="66">
        <f>SUM(BV278*DH278*6)</f>
        <v>0</v>
      </c>
      <c r="DJ278" s="65"/>
      <c r="DK278" s="66">
        <f>SUM(BV278*DJ278*8)</f>
        <v>0</v>
      </c>
      <c r="DL278" s="65"/>
      <c r="DM278" s="67">
        <f t="shared" ref="DM278" si="2425">SUM(DL278*BW278*5*6)</f>
        <v>0</v>
      </c>
      <c r="DN278" s="65"/>
      <c r="DO278" s="67">
        <f>SUM(DN278*BW278*4*6)</f>
        <v>0</v>
      </c>
      <c r="DP278" s="65"/>
      <c r="DQ278" s="70">
        <f>SUM(DP278*50)</f>
        <v>0</v>
      </c>
      <c r="DR278" s="67"/>
      <c r="DS278" s="153">
        <f>SUM(DA278+DQ278+DO278+DM278+DK278+DI278+DE278+DC278+CW278+CY278+CU278+CS278+CQ278+CO278+CM278+CK278+CJ278+CI278+CG278+CC278+CA278+CE278+DG278)</f>
        <v>37.5</v>
      </c>
      <c r="DT278" s="153">
        <f t="shared" si="2368"/>
        <v>36</v>
      </c>
      <c r="DU278" s="79"/>
      <c r="DV278" s="79"/>
      <c r="DW278" s="79"/>
      <c r="DX278" s="182"/>
      <c r="DY278" s="183"/>
      <c r="DZ278" s="134" t="s">
        <v>257</v>
      </c>
      <c r="EA278" s="63" t="s">
        <v>110</v>
      </c>
      <c r="EB278" s="63" t="s">
        <v>95</v>
      </c>
      <c r="EC278" s="79"/>
      <c r="ED278" s="79"/>
      <c r="EE278" s="79"/>
      <c r="EF278" s="79"/>
      <c r="EG278" s="79"/>
      <c r="EH278" s="79"/>
      <c r="EI278" s="79"/>
      <c r="EJ278" s="79">
        <f t="shared" si="2369"/>
        <v>80</v>
      </c>
      <c r="EK278" s="79">
        <f t="shared" si="2370"/>
        <v>56</v>
      </c>
      <c r="EL278" s="79">
        <f t="shared" si="2371"/>
        <v>0</v>
      </c>
      <c r="EM278" s="153">
        <f t="shared" si="2372"/>
        <v>0</v>
      </c>
      <c r="EN278" s="79">
        <f t="shared" si="2373"/>
        <v>22</v>
      </c>
      <c r="EO278" s="79">
        <f t="shared" si="2374"/>
        <v>22</v>
      </c>
      <c r="EP278" s="79">
        <f t="shared" si="2375"/>
        <v>34</v>
      </c>
      <c r="EQ278" s="79">
        <f t="shared" si="2376"/>
        <v>34</v>
      </c>
      <c r="ER278" s="79">
        <f t="shared" si="2377"/>
        <v>0</v>
      </c>
      <c r="ES278" s="79">
        <f t="shared" si="2378"/>
        <v>0</v>
      </c>
      <c r="ET278" s="79">
        <f t="shared" si="2379"/>
        <v>0</v>
      </c>
      <c r="EU278" s="79">
        <f t="shared" si="2380"/>
        <v>0</v>
      </c>
      <c r="EV278" s="79">
        <f t="shared" si="2381"/>
        <v>0</v>
      </c>
      <c r="EW278" s="79">
        <f t="shared" si="2382"/>
        <v>4</v>
      </c>
      <c r="EX278" s="79">
        <f t="shared" si="2383"/>
        <v>0</v>
      </c>
      <c r="EY278" s="79">
        <f t="shared" si="2384"/>
        <v>0</v>
      </c>
      <c r="EZ278" s="79">
        <f t="shared" si="2385"/>
        <v>0</v>
      </c>
      <c r="FA278" s="79">
        <f t="shared" si="2386"/>
        <v>0</v>
      </c>
      <c r="FB278" s="79">
        <f t="shared" si="2387"/>
        <v>0</v>
      </c>
      <c r="FC278" s="79">
        <f t="shared" si="2388"/>
        <v>0</v>
      </c>
      <c r="FD278" s="79">
        <f t="shared" si="2389"/>
        <v>0</v>
      </c>
      <c r="FE278" s="79">
        <f t="shared" si="2390"/>
        <v>0</v>
      </c>
      <c r="FF278" s="79">
        <f t="shared" si="2391"/>
        <v>0</v>
      </c>
      <c r="FG278" s="153">
        <f t="shared" si="2392"/>
        <v>0</v>
      </c>
      <c r="FH278" s="79">
        <f t="shared" si="2393"/>
        <v>0</v>
      </c>
      <c r="FI278" s="79">
        <f t="shared" si="2394"/>
        <v>0</v>
      </c>
      <c r="FJ278" s="79">
        <f t="shared" si="2395"/>
        <v>0</v>
      </c>
      <c r="FK278" s="79">
        <f t="shared" si="2396"/>
        <v>0</v>
      </c>
      <c r="FL278" s="79">
        <f t="shared" si="2397"/>
        <v>0</v>
      </c>
      <c r="FM278" s="79">
        <f t="shared" si="2398"/>
        <v>0</v>
      </c>
      <c r="FN278" s="79">
        <f t="shared" si="2399"/>
        <v>0</v>
      </c>
      <c r="FO278" s="79">
        <f t="shared" si="2400"/>
        <v>0</v>
      </c>
      <c r="FP278" s="79">
        <f t="shared" si="2401"/>
        <v>2</v>
      </c>
      <c r="FQ278" s="79">
        <f t="shared" si="2402"/>
        <v>12</v>
      </c>
      <c r="FR278" s="79"/>
      <c r="FS278" s="155">
        <f t="shared" si="2403"/>
        <v>0</v>
      </c>
      <c r="FT278" s="79">
        <f t="shared" si="2404"/>
        <v>0</v>
      </c>
      <c r="FU278" s="79">
        <f t="shared" si="2405"/>
        <v>0</v>
      </c>
      <c r="FV278" s="79">
        <f t="shared" si="2406"/>
        <v>0</v>
      </c>
      <c r="FW278" s="79">
        <f t="shared" si="2407"/>
        <v>0</v>
      </c>
      <c r="FX278" s="79">
        <f t="shared" si="2408"/>
        <v>0</v>
      </c>
      <c r="FY278" s="79">
        <f t="shared" si="2409"/>
        <v>0</v>
      </c>
      <c r="FZ278" s="79">
        <f t="shared" si="2410"/>
        <v>0</v>
      </c>
      <c r="GA278" s="79">
        <f t="shared" si="2411"/>
        <v>0</v>
      </c>
      <c r="GB278" s="79">
        <f t="shared" si="2412"/>
        <v>0</v>
      </c>
      <c r="GC278" s="79">
        <f t="shared" si="2413"/>
        <v>0</v>
      </c>
      <c r="GD278" s="79">
        <f t="shared" si="2414"/>
        <v>0</v>
      </c>
      <c r="GE278" s="153">
        <f t="shared" si="2415"/>
        <v>72</v>
      </c>
      <c r="GF278" s="153">
        <f t="shared" si="2416"/>
        <v>68</v>
      </c>
      <c r="GG278" s="79"/>
      <c r="GH278" s="79"/>
      <c r="GI278" s="79"/>
      <c r="GJ278" s="80"/>
      <c r="GK278" s="267"/>
      <c r="GL278" s="10"/>
      <c r="GM278" s="10"/>
      <c r="GN278" s="1"/>
      <c r="GO278" s="13"/>
      <c r="GP278" s="26"/>
      <c r="GQ278" s="5"/>
      <c r="GR278" s="5"/>
    </row>
    <row r="279" spans="1:200" ht="24.95" hidden="1" customHeight="1" outlineLevel="1" x14ac:dyDescent="0.3">
      <c r="A279" s="116"/>
      <c r="B279" s="62" t="s">
        <v>102</v>
      </c>
      <c r="C279" s="63" t="s">
        <v>110</v>
      </c>
      <c r="D279" s="63" t="s">
        <v>95</v>
      </c>
      <c r="E279" s="63" t="s">
        <v>130</v>
      </c>
      <c r="F279" s="63" t="s">
        <v>151</v>
      </c>
      <c r="G279" s="63">
        <v>5</v>
      </c>
      <c r="H279" s="63">
        <v>24</v>
      </c>
      <c r="I279" s="63">
        <v>1</v>
      </c>
      <c r="J279" s="63">
        <v>1</v>
      </c>
      <c r="K279" s="63">
        <f t="shared" si="2352"/>
        <v>2</v>
      </c>
      <c r="L279" s="109">
        <v>82</v>
      </c>
      <c r="M279" s="64">
        <f t="shared" si="2353"/>
        <v>68</v>
      </c>
      <c r="N279" s="65">
        <v>24</v>
      </c>
      <c r="O279" s="66">
        <f t="shared" si="2354"/>
        <v>24</v>
      </c>
      <c r="P279" s="65">
        <v>16</v>
      </c>
      <c r="Q279" s="66">
        <f t="shared" si="2355"/>
        <v>16</v>
      </c>
      <c r="R279" s="65">
        <v>28</v>
      </c>
      <c r="S279" s="66">
        <f t="shared" si="2356"/>
        <v>28</v>
      </c>
      <c r="T279" s="65"/>
      <c r="U279" s="66">
        <f t="shared" si="2357"/>
        <v>0</v>
      </c>
      <c r="V279" s="65"/>
      <c r="W279" s="66">
        <f>SUM(V279)*J279</f>
        <v>0</v>
      </c>
      <c r="X279" s="67">
        <f t="shared" si="2417"/>
        <v>0</v>
      </c>
      <c r="Y279" s="67">
        <f>L279*J279*0.05</f>
        <v>4.1000000000000005</v>
      </c>
      <c r="Z279" s="65"/>
      <c r="AA279" s="66"/>
      <c r="AB279" s="65"/>
      <c r="AC279" s="67">
        <f>SUM(AB279)*3*H279/5</f>
        <v>0</v>
      </c>
      <c r="AD279" s="65"/>
      <c r="AE279" s="69">
        <f>SUM(AD279*H279*(30+4))</f>
        <v>0</v>
      </c>
      <c r="AF279" s="65"/>
      <c r="AG279" s="66">
        <f t="shared" si="2358"/>
        <v>0</v>
      </c>
      <c r="AH279" s="66"/>
      <c r="AI279" s="67">
        <f t="shared" si="2359"/>
        <v>0</v>
      </c>
      <c r="AJ279" s="65"/>
      <c r="AK279" s="67">
        <f t="shared" si="2360"/>
        <v>0</v>
      </c>
      <c r="AL279" s="65">
        <v>1</v>
      </c>
      <c r="AM279" s="66">
        <f>SUM(AL279*H279)*2</f>
        <v>48</v>
      </c>
      <c r="AN279" s="65"/>
      <c r="AO279" s="66">
        <f>SUM(AN279*J279*2)</f>
        <v>0</v>
      </c>
      <c r="AP279" s="65"/>
      <c r="AQ279" s="67">
        <f>SUM(AP279*H279*2)</f>
        <v>0</v>
      </c>
      <c r="AR279" s="65"/>
      <c r="AS279" s="67">
        <f>SUM(J279*AR279*6)</f>
        <v>0</v>
      </c>
      <c r="AT279" s="65">
        <v>1</v>
      </c>
      <c r="AU279" s="67">
        <f t="shared" si="2361"/>
        <v>8</v>
      </c>
      <c r="AV279" s="65"/>
      <c r="AW279" s="66">
        <f>SUM(J279*AV279*6)</f>
        <v>0</v>
      </c>
      <c r="AX279" s="65"/>
      <c r="AY279" s="67">
        <f t="shared" si="2418"/>
        <v>0</v>
      </c>
      <c r="AZ279" s="66"/>
      <c r="BA279" s="67">
        <f t="shared" si="2362"/>
        <v>0</v>
      </c>
      <c r="BB279" s="65"/>
      <c r="BC279" s="67">
        <f t="shared" si="2363"/>
        <v>0</v>
      </c>
      <c r="BD279" s="65"/>
      <c r="BE279" s="70">
        <f t="shared" si="2364"/>
        <v>0</v>
      </c>
      <c r="BF279" s="116"/>
      <c r="BG279" s="181">
        <f t="shared" si="2365"/>
        <v>128.1</v>
      </c>
      <c r="BH279" s="181">
        <f t="shared" si="2366"/>
        <v>68</v>
      </c>
      <c r="BI279" s="116"/>
      <c r="BJ279" s="116"/>
      <c r="BK279" s="116"/>
      <c r="BL279" s="116"/>
      <c r="BM279" s="82"/>
      <c r="BN279" s="62" t="s">
        <v>102</v>
      </c>
      <c r="BO279" s="63" t="s">
        <v>110</v>
      </c>
      <c r="BP279" s="119" t="s">
        <v>95</v>
      </c>
      <c r="BQ279" s="119" t="s">
        <v>130</v>
      </c>
      <c r="BR279" s="119" t="s">
        <v>372</v>
      </c>
      <c r="BS279" s="119">
        <v>4</v>
      </c>
      <c r="BT279" s="119">
        <v>55</v>
      </c>
      <c r="BU279" s="63">
        <v>1</v>
      </c>
      <c r="BV279" s="63">
        <v>1</v>
      </c>
      <c r="BW279" s="63">
        <f>SUM(BV279)*2</f>
        <v>2</v>
      </c>
      <c r="BX279" s="109">
        <v>84</v>
      </c>
      <c r="BY279" s="135">
        <f t="shared" ref="BY279:BY280" si="2426">SUM(BZ279+CB279+CD279+CF279+CH279)</f>
        <v>84</v>
      </c>
      <c r="BZ279" s="65">
        <v>30</v>
      </c>
      <c r="CA279" s="65">
        <f t="shared" ref="CA279:CA280" si="2427">SUM(BZ279)*BU279</f>
        <v>30</v>
      </c>
      <c r="CB279" s="65">
        <v>26</v>
      </c>
      <c r="CC279" s="65">
        <f t="shared" si="2420"/>
        <v>26</v>
      </c>
      <c r="CD279" s="65">
        <v>28</v>
      </c>
      <c r="CE279" s="65">
        <f t="shared" ref="CE279:CE280" si="2428">SUM(CD279)*BV279</f>
        <v>28</v>
      </c>
      <c r="CF279" s="65"/>
      <c r="CG279" s="66">
        <f t="shared" ref="CG279:CG282" si="2429">SUM(CF279)*BW279</f>
        <v>0</v>
      </c>
      <c r="CH279" s="65"/>
      <c r="CI279" s="66">
        <f t="shared" ref="CI279:CI280" si="2430">SUM(CH279)*BV279*5</f>
        <v>0</v>
      </c>
      <c r="CJ279" s="67">
        <f>SUM(BV279*DJ279*2+BW279*DL279*2)</f>
        <v>2</v>
      </c>
      <c r="CK279" s="68">
        <f>SUM(BX279*5/100*BV279)</f>
        <v>4.2</v>
      </c>
      <c r="CL279" s="65"/>
      <c r="CM279" s="66"/>
      <c r="CN279" s="65"/>
      <c r="CO279" s="67">
        <f t="shared" si="2423"/>
        <v>0</v>
      </c>
      <c r="CP279" s="65"/>
      <c r="CQ279" s="69">
        <f t="shared" ref="CQ279:CQ280" si="2431">SUM(CP279*BT279*(30+4))</f>
        <v>0</v>
      </c>
      <c r="CR279" s="65"/>
      <c r="CS279" s="66">
        <f t="shared" ref="CS279:CS280" si="2432">SUM(CR279*BT279*3)</f>
        <v>0</v>
      </c>
      <c r="CT279" s="66"/>
      <c r="CU279" s="67">
        <f t="shared" ref="CU279:CU280" si="2433">SUM(CT279*BT279/3)</f>
        <v>0</v>
      </c>
      <c r="CV279" s="65"/>
      <c r="CW279" s="67">
        <f t="shared" ref="CW279:CW280" si="2434">SUM(CV279*BT279*2/3)</f>
        <v>0</v>
      </c>
      <c r="CX279" s="65"/>
      <c r="CY279" s="66">
        <f t="shared" ref="CY279:CY280" si="2435">SUM(CX279*BT279)*2</f>
        <v>0</v>
      </c>
      <c r="CZ279" s="65"/>
      <c r="DA279" s="66">
        <f t="shared" ref="DA279" si="2436">SUM(CZ279*BV279*2)</f>
        <v>0</v>
      </c>
      <c r="DB279" s="65"/>
      <c r="DC279" s="66">
        <f t="shared" ref="DC279:DC280" si="2437">SUM(DB279*BT279*2)</f>
        <v>0</v>
      </c>
      <c r="DD279" s="65"/>
      <c r="DE279" s="66">
        <f t="shared" ref="DE279:DE280" si="2438">SUM(BV279*DD279*6)</f>
        <v>0</v>
      </c>
      <c r="DF279" s="65"/>
      <c r="DG279" s="67">
        <f t="shared" si="2424"/>
        <v>0</v>
      </c>
      <c r="DH279" s="65"/>
      <c r="DI279" s="66">
        <f t="shared" ref="DI279" si="2439">SUM(DH279*BT279/3)</f>
        <v>0</v>
      </c>
      <c r="DJ279" s="65">
        <v>1</v>
      </c>
      <c r="DK279" s="66">
        <f t="shared" ref="DK279:DK281" si="2440">SUM(BV279*DJ279*8)</f>
        <v>8</v>
      </c>
      <c r="DL279" s="66"/>
      <c r="DM279" s="67">
        <f t="shared" ref="DM279:DM280" si="2441">SUM(DL279*BW279*5*6)</f>
        <v>0</v>
      </c>
      <c r="DN279" s="65"/>
      <c r="DO279" s="67">
        <f t="shared" ref="DO279:DO280" si="2442">SUM(DN279*BW279*4*6)</f>
        <v>0</v>
      </c>
      <c r="DP279" s="65"/>
      <c r="DQ279" s="70">
        <f t="shared" ref="DQ279:DQ283" si="2443">SUM(DP279*50)</f>
        <v>0</v>
      </c>
      <c r="DR279" s="79"/>
      <c r="DS279" s="153">
        <f t="shared" si="2367"/>
        <v>98.2</v>
      </c>
      <c r="DT279" s="153">
        <f t="shared" si="2368"/>
        <v>94</v>
      </c>
      <c r="DU279" s="79"/>
      <c r="DV279" s="79"/>
      <c r="DW279" s="79"/>
      <c r="DX279" s="182"/>
      <c r="DY279" s="183"/>
      <c r="DZ279" s="62" t="s">
        <v>102</v>
      </c>
      <c r="EA279" s="63" t="s">
        <v>110</v>
      </c>
      <c r="EB279" s="119" t="s">
        <v>95</v>
      </c>
      <c r="EC279" s="79"/>
      <c r="ED279" s="79"/>
      <c r="EE279" s="79"/>
      <c r="EF279" s="79"/>
      <c r="EG279" s="79"/>
      <c r="EH279" s="79"/>
      <c r="EI279" s="79"/>
      <c r="EJ279" s="79">
        <f t="shared" si="2369"/>
        <v>166</v>
      </c>
      <c r="EK279" s="79">
        <f t="shared" si="2370"/>
        <v>152</v>
      </c>
      <c r="EL279" s="79">
        <f t="shared" si="2371"/>
        <v>54</v>
      </c>
      <c r="EM279" s="153">
        <f t="shared" si="2372"/>
        <v>54</v>
      </c>
      <c r="EN279" s="79">
        <f t="shared" si="2373"/>
        <v>42</v>
      </c>
      <c r="EO279" s="79">
        <f t="shared" si="2374"/>
        <v>42</v>
      </c>
      <c r="EP279" s="79">
        <f t="shared" si="2375"/>
        <v>56</v>
      </c>
      <c r="EQ279" s="79">
        <f t="shared" si="2376"/>
        <v>56</v>
      </c>
      <c r="ER279" s="79">
        <f t="shared" si="2377"/>
        <v>0</v>
      </c>
      <c r="ES279" s="79">
        <f t="shared" si="2378"/>
        <v>0</v>
      </c>
      <c r="ET279" s="79">
        <f t="shared" si="2379"/>
        <v>0</v>
      </c>
      <c r="EU279" s="79">
        <f t="shared" si="2380"/>
        <v>0</v>
      </c>
      <c r="EV279" s="79">
        <f t="shared" si="2381"/>
        <v>2</v>
      </c>
      <c r="EW279" s="79">
        <f t="shared" si="2382"/>
        <v>8.3000000000000007</v>
      </c>
      <c r="EX279" s="79">
        <f t="shared" si="2383"/>
        <v>0</v>
      </c>
      <c r="EY279" s="79">
        <f t="shared" si="2384"/>
        <v>0</v>
      </c>
      <c r="EZ279" s="79">
        <f t="shared" si="2385"/>
        <v>0</v>
      </c>
      <c r="FA279" s="79">
        <f t="shared" si="2386"/>
        <v>0</v>
      </c>
      <c r="FB279" s="79">
        <f t="shared" si="2387"/>
        <v>0</v>
      </c>
      <c r="FC279" s="79">
        <f t="shared" si="2388"/>
        <v>0</v>
      </c>
      <c r="FD279" s="79">
        <f t="shared" si="2389"/>
        <v>0</v>
      </c>
      <c r="FE279" s="79">
        <f t="shared" si="2390"/>
        <v>0</v>
      </c>
      <c r="FF279" s="79">
        <f t="shared" si="2391"/>
        <v>0</v>
      </c>
      <c r="FG279" s="153">
        <f t="shared" si="2392"/>
        <v>0</v>
      </c>
      <c r="FH279" s="79">
        <f t="shared" si="2393"/>
        <v>0</v>
      </c>
      <c r="FI279" s="79">
        <f t="shared" si="2394"/>
        <v>0</v>
      </c>
      <c r="FJ279" s="79">
        <f t="shared" si="2395"/>
        <v>1</v>
      </c>
      <c r="FK279" s="79">
        <f t="shared" si="2396"/>
        <v>48</v>
      </c>
      <c r="FL279" s="79">
        <f t="shared" si="2397"/>
        <v>0</v>
      </c>
      <c r="FM279" s="79">
        <f t="shared" si="2398"/>
        <v>0</v>
      </c>
      <c r="FN279" s="79">
        <f t="shared" si="2399"/>
        <v>0</v>
      </c>
      <c r="FO279" s="79">
        <f t="shared" si="2400"/>
        <v>0</v>
      </c>
      <c r="FP279" s="79">
        <f t="shared" si="2401"/>
        <v>0</v>
      </c>
      <c r="FQ279" s="79">
        <f t="shared" si="2402"/>
        <v>0</v>
      </c>
      <c r="FR279" s="79"/>
      <c r="FS279" s="155">
        <f t="shared" si="2403"/>
        <v>8</v>
      </c>
      <c r="FT279" s="79">
        <f t="shared" si="2404"/>
        <v>0</v>
      </c>
      <c r="FU279" s="79">
        <f t="shared" si="2405"/>
        <v>0</v>
      </c>
      <c r="FV279" s="79">
        <f t="shared" si="2406"/>
        <v>1</v>
      </c>
      <c r="FW279" s="79">
        <f t="shared" si="2407"/>
        <v>8</v>
      </c>
      <c r="FX279" s="79">
        <f t="shared" si="2408"/>
        <v>0</v>
      </c>
      <c r="FY279" s="79">
        <f t="shared" si="2409"/>
        <v>0</v>
      </c>
      <c r="FZ279" s="79">
        <f t="shared" si="2410"/>
        <v>0</v>
      </c>
      <c r="GA279" s="79">
        <f t="shared" si="2411"/>
        <v>0</v>
      </c>
      <c r="GB279" s="79">
        <f t="shared" si="2412"/>
        <v>0</v>
      </c>
      <c r="GC279" s="79">
        <f t="shared" si="2413"/>
        <v>0</v>
      </c>
      <c r="GD279" s="79">
        <f t="shared" si="2414"/>
        <v>0</v>
      </c>
      <c r="GE279" s="153">
        <f t="shared" si="2415"/>
        <v>226.3</v>
      </c>
      <c r="GF279" s="153">
        <f t="shared" si="2416"/>
        <v>162</v>
      </c>
      <c r="GG279" s="79"/>
      <c r="GH279" s="79"/>
      <c r="GI279" s="79"/>
      <c r="GJ279" s="80"/>
      <c r="GK279" s="267"/>
      <c r="GL279" s="10"/>
      <c r="GM279" s="10"/>
      <c r="GN279" s="1"/>
      <c r="GO279" s="13"/>
      <c r="GP279" s="26"/>
      <c r="GQ279" s="5"/>
      <c r="GR279" s="5"/>
    </row>
    <row r="280" spans="1:200" ht="24.95" hidden="1" customHeight="1" outlineLevel="1" x14ac:dyDescent="0.3">
      <c r="A280" s="116"/>
      <c r="B280" s="62" t="s">
        <v>245</v>
      </c>
      <c r="C280" s="63" t="s">
        <v>110</v>
      </c>
      <c r="D280" s="63" t="s">
        <v>95</v>
      </c>
      <c r="E280" s="63" t="s">
        <v>130</v>
      </c>
      <c r="F280" s="63" t="s">
        <v>246</v>
      </c>
      <c r="G280" s="63">
        <v>9</v>
      </c>
      <c r="H280" s="63">
        <v>20</v>
      </c>
      <c r="I280" s="63">
        <v>1</v>
      </c>
      <c r="J280" s="63">
        <v>2</v>
      </c>
      <c r="K280" s="63">
        <f t="shared" si="2352"/>
        <v>4</v>
      </c>
      <c r="L280" s="62"/>
      <c r="M280" s="64">
        <f t="shared" si="2353"/>
        <v>0</v>
      </c>
      <c r="N280" s="65"/>
      <c r="O280" s="66">
        <f t="shared" si="2354"/>
        <v>0</v>
      </c>
      <c r="P280" s="65"/>
      <c r="Q280" s="66">
        <f t="shared" si="2355"/>
        <v>0</v>
      </c>
      <c r="R280" s="65"/>
      <c r="S280" s="66">
        <f t="shared" si="2356"/>
        <v>0</v>
      </c>
      <c r="T280" s="65"/>
      <c r="U280" s="66">
        <f t="shared" si="2357"/>
        <v>0</v>
      </c>
      <c r="V280" s="65"/>
      <c r="W280" s="66">
        <f>SUM(V280)*J280*5</f>
        <v>0</v>
      </c>
      <c r="X280" s="67">
        <f t="shared" si="2417"/>
        <v>0</v>
      </c>
      <c r="Y280" s="67">
        <f>L280*J280*0.05</f>
        <v>0</v>
      </c>
      <c r="Z280" s="65"/>
      <c r="AA280" s="66"/>
      <c r="AB280" s="65"/>
      <c r="AC280" s="67">
        <f>AB280*H280*2</f>
        <v>0</v>
      </c>
      <c r="AD280" s="65"/>
      <c r="AE280" s="69">
        <f>SUM(AD280*H280*(30+4))/5</f>
        <v>0</v>
      </c>
      <c r="AF280" s="65"/>
      <c r="AG280" s="66">
        <f t="shared" si="2358"/>
        <v>0</v>
      </c>
      <c r="AH280" s="65"/>
      <c r="AI280" s="67">
        <f t="shared" si="2359"/>
        <v>0</v>
      </c>
      <c r="AJ280" s="65"/>
      <c r="AK280" s="67">
        <f t="shared" si="2360"/>
        <v>0</v>
      </c>
      <c r="AL280" s="65"/>
      <c r="AM280" s="66">
        <f>SUM(AL280*H280)</f>
        <v>0</v>
      </c>
      <c r="AN280" s="65"/>
      <c r="AO280" s="66">
        <f>SUM(AN280*J280)</f>
        <v>0</v>
      </c>
      <c r="AP280" s="65">
        <v>1</v>
      </c>
      <c r="AQ280" s="68">
        <f>H280*AP280*3/3</f>
        <v>20</v>
      </c>
      <c r="AR280" s="65"/>
      <c r="AS280" s="67">
        <f>SUM(J280*AR280*6)</f>
        <v>0</v>
      </c>
      <c r="AT280" s="65"/>
      <c r="AU280" s="67">
        <f t="shared" si="2361"/>
        <v>0</v>
      </c>
      <c r="AV280" s="65"/>
      <c r="AW280" s="66">
        <f>SUM(AV280*H280/3)</f>
        <v>0</v>
      </c>
      <c r="AX280" s="65"/>
      <c r="AY280" s="67">
        <f t="shared" si="2418"/>
        <v>0</v>
      </c>
      <c r="AZ280" s="65"/>
      <c r="BA280" s="67">
        <f t="shared" si="2362"/>
        <v>0</v>
      </c>
      <c r="BB280" s="65"/>
      <c r="BC280" s="67">
        <f t="shared" si="2363"/>
        <v>0</v>
      </c>
      <c r="BD280" s="65"/>
      <c r="BE280" s="70">
        <f t="shared" si="2364"/>
        <v>0</v>
      </c>
      <c r="BF280" s="116"/>
      <c r="BG280" s="181">
        <f t="shared" si="2365"/>
        <v>20</v>
      </c>
      <c r="BH280" s="181">
        <f t="shared" si="2366"/>
        <v>20</v>
      </c>
      <c r="BI280" s="116"/>
      <c r="BJ280" s="116"/>
      <c r="BK280" s="116"/>
      <c r="BL280" s="116"/>
      <c r="BM280" s="82"/>
      <c r="BN280" s="62" t="s">
        <v>102</v>
      </c>
      <c r="BO280" s="63" t="s">
        <v>110</v>
      </c>
      <c r="BP280" s="63" t="s">
        <v>95</v>
      </c>
      <c r="BQ280" s="63" t="s">
        <v>130</v>
      </c>
      <c r="BR280" s="63" t="s">
        <v>373</v>
      </c>
      <c r="BS280" s="63">
        <v>6</v>
      </c>
      <c r="BT280" s="63">
        <v>24</v>
      </c>
      <c r="BU280" s="63">
        <v>1</v>
      </c>
      <c r="BV280" s="63">
        <v>1</v>
      </c>
      <c r="BW280" s="63">
        <f>SUM(BV280)*2</f>
        <v>2</v>
      </c>
      <c r="BX280" s="109">
        <v>74</v>
      </c>
      <c r="BY280" s="135">
        <f t="shared" si="2426"/>
        <v>74</v>
      </c>
      <c r="BZ280" s="65">
        <v>28</v>
      </c>
      <c r="CA280" s="66">
        <f t="shared" si="2427"/>
        <v>28</v>
      </c>
      <c r="CB280" s="65">
        <v>26</v>
      </c>
      <c r="CC280" s="66">
        <f t="shared" si="2420"/>
        <v>26</v>
      </c>
      <c r="CD280" s="65">
        <v>20</v>
      </c>
      <c r="CE280" s="66">
        <f t="shared" si="2428"/>
        <v>20</v>
      </c>
      <c r="CF280" s="65"/>
      <c r="CG280" s="66">
        <f t="shared" si="2429"/>
        <v>0</v>
      </c>
      <c r="CH280" s="65"/>
      <c r="CI280" s="66">
        <f t="shared" si="2430"/>
        <v>0</v>
      </c>
      <c r="CJ280" s="67">
        <f>SUM(BV280*DJ280*2+BW280*DL280*2)</f>
        <v>2</v>
      </c>
      <c r="CK280" s="67">
        <f t="shared" ref="CK280:CK283" si="2444">BX280*BV280*0.05</f>
        <v>3.7</v>
      </c>
      <c r="CL280" s="65"/>
      <c r="CM280" s="66"/>
      <c r="CN280" s="65"/>
      <c r="CO280" s="67">
        <f t="shared" si="2423"/>
        <v>0</v>
      </c>
      <c r="CP280" s="65"/>
      <c r="CQ280" s="69">
        <f t="shared" si="2431"/>
        <v>0</v>
      </c>
      <c r="CR280" s="65">
        <v>1</v>
      </c>
      <c r="CS280" s="66">
        <f t="shared" si="2432"/>
        <v>72</v>
      </c>
      <c r="CT280" s="66"/>
      <c r="CU280" s="67">
        <f t="shared" si="2433"/>
        <v>0</v>
      </c>
      <c r="CV280" s="65"/>
      <c r="CW280" s="67">
        <f t="shared" si="2434"/>
        <v>0</v>
      </c>
      <c r="CX280" s="65"/>
      <c r="CY280" s="66">
        <f t="shared" si="2435"/>
        <v>0</v>
      </c>
      <c r="CZ280" s="65"/>
      <c r="DA280" s="66">
        <f>SUM(CZ280*BV280*2)</f>
        <v>0</v>
      </c>
      <c r="DB280" s="65"/>
      <c r="DC280" s="66">
        <f t="shared" si="2437"/>
        <v>0</v>
      </c>
      <c r="DD280" s="65"/>
      <c r="DE280" s="66">
        <f t="shared" si="2438"/>
        <v>0</v>
      </c>
      <c r="DF280" s="65"/>
      <c r="DG280" s="67">
        <f t="shared" si="2424"/>
        <v>0</v>
      </c>
      <c r="DH280" s="65"/>
      <c r="DI280" s="66">
        <f>SUM(BV280*DH280*6)</f>
        <v>0</v>
      </c>
      <c r="DJ280" s="65">
        <v>1</v>
      </c>
      <c r="DK280" s="66">
        <f t="shared" si="2440"/>
        <v>8</v>
      </c>
      <c r="DL280" s="66"/>
      <c r="DM280" s="67">
        <f t="shared" si="2441"/>
        <v>0</v>
      </c>
      <c r="DN280" s="65"/>
      <c r="DO280" s="67">
        <f t="shared" si="2442"/>
        <v>0</v>
      </c>
      <c r="DP280" s="65"/>
      <c r="DQ280" s="70">
        <f t="shared" si="2443"/>
        <v>0</v>
      </c>
      <c r="DR280" s="79"/>
      <c r="DS280" s="153">
        <f t="shared" si="2367"/>
        <v>159.69999999999999</v>
      </c>
      <c r="DT280" s="153">
        <f t="shared" si="2368"/>
        <v>84</v>
      </c>
      <c r="DU280" s="79"/>
      <c r="DV280" s="79"/>
      <c r="DW280" s="79"/>
      <c r="DX280" s="182"/>
      <c r="DY280" s="183"/>
      <c r="DZ280" s="62" t="s">
        <v>102</v>
      </c>
      <c r="EA280" s="63" t="s">
        <v>110</v>
      </c>
      <c r="EB280" s="63" t="s">
        <v>95</v>
      </c>
      <c r="EC280" s="79"/>
      <c r="ED280" s="79"/>
      <c r="EE280" s="79"/>
      <c r="EF280" s="79"/>
      <c r="EG280" s="79"/>
      <c r="EH280" s="79"/>
      <c r="EI280" s="79"/>
      <c r="EJ280" s="79">
        <f t="shared" si="2369"/>
        <v>74</v>
      </c>
      <c r="EK280" s="79">
        <f t="shared" si="2370"/>
        <v>74</v>
      </c>
      <c r="EL280" s="79">
        <f t="shared" si="2371"/>
        <v>28</v>
      </c>
      <c r="EM280" s="153">
        <f t="shared" si="2372"/>
        <v>28</v>
      </c>
      <c r="EN280" s="79">
        <f t="shared" si="2373"/>
        <v>26</v>
      </c>
      <c r="EO280" s="79">
        <f t="shared" si="2374"/>
        <v>26</v>
      </c>
      <c r="EP280" s="79">
        <f t="shared" si="2375"/>
        <v>20</v>
      </c>
      <c r="EQ280" s="79">
        <f t="shared" si="2376"/>
        <v>20</v>
      </c>
      <c r="ER280" s="79">
        <f t="shared" si="2377"/>
        <v>0</v>
      </c>
      <c r="ES280" s="79">
        <f t="shared" si="2378"/>
        <v>0</v>
      </c>
      <c r="ET280" s="79">
        <f t="shared" si="2379"/>
        <v>0</v>
      </c>
      <c r="EU280" s="79">
        <f t="shared" si="2380"/>
        <v>0</v>
      </c>
      <c r="EV280" s="79">
        <f t="shared" si="2381"/>
        <v>2</v>
      </c>
      <c r="EW280" s="79">
        <f t="shared" si="2382"/>
        <v>3.7</v>
      </c>
      <c r="EX280" s="79">
        <f t="shared" si="2383"/>
        <v>0</v>
      </c>
      <c r="EY280" s="79">
        <f t="shared" si="2384"/>
        <v>0</v>
      </c>
      <c r="EZ280" s="79">
        <f t="shared" si="2385"/>
        <v>0</v>
      </c>
      <c r="FA280" s="79">
        <f t="shared" si="2386"/>
        <v>0</v>
      </c>
      <c r="FB280" s="79">
        <f t="shared" si="2387"/>
        <v>0</v>
      </c>
      <c r="FC280" s="79">
        <f t="shared" si="2388"/>
        <v>0</v>
      </c>
      <c r="FD280" s="79">
        <f t="shared" si="2389"/>
        <v>1</v>
      </c>
      <c r="FE280" s="79">
        <f t="shared" si="2390"/>
        <v>72</v>
      </c>
      <c r="FF280" s="79">
        <f t="shared" si="2391"/>
        <v>0</v>
      </c>
      <c r="FG280" s="153">
        <f t="shared" si="2392"/>
        <v>0</v>
      </c>
      <c r="FH280" s="79">
        <f t="shared" si="2393"/>
        <v>0</v>
      </c>
      <c r="FI280" s="79">
        <f t="shared" si="2394"/>
        <v>0</v>
      </c>
      <c r="FJ280" s="79">
        <f t="shared" si="2395"/>
        <v>0</v>
      </c>
      <c r="FK280" s="79">
        <f t="shared" si="2396"/>
        <v>0</v>
      </c>
      <c r="FL280" s="79">
        <f t="shared" si="2397"/>
        <v>0</v>
      </c>
      <c r="FM280" s="79">
        <f t="shared" si="2398"/>
        <v>0</v>
      </c>
      <c r="FN280" s="79">
        <f t="shared" si="2399"/>
        <v>1</v>
      </c>
      <c r="FO280" s="79">
        <f t="shared" si="2400"/>
        <v>20</v>
      </c>
      <c r="FP280" s="79">
        <f t="shared" si="2401"/>
        <v>0</v>
      </c>
      <c r="FQ280" s="79">
        <f t="shared" si="2402"/>
        <v>0</v>
      </c>
      <c r="FR280" s="79"/>
      <c r="FS280" s="155">
        <f t="shared" si="2403"/>
        <v>0</v>
      </c>
      <c r="FT280" s="79">
        <f t="shared" si="2404"/>
        <v>0</v>
      </c>
      <c r="FU280" s="79">
        <f t="shared" si="2405"/>
        <v>0</v>
      </c>
      <c r="FV280" s="79">
        <f t="shared" si="2406"/>
        <v>1</v>
      </c>
      <c r="FW280" s="79">
        <f t="shared" si="2407"/>
        <v>8</v>
      </c>
      <c r="FX280" s="79">
        <f t="shared" si="2408"/>
        <v>0</v>
      </c>
      <c r="FY280" s="79">
        <f t="shared" si="2409"/>
        <v>0</v>
      </c>
      <c r="FZ280" s="79">
        <f t="shared" si="2410"/>
        <v>0</v>
      </c>
      <c r="GA280" s="79">
        <f t="shared" si="2411"/>
        <v>0</v>
      </c>
      <c r="GB280" s="79">
        <f t="shared" si="2412"/>
        <v>0</v>
      </c>
      <c r="GC280" s="79">
        <f t="shared" si="2413"/>
        <v>0</v>
      </c>
      <c r="GD280" s="79">
        <f t="shared" si="2414"/>
        <v>0</v>
      </c>
      <c r="GE280" s="153">
        <f t="shared" si="2415"/>
        <v>179.7</v>
      </c>
      <c r="GF280" s="153">
        <f t="shared" si="2416"/>
        <v>104</v>
      </c>
      <c r="GG280" s="79"/>
      <c r="GH280" s="79"/>
      <c r="GI280" s="79"/>
      <c r="GJ280" s="80"/>
      <c r="GK280" s="267"/>
      <c r="GL280" s="10"/>
      <c r="GM280" s="10"/>
      <c r="GN280" s="1"/>
      <c r="GO280" s="13"/>
      <c r="GP280" s="26"/>
      <c r="GQ280" s="5"/>
      <c r="GR280" s="5"/>
    </row>
    <row r="281" spans="1:200" ht="24.95" hidden="1" customHeight="1" outlineLevel="1" x14ac:dyDescent="0.3">
      <c r="A281" s="116"/>
      <c r="B281" s="137" t="s">
        <v>249</v>
      </c>
      <c r="C281" s="119" t="s">
        <v>110</v>
      </c>
      <c r="D281" s="119" t="s">
        <v>95</v>
      </c>
      <c r="E281" s="119" t="s">
        <v>130</v>
      </c>
      <c r="F281" s="119" t="s">
        <v>246</v>
      </c>
      <c r="G281" s="119">
        <v>9</v>
      </c>
      <c r="H281" s="119">
        <v>1</v>
      </c>
      <c r="I281" s="119">
        <v>2</v>
      </c>
      <c r="J281" s="119">
        <v>3</v>
      </c>
      <c r="K281" s="119">
        <f t="shared" ref="K281" si="2445">SUM(J281)*2</f>
        <v>6</v>
      </c>
      <c r="L281" s="137"/>
      <c r="M281" s="172">
        <f t="shared" ref="M281" si="2446">SUM(N281+P281+R281+T281+V281)</f>
        <v>0</v>
      </c>
      <c r="N281" s="173"/>
      <c r="O281" s="142">
        <f t="shared" si="2354"/>
        <v>0</v>
      </c>
      <c r="P281" s="173"/>
      <c r="Q281" s="142">
        <f t="shared" si="2355"/>
        <v>0</v>
      </c>
      <c r="R281" s="173"/>
      <c r="S281" s="142">
        <f t="shared" ref="S281" si="2447">SUM(R281)*J281</f>
        <v>0</v>
      </c>
      <c r="T281" s="173"/>
      <c r="U281" s="142">
        <f t="shared" ref="U281" si="2448">SUM(T281)*K281</f>
        <v>0</v>
      </c>
      <c r="V281" s="173"/>
      <c r="W281" s="142">
        <f t="shared" ref="W281" si="2449">SUM(V281)*J281*5</f>
        <v>0</v>
      </c>
      <c r="X281" s="68">
        <f t="shared" si="2417"/>
        <v>0</v>
      </c>
      <c r="Y281" s="68">
        <f t="shared" ref="Y281" si="2450">L281*J281*0.05</f>
        <v>0</v>
      </c>
      <c r="Z281" s="173"/>
      <c r="AA281" s="142"/>
      <c r="AB281" s="173">
        <v>17</v>
      </c>
      <c r="AC281" s="68">
        <f>AB281*H281*0.5</f>
        <v>8.5</v>
      </c>
      <c r="AD281" s="65"/>
      <c r="AE281" s="69"/>
      <c r="AF281" s="65"/>
      <c r="AG281" s="66"/>
      <c r="AH281" s="65"/>
      <c r="AI281" s="67"/>
      <c r="AJ281" s="65"/>
      <c r="AK281" s="67"/>
      <c r="AL281" s="65"/>
      <c r="AM281" s="66"/>
      <c r="AN281" s="65"/>
      <c r="AO281" s="66"/>
      <c r="AP281" s="65"/>
      <c r="AQ281" s="68"/>
      <c r="AR281" s="65"/>
      <c r="AS281" s="67"/>
      <c r="AT281" s="65"/>
      <c r="AU281" s="67"/>
      <c r="AV281" s="65"/>
      <c r="AW281" s="66"/>
      <c r="AX281" s="65"/>
      <c r="AY281" s="67"/>
      <c r="AZ281" s="65"/>
      <c r="BA281" s="67"/>
      <c r="BB281" s="65"/>
      <c r="BC281" s="67"/>
      <c r="BD281" s="65"/>
      <c r="BE281" s="70"/>
      <c r="BF281" s="116"/>
      <c r="BG281" s="181">
        <f t="shared" si="2365"/>
        <v>8.5</v>
      </c>
      <c r="BH281" s="181">
        <f t="shared" si="2366"/>
        <v>0</v>
      </c>
      <c r="BI281" s="116"/>
      <c r="BJ281" s="116"/>
      <c r="BK281" s="116"/>
      <c r="BL281" s="116"/>
      <c r="BM281" s="82"/>
      <c r="BN281" s="137" t="s">
        <v>233</v>
      </c>
      <c r="BO281" s="119" t="s">
        <v>110</v>
      </c>
      <c r="BP281" s="119" t="s">
        <v>95</v>
      </c>
      <c r="BQ281" s="119" t="s">
        <v>130</v>
      </c>
      <c r="BR281" s="119" t="s">
        <v>248</v>
      </c>
      <c r="BS281" s="119">
        <v>9</v>
      </c>
      <c r="BT281" s="119">
        <v>3</v>
      </c>
      <c r="BU281" s="119">
        <v>1</v>
      </c>
      <c r="BV281" s="119">
        <v>1</v>
      </c>
      <c r="BW281" s="119">
        <v>1</v>
      </c>
      <c r="BX281" s="138"/>
      <c r="BY281" s="139">
        <f t="shared" ref="BY281:BY282" si="2451">SUM(BZ281+CB281+CD281+CF281+CH281)</f>
        <v>0</v>
      </c>
      <c r="BZ281" s="138"/>
      <c r="CA281" s="138">
        <f t="shared" ref="CA281:CA282" si="2452">SUM(BZ281)*BU281</f>
        <v>0</v>
      </c>
      <c r="CB281" s="138"/>
      <c r="CC281" s="140">
        <f t="shared" si="2420"/>
        <v>0</v>
      </c>
      <c r="CD281" s="138"/>
      <c r="CE281" s="140">
        <f t="shared" ref="CE281:CE282" si="2453">SUM(CD281)*BV281</f>
        <v>0</v>
      </c>
      <c r="CF281" s="141"/>
      <c r="CG281" s="142">
        <f t="shared" si="2429"/>
        <v>0</v>
      </c>
      <c r="CH281" s="141"/>
      <c r="CI281" s="142">
        <f t="shared" ref="CI281:CI282" si="2454">SUM(CH281)*BV281*5</f>
        <v>0</v>
      </c>
      <c r="CJ281" s="68"/>
      <c r="CK281" s="68">
        <f t="shared" si="2444"/>
        <v>0</v>
      </c>
      <c r="CL281" s="141"/>
      <c r="CM281" s="142"/>
      <c r="CN281" s="141"/>
      <c r="CO281" s="68">
        <f t="shared" ref="CO281:CO282" si="2455">SUM(CN281)*3*BT281/5</f>
        <v>0</v>
      </c>
      <c r="CP281" s="141">
        <v>1</v>
      </c>
      <c r="CQ281" s="148">
        <f>SUM(CP281*BT281*(15))</f>
        <v>45</v>
      </c>
      <c r="CR281" s="141"/>
      <c r="CS281" s="142">
        <f t="shared" ref="CS281:CS282" si="2456">SUM(CR281*BT281*3)</f>
        <v>0</v>
      </c>
      <c r="CT281" s="141"/>
      <c r="CU281" s="68">
        <f t="shared" ref="CU281:CU282" si="2457">SUM(CT281*BT281/3)</f>
        <v>0</v>
      </c>
      <c r="CV281" s="141"/>
      <c r="CW281" s="68">
        <f t="shared" ref="CW281:CW282" si="2458">SUM(CV281*BT281*2/3)</f>
        <v>0</v>
      </c>
      <c r="CX281" s="141"/>
      <c r="CY281" s="142">
        <f>SUM(CX281*BT281)*2</f>
        <v>0</v>
      </c>
      <c r="CZ281" s="141"/>
      <c r="DA281" s="142">
        <f t="shared" ref="DA281:DA283" si="2459">SUM(CZ281*BV281)</f>
        <v>0</v>
      </c>
      <c r="DB281" s="141"/>
      <c r="DC281" s="142">
        <f t="shared" ref="DC281:DC282" si="2460">SUM(DB281*BT281*2)</f>
        <v>0</v>
      </c>
      <c r="DD281" s="141"/>
      <c r="DE281" s="142">
        <f t="shared" ref="DE281:DE282" si="2461">SUM(BV281*DD281*6)</f>
        <v>0</v>
      </c>
      <c r="DF281" s="141"/>
      <c r="DG281" s="68">
        <f t="shared" si="2424"/>
        <v>0</v>
      </c>
      <c r="DH281" s="141"/>
      <c r="DI281" s="142">
        <f t="shared" ref="DI281:DI283" si="2462">SUM(DH281*BT281/3)</f>
        <v>0</v>
      </c>
      <c r="DJ281" s="141"/>
      <c r="DK281" s="142">
        <f t="shared" si="2440"/>
        <v>0</v>
      </c>
      <c r="DL281" s="141"/>
      <c r="DM281" s="68">
        <f>SUM(DL281*BT281*5*2/3)</f>
        <v>0</v>
      </c>
      <c r="DN281" s="141"/>
      <c r="DO281" s="68">
        <f t="shared" ref="DO281:DO282" si="2463">SUM(DN281*BW281*4*6)</f>
        <v>0</v>
      </c>
      <c r="DP281" s="141"/>
      <c r="DQ281" s="112">
        <f t="shared" si="2443"/>
        <v>0</v>
      </c>
      <c r="DR281" s="79"/>
      <c r="DS281" s="153">
        <f t="shared" si="2367"/>
        <v>45</v>
      </c>
      <c r="DT281" s="153">
        <f t="shared" si="2368"/>
        <v>0</v>
      </c>
      <c r="DU281" s="79"/>
      <c r="DV281" s="79"/>
      <c r="DW281" s="79"/>
      <c r="DX281" s="182"/>
      <c r="DY281" s="183"/>
      <c r="DZ281" s="184"/>
      <c r="EA281" s="184"/>
      <c r="EB281" s="79"/>
      <c r="EC281" s="79"/>
      <c r="ED281" s="79"/>
      <c r="EE281" s="79"/>
      <c r="EF281" s="79"/>
      <c r="EG281" s="79"/>
      <c r="EH281" s="79"/>
      <c r="EI281" s="79"/>
      <c r="EJ281" s="79">
        <f t="shared" si="2369"/>
        <v>0</v>
      </c>
      <c r="EK281" s="79">
        <f t="shared" si="2370"/>
        <v>0</v>
      </c>
      <c r="EL281" s="79">
        <f t="shared" si="2371"/>
        <v>0</v>
      </c>
      <c r="EM281" s="153">
        <f t="shared" si="2372"/>
        <v>0</v>
      </c>
      <c r="EN281" s="79">
        <f t="shared" si="2373"/>
        <v>0</v>
      </c>
      <c r="EO281" s="79">
        <f t="shared" si="2374"/>
        <v>0</v>
      </c>
      <c r="EP281" s="79">
        <f t="shared" si="2375"/>
        <v>0</v>
      </c>
      <c r="EQ281" s="79">
        <f t="shared" si="2376"/>
        <v>0</v>
      </c>
      <c r="ER281" s="79">
        <f t="shared" si="2377"/>
        <v>0</v>
      </c>
      <c r="ES281" s="79">
        <f t="shared" si="2378"/>
        <v>0</v>
      </c>
      <c r="ET281" s="79">
        <f t="shared" si="2379"/>
        <v>0</v>
      </c>
      <c r="EU281" s="79">
        <f t="shared" si="2380"/>
        <v>0</v>
      </c>
      <c r="EV281" s="79">
        <f t="shared" si="2381"/>
        <v>0</v>
      </c>
      <c r="EW281" s="79">
        <f t="shared" si="2382"/>
        <v>0</v>
      </c>
      <c r="EX281" s="79">
        <f t="shared" si="2383"/>
        <v>0</v>
      </c>
      <c r="EY281" s="79">
        <f t="shared" si="2384"/>
        <v>0</v>
      </c>
      <c r="EZ281" s="79">
        <f t="shared" si="2385"/>
        <v>17</v>
      </c>
      <c r="FA281" s="79">
        <f t="shared" si="2386"/>
        <v>8.5</v>
      </c>
      <c r="FB281" s="79">
        <f t="shared" si="2387"/>
        <v>1</v>
      </c>
      <c r="FC281" s="79">
        <f t="shared" si="2388"/>
        <v>45</v>
      </c>
      <c r="FD281" s="79">
        <f t="shared" si="2389"/>
        <v>0</v>
      </c>
      <c r="FE281" s="79">
        <f t="shared" si="2390"/>
        <v>0</v>
      </c>
      <c r="FF281" s="79">
        <f t="shared" si="2391"/>
        <v>0</v>
      </c>
      <c r="FG281" s="153">
        <f t="shared" si="2392"/>
        <v>0</v>
      </c>
      <c r="FH281" s="79">
        <f t="shared" si="2393"/>
        <v>0</v>
      </c>
      <c r="FI281" s="79">
        <f t="shared" si="2394"/>
        <v>0</v>
      </c>
      <c r="FJ281" s="79">
        <f t="shared" si="2395"/>
        <v>0</v>
      </c>
      <c r="FK281" s="79">
        <f t="shared" si="2396"/>
        <v>0</v>
      </c>
      <c r="FL281" s="79">
        <f t="shared" si="2397"/>
        <v>0</v>
      </c>
      <c r="FM281" s="79">
        <f t="shared" si="2398"/>
        <v>0</v>
      </c>
      <c r="FN281" s="79">
        <f t="shared" si="2399"/>
        <v>0</v>
      </c>
      <c r="FO281" s="79">
        <f t="shared" si="2400"/>
        <v>0</v>
      </c>
      <c r="FP281" s="79">
        <f t="shared" si="2401"/>
        <v>0</v>
      </c>
      <c r="FQ281" s="79">
        <f t="shared" si="2402"/>
        <v>0</v>
      </c>
      <c r="FR281" s="79"/>
      <c r="FS281" s="155">
        <f t="shared" si="2403"/>
        <v>0</v>
      </c>
      <c r="FT281" s="79">
        <f t="shared" si="2404"/>
        <v>0</v>
      </c>
      <c r="FU281" s="79">
        <f t="shared" si="2405"/>
        <v>0</v>
      </c>
      <c r="FV281" s="79">
        <f t="shared" si="2406"/>
        <v>0</v>
      </c>
      <c r="FW281" s="79">
        <f t="shared" si="2407"/>
        <v>0</v>
      </c>
      <c r="FX281" s="79">
        <f t="shared" si="2408"/>
        <v>0</v>
      </c>
      <c r="FY281" s="79">
        <f t="shared" si="2409"/>
        <v>0</v>
      </c>
      <c r="FZ281" s="79">
        <f t="shared" si="2410"/>
        <v>0</v>
      </c>
      <c r="GA281" s="79">
        <f t="shared" si="2411"/>
        <v>0</v>
      </c>
      <c r="GB281" s="79">
        <f t="shared" si="2412"/>
        <v>0</v>
      </c>
      <c r="GC281" s="79">
        <f t="shared" si="2413"/>
        <v>0</v>
      </c>
      <c r="GD281" s="79">
        <f t="shared" si="2414"/>
        <v>0</v>
      </c>
      <c r="GE281" s="153">
        <f t="shared" si="2415"/>
        <v>53.5</v>
      </c>
      <c r="GF281" s="153">
        <f t="shared" si="2416"/>
        <v>0</v>
      </c>
      <c r="GG281" s="79"/>
      <c r="GH281" s="79"/>
      <c r="GI281" s="79"/>
      <c r="GJ281" s="80"/>
      <c r="GK281" s="267"/>
      <c r="GL281" s="10"/>
      <c r="GM281" s="10"/>
      <c r="GN281" s="1"/>
      <c r="GO281" s="13"/>
      <c r="GP281" s="26"/>
      <c r="GQ281" s="5"/>
      <c r="GR281" s="5"/>
    </row>
    <row r="282" spans="1:200" ht="24.95" hidden="1" customHeight="1" outlineLevel="1" x14ac:dyDescent="0.3">
      <c r="A282" s="116"/>
      <c r="B282" s="62" t="s">
        <v>245</v>
      </c>
      <c r="C282" s="63" t="s">
        <v>110</v>
      </c>
      <c r="D282" s="63" t="s">
        <v>95</v>
      </c>
      <c r="E282" s="63" t="s">
        <v>130</v>
      </c>
      <c r="F282" s="63" t="s">
        <v>246</v>
      </c>
      <c r="G282" s="63">
        <v>9</v>
      </c>
      <c r="H282" s="63">
        <v>2</v>
      </c>
      <c r="I282" s="63">
        <v>1</v>
      </c>
      <c r="J282" s="63">
        <v>2</v>
      </c>
      <c r="K282" s="63">
        <f t="shared" si="2352"/>
        <v>4</v>
      </c>
      <c r="L282" s="62"/>
      <c r="M282" s="64">
        <f t="shared" si="2353"/>
        <v>0</v>
      </c>
      <c r="N282" s="65"/>
      <c r="O282" s="66">
        <f t="shared" si="2354"/>
        <v>0</v>
      </c>
      <c r="P282" s="65"/>
      <c r="Q282" s="66">
        <f t="shared" si="2355"/>
        <v>0</v>
      </c>
      <c r="R282" s="65"/>
      <c r="S282" s="66">
        <f t="shared" si="2356"/>
        <v>0</v>
      </c>
      <c r="T282" s="65"/>
      <c r="U282" s="66">
        <f t="shared" si="2357"/>
        <v>0</v>
      </c>
      <c r="V282" s="65"/>
      <c r="W282" s="66">
        <f>SUM(V282)*J282*5</f>
        <v>0</v>
      </c>
      <c r="X282" s="67">
        <f t="shared" si="2417"/>
        <v>0</v>
      </c>
      <c r="Y282" s="67">
        <f>L282*J282*0.05</f>
        <v>0</v>
      </c>
      <c r="Z282" s="65"/>
      <c r="AA282" s="66"/>
      <c r="AB282" s="65">
        <v>17</v>
      </c>
      <c r="AC282" s="67">
        <f>AB282*H282*2</f>
        <v>68</v>
      </c>
      <c r="AD282" s="65"/>
      <c r="AE282" s="69">
        <f>SUM(AD282*H282*(30+4))/5</f>
        <v>0</v>
      </c>
      <c r="AF282" s="65"/>
      <c r="AG282" s="66">
        <f t="shared" si="2358"/>
        <v>0</v>
      </c>
      <c r="AH282" s="65"/>
      <c r="AI282" s="67">
        <f t="shared" si="2359"/>
        <v>0</v>
      </c>
      <c r="AJ282" s="65"/>
      <c r="AK282" s="67">
        <f t="shared" si="2360"/>
        <v>0</v>
      </c>
      <c r="AL282" s="65"/>
      <c r="AM282" s="66">
        <f>SUM(AL282*H282)</f>
        <v>0</v>
      </c>
      <c r="AN282" s="65"/>
      <c r="AO282" s="66">
        <f>SUM(AN282*J282)</f>
        <v>0</v>
      </c>
      <c r="AP282" s="65"/>
      <c r="AQ282" s="68">
        <f>H282*AP282*3/3</f>
        <v>0</v>
      </c>
      <c r="AR282" s="65"/>
      <c r="AS282" s="67">
        <f>SUM(J282*AR282*6)</f>
        <v>0</v>
      </c>
      <c r="AT282" s="65"/>
      <c r="AU282" s="67">
        <f t="shared" si="2361"/>
        <v>0</v>
      </c>
      <c r="AV282" s="65"/>
      <c r="AW282" s="66">
        <f>SUM(AV282*H282/3)</f>
        <v>0</v>
      </c>
      <c r="AX282" s="65"/>
      <c r="AY282" s="67">
        <f t="shared" si="2418"/>
        <v>0</v>
      </c>
      <c r="AZ282" s="65"/>
      <c r="BA282" s="67">
        <f t="shared" si="2362"/>
        <v>0</v>
      </c>
      <c r="BB282" s="65"/>
      <c r="BC282" s="67">
        <f t="shared" si="2363"/>
        <v>0</v>
      </c>
      <c r="BD282" s="65"/>
      <c r="BE282" s="70">
        <f t="shared" si="2364"/>
        <v>0</v>
      </c>
      <c r="BF282" s="116"/>
      <c r="BG282" s="181">
        <f t="shared" si="2365"/>
        <v>68</v>
      </c>
      <c r="BH282" s="181">
        <f t="shared" si="2366"/>
        <v>0</v>
      </c>
      <c r="BI282" s="116"/>
      <c r="BJ282" s="116"/>
      <c r="BK282" s="116"/>
      <c r="BL282" s="116"/>
      <c r="BM282" s="82"/>
      <c r="BN282" s="137" t="s">
        <v>233</v>
      </c>
      <c r="BO282" s="119" t="s">
        <v>110</v>
      </c>
      <c r="BP282" s="119" t="s">
        <v>95</v>
      </c>
      <c r="BQ282" s="119" t="s">
        <v>130</v>
      </c>
      <c r="BR282" s="119" t="s">
        <v>246</v>
      </c>
      <c r="BS282" s="119">
        <v>9</v>
      </c>
      <c r="BT282" s="119">
        <v>1</v>
      </c>
      <c r="BU282" s="119">
        <v>1</v>
      </c>
      <c r="BV282" s="119">
        <v>1</v>
      </c>
      <c r="BW282" s="119">
        <v>1</v>
      </c>
      <c r="BX282" s="138"/>
      <c r="BY282" s="139">
        <f t="shared" si="2451"/>
        <v>0</v>
      </c>
      <c r="BZ282" s="138"/>
      <c r="CA282" s="138">
        <f t="shared" si="2452"/>
        <v>0</v>
      </c>
      <c r="CB282" s="138"/>
      <c r="CC282" s="140">
        <f t="shared" si="2420"/>
        <v>0</v>
      </c>
      <c r="CD282" s="138"/>
      <c r="CE282" s="140">
        <f t="shared" si="2453"/>
        <v>0</v>
      </c>
      <c r="CF282" s="141"/>
      <c r="CG282" s="142">
        <f t="shared" si="2429"/>
        <v>0</v>
      </c>
      <c r="CH282" s="141"/>
      <c r="CI282" s="142">
        <f t="shared" si="2454"/>
        <v>0</v>
      </c>
      <c r="CJ282" s="68">
        <f>SUM(BV282*DJ282*2+BW282*DL282*2)</f>
        <v>0</v>
      </c>
      <c r="CK282" s="68">
        <f t="shared" si="2444"/>
        <v>0</v>
      </c>
      <c r="CL282" s="141"/>
      <c r="CM282" s="142"/>
      <c r="CN282" s="141"/>
      <c r="CO282" s="68">
        <f t="shared" si="2455"/>
        <v>0</v>
      </c>
      <c r="CP282" s="141">
        <v>1</v>
      </c>
      <c r="CQ282" s="148">
        <f>SUM(CP282*BT282*(15))</f>
        <v>15</v>
      </c>
      <c r="CR282" s="141"/>
      <c r="CS282" s="142">
        <f t="shared" si="2456"/>
        <v>0</v>
      </c>
      <c r="CT282" s="141"/>
      <c r="CU282" s="68">
        <f t="shared" si="2457"/>
        <v>0</v>
      </c>
      <c r="CV282" s="141"/>
      <c r="CW282" s="68">
        <f t="shared" si="2458"/>
        <v>0</v>
      </c>
      <c r="CX282" s="141"/>
      <c r="CY282" s="142">
        <f>SUM(CX282*BT282)*2</f>
        <v>0</v>
      </c>
      <c r="CZ282" s="141"/>
      <c r="DA282" s="142">
        <f t="shared" si="2459"/>
        <v>0</v>
      </c>
      <c r="DB282" s="141"/>
      <c r="DC282" s="142">
        <f t="shared" si="2460"/>
        <v>0</v>
      </c>
      <c r="DD282" s="141"/>
      <c r="DE282" s="142">
        <f t="shared" si="2461"/>
        <v>0</v>
      </c>
      <c r="DF282" s="141"/>
      <c r="DG282" s="68">
        <f t="shared" si="2424"/>
        <v>0</v>
      </c>
      <c r="DH282" s="141"/>
      <c r="DI282" s="142">
        <f t="shared" si="2462"/>
        <v>0</v>
      </c>
      <c r="DJ282" s="141"/>
      <c r="DK282" s="142">
        <f>SUM(BV282*DJ282*8)</f>
        <v>0</v>
      </c>
      <c r="DL282" s="141"/>
      <c r="DM282" s="68">
        <f>SUM(DL282*BW282*5*6)</f>
        <v>0</v>
      </c>
      <c r="DN282" s="141"/>
      <c r="DO282" s="68">
        <f t="shared" si="2463"/>
        <v>0</v>
      </c>
      <c r="DP282" s="141"/>
      <c r="DQ282" s="112">
        <f t="shared" si="2443"/>
        <v>0</v>
      </c>
      <c r="DR282" s="79"/>
      <c r="DS282" s="153">
        <f t="shared" si="2367"/>
        <v>15</v>
      </c>
      <c r="DT282" s="153">
        <f t="shared" si="2368"/>
        <v>0</v>
      </c>
      <c r="DU282" s="79"/>
      <c r="DV282" s="79"/>
      <c r="DW282" s="79"/>
      <c r="DX282" s="182"/>
      <c r="DY282" s="183"/>
      <c r="DZ282" s="184"/>
      <c r="EA282" s="184"/>
      <c r="EB282" s="79"/>
      <c r="EC282" s="79"/>
      <c r="ED282" s="79"/>
      <c r="EE282" s="79"/>
      <c r="EF282" s="79"/>
      <c r="EG282" s="79"/>
      <c r="EH282" s="79"/>
      <c r="EI282" s="79"/>
      <c r="EJ282" s="79">
        <f t="shared" si="2369"/>
        <v>0</v>
      </c>
      <c r="EK282" s="79">
        <f t="shared" si="2370"/>
        <v>0</v>
      </c>
      <c r="EL282" s="79">
        <f t="shared" si="2371"/>
        <v>0</v>
      </c>
      <c r="EM282" s="153">
        <f t="shared" si="2372"/>
        <v>0</v>
      </c>
      <c r="EN282" s="79">
        <f t="shared" si="2373"/>
        <v>0</v>
      </c>
      <c r="EO282" s="79">
        <f t="shared" si="2374"/>
        <v>0</v>
      </c>
      <c r="EP282" s="79">
        <f t="shared" si="2375"/>
        <v>0</v>
      </c>
      <c r="EQ282" s="79">
        <f t="shared" si="2376"/>
        <v>0</v>
      </c>
      <c r="ER282" s="79">
        <f t="shared" si="2377"/>
        <v>0</v>
      </c>
      <c r="ES282" s="79">
        <f t="shared" si="2378"/>
        <v>0</v>
      </c>
      <c r="ET282" s="79">
        <f t="shared" si="2379"/>
        <v>0</v>
      </c>
      <c r="EU282" s="79">
        <f t="shared" si="2380"/>
        <v>0</v>
      </c>
      <c r="EV282" s="79">
        <f t="shared" si="2381"/>
        <v>0</v>
      </c>
      <c r="EW282" s="79">
        <f t="shared" si="2382"/>
        <v>0</v>
      </c>
      <c r="EX282" s="79">
        <f t="shared" si="2383"/>
        <v>0</v>
      </c>
      <c r="EY282" s="79">
        <f t="shared" si="2384"/>
        <v>0</v>
      </c>
      <c r="EZ282" s="79">
        <f t="shared" si="2385"/>
        <v>17</v>
      </c>
      <c r="FA282" s="79">
        <f t="shared" si="2386"/>
        <v>68</v>
      </c>
      <c r="FB282" s="79">
        <f t="shared" si="2387"/>
        <v>1</v>
      </c>
      <c r="FC282" s="79">
        <f t="shared" si="2388"/>
        <v>15</v>
      </c>
      <c r="FD282" s="79">
        <f t="shared" si="2389"/>
        <v>0</v>
      </c>
      <c r="FE282" s="79">
        <f t="shared" si="2390"/>
        <v>0</v>
      </c>
      <c r="FF282" s="79">
        <f t="shared" si="2391"/>
        <v>0</v>
      </c>
      <c r="FG282" s="153">
        <f t="shared" si="2392"/>
        <v>0</v>
      </c>
      <c r="FH282" s="79">
        <f t="shared" si="2393"/>
        <v>0</v>
      </c>
      <c r="FI282" s="79">
        <f t="shared" si="2394"/>
        <v>0</v>
      </c>
      <c r="FJ282" s="79">
        <f t="shared" si="2395"/>
        <v>0</v>
      </c>
      <c r="FK282" s="79">
        <f t="shared" si="2396"/>
        <v>0</v>
      </c>
      <c r="FL282" s="79">
        <f t="shared" si="2397"/>
        <v>0</v>
      </c>
      <c r="FM282" s="79">
        <f t="shared" si="2398"/>
        <v>0</v>
      </c>
      <c r="FN282" s="79">
        <f t="shared" si="2399"/>
        <v>0</v>
      </c>
      <c r="FO282" s="79">
        <f t="shared" si="2400"/>
        <v>0</v>
      </c>
      <c r="FP282" s="79">
        <f t="shared" si="2401"/>
        <v>0</v>
      </c>
      <c r="FQ282" s="79">
        <f t="shared" si="2402"/>
        <v>0</v>
      </c>
      <c r="FR282" s="79"/>
      <c r="FS282" s="155">
        <f t="shared" si="2403"/>
        <v>0</v>
      </c>
      <c r="FT282" s="79">
        <f t="shared" si="2404"/>
        <v>0</v>
      </c>
      <c r="FU282" s="79">
        <f t="shared" si="2405"/>
        <v>0</v>
      </c>
      <c r="FV282" s="79">
        <f t="shared" si="2406"/>
        <v>0</v>
      </c>
      <c r="FW282" s="79">
        <f t="shared" si="2407"/>
        <v>0</v>
      </c>
      <c r="FX282" s="79">
        <f t="shared" si="2408"/>
        <v>0</v>
      </c>
      <c r="FY282" s="79">
        <f t="shared" si="2409"/>
        <v>0</v>
      </c>
      <c r="FZ282" s="79">
        <f t="shared" si="2410"/>
        <v>0</v>
      </c>
      <c r="GA282" s="79">
        <f t="shared" si="2411"/>
        <v>0</v>
      </c>
      <c r="GB282" s="79">
        <f t="shared" si="2412"/>
        <v>0</v>
      </c>
      <c r="GC282" s="79">
        <f t="shared" si="2413"/>
        <v>0</v>
      </c>
      <c r="GD282" s="79">
        <f t="shared" si="2414"/>
        <v>0</v>
      </c>
      <c r="GE282" s="153">
        <f t="shared" si="2415"/>
        <v>83</v>
      </c>
      <c r="GF282" s="153">
        <f t="shared" si="2416"/>
        <v>0</v>
      </c>
      <c r="GG282" s="79"/>
      <c r="GH282" s="79"/>
      <c r="GI282" s="79"/>
      <c r="GJ282" s="80"/>
      <c r="GK282" s="267"/>
      <c r="GL282" s="10"/>
      <c r="GM282" s="10"/>
      <c r="GN282" s="1"/>
      <c r="GO282" s="13"/>
      <c r="GP282" s="26"/>
      <c r="GQ282" s="5"/>
      <c r="GR282" s="5"/>
    </row>
    <row r="283" spans="1:200" ht="24.95" hidden="1" customHeight="1" outlineLevel="1" x14ac:dyDescent="0.3">
      <c r="A283" s="116"/>
      <c r="B283" s="137" t="s">
        <v>233</v>
      </c>
      <c r="C283" s="119" t="s">
        <v>110</v>
      </c>
      <c r="D283" s="119" t="s">
        <v>95</v>
      </c>
      <c r="E283" s="119" t="s">
        <v>130</v>
      </c>
      <c r="F283" s="119" t="s">
        <v>248</v>
      </c>
      <c r="G283" s="119">
        <v>9</v>
      </c>
      <c r="H283" s="119">
        <v>3</v>
      </c>
      <c r="I283" s="119">
        <v>1</v>
      </c>
      <c r="J283" s="119">
        <v>1</v>
      </c>
      <c r="K283" s="119">
        <v>1</v>
      </c>
      <c r="L283" s="138"/>
      <c r="M283" s="139">
        <f t="shared" ref="M283:M284" si="2464">SUM(N283+P283+R283+T283+V283)</f>
        <v>0</v>
      </c>
      <c r="N283" s="138"/>
      <c r="O283" s="138">
        <f t="shared" ref="O283:O284" si="2465">SUM(N283)*I283</f>
        <v>0</v>
      </c>
      <c r="P283" s="138"/>
      <c r="Q283" s="140">
        <f t="shared" si="2355"/>
        <v>0</v>
      </c>
      <c r="R283" s="138"/>
      <c r="S283" s="140">
        <f t="shared" ref="S283:S284" si="2466">SUM(R283)*J283</f>
        <v>0</v>
      </c>
      <c r="T283" s="141"/>
      <c r="U283" s="142">
        <f t="shared" ref="U283:U284" si="2467">SUM(T283)*K283</f>
        <v>0</v>
      </c>
      <c r="V283" s="141"/>
      <c r="W283" s="142">
        <f t="shared" ref="W283:W284" si="2468">SUM(V283)*J283*5</f>
        <v>0</v>
      </c>
      <c r="X283" s="68"/>
      <c r="Y283" s="68">
        <f t="shared" ref="Y283:Y284" si="2469">L283*J283*0.05</f>
        <v>0</v>
      </c>
      <c r="Z283" s="141"/>
      <c r="AA283" s="142"/>
      <c r="AB283" s="141"/>
      <c r="AC283" s="68">
        <f t="shared" ref="AC283:AC284" si="2470">SUM(AB283)*3*H283/5</f>
        <v>0</v>
      </c>
      <c r="AD283" s="141">
        <v>1</v>
      </c>
      <c r="AE283" s="148">
        <f>SUM(AD283*H283*(15))</f>
        <v>45</v>
      </c>
      <c r="AF283" s="141"/>
      <c r="AG283" s="142">
        <f t="shared" ref="AG283:AG284" si="2471">SUM(AF283*H283*3)</f>
        <v>0</v>
      </c>
      <c r="AH283" s="141"/>
      <c r="AI283" s="68">
        <f t="shared" ref="AI283:AI284" si="2472">SUM(AH283*H283/3)</f>
        <v>0</v>
      </c>
      <c r="AJ283" s="141"/>
      <c r="AK283" s="68">
        <f t="shared" ref="AK283:AK284" si="2473">SUM(AJ283*H283*2/3)</f>
        <v>0</v>
      </c>
      <c r="AL283" s="141"/>
      <c r="AM283" s="142">
        <f>SUM(AL283*H283)*2</f>
        <v>0</v>
      </c>
      <c r="AN283" s="141"/>
      <c r="AO283" s="142">
        <f t="shared" ref="AO283:AO284" si="2474">SUM(AN283*J283)</f>
        <v>0</v>
      </c>
      <c r="AP283" s="141"/>
      <c r="AQ283" s="68">
        <f t="shared" ref="AQ283:AQ284" si="2475">SUM(AP283*H283*2)</f>
        <v>0</v>
      </c>
      <c r="AR283" s="141"/>
      <c r="AS283" s="68">
        <f t="shared" ref="AS283:AS284" si="2476">SUM(J283*AR283*6)</f>
        <v>0</v>
      </c>
      <c r="AT283" s="141"/>
      <c r="AU283" s="68">
        <f t="shared" si="2361"/>
        <v>0</v>
      </c>
      <c r="AV283" s="141"/>
      <c r="AW283" s="142">
        <f t="shared" ref="AW283:AW284" si="2477">SUM(AV283*H283/3)</f>
        <v>0</v>
      </c>
      <c r="AX283" s="141"/>
      <c r="AY283" s="68">
        <f t="shared" si="2418"/>
        <v>0</v>
      </c>
      <c r="AZ283" s="141"/>
      <c r="BA283" s="68">
        <f>SUM(AZ283*H283*5*2/3)</f>
        <v>0</v>
      </c>
      <c r="BB283" s="141"/>
      <c r="BC283" s="68">
        <f t="shared" ref="BC283:BC284" si="2478">SUM(BB283*K283*4*6)</f>
        <v>0</v>
      </c>
      <c r="BD283" s="141"/>
      <c r="BE283" s="112">
        <f t="shared" si="2364"/>
        <v>0</v>
      </c>
      <c r="BF283" s="116"/>
      <c r="BG283" s="181">
        <f t="shared" si="2365"/>
        <v>45</v>
      </c>
      <c r="BH283" s="181">
        <f t="shared" si="2366"/>
        <v>0</v>
      </c>
      <c r="BI283" s="116"/>
      <c r="BJ283" s="116"/>
      <c r="BK283" s="116"/>
      <c r="BL283" s="116"/>
      <c r="BM283" s="82"/>
      <c r="BN283" s="137" t="s">
        <v>394</v>
      </c>
      <c r="BO283" s="119" t="s">
        <v>110</v>
      </c>
      <c r="BP283" s="119" t="s">
        <v>95</v>
      </c>
      <c r="BQ283" s="119" t="s">
        <v>130</v>
      </c>
      <c r="BR283" s="119" t="s">
        <v>395</v>
      </c>
      <c r="BS283" s="119">
        <v>6</v>
      </c>
      <c r="BT283" s="119">
        <v>24</v>
      </c>
      <c r="BU283" s="119">
        <v>1</v>
      </c>
      <c r="BV283" s="119">
        <v>1</v>
      </c>
      <c r="BW283" s="119">
        <v>1</v>
      </c>
      <c r="BX283" s="138"/>
      <c r="BY283" s="172">
        <f t="shared" ref="BY283:BY284" si="2479">SUM(BZ283+CB283+CD283+CF283+CH283)</f>
        <v>0</v>
      </c>
      <c r="BZ283" s="141"/>
      <c r="CA283" s="142">
        <f t="shared" ref="CA283:CA284" si="2480">SUM(BZ283)*BU283</f>
        <v>0</v>
      </c>
      <c r="CB283" s="141"/>
      <c r="CC283" s="142">
        <f t="shared" si="2420"/>
        <v>0</v>
      </c>
      <c r="CD283" s="141"/>
      <c r="CE283" s="142">
        <f t="shared" ref="CE283" si="2481">SUM(CD283)*BV283</f>
        <v>0</v>
      </c>
      <c r="CF283" s="141"/>
      <c r="CG283" s="142">
        <f t="shared" ref="CG283" si="2482">SUM(CF283)*BW283</f>
        <v>0</v>
      </c>
      <c r="CH283" s="141"/>
      <c r="CI283" s="142">
        <f t="shared" ref="CI283:CI284" si="2483">SUM(CH283)*BV283*5</f>
        <v>0</v>
      </c>
      <c r="CJ283" s="68">
        <f t="shared" ref="CJ283" si="2484">SUM(BV283*DJ283*2+BW283*DL283*2)</f>
        <v>0</v>
      </c>
      <c r="CK283" s="68">
        <f t="shared" si="2444"/>
        <v>0</v>
      </c>
      <c r="CL283" s="141"/>
      <c r="CM283" s="142"/>
      <c r="CN283" s="141">
        <v>4</v>
      </c>
      <c r="CO283" s="68">
        <f>CN283*8*BW283</f>
        <v>32</v>
      </c>
      <c r="CP283" s="141"/>
      <c r="CQ283" s="148">
        <f>SUM(CP283*BT283*(30+4))/5</f>
        <v>0</v>
      </c>
      <c r="CR283" s="141"/>
      <c r="CS283" s="142">
        <f t="shared" ref="CS283" si="2485">SUM(CR283*BT283*3)</f>
        <v>0</v>
      </c>
      <c r="CT283" s="141"/>
      <c r="CU283" s="68">
        <f t="shared" ref="CU283" si="2486">SUM(CT283*BT283/3)</f>
        <v>0</v>
      </c>
      <c r="CV283" s="141"/>
      <c r="CW283" s="68">
        <f t="shared" ref="CW283" si="2487">SUM(CV283*BT283*2/3)</f>
        <v>0</v>
      </c>
      <c r="CX283" s="141"/>
      <c r="CY283" s="142">
        <f t="shared" ref="CY283" si="2488">SUM(CX283*BT283)</f>
        <v>0</v>
      </c>
      <c r="CZ283" s="141"/>
      <c r="DA283" s="142">
        <f t="shared" si="2459"/>
        <v>0</v>
      </c>
      <c r="DB283" s="141">
        <v>1</v>
      </c>
      <c r="DC283" s="142">
        <f t="shared" ref="DC283" si="2489">DB283*BT283/3</f>
        <v>8</v>
      </c>
      <c r="DD283" s="141"/>
      <c r="DE283" s="142">
        <f t="shared" ref="DE283" si="2490">SUM(BV283*DD283*6)</f>
        <v>0</v>
      </c>
      <c r="DF283" s="141"/>
      <c r="DG283" s="68">
        <f t="shared" si="2424"/>
        <v>0</v>
      </c>
      <c r="DH283" s="141"/>
      <c r="DI283" s="142">
        <f t="shared" si="2462"/>
        <v>0</v>
      </c>
      <c r="DJ283" s="141"/>
      <c r="DK283" s="142">
        <f t="shared" ref="DK283" si="2491">SUM(BV283*DJ283*8)</f>
        <v>0</v>
      </c>
      <c r="DL283" s="141"/>
      <c r="DM283" s="68">
        <f t="shared" ref="DM283" si="2492">SUM(DL283*BW283*5*6)</f>
        <v>0</v>
      </c>
      <c r="DN283" s="141"/>
      <c r="DO283" s="68">
        <f t="shared" ref="DO283" si="2493">SUM(DN283*BW283*4*6)</f>
        <v>0</v>
      </c>
      <c r="DP283" s="141"/>
      <c r="DQ283" s="112">
        <f t="shared" si="2443"/>
        <v>0</v>
      </c>
      <c r="DR283" s="79"/>
      <c r="DS283" s="153">
        <f t="shared" si="2367"/>
        <v>40</v>
      </c>
      <c r="DT283" s="153">
        <f t="shared" si="2368"/>
        <v>8</v>
      </c>
      <c r="DU283" s="79"/>
      <c r="DV283" s="79"/>
      <c r="DW283" s="79"/>
      <c r="DX283" s="182"/>
      <c r="DY283" s="183"/>
      <c r="DZ283" s="184"/>
      <c r="EA283" s="184"/>
      <c r="EB283" s="79"/>
      <c r="EC283" s="79"/>
      <c r="ED283" s="79"/>
      <c r="EE283" s="79"/>
      <c r="EF283" s="79"/>
      <c r="EG283" s="79"/>
      <c r="EH283" s="79"/>
      <c r="EI283" s="79"/>
      <c r="EJ283" s="79">
        <f t="shared" si="2369"/>
        <v>0</v>
      </c>
      <c r="EK283" s="79">
        <f t="shared" si="2370"/>
        <v>0</v>
      </c>
      <c r="EL283" s="79">
        <f t="shared" si="2371"/>
        <v>0</v>
      </c>
      <c r="EM283" s="153">
        <f t="shared" si="2372"/>
        <v>0</v>
      </c>
      <c r="EN283" s="79">
        <f t="shared" si="2373"/>
        <v>0</v>
      </c>
      <c r="EO283" s="79">
        <f t="shared" si="2374"/>
        <v>0</v>
      </c>
      <c r="EP283" s="79">
        <f t="shared" si="2375"/>
        <v>0</v>
      </c>
      <c r="EQ283" s="79">
        <f t="shared" si="2376"/>
        <v>0</v>
      </c>
      <c r="ER283" s="79">
        <f t="shared" si="2377"/>
        <v>0</v>
      </c>
      <c r="ES283" s="79">
        <f t="shared" si="2378"/>
        <v>0</v>
      </c>
      <c r="ET283" s="79">
        <f t="shared" si="2379"/>
        <v>0</v>
      </c>
      <c r="EU283" s="79">
        <f t="shared" si="2380"/>
        <v>0</v>
      </c>
      <c r="EV283" s="79">
        <f t="shared" si="2381"/>
        <v>0</v>
      </c>
      <c r="EW283" s="79">
        <f t="shared" si="2382"/>
        <v>0</v>
      </c>
      <c r="EX283" s="79">
        <f t="shared" si="2383"/>
        <v>0</v>
      </c>
      <c r="EY283" s="79">
        <f t="shared" si="2384"/>
        <v>0</v>
      </c>
      <c r="EZ283" s="79">
        <f t="shared" si="2385"/>
        <v>4</v>
      </c>
      <c r="FA283" s="79">
        <f t="shared" si="2386"/>
        <v>32</v>
      </c>
      <c r="FB283" s="79">
        <f t="shared" si="2387"/>
        <v>1</v>
      </c>
      <c r="FC283" s="79">
        <f t="shared" si="2388"/>
        <v>45</v>
      </c>
      <c r="FD283" s="79">
        <f t="shared" si="2389"/>
        <v>0</v>
      </c>
      <c r="FE283" s="79">
        <f t="shared" si="2390"/>
        <v>0</v>
      </c>
      <c r="FF283" s="79">
        <f t="shared" si="2391"/>
        <v>0</v>
      </c>
      <c r="FG283" s="153">
        <f t="shared" si="2392"/>
        <v>0</v>
      </c>
      <c r="FH283" s="79">
        <f t="shared" si="2393"/>
        <v>0</v>
      </c>
      <c r="FI283" s="79">
        <f t="shared" si="2394"/>
        <v>0</v>
      </c>
      <c r="FJ283" s="79">
        <f t="shared" si="2395"/>
        <v>0</v>
      </c>
      <c r="FK283" s="79">
        <f t="shared" si="2396"/>
        <v>0</v>
      </c>
      <c r="FL283" s="79">
        <f t="shared" si="2397"/>
        <v>0</v>
      </c>
      <c r="FM283" s="79">
        <f t="shared" si="2398"/>
        <v>0</v>
      </c>
      <c r="FN283" s="79">
        <f t="shared" si="2399"/>
        <v>1</v>
      </c>
      <c r="FO283" s="79">
        <f t="shared" si="2400"/>
        <v>8</v>
      </c>
      <c r="FP283" s="79">
        <f t="shared" si="2401"/>
        <v>0</v>
      </c>
      <c r="FQ283" s="79">
        <f t="shared" si="2402"/>
        <v>0</v>
      </c>
      <c r="FR283" s="79"/>
      <c r="FS283" s="155">
        <f t="shared" si="2403"/>
        <v>0</v>
      </c>
      <c r="FT283" s="79">
        <f t="shared" si="2404"/>
        <v>0</v>
      </c>
      <c r="FU283" s="79">
        <f t="shared" si="2405"/>
        <v>0</v>
      </c>
      <c r="FV283" s="79">
        <f t="shared" si="2406"/>
        <v>0</v>
      </c>
      <c r="FW283" s="79">
        <f t="shared" si="2407"/>
        <v>0</v>
      </c>
      <c r="FX283" s="79">
        <f t="shared" si="2408"/>
        <v>0</v>
      </c>
      <c r="FY283" s="79">
        <f t="shared" si="2409"/>
        <v>0</v>
      </c>
      <c r="FZ283" s="79">
        <f t="shared" si="2410"/>
        <v>0</v>
      </c>
      <c r="GA283" s="79">
        <f t="shared" si="2411"/>
        <v>0</v>
      </c>
      <c r="GB283" s="79">
        <f t="shared" si="2412"/>
        <v>0</v>
      </c>
      <c r="GC283" s="79">
        <f t="shared" si="2413"/>
        <v>0</v>
      </c>
      <c r="GD283" s="79">
        <f t="shared" si="2414"/>
        <v>0</v>
      </c>
      <c r="GE283" s="153">
        <f t="shared" si="2415"/>
        <v>85</v>
      </c>
      <c r="GF283" s="153">
        <f t="shared" si="2416"/>
        <v>8</v>
      </c>
      <c r="GG283" s="79"/>
      <c r="GH283" s="79"/>
      <c r="GI283" s="79"/>
      <c r="GJ283" s="80"/>
      <c r="GK283" s="267"/>
      <c r="GL283" s="10"/>
      <c r="GM283" s="10"/>
      <c r="GN283" s="1"/>
      <c r="GO283" s="13"/>
      <c r="GP283" s="26"/>
      <c r="GQ283" s="5"/>
      <c r="GR283" s="5"/>
    </row>
    <row r="284" spans="1:200" ht="24.95" hidden="1" customHeight="1" outlineLevel="1" x14ac:dyDescent="0.3">
      <c r="A284" s="116"/>
      <c r="B284" s="137" t="s">
        <v>233</v>
      </c>
      <c r="C284" s="119" t="s">
        <v>110</v>
      </c>
      <c r="D284" s="119" t="s">
        <v>95</v>
      </c>
      <c r="E284" s="119" t="s">
        <v>130</v>
      </c>
      <c r="F284" s="119" t="s">
        <v>246</v>
      </c>
      <c r="G284" s="119">
        <v>9</v>
      </c>
      <c r="H284" s="119">
        <v>1</v>
      </c>
      <c r="I284" s="119">
        <v>1</v>
      </c>
      <c r="J284" s="119">
        <v>1</v>
      </c>
      <c r="K284" s="119">
        <v>1</v>
      </c>
      <c r="L284" s="138"/>
      <c r="M284" s="139">
        <f t="shared" si="2464"/>
        <v>0</v>
      </c>
      <c r="N284" s="138"/>
      <c r="O284" s="138">
        <f t="shared" si="2465"/>
        <v>0</v>
      </c>
      <c r="P284" s="138"/>
      <c r="Q284" s="140">
        <f t="shared" si="2355"/>
        <v>0</v>
      </c>
      <c r="R284" s="138"/>
      <c r="S284" s="140">
        <f t="shared" si="2466"/>
        <v>0</v>
      </c>
      <c r="T284" s="141"/>
      <c r="U284" s="142">
        <f t="shared" si="2467"/>
        <v>0</v>
      </c>
      <c r="V284" s="141"/>
      <c r="W284" s="142">
        <f t="shared" si="2468"/>
        <v>0</v>
      </c>
      <c r="X284" s="68">
        <f>SUM(J284*AX284*2+K284*AZ284*2)</f>
        <v>0</v>
      </c>
      <c r="Y284" s="68">
        <f t="shared" si="2469"/>
        <v>0</v>
      </c>
      <c r="Z284" s="141"/>
      <c r="AA284" s="142"/>
      <c r="AB284" s="141"/>
      <c r="AC284" s="68">
        <f t="shared" si="2470"/>
        <v>0</v>
      </c>
      <c r="AD284" s="141">
        <v>1</v>
      </c>
      <c r="AE284" s="148">
        <f>SUM(AD284*H284*(15))</f>
        <v>15</v>
      </c>
      <c r="AF284" s="141"/>
      <c r="AG284" s="142">
        <f t="shared" si="2471"/>
        <v>0</v>
      </c>
      <c r="AH284" s="141"/>
      <c r="AI284" s="68">
        <f t="shared" si="2472"/>
        <v>0</v>
      </c>
      <c r="AJ284" s="141"/>
      <c r="AK284" s="68">
        <f t="shared" si="2473"/>
        <v>0</v>
      </c>
      <c r="AL284" s="141"/>
      <c r="AM284" s="142">
        <f>SUM(AL284*H284)*2</f>
        <v>0</v>
      </c>
      <c r="AN284" s="141"/>
      <c r="AO284" s="142">
        <f t="shared" si="2474"/>
        <v>0</v>
      </c>
      <c r="AP284" s="141"/>
      <c r="AQ284" s="68">
        <f t="shared" si="2475"/>
        <v>0</v>
      </c>
      <c r="AR284" s="141"/>
      <c r="AS284" s="68">
        <f t="shared" si="2476"/>
        <v>0</v>
      </c>
      <c r="AT284" s="141"/>
      <c r="AU284" s="68">
        <f t="shared" si="2361"/>
        <v>0</v>
      </c>
      <c r="AV284" s="141"/>
      <c r="AW284" s="142">
        <f t="shared" si="2477"/>
        <v>0</v>
      </c>
      <c r="AX284" s="141"/>
      <c r="AY284" s="68">
        <f>SUM(J284*AX284*8)</f>
        <v>0</v>
      </c>
      <c r="AZ284" s="141"/>
      <c r="BA284" s="68">
        <f>SUM(AZ284*K284*5*6)</f>
        <v>0</v>
      </c>
      <c r="BB284" s="141"/>
      <c r="BC284" s="68">
        <f t="shared" si="2478"/>
        <v>0</v>
      </c>
      <c r="BD284" s="141"/>
      <c r="BE284" s="112">
        <f t="shared" si="2364"/>
        <v>0</v>
      </c>
      <c r="BF284" s="116"/>
      <c r="BG284" s="181">
        <f t="shared" si="2365"/>
        <v>15</v>
      </c>
      <c r="BH284" s="181">
        <f t="shared" si="2366"/>
        <v>0</v>
      </c>
      <c r="BI284" s="116"/>
      <c r="BJ284" s="116"/>
      <c r="BK284" s="116"/>
      <c r="BL284" s="116"/>
      <c r="BM284" s="82"/>
      <c r="BN284" s="137" t="s">
        <v>386</v>
      </c>
      <c r="BO284" s="119" t="s">
        <v>94</v>
      </c>
      <c r="BP284" s="119" t="s">
        <v>95</v>
      </c>
      <c r="BQ284" s="119" t="s">
        <v>96</v>
      </c>
      <c r="BR284" s="119" t="s">
        <v>377</v>
      </c>
      <c r="BS284" s="119">
        <v>10</v>
      </c>
      <c r="BT284" s="119">
        <v>165</v>
      </c>
      <c r="BU284" s="119">
        <v>2</v>
      </c>
      <c r="BV284" s="119">
        <v>6</v>
      </c>
      <c r="BW284" s="119">
        <v>6</v>
      </c>
      <c r="BX284" s="137"/>
      <c r="BY284" s="172">
        <f t="shared" si="2479"/>
        <v>0</v>
      </c>
      <c r="BZ284" s="141"/>
      <c r="CA284" s="142">
        <f t="shared" si="2480"/>
        <v>0</v>
      </c>
      <c r="CB284" s="141"/>
      <c r="CC284" s="142">
        <f t="shared" si="2420"/>
        <v>0</v>
      </c>
      <c r="CD284" s="141"/>
      <c r="CE284" s="142">
        <f t="shared" ref="CE284" si="2494">SUM(CD284)*BV284</f>
        <v>0</v>
      </c>
      <c r="CF284" s="141"/>
      <c r="CG284" s="142">
        <f t="shared" ref="CG284" si="2495">SUM(CF284)*BW284</f>
        <v>0</v>
      </c>
      <c r="CH284" s="141"/>
      <c r="CI284" s="142">
        <f t="shared" si="2483"/>
        <v>0</v>
      </c>
      <c r="CJ284" s="68">
        <f>BV284*2/3</f>
        <v>4</v>
      </c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153"/>
      <c r="CV284" s="79"/>
      <c r="CW284" s="79"/>
      <c r="CX284" s="79"/>
      <c r="CY284" s="79"/>
      <c r="CZ284" s="79"/>
      <c r="DA284" s="79"/>
      <c r="DB284" s="79"/>
      <c r="DC284" s="155"/>
      <c r="DD284" s="79"/>
      <c r="DE284" s="155"/>
      <c r="DF284" s="79"/>
      <c r="DG284" s="79"/>
      <c r="DH284" s="79"/>
      <c r="DI284" s="79"/>
      <c r="DJ284" s="79"/>
      <c r="DK284" s="155"/>
      <c r="DL284" s="79"/>
      <c r="DM284" s="79"/>
      <c r="DN284" s="79"/>
      <c r="DO284" s="79"/>
      <c r="DP284" s="79"/>
      <c r="DQ284" s="79"/>
      <c r="DR284" s="79"/>
      <c r="DS284" s="153">
        <f t="shared" si="2367"/>
        <v>4</v>
      </c>
      <c r="DT284" s="153">
        <f t="shared" si="2368"/>
        <v>4</v>
      </c>
      <c r="DU284" s="79"/>
      <c r="DV284" s="79"/>
      <c r="DW284" s="79"/>
      <c r="DX284" s="182"/>
      <c r="DY284" s="183"/>
      <c r="DZ284" s="184"/>
      <c r="EA284" s="184"/>
      <c r="EB284" s="79"/>
      <c r="EC284" s="79"/>
      <c r="ED284" s="79"/>
      <c r="EE284" s="79"/>
      <c r="EF284" s="79"/>
      <c r="EG284" s="79"/>
      <c r="EH284" s="79"/>
      <c r="EI284" s="79"/>
      <c r="EJ284" s="79">
        <f t="shared" si="2369"/>
        <v>0</v>
      </c>
      <c r="EK284" s="79">
        <f t="shared" si="2370"/>
        <v>0</v>
      </c>
      <c r="EL284" s="79">
        <f t="shared" si="2371"/>
        <v>0</v>
      </c>
      <c r="EM284" s="153">
        <f t="shared" si="2372"/>
        <v>0</v>
      </c>
      <c r="EN284" s="79">
        <f t="shared" si="2373"/>
        <v>0</v>
      </c>
      <c r="EO284" s="79">
        <f t="shared" si="2374"/>
        <v>0</v>
      </c>
      <c r="EP284" s="79">
        <f t="shared" si="2375"/>
        <v>0</v>
      </c>
      <c r="EQ284" s="79">
        <f t="shared" si="2376"/>
        <v>0</v>
      </c>
      <c r="ER284" s="79">
        <f t="shared" si="2377"/>
        <v>0</v>
      </c>
      <c r="ES284" s="79">
        <f t="shared" si="2378"/>
        <v>0</v>
      </c>
      <c r="ET284" s="79">
        <f t="shared" si="2379"/>
        <v>0</v>
      </c>
      <c r="EU284" s="79">
        <f t="shared" si="2380"/>
        <v>0</v>
      </c>
      <c r="EV284" s="79">
        <f t="shared" si="2381"/>
        <v>4</v>
      </c>
      <c r="EW284" s="79">
        <f t="shared" si="2382"/>
        <v>0</v>
      </c>
      <c r="EX284" s="79">
        <f t="shared" si="2383"/>
        <v>0</v>
      </c>
      <c r="EY284" s="79">
        <f t="shared" si="2384"/>
        <v>0</v>
      </c>
      <c r="EZ284" s="79">
        <f t="shared" si="2385"/>
        <v>0</v>
      </c>
      <c r="FA284" s="79">
        <f t="shared" si="2386"/>
        <v>0</v>
      </c>
      <c r="FB284" s="79">
        <f t="shared" si="2387"/>
        <v>1</v>
      </c>
      <c r="FC284" s="79">
        <f t="shared" si="2388"/>
        <v>15</v>
      </c>
      <c r="FD284" s="79">
        <f t="shared" si="2389"/>
        <v>0</v>
      </c>
      <c r="FE284" s="79">
        <f t="shared" si="2390"/>
        <v>0</v>
      </c>
      <c r="FF284" s="79">
        <f t="shared" si="2391"/>
        <v>0</v>
      </c>
      <c r="FG284" s="153">
        <f t="shared" si="2392"/>
        <v>0</v>
      </c>
      <c r="FH284" s="79">
        <f t="shared" si="2393"/>
        <v>0</v>
      </c>
      <c r="FI284" s="79">
        <f t="shared" si="2394"/>
        <v>0</v>
      </c>
      <c r="FJ284" s="79">
        <f t="shared" si="2395"/>
        <v>0</v>
      </c>
      <c r="FK284" s="79">
        <f t="shared" si="2396"/>
        <v>0</v>
      </c>
      <c r="FL284" s="79">
        <f t="shared" si="2397"/>
        <v>0</v>
      </c>
      <c r="FM284" s="79">
        <f t="shared" si="2398"/>
        <v>0</v>
      </c>
      <c r="FN284" s="79">
        <f t="shared" si="2399"/>
        <v>0</v>
      </c>
      <c r="FO284" s="79">
        <f t="shared" si="2400"/>
        <v>0</v>
      </c>
      <c r="FP284" s="79">
        <f t="shared" si="2401"/>
        <v>0</v>
      </c>
      <c r="FQ284" s="79">
        <f t="shared" si="2402"/>
        <v>0</v>
      </c>
      <c r="FR284" s="79"/>
      <c r="FS284" s="155">
        <f t="shared" si="2403"/>
        <v>0</v>
      </c>
      <c r="FT284" s="79">
        <f t="shared" si="2404"/>
        <v>0</v>
      </c>
      <c r="FU284" s="79">
        <f t="shared" si="2405"/>
        <v>0</v>
      </c>
      <c r="FV284" s="79">
        <f t="shared" si="2406"/>
        <v>0</v>
      </c>
      <c r="FW284" s="79">
        <f t="shared" si="2407"/>
        <v>0</v>
      </c>
      <c r="FX284" s="79">
        <f t="shared" si="2408"/>
        <v>0</v>
      </c>
      <c r="FY284" s="79">
        <f t="shared" si="2409"/>
        <v>0</v>
      </c>
      <c r="FZ284" s="79">
        <f t="shared" si="2410"/>
        <v>0</v>
      </c>
      <c r="GA284" s="79">
        <f t="shared" si="2411"/>
        <v>0</v>
      </c>
      <c r="GB284" s="79">
        <f t="shared" si="2412"/>
        <v>0</v>
      </c>
      <c r="GC284" s="79">
        <f t="shared" si="2413"/>
        <v>0</v>
      </c>
      <c r="GD284" s="79">
        <f t="shared" si="2414"/>
        <v>0</v>
      </c>
      <c r="GE284" s="153">
        <f t="shared" si="2415"/>
        <v>19</v>
      </c>
      <c r="GF284" s="153">
        <f t="shared" si="2416"/>
        <v>4</v>
      </c>
      <c r="GG284" s="79"/>
      <c r="GH284" s="79"/>
      <c r="GI284" s="79"/>
      <c r="GJ284" s="80"/>
      <c r="GK284" s="267"/>
      <c r="GL284" s="10"/>
      <c r="GM284" s="10"/>
      <c r="GN284" s="1"/>
      <c r="GO284" s="20"/>
      <c r="GP284" s="28"/>
      <c r="GQ284" s="5"/>
      <c r="GR284" s="5"/>
    </row>
    <row r="285" spans="1:200" ht="24.95" hidden="1" customHeight="1" outlineLevel="1" x14ac:dyDescent="0.3">
      <c r="A285" s="116"/>
      <c r="B285" s="137"/>
      <c r="C285" s="119"/>
      <c r="D285" s="119"/>
      <c r="E285" s="119"/>
      <c r="F285" s="119"/>
      <c r="G285" s="119"/>
      <c r="H285" s="119"/>
      <c r="I285" s="119"/>
      <c r="J285" s="119"/>
      <c r="K285" s="119"/>
      <c r="L285" s="138"/>
      <c r="M285" s="172"/>
      <c r="N285" s="141"/>
      <c r="O285" s="142"/>
      <c r="P285" s="141"/>
      <c r="Q285" s="142"/>
      <c r="R285" s="141"/>
      <c r="S285" s="142"/>
      <c r="T285" s="141"/>
      <c r="U285" s="142"/>
      <c r="V285" s="141"/>
      <c r="W285" s="142"/>
      <c r="X285" s="68"/>
      <c r="Y285" s="68"/>
      <c r="Z285" s="141"/>
      <c r="AA285" s="142"/>
      <c r="AB285" s="141"/>
      <c r="AC285" s="68"/>
      <c r="AD285" s="141"/>
      <c r="AE285" s="148"/>
      <c r="AF285" s="141"/>
      <c r="AG285" s="142"/>
      <c r="AH285" s="141"/>
      <c r="AI285" s="68"/>
      <c r="AJ285" s="141"/>
      <c r="AK285" s="68"/>
      <c r="AL285" s="141"/>
      <c r="AM285" s="142"/>
      <c r="AN285" s="141"/>
      <c r="AO285" s="142"/>
      <c r="AP285" s="141"/>
      <c r="AQ285" s="68"/>
      <c r="AR285" s="141"/>
      <c r="AS285" s="68"/>
      <c r="AT285" s="141"/>
      <c r="AU285" s="68"/>
      <c r="AV285" s="141"/>
      <c r="AW285" s="142"/>
      <c r="AX285" s="141"/>
      <c r="AY285" s="68"/>
      <c r="AZ285" s="141"/>
      <c r="BA285" s="68"/>
      <c r="BB285" s="141"/>
      <c r="BC285" s="68"/>
      <c r="BD285" s="141"/>
      <c r="BE285" s="112"/>
      <c r="BF285" s="116"/>
      <c r="BG285" s="181">
        <f t="shared" si="2365"/>
        <v>0</v>
      </c>
      <c r="BH285" s="181">
        <f t="shared" si="2366"/>
        <v>0</v>
      </c>
      <c r="BI285" s="116"/>
      <c r="BJ285" s="116"/>
      <c r="BK285" s="116"/>
      <c r="BL285" s="116"/>
      <c r="BM285" s="82"/>
      <c r="BN285" s="184"/>
      <c r="BO285" s="184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>
        <f t="shared" ref="BY285:BY287" si="2496">SUM(BZ285+CB285+CF285+CH285+DD285*2)</f>
        <v>0</v>
      </c>
      <c r="BZ285" s="79"/>
      <c r="CA285" s="153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153"/>
      <c r="CV285" s="79"/>
      <c r="CW285" s="79"/>
      <c r="CX285" s="79"/>
      <c r="CY285" s="79"/>
      <c r="CZ285" s="79"/>
      <c r="DA285" s="79"/>
      <c r="DB285" s="79"/>
      <c r="DC285" s="155"/>
      <c r="DD285" s="79"/>
      <c r="DE285" s="155"/>
      <c r="DF285" s="79"/>
      <c r="DG285" s="79"/>
      <c r="DH285" s="79"/>
      <c r="DI285" s="79"/>
      <c r="DJ285" s="79"/>
      <c r="DK285" s="155"/>
      <c r="DL285" s="79"/>
      <c r="DM285" s="79"/>
      <c r="DN285" s="79"/>
      <c r="DO285" s="79"/>
      <c r="DP285" s="79"/>
      <c r="DQ285" s="79"/>
      <c r="DR285" s="79"/>
      <c r="DS285" s="153">
        <f t="shared" si="2367"/>
        <v>0</v>
      </c>
      <c r="DT285" s="153">
        <f t="shared" si="2368"/>
        <v>0</v>
      </c>
      <c r="DU285" s="79"/>
      <c r="DV285" s="79"/>
      <c r="DW285" s="79"/>
      <c r="DX285" s="182"/>
      <c r="DY285" s="183"/>
      <c r="DZ285" s="184"/>
      <c r="EA285" s="184"/>
      <c r="EB285" s="79"/>
      <c r="EC285" s="79"/>
      <c r="ED285" s="79"/>
      <c r="EE285" s="79"/>
      <c r="EF285" s="79"/>
      <c r="EG285" s="79"/>
      <c r="EH285" s="79"/>
      <c r="EI285" s="79"/>
      <c r="EJ285" s="79">
        <f t="shared" si="2369"/>
        <v>0</v>
      </c>
      <c r="EK285" s="79">
        <f t="shared" si="2370"/>
        <v>0</v>
      </c>
      <c r="EL285" s="79">
        <f t="shared" si="2371"/>
        <v>0</v>
      </c>
      <c r="EM285" s="153">
        <f t="shared" si="2372"/>
        <v>0</v>
      </c>
      <c r="EN285" s="79">
        <f t="shared" si="2373"/>
        <v>0</v>
      </c>
      <c r="EO285" s="79">
        <f t="shared" si="2374"/>
        <v>0</v>
      </c>
      <c r="EP285" s="79">
        <f t="shared" si="2375"/>
        <v>0</v>
      </c>
      <c r="EQ285" s="79">
        <f t="shared" si="2376"/>
        <v>0</v>
      </c>
      <c r="ER285" s="79">
        <f t="shared" si="2377"/>
        <v>0</v>
      </c>
      <c r="ES285" s="79">
        <f t="shared" si="2378"/>
        <v>0</v>
      </c>
      <c r="ET285" s="79">
        <f t="shared" si="2379"/>
        <v>0</v>
      </c>
      <c r="EU285" s="79">
        <f t="shared" si="2380"/>
        <v>0</v>
      </c>
      <c r="EV285" s="79">
        <f t="shared" si="2381"/>
        <v>0</v>
      </c>
      <c r="EW285" s="79">
        <f t="shared" si="2382"/>
        <v>0</v>
      </c>
      <c r="EX285" s="79">
        <f t="shared" si="2383"/>
        <v>0</v>
      </c>
      <c r="EY285" s="79">
        <f t="shared" si="2384"/>
        <v>0</v>
      </c>
      <c r="EZ285" s="79">
        <f t="shared" si="2385"/>
        <v>0</v>
      </c>
      <c r="FA285" s="79">
        <f t="shared" si="2386"/>
        <v>0</v>
      </c>
      <c r="FB285" s="79">
        <f t="shared" si="2387"/>
        <v>0</v>
      </c>
      <c r="FC285" s="79">
        <f t="shared" si="2388"/>
        <v>0</v>
      </c>
      <c r="FD285" s="79">
        <f t="shared" si="2389"/>
        <v>0</v>
      </c>
      <c r="FE285" s="79">
        <f t="shared" si="2390"/>
        <v>0</v>
      </c>
      <c r="FF285" s="79">
        <f t="shared" si="2391"/>
        <v>0</v>
      </c>
      <c r="FG285" s="153">
        <f t="shared" si="2392"/>
        <v>0</v>
      </c>
      <c r="FH285" s="79">
        <f t="shared" si="2393"/>
        <v>0</v>
      </c>
      <c r="FI285" s="79">
        <f t="shared" si="2394"/>
        <v>0</v>
      </c>
      <c r="FJ285" s="79">
        <f t="shared" si="2395"/>
        <v>0</v>
      </c>
      <c r="FK285" s="79">
        <f t="shared" si="2396"/>
        <v>0</v>
      </c>
      <c r="FL285" s="79">
        <f t="shared" si="2397"/>
        <v>0</v>
      </c>
      <c r="FM285" s="79">
        <f t="shared" si="2398"/>
        <v>0</v>
      </c>
      <c r="FN285" s="79">
        <f t="shared" si="2399"/>
        <v>0</v>
      </c>
      <c r="FO285" s="79">
        <f t="shared" si="2400"/>
        <v>0</v>
      </c>
      <c r="FP285" s="79">
        <f t="shared" si="2401"/>
        <v>0</v>
      </c>
      <c r="FQ285" s="79">
        <f t="shared" si="2402"/>
        <v>0</v>
      </c>
      <c r="FR285" s="79"/>
      <c r="FS285" s="155">
        <f t="shared" si="2403"/>
        <v>0</v>
      </c>
      <c r="FT285" s="79">
        <f t="shared" si="2404"/>
        <v>0</v>
      </c>
      <c r="FU285" s="79">
        <f t="shared" si="2405"/>
        <v>0</v>
      </c>
      <c r="FV285" s="79">
        <f t="shared" si="2406"/>
        <v>0</v>
      </c>
      <c r="FW285" s="79">
        <f t="shared" si="2407"/>
        <v>0</v>
      </c>
      <c r="FX285" s="79">
        <f t="shared" si="2408"/>
        <v>0</v>
      </c>
      <c r="FY285" s="79">
        <f t="shared" si="2409"/>
        <v>0</v>
      </c>
      <c r="FZ285" s="79">
        <f t="shared" si="2410"/>
        <v>0</v>
      </c>
      <c r="GA285" s="79">
        <f t="shared" si="2411"/>
        <v>0</v>
      </c>
      <c r="GB285" s="79">
        <f t="shared" si="2412"/>
        <v>0</v>
      </c>
      <c r="GC285" s="79">
        <f t="shared" si="2413"/>
        <v>0</v>
      </c>
      <c r="GD285" s="79">
        <f t="shared" si="2414"/>
        <v>0</v>
      </c>
      <c r="GE285" s="153">
        <f t="shared" si="2415"/>
        <v>0</v>
      </c>
      <c r="GF285" s="153">
        <f t="shared" si="2416"/>
        <v>0</v>
      </c>
      <c r="GG285" s="79"/>
      <c r="GH285" s="79"/>
      <c r="GI285" s="79"/>
      <c r="GJ285" s="80"/>
      <c r="GK285" s="267"/>
      <c r="GL285" s="10"/>
      <c r="GM285" s="10"/>
      <c r="GN285" s="1"/>
      <c r="GO285" s="13"/>
      <c r="GP285" s="26"/>
      <c r="GQ285" s="5"/>
      <c r="GR285" s="5"/>
    </row>
    <row r="286" spans="1:200" ht="24.95" hidden="1" customHeight="1" outlineLevel="1" x14ac:dyDescent="0.3">
      <c r="A286" s="116"/>
      <c r="B286" s="168"/>
      <c r="C286" s="168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>
        <f>SUM(N286+P286+T286+V286+AR286*2)</f>
        <v>0</v>
      </c>
      <c r="N286" s="116"/>
      <c r="O286" s="181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  <c r="AI286" s="181"/>
      <c r="AJ286" s="116"/>
      <c r="AK286" s="116"/>
      <c r="AL286" s="116"/>
      <c r="AM286" s="116"/>
      <c r="AN286" s="116"/>
      <c r="AO286" s="116"/>
      <c r="AP286" s="116"/>
      <c r="AQ286" s="116"/>
      <c r="AR286" s="116"/>
      <c r="AS286" s="116"/>
      <c r="AT286" s="116"/>
      <c r="AU286" s="116"/>
      <c r="AV286" s="116"/>
      <c r="AW286" s="116"/>
      <c r="AX286" s="116"/>
      <c r="AY286" s="116"/>
      <c r="AZ286" s="116"/>
      <c r="BA286" s="116"/>
      <c r="BB286" s="116"/>
      <c r="BC286" s="116"/>
      <c r="BD286" s="116"/>
      <c r="BE286" s="116"/>
      <c r="BF286" s="116"/>
      <c r="BG286" s="181">
        <f t="shared" si="2365"/>
        <v>0</v>
      </c>
      <c r="BH286" s="181">
        <f t="shared" si="2366"/>
        <v>0</v>
      </c>
      <c r="BI286" s="116"/>
      <c r="BJ286" s="116"/>
      <c r="BK286" s="116"/>
      <c r="BL286" s="116"/>
      <c r="BM286" s="82"/>
      <c r="BN286" s="184"/>
      <c r="BO286" s="184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>
        <f t="shared" si="2496"/>
        <v>0</v>
      </c>
      <c r="BZ286" s="79"/>
      <c r="CA286" s="153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153"/>
      <c r="CV286" s="79"/>
      <c r="CW286" s="79"/>
      <c r="CX286" s="79"/>
      <c r="CY286" s="79"/>
      <c r="CZ286" s="79"/>
      <c r="DA286" s="79"/>
      <c r="DB286" s="79"/>
      <c r="DC286" s="155"/>
      <c r="DD286" s="79"/>
      <c r="DE286" s="155"/>
      <c r="DF286" s="79"/>
      <c r="DG286" s="79"/>
      <c r="DH286" s="79"/>
      <c r="DI286" s="79"/>
      <c r="DJ286" s="79"/>
      <c r="DK286" s="155"/>
      <c r="DL286" s="79"/>
      <c r="DM286" s="79"/>
      <c r="DN286" s="79"/>
      <c r="DO286" s="79"/>
      <c r="DP286" s="79"/>
      <c r="DQ286" s="79"/>
      <c r="DR286" s="79"/>
      <c r="DS286" s="153">
        <f t="shared" si="2367"/>
        <v>0</v>
      </c>
      <c r="DT286" s="153">
        <f t="shared" si="2368"/>
        <v>0</v>
      </c>
      <c r="DU286" s="79"/>
      <c r="DV286" s="79"/>
      <c r="DW286" s="79"/>
      <c r="DX286" s="182"/>
      <c r="DY286" s="183"/>
      <c r="DZ286" s="184"/>
      <c r="EA286" s="184"/>
      <c r="EB286" s="79"/>
      <c r="EC286" s="79"/>
      <c r="ED286" s="79"/>
      <c r="EE286" s="79"/>
      <c r="EF286" s="79"/>
      <c r="EG286" s="79"/>
      <c r="EH286" s="79"/>
      <c r="EI286" s="79"/>
      <c r="EJ286" s="79">
        <f t="shared" si="2369"/>
        <v>0</v>
      </c>
      <c r="EK286" s="79">
        <f t="shared" si="2370"/>
        <v>0</v>
      </c>
      <c r="EL286" s="79">
        <f t="shared" si="2371"/>
        <v>0</v>
      </c>
      <c r="EM286" s="153">
        <f t="shared" si="2372"/>
        <v>0</v>
      </c>
      <c r="EN286" s="79">
        <f t="shared" si="2373"/>
        <v>0</v>
      </c>
      <c r="EO286" s="79">
        <f t="shared" si="2374"/>
        <v>0</v>
      </c>
      <c r="EP286" s="79">
        <f t="shared" si="2375"/>
        <v>0</v>
      </c>
      <c r="EQ286" s="79">
        <f t="shared" si="2376"/>
        <v>0</v>
      </c>
      <c r="ER286" s="79">
        <f t="shared" si="2377"/>
        <v>0</v>
      </c>
      <c r="ES286" s="79">
        <f t="shared" si="2378"/>
        <v>0</v>
      </c>
      <c r="ET286" s="79">
        <f t="shared" si="2379"/>
        <v>0</v>
      </c>
      <c r="EU286" s="79">
        <f t="shared" si="2380"/>
        <v>0</v>
      </c>
      <c r="EV286" s="79">
        <f t="shared" si="2381"/>
        <v>0</v>
      </c>
      <c r="EW286" s="79">
        <f t="shared" si="2382"/>
        <v>0</v>
      </c>
      <c r="EX286" s="79">
        <f t="shared" si="2383"/>
        <v>0</v>
      </c>
      <c r="EY286" s="79">
        <f t="shared" si="2384"/>
        <v>0</v>
      </c>
      <c r="EZ286" s="79">
        <f t="shared" si="2385"/>
        <v>0</v>
      </c>
      <c r="FA286" s="79">
        <f t="shared" si="2386"/>
        <v>0</v>
      </c>
      <c r="FB286" s="79">
        <f t="shared" si="2387"/>
        <v>0</v>
      </c>
      <c r="FC286" s="79">
        <f t="shared" si="2388"/>
        <v>0</v>
      </c>
      <c r="FD286" s="79">
        <f t="shared" si="2389"/>
        <v>0</v>
      </c>
      <c r="FE286" s="79">
        <f t="shared" si="2390"/>
        <v>0</v>
      </c>
      <c r="FF286" s="79">
        <f t="shared" si="2391"/>
        <v>0</v>
      </c>
      <c r="FG286" s="153">
        <f t="shared" si="2392"/>
        <v>0</v>
      </c>
      <c r="FH286" s="79">
        <f t="shared" si="2393"/>
        <v>0</v>
      </c>
      <c r="FI286" s="79">
        <f t="shared" si="2394"/>
        <v>0</v>
      </c>
      <c r="FJ286" s="79">
        <f t="shared" si="2395"/>
        <v>0</v>
      </c>
      <c r="FK286" s="79">
        <f t="shared" si="2396"/>
        <v>0</v>
      </c>
      <c r="FL286" s="79">
        <f t="shared" si="2397"/>
        <v>0</v>
      </c>
      <c r="FM286" s="79">
        <f t="shared" si="2398"/>
        <v>0</v>
      </c>
      <c r="FN286" s="79">
        <f t="shared" si="2399"/>
        <v>0</v>
      </c>
      <c r="FO286" s="79">
        <f t="shared" si="2400"/>
        <v>0</v>
      </c>
      <c r="FP286" s="79">
        <f t="shared" si="2401"/>
        <v>0</v>
      </c>
      <c r="FQ286" s="79">
        <f t="shared" si="2402"/>
        <v>0</v>
      </c>
      <c r="FR286" s="79"/>
      <c r="FS286" s="155">
        <f t="shared" si="2403"/>
        <v>0</v>
      </c>
      <c r="FT286" s="79">
        <f t="shared" si="2404"/>
        <v>0</v>
      </c>
      <c r="FU286" s="79">
        <f t="shared" si="2405"/>
        <v>0</v>
      </c>
      <c r="FV286" s="79">
        <f t="shared" si="2406"/>
        <v>0</v>
      </c>
      <c r="FW286" s="79">
        <f t="shared" si="2407"/>
        <v>0</v>
      </c>
      <c r="FX286" s="79">
        <f t="shared" si="2408"/>
        <v>0</v>
      </c>
      <c r="FY286" s="79">
        <f t="shared" si="2409"/>
        <v>0</v>
      </c>
      <c r="FZ286" s="79">
        <f t="shared" si="2410"/>
        <v>0</v>
      </c>
      <c r="GA286" s="79">
        <f t="shared" si="2411"/>
        <v>0</v>
      </c>
      <c r="GB286" s="79">
        <f t="shared" si="2412"/>
        <v>0</v>
      </c>
      <c r="GC286" s="79">
        <f t="shared" si="2413"/>
        <v>0</v>
      </c>
      <c r="GD286" s="79">
        <f t="shared" si="2414"/>
        <v>0</v>
      </c>
      <c r="GE286" s="153">
        <f t="shared" si="2415"/>
        <v>0</v>
      </c>
      <c r="GF286" s="153">
        <f t="shared" si="2416"/>
        <v>0</v>
      </c>
      <c r="GG286" s="79"/>
      <c r="GH286" s="79"/>
      <c r="GI286" s="79"/>
      <c r="GJ286" s="80"/>
      <c r="GK286" s="267"/>
      <c r="GL286" s="10"/>
      <c r="GM286" s="10"/>
      <c r="GN286" s="1"/>
      <c r="GO286" s="13"/>
      <c r="GP286" s="26"/>
      <c r="GQ286" s="5"/>
      <c r="GR286" s="5"/>
    </row>
    <row r="287" spans="1:200" ht="24.95" hidden="1" customHeight="1" outlineLevel="1" x14ac:dyDescent="0.3">
      <c r="A287" s="116"/>
      <c r="B287" s="168"/>
      <c r="C287" s="168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>
        <f>SUM(N287+P287+T287+V287+AR287*2)</f>
        <v>0</v>
      </c>
      <c r="N287" s="116"/>
      <c r="O287" s="181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  <c r="AI287" s="181"/>
      <c r="AJ287" s="116"/>
      <c r="AK287" s="116"/>
      <c r="AL287" s="116"/>
      <c r="AM287" s="116"/>
      <c r="AN287" s="116"/>
      <c r="AO287" s="116"/>
      <c r="AP287" s="116"/>
      <c r="AQ287" s="116"/>
      <c r="AR287" s="116"/>
      <c r="AS287" s="116"/>
      <c r="AT287" s="116"/>
      <c r="AU287" s="116"/>
      <c r="AV287" s="116"/>
      <c r="AW287" s="116"/>
      <c r="AX287" s="116"/>
      <c r="AY287" s="116"/>
      <c r="AZ287" s="116"/>
      <c r="BA287" s="116"/>
      <c r="BB287" s="116"/>
      <c r="BC287" s="116"/>
      <c r="BD287" s="116"/>
      <c r="BE287" s="116"/>
      <c r="BF287" s="116"/>
      <c r="BG287" s="181">
        <f t="shared" si="2365"/>
        <v>0</v>
      </c>
      <c r="BH287" s="181">
        <f t="shared" si="2366"/>
        <v>0</v>
      </c>
      <c r="BI287" s="116"/>
      <c r="BJ287" s="116"/>
      <c r="BK287" s="116"/>
      <c r="BL287" s="116"/>
      <c r="BM287" s="185"/>
      <c r="BN287" s="186"/>
      <c r="BO287" s="186"/>
      <c r="BP287" s="83"/>
      <c r="BQ287" s="83"/>
      <c r="BR287" s="83"/>
      <c r="BS287" s="83"/>
      <c r="BT287" s="83"/>
      <c r="BU287" s="83"/>
      <c r="BV287" s="83"/>
      <c r="BW287" s="83"/>
      <c r="BX287" s="83"/>
      <c r="BY287" s="83">
        <f t="shared" si="2496"/>
        <v>0</v>
      </c>
      <c r="BZ287" s="83"/>
      <c r="CA287" s="187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187"/>
      <c r="CV287" s="83"/>
      <c r="CW287" s="83"/>
      <c r="CX287" s="83"/>
      <c r="CY287" s="83"/>
      <c r="CZ287" s="83"/>
      <c r="DA287" s="83"/>
      <c r="DB287" s="83"/>
      <c r="DC287" s="188"/>
      <c r="DD287" s="83"/>
      <c r="DE287" s="188"/>
      <c r="DF287" s="83"/>
      <c r="DG287" s="83"/>
      <c r="DH287" s="83"/>
      <c r="DI287" s="83"/>
      <c r="DJ287" s="83"/>
      <c r="DK287" s="188"/>
      <c r="DL287" s="83"/>
      <c r="DM287" s="83"/>
      <c r="DN287" s="83"/>
      <c r="DO287" s="83"/>
      <c r="DP287" s="83"/>
      <c r="DQ287" s="83"/>
      <c r="DR287" s="83"/>
      <c r="DS287" s="187">
        <f t="shared" si="2367"/>
        <v>0</v>
      </c>
      <c r="DT287" s="187">
        <f t="shared" si="2368"/>
        <v>0</v>
      </c>
      <c r="DU287" s="83"/>
      <c r="DV287" s="83"/>
      <c r="DW287" s="83"/>
      <c r="DX287" s="84"/>
      <c r="DY287" s="189"/>
      <c r="DZ287" s="186"/>
      <c r="EA287" s="186"/>
      <c r="EB287" s="83"/>
      <c r="EC287" s="83"/>
      <c r="ED287" s="83"/>
      <c r="EE287" s="83"/>
      <c r="EF287" s="83"/>
      <c r="EG287" s="83"/>
      <c r="EH287" s="83"/>
      <c r="EI287" s="83"/>
      <c r="EJ287" s="83">
        <f t="shared" si="2369"/>
        <v>0</v>
      </c>
      <c r="EK287" s="83">
        <f t="shared" si="2370"/>
        <v>0</v>
      </c>
      <c r="EL287" s="83">
        <f t="shared" si="2371"/>
        <v>0</v>
      </c>
      <c r="EM287" s="187">
        <f t="shared" si="2372"/>
        <v>0</v>
      </c>
      <c r="EN287" s="83">
        <f t="shared" si="2373"/>
        <v>0</v>
      </c>
      <c r="EO287" s="83">
        <f t="shared" si="2374"/>
        <v>0</v>
      </c>
      <c r="EP287" s="83">
        <f t="shared" si="2375"/>
        <v>0</v>
      </c>
      <c r="EQ287" s="83">
        <f t="shared" si="2376"/>
        <v>0</v>
      </c>
      <c r="ER287" s="83">
        <f t="shared" si="2377"/>
        <v>0</v>
      </c>
      <c r="ES287" s="83">
        <f t="shared" si="2378"/>
        <v>0</v>
      </c>
      <c r="ET287" s="83">
        <f t="shared" si="2379"/>
        <v>0</v>
      </c>
      <c r="EU287" s="83">
        <f t="shared" si="2380"/>
        <v>0</v>
      </c>
      <c r="EV287" s="83">
        <f t="shared" si="2381"/>
        <v>0</v>
      </c>
      <c r="EW287" s="83">
        <f t="shared" si="2382"/>
        <v>0</v>
      </c>
      <c r="EX287" s="83">
        <f t="shared" si="2383"/>
        <v>0</v>
      </c>
      <c r="EY287" s="83">
        <f t="shared" si="2384"/>
        <v>0</v>
      </c>
      <c r="EZ287" s="83">
        <f t="shared" si="2385"/>
        <v>0</v>
      </c>
      <c r="FA287" s="83">
        <f t="shared" si="2386"/>
        <v>0</v>
      </c>
      <c r="FB287" s="83">
        <f t="shared" si="2387"/>
        <v>0</v>
      </c>
      <c r="FC287" s="83">
        <f t="shared" si="2388"/>
        <v>0</v>
      </c>
      <c r="FD287" s="83">
        <f t="shared" si="2389"/>
        <v>0</v>
      </c>
      <c r="FE287" s="83">
        <f t="shared" si="2390"/>
        <v>0</v>
      </c>
      <c r="FF287" s="83">
        <f t="shared" si="2391"/>
        <v>0</v>
      </c>
      <c r="FG287" s="187">
        <f t="shared" si="2392"/>
        <v>0</v>
      </c>
      <c r="FH287" s="83">
        <f t="shared" si="2393"/>
        <v>0</v>
      </c>
      <c r="FI287" s="83">
        <f t="shared" si="2394"/>
        <v>0</v>
      </c>
      <c r="FJ287" s="83">
        <f t="shared" si="2395"/>
        <v>0</v>
      </c>
      <c r="FK287" s="83">
        <f t="shared" si="2396"/>
        <v>0</v>
      </c>
      <c r="FL287" s="83">
        <f t="shared" si="2397"/>
        <v>0</v>
      </c>
      <c r="FM287" s="83">
        <f t="shared" si="2398"/>
        <v>0</v>
      </c>
      <c r="FN287" s="83">
        <f t="shared" si="2399"/>
        <v>0</v>
      </c>
      <c r="FO287" s="83">
        <f t="shared" si="2400"/>
        <v>0</v>
      </c>
      <c r="FP287" s="83">
        <f t="shared" si="2401"/>
        <v>0</v>
      </c>
      <c r="FQ287" s="83">
        <f t="shared" si="2402"/>
        <v>0</v>
      </c>
      <c r="FR287" s="83"/>
      <c r="FS287" s="188">
        <f t="shared" si="2403"/>
        <v>0</v>
      </c>
      <c r="FT287" s="83">
        <f t="shared" si="2404"/>
        <v>0</v>
      </c>
      <c r="FU287" s="83">
        <f t="shared" si="2405"/>
        <v>0</v>
      </c>
      <c r="FV287" s="83">
        <f t="shared" si="2406"/>
        <v>0</v>
      </c>
      <c r="FW287" s="83">
        <f t="shared" si="2407"/>
        <v>0</v>
      </c>
      <c r="FX287" s="83">
        <f t="shared" si="2408"/>
        <v>0</v>
      </c>
      <c r="FY287" s="83">
        <f t="shared" si="2409"/>
        <v>0</v>
      </c>
      <c r="FZ287" s="83">
        <f t="shared" si="2410"/>
        <v>0</v>
      </c>
      <c r="GA287" s="83">
        <f t="shared" si="2411"/>
        <v>0</v>
      </c>
      <c r="GB287" s="83">
        <f t="shared" si="2412"/>
        <v>0</v>
      </c>
      <c r="GC287" s="83">
        <f t="shared" si="2413"/>
        <v>0</v>
      </c>
      <c r="GD287" s="83">
        <f t="shared" si="2414"/>
        <v>0</v>
      </c>
      <c r="GE287" s="187">
        <f t="shared" si="2415"/>
        <v>0</v>
      </c>
      <c r="GF287" s="187">
        <f t="shared" si="2416"/>
        <v>0</v>
      </c>
      <c r="GG287" s="83"/>
      <c r="GH287" s="83"/>
      <c r="GI287" s="83"/>
      <c r="GJ287" s="195"/>
      <c r="GK287" s="267"/>
      <c r="GL287" s="10"/>
      <c r="GM287" s="10"/>
      <c r="GN287" s="14"/>
      <c r="GO287" s="14"/>
      <c r="GP287" s="29"/>
      <c r="GQ287" s="5"/>
      <c r="GR287" s="5"/>
    </row>
    <row r="288" spans="1:200" s="2" customFormat="1" ht="24.95" customHeight="1" collapsed="1" x14ac:dyDescent="0.3">
      <c r="A288" s="152">
        <v>19</v>
      </c>
      <c r="B288" s="101" t="s">
        <v>78</v>
      </c>
      <c r="C288" s="100" t="s">
        <v>73</v>
      </c>
      <c r="D288" s="101">
        <v>1</v>
      </c>
      <c r="E288" s="152"/>
      <c r="F288" s="152"/>
      <c r="G288" s="152"/>
      <c r="H288" s="152"/>
      <c r="I288" s="152"/>
      <c r="J288" s="152"/>
      <c r="K288" s="152"/>
      <c r="L288" s="152">
        <f>SUM(L289:L311)</f>
        <v>187</v>
      </c>
      <c r="M288" s="152">
        <f t="shared" ref="M288:AM288" si="2497">SUM(M289:M311)</f>
        <v>119</v>
      </c>
      <c r="N288" s="152">
        <f t="shared" si="2497"/>
        <v>43</v>
      </c>
      <c r="O288" s="71">
        <f t="shared" si="2497"/>
        <v>43</v>
      </c>
      <c r="P288" s="152">
        <f t="shared" si="2497"/>
        <v>20</v>
      </c>
      <c r="Q288" s="152">
        <f t="shared" si="2497"/>
        <v>40</v>
      </c>
      <c r="R288" s="152">
        <f t="shared" si="2497"/>
        <v>42</v>
      </c>
      <c r="S288" s="152">
        <f t="shared" si="2497"/>
        <v>72</v>
      </c>
      <c r="T288" s="152">
        <f t="shared" si="2497"/>
        <v>0</v>
      </c>
      <c r="U288" s="152">
        <f t="shared" si="2497"/>
        <v>0</v>
      </c>
      <c r="V288" s="152">
        <f t="shared" si="2497"/>
        <v>14</v>
      </c>
      <c r="W288" s="152">
        <f t="shared" si="2497"/>
        <v>14</v>
      </c>
      <c r="X288" s="152">
        <f t="shared" si="2497"/>
        <v>0</v>
      </c>
      <c r="Y288" s="152">
        <f t="shared" si="2497"/>
        <v>8</v>
      </c>
      <c r="Z288" s="152">
        <f t="shared" si="2497"/>
        <v>0</v>
      </c>
      <c r="AA288" s="152">
        <f t="shared" si="2497"/>
        <v>0</v>
      </c>
      <c r="AB288" s="152">
        <f t="shared" si="2497"/>
        <v>34</v>
      </c>
      <c r="AC288" s="152">
        <f t="shared" si="2497"/>
        <v>170</v>
      </c>
      <c r="AD288" s="152">
        <f t="shared" si="2497"/>
        <v>2</v>
      </c>
      <c r="AE288" s="152">
        <f t="shared" si="2497"/>
        <v>75</v>
      </c>
      <c r="AF288" s="152">
        <f t="shared" si="2497"/>
        <v>0</v>
      </c>
      <c r="AG288" s="152">
        <f t="shared" si="2497"/>
        <v>0</v>
      </c>
      <c r="AH288" s="152">
        <f t="shared" si="2497"/>
        <v>0</v>
      </c>
      <c r="AI288" s="71">
        <f t="shared" si="2497"/>
        <v>0</v>
      </c>
      <c r="AJ288" s="152">
        <f t="shared" si="2497"/>
        <v>0</v>
      </c>
      <c r="AK288" s="152">
        <f t="shared" si="2497"/>
        <v>0</v>
      </c>
      <c r="AL288" s="152">
        <f t="shared" si="2497"/>
        <v>0</v>
      </c>
      <c r="AM288" s="152">
        <f t="shared" si="2497"/>
        <v>0</v>
      </c>
      <c r="AN288" s="152">
        <f>SUM(AN289:AN311)</f>
        <v>0</v>
      </c>
      <c r="AO288" s="152">
        <f t="shared" ref="AO288:BH288" si="2498">SUM(AO289:AO311)</f>
        <v>0</v>
      </c>
      <c r="AP288" s="152">
        <f t="shared" si="2498"/>
        <v>0</v>
      </c>
      <c r="AQ288" s="152">
        <f t="shared" si="2498"/>
        <v>0</v>
      </c>
      <c r="AR288" s="152">
        <f t="shared" si="2498"/>
        <v>0</v>
      </c>
      <c r="AS288" s="152">
        <f t="shared" si="2498"/>
        <v>0</v>
      </c>
      <c r="AT288" s="152">
        <f t="shared" si="2498"/>
        <v>1</v>
      </c>
      <c r="AU288" s="71">
        <f t="shared" si="2498"/>
        <v>16.333333333333332</v>
      </c>
      <c r="AV288" s="152">
        <f t="shared" si="2498"/>
        <v>0</v>
      </c>
      <c r="AW288" s="152">
        <f t="shared" si="2498"/>
        <v>0</v>
      </c>
      <c r="AX288" s="152">
        <f t="shared" si="2498"/>
        <v>0</v>
      </c>
      <c r="AY288" s="152">
        <f t="shared" si="2498"/>
        <v>0</v>
      </c>
      <c r="AZ288" s="152">
        <f t="shared" si="2498"/>
        <v>0</v>
      </c>
      <c r="BA288" s="152">
        <f t="shared" si="2498"/>
        <v>0</v>
      </c>
      <c r="BB288" s="152">
        <f t="shared" si="2498"/>
        <v>0</v>
      </c>
      <c r="BC288" s="152">
        <f t="shared" si="2498"/>
        <v>0</v>
      </c>
      <c r="BD288" s="152">
        <f t="shared" si="2498"/>
        <v>0</v>
      </c>
      <c r="BE288" s="152">
        <f t="shared" si="2498"/>
        <v>0</v>
      </c>
      <c r="BF288" s="152">
        <f t="shared" si="2498"/>
        <v>0</v>
      </c>
      <c r="BG288" s="71">
        <f t="shared" si="2498"/>
        <v>438.33333333333337</v>
      </c>
      <c r="BH288" s="71">
        <f t="shared" si="2498"/>
        <v>169</v>
      </c>
      <c r="BI288" s="152"/>
      <c r="BJ288" s="152"/>
      <c r="BK288" s="152"/>
      <c r="BL288" s="152"/>
      <c r="BM288" s="152">
        <v>19</v>
      </c>
      <c r="BN288" s="101" t="s">
        <v>78</v>
      </c>
      <c r="BO288" s="100" t="s">
        <v>73</v>
      </c>
      <c r="BP288" s="101">
        <v>1</v>
      </c>
      <c r="BQ288" s="152"/>
      <c r="BR288" s="152"/>
      <c r="BS288" s="152"/>
      <c r="BT288" s="152"/>
      <c r="BU288" s="152"/>
      <c r="BV288" s="152"/>
      <c r="BW288" s="152"/>
      <c r="BX288" s="152">
        <f t="shared" ref="BX288:DQ288" si="2499">SUM(BX289:BX311)</f>
        <v>241</v>
      </c>
      <c r="BY288" s="152">
        <f t="shared" si="2499"/>
        <v>167</v>
      </c>
      <c r="BZ288" s="152">
        <f t="shared" si="2499"/>
        <v>81</v>
      </c>
      <c r="CA288" s="71">
        <f t="shared" si="2499"/>
        <v>79</v>
      </c>
      <c r="CB288" s="152">
        <f t="shared" si="2499"/>
        <v>58</v>
      </c>
      <c r="CC288" s="152">
        <f t="shared" si="2499"/>
        <v>78</v>
      </c>
      <c r="CD288" s="152">
        <f t="shared" si="2499"/>
        <v>28</v>
      </c>
      <c r="CE288" s="152">
        <f t="shared" si="2499"/>
        <v>40</v>
      </c>
      <c r="CF288" s="152">
        <f t="shared" si="2499"/>
        <v>0</v>
      </c>
      <c r="CG288" s="152">
        <f t="shared" si="2499"/>
        <v>0</v>
      </c>
      <c r="CH288" s="152">
        <f t="shared" si="2499"/>
        <v>0</v>
      </c>
      <c r="CI288" s="152">
        <f t="shared" si="2499"/>
        <v>0</v>
      </c>
      <c r="CJ288" s="152">
        <f t="shared" si="2499"/>
        <v>4.4000000000000004</v>
      </c>
      <c r="CK288" s="152">
        <f t="shared" si="2499"/>
        <v>28.800000000000004</v>
      </c>
      <c r="CL288" s="152">
        <f t="shared" si="2499"/>
        <v>0</v>
      </c>
      <c r="CM288" s="152">
        <f t="shared" si="2499"/>
        <v>0</v>
      </c>
      <c r="CN288" s="152">
        <f t="shared" si="2499"/>
        <v>4</v>
      </c>
      <c r="CO288" s="152">
        <f t="shared" si="2499"/>
        <v>32</v>
      </c>
      <c r="CP288" s="152">
        <f t="shared" si="2499"/>
        <v>2</v>
      </c>
      <c r="CQ288" s="152">
        <f t="shared" si="2499"/>
        <v>75</v>
      </c>
      <c r="CR288" s="152">
        <f t="shared" si="2499"/>
        <v>0</v>
      </c>
      <c r="CS288" s="152">
        <f t="shared" si="2499"/>
        <v>0</v>
      </c>
      <c r="CT288" s="152">
        <f t="shared" si="2499"/>
        <v>1</v>
      </c>
      <c r="CU288" s="71">
        <f t="shared" si="2499"/>
        <v>6</v>
      </c>
      <c r="CV288" s="152">
        <f t="shared" si="2499"/>
        <v>0</v>
      </c>
      <c r="CW288" s="152">
        <f t="shared" si="2499"/>
        <v>0</v>
      </c>
      <c r="CX288" s="152">
        <f t="shared" si="2499"/>
        <v>0</v>
      </c>
      <c r="CY288" s="152">
        <f t="shared" si="2499"/>
        <v>0</v>
      </c>
      <c r="CZ288" s="152">
        <f t="shared" si="2499"/>
        <v>0</v>
      </c>
      <c r="DA288" s="152">
        <f t="shared" si="2499"/>
        <v>0</v>
      </c>
      <c r="DB288" s="152">
        <f t="shared" si="2499"/>
        <v>1</v>
      </c>
      <c r="DC288" s="169">
        <f t="shared" si="2499"/>
        <v>15</v>
      </c>
      <c r="DD288" s="152">
        <f t="shared" si="2499"/>
        <v>6</v>
      </c>
      <c r="DE288" s="169">
        <f t="shared" si="2499"/>
        <v>48</v>
      </c>
      <c r="DF288" s="152">
        <f t="shared" si="2499"/>
        <v>0</v>
      </c>
      <c r="DG288" s="152">
        <f t="shared" si="2499"/>
        <v>0</v>
      </c>
      <c r="DH288" s="152">
        <f t="shared" si="2499"/>
        <v>0</v>
      </c>
      <c r="DI288" s="152">
        <f t="shared" si="2499"/>
        <v>0</v>
      </c>
      <c r="DJ288" s="152">
        <f t="shared" si="2499"/>
        <v>1</v>
      </c>
      <c r="DK288" s="169">
        <f t="shared" si="2499"/>
        <v>16</v>
      </c>
      <c r="DL288" s="152">
        <f t="shared" si="2499"/>
        <v>3</v>
      </c>
      <c r="DM288" s="152">
        <f t="shared" si="2499"/>
        <v>20</v>
      </c>
      <c r="DN288" s="152">
        <f t="shared" si="2499"/>
        <v>0</v>
      </c>
      <c r="DO288" s="152">
        <f t="shared" si="2499"/>
        <v>0</v>
      </c>
      <c r="DP288" s="152">
        <f t="shared" si="2499"/>
        <v>0</v>
      </c>
      <c r="DQ288" s="152">
        <f t="shared" si="2499"/>
        <v>0</v>
      </c>
      <c r="DR288" s="152">
        <f t="shared" ref="DR288:DS288" si="2500">SUM(DR289:DR311)</f>
        <v>0</v>
      </c>
      <c r="DS288" s="71">
        <f t="shared" si="2500"/>
        <v>442.2000000000001</v>
      </c>
      <c r="DT288" s="71">
        <f>SUM(DT289:DT311)</f>
        <v>300.39999999999998</v>
      </c>
      <c r="DU288" s="152"/>
      <c r="DV288" s="152"/>
      <c r="DW288" s="152"/>
      <c r="DX288" s="152"/>
      <c r="DY288" s="152">
        <v>19</v>
      </c>
      <c r="DZ288" s="101" t="s">
        <v>78</v>
      </c>
      <c r="EA288" s="100" t="s">
        <v>73</v>
      </c>
      <c r="EB288" s="101">
        <v>1</v>
      </c>
      <c r="EC288" s="152"/>
      <c r="ED288" s="152"/>
      <c r="EE288" s="152"/>
      <c r="EF288" s="152"/>
      <c r="EG288" s="152"/>
      <c r="EH288" s="152"/>
      <c r="EI288" s="152"/>
      <c r="EJ288" s="152">
        <f>SUM(EJ289:EJ311)</f>
        <v>296</v>
      </c>
      <c r="EK288" s="152">
        <f t="shared" ref="EK288:FF288" si="2501">SUM(EK289:EK311)</f>
        <v>220</v>
      </c>
      <c r="EL288" s="152">
        <f t="shared" si="2501"/>
        <v>84</v>
      </c>
      <c r="EM288" s="71">
        <f t="shared" si="2501"/>
        <v>122</v>
      </c>
      <c r="EN288" s="152">
        <f t="shared" si="2501"/>
        <v>78</v>
      </c>
      <c r="EO288" s="152">
        <f t="shared" si="2501"/>
        <v>118</v>
      </c>
      <c r="EP288" s="152">
        <f t="shared" si="2501"/>
        <v>70</v>
      </c>
      <c r="EQ288" s="152">
        <f t="shared" si="2501"/>
        <v>112</v>
      </c>
      <c r="ER288" s="152">
        <f t="shared" si="2501"/>
        <v>0</v>
      </c>
      <c r="ES288" s="152">
        <f t="shared" si="2501"/>
        <v>0</v>
      </c>
      <c r="ET288" s="152">
        <f t="shared" si="2501"/>
        <v>14</v>
      </c>
      <c r="EU288" s="152">
        <f t="shared" si="2501"/>
        <v>14</v>
      </c>
      <c r="EV288" s="152">
        <f t="shared" si="2501"/>
        <v>4.4000000000000004</v>
      </c>
      <c r="EW288" s="152">
        <f t="shared" si="2501"/>
        <v>36.800000000000004</v>
      </c>
      <c r="EX288" s="152">
        <f t="shared" si="2501"/>
        <v>0</v>
      </c>
      <c r="EY288" s="152">
        <f t="shared" si="2501"/>
        <v>0</v>
      </c>
      <c r="EZ288" s="152">
        <f t="shared" si="2501"/>
        <v>38</v>
      </c>
      <c r="FA288" s="152">
        <f t="shared" si="2501"/>
        <v>202</v>
      </c>
      <c r="FB288" s="152">
        <f t="shared" si="2501"/>
        <v>4</v>
      </c>
      <c r="FC288" s="152">
        <f>SUM(FC289:FC311)</f>
        <v>150</v>
      </c>
      <c r="FD288" s="152">
        <f t="shared" si="2501"/>
        <v>0</v>
      </c>
      <c r="FE288" s="152">
        <f t="shared" si="2501"/>
        <v>0</v>
      </c>
      <c r="FF288" s="152">
        <f t="shared" si="2501"/>
        <v>1</v>
      </c>
      <c r="FG288" s="71">
        <f>SUM(FG289:FG311)</f>
        <v>6</v>
      </c>
      <c r="FH288" s="152">
        <f t="shared" ref="FH288:FP288" si="2502">SUM(FH289:FH311)</f>
        <v>0</v>
      </c>
      <c r="FI288" s="152">
        <f t="shared" si="2502"/>
        <v>0</v>
      </c>
      <c r="FJ288" s="152">
        <f t="shared" si="2502"/>
        <v>0</v>
      </c>
      <c r="FK288" s="152">
        <f t="shared" si="2502"/>
        <v>0</v>
      </c>
      <c r="FL288" s="152">
        <f t="shared" si="2502"/>
        <v>0</v>
      </c>
      <c r="FM288" s="152">
        <f t="shared" si="2502"/>
        <v>0</v>
      </c>
      <c r="FN288" s="152">
        <f t="shared" si="2502"/>
        <v>1</v>
      </c>
      <c r="FO288" s="152">
        <f t="shared" si="2502"/>
        <v>15</v>
      </c>
      <c r="FP288" s="152">
        <f t="shared" si="2502"/>
        <v>6</v>
      </c>
      <c r="FQ288" s="169">
        <f>SUM(FQ289:FQ311)</f>
        <v>48</v>
      </c>
      <c r="FR288" s="152"/>
      <c r="FS288" s="169">
        <f t="shared" ref="FS288:GF288" si="2503">SUM(FS289:FS311)</f>
        <v>16.333333333333332</v>
      </c>
      <c r="FT288" s="152">
        <f t="shared" si="2503"/>
        <v>0</v>
      </c>
      <c r="FU288" s="152">
        <f t="shared" si="2503"/>
        <v>0</v>
      </c>
      <c r="FV288" s="152">
        <f t="shared" si="2503"/>
        <v>1</v>
      </c>
      <c r="FW288" s="152">
        <f t="shared" si="2503"/>
        <v>16</v>
      </c>
      <c r="FX288" s="152">
        <f t="shared" si="2503"/>
        <v>3</v>
      </c>
      <c r="FY288" s="152">
        <f t="shared" si="2503"/>
        <v>20</v>
      </c>
      <c r="FZ288" s="152">
        <f t="shared" si="2503"/>
        <v>0</v>
      </c>
      <c r="GA288" s="152">
        <f t="shared" si="2503"/>
        <v>0</v>
      </c>
      <c r="GB288" s="152">
        <f t="shared" si="2503"/>
        <v>0</v>
      </c>
      <c r="GC288" s="152">
        <f t="shared" si="2503"/>
        <v>0</v>
      </c>
      <c r="GD288" s="152">
        <f t="shared" si="2503"/>
        <v>0</v>
      </c>
      <c r="GE288" s="71">
        <f t="shared" si="2503"/>
        <v>880.53333333333353</v>
      </c>
      <c r="GF288" s="71">
        <f t="shared" si="2503"/>
        <v>469.4</v>
      </c>
      <c r="GG288" s="152"/>
      <c r="GH288" s="152"/>
      <c r="GI288" s="152"/>
      <c r="GJ288" s="264"/>
      <c r="GK288" s="268"/>
      <c r="GL288" s="265"/>
      <c r="GM288" s="7"/>
      <c r="GN288" s="11"/>
      <c r="GO288" s="11"/>
      <c r="GP288" s="37"/>
      <c r="GR288" s="38"/>
    </row>
    <row r="289" spans="1:200" ht="24.95" hidden="1" customHeight="1" outlineLevel="1" x14ac:dyDescent="0.3">
      <c r="A289" s="116"/>
      <c r="B289" s="62" t="s">
        <v>102</v>
      </c>
      <c r="C289" s="63" t="s">
        <v>110</v>
      </c>
      <c r="D289" s="63" t="s">
        <v>95</v>
      </c>
      <c r="E289" s="63" t="s">
        <v>130</v>
      </c>
      <c r="F289" s="63" t="s">
        <v>138</v>
      </c>
      <c r="G289" s="63">
        <v>5</v>
      </c>
      <c r="H289" s="63">
        <v>24</v>
      </c>
      <c r="I289" s="63">
        <v>1</v>
      </c>
      <c r="J289" s="63">
        <v>1</v>
      </c>
      <c r="K289" s="63">
        <f>SUM(J289)*2</f>
        <v>2</v>
      </c>
      <c r="L289" s="62">
        <v>82</v>
      </c>
      <c r="M289" s="64">
        <f t="shared" ref="M289:M295" si="2504">SUM(N289+P289+R289+T289+V289)</f>
        <v>14</v>
      </c>
      <c r="N289" s="65"/>
      <c r="O289" s="66">
        <f t="shared" ref="O289:O295" si="2505">SUM(N289)*I289</f>
        <v>0</v>
      </c>
      <c r="P289" s="65"/>
      <c r="Q289" s="66">
        <f t="shared" ref="Q289:Q297" si="2506">J289*P289</f>
        <v>0</v>
      </c>
      <c r="R289" s="65"/>
      <c r="S289" s="66">
        <f t="shared" ref="S289:S295" si="2507">SUM(R289)*J289</f>
        <v>0</v>
      </c>
      <c r="T289" s="65"/>
      <c r="U289" s="66">
        <f t="shared" ref="U289:U295" si="2508">SUM(T289)*K289</f>
        <v>0</v>
      </c>
      <c r="V289" s="65">
        <v>14</v>
      </c>
      <c r="W289" s="66">
        <f>SUM(V289)*J289</f>
        <v>14</v>
      </c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  <c r="AI289" s="181"/>
      <c r="AJ289" s="116"/>
      <c r="AK289" s="116"/>
      <c r="AL289" s="116"/>
      <c r="AM289" s="116"/>
      <c r="AN289" s="116"/>
      <c r="AO289" s="116"/>
      <c r="AP289" s="116"/>
      <c r="AQ289" s="116"/>
      <c r="AR289" s="116"/>
      <c r="AS289" s="116"/>
      <c r="AT289" s="116"/>
      <c r="AU289" s="116"/>
      <c r="AV289" s="116"/>
      <c r="AW289" s="116"/>
      <c r="AX289" s="116"/>
      <c r="AY289" s="116"/>
      <c r="AZ289" s="116"/>
      <c r="BA289" s="116"/>
      <c r="BB289" s="116"/>
      <c r="BC289" s="116"/>
      <c r="BD289" s="116"/>
      <c r="BE289" s="116"/>
      <c r="BF289" s="116"/>
      <c r="BG289" s="181">
        <f t="shared" ref="BG289:BG311" si="2509">SUM(AO289+BE289+BC289+BA289+AY289+AW289+AS289+AQ289+AK289+AM289+AI289+AG289+AE289+AC289+AA289+Y289+X289+W289+U289+Q289+O289+S289+AU289)</f>
        <v>14</v>
      </c>
      <c r="BH289" s="181">
        <f t="shared" ref="BH289:BH311" si="2510">SUM(O289+Q289+U289+W289+X289+AS289+AW289+AY289+BA289+BC289+S289+AQ289)</f>
        <v>14</v>
      </c>
      <c r="BI289" s="116"/>
      <c r="BJ289" s="116"/>
      <c r="BK289" s="116"/>
      <c r="BL289" s="116"/>
      <c r="BM289" s="82"/>
      <c r="BN289" s="137" t="s">
        <v>233</v>
      </c>
      <c r="BO289" s="119" t="s">
        <v>110</v>
      </c>
      <c r="BP289" s="119" t="s">
        <v>95</v>
      </c>
      <c r="BQ289" s="119" t="s">
        <v>130</v>
      </c>
      <c r="BR289" s="119" t="s">
        <v>246</v>
      </c>
      <c r="BS289" s="119">
        <v>9</v>
      </c>
      <c r="BT289" s="119">
        <v>3</v>
      </c>
      <c r="BU289" s="119">
        <v>1</v>
      </c>
      <c r="BV289" s="119">
        <v>1</v>
      </c>
      <c r="BW289" s="119">
        <v>1</v>
      </c>
      <c r="BX289" s="138"/>
      <c r="BY289" s="139">
        <f t="shared" ref="BY289:BY290" si="2511">SUM(BZ289+CB289+CD289+CF289+CH289)</f>
        <v>0</v>
      </c>
      <c r="BZ289" s="138"/>
      <c r="CA289" s="138">
        <f t="shared" ref="CA289:CA290" si="2512">SUM(BZ289)*BU289</f>
        <v>0</v>
      </c>
      <c r="CB289" s="138"/>
      <c r="CC289" s="140">
        <f t="shared" ref="CC289:CC290" si="2513">BV289*CB289</f>
        <v>0</v>
      </c>
      <c r="CD289" s="138"/>
      <c r="CE289" s="140">
        <f t="shared" ref="CE289:CE290" si="2514">SUM(CD289)*BV289</f>
        <v>0</v>
      </c>
      <c r="CF289" s="141"/>
      <c r="CG289" s="142">
        <f t="shared" ref="CG289:CG290" si="2515">SUM(CF289)*BW289</f>
        <v>0</v>
      </c>
      <c r="CH289" s="141"/>
      <c r="CI289" s="142">
        <f t="shared" ref="CI289:CI290" si="2516">SUM(CH289)*BV289*5</f>
        <v>0</v>
      </c>
      <c r="CJ289" s="68">
        <f>SUM(BV289*DJ289*2+BW289*DL289*2)</f>
        <v>0</v>
      </c>
      <c r="CK289" s="68">
        <f t="shared" ref="CK289" si="2517">BX289*BV289*0.05</f>
        <v>0</v>
      </c>
      <c r="CL289" s="141"/>
      <c r="CM289" s="142"/>
      <c r="CN289" s="141"/>
      <c r="CO289" s="68">
        <f t="shared" ref="CO289:CO290" si="2518">SUM(CN289)*3*BT289/5</f>
        <v>0</v>
      </c>
      <c r="CP289" s="141">
        <v>1</v>
      </c>
      <c r="CQ289" s="148">
        <f>SUM(CP289*BT289*(15))</f>
        <v>45</v>
      </c>
      <c r="CR289" s="141"/>
      <c r="CS289" s="142">
        <f t="shared" ref="CS289:CS290" si="2519">SUM(CR289*BT289*3)</f>
        <v>0</v>
      </c>
      <c r="CT289" s="141"/>
      <c r="CU289" s="68">
        <f t="shared" ref="CU289:CU290" si="2520">SUM(CT289*BT289/3)</f>
        <v>0</v>
      </c>
      <c r="CV289" s="141"/>
      <c r="CW289" s="68">
        <f t="shared" ref="CW289:CW290" si="2521">SUM(CV289*BT289*2/3)</f>
        <v>0</v>
      </c>
      <c r="CX289" s="141"/>
      <c r="CY289" s="142">
        <f>SUM(CX289*BT289)*2</f>
        <v>0</v>
      </c>
      <c r="CZ289" s="141"/>
      <c r="DA289" s="142">
        <f t="shared" ref="DA289" si="2522">SUM(CZ289*BV289)</f>
        <v>0</v>
      </c>
      <c r="DB289" s="141"/>
      <c r="DC289" s="142">
        <f t="shared" ref="DC289:DC290" si="2523">SUM(DB289*BT289*2)</f>
        <v>0</v>
      </c>
      <c r="DD289" s="141"/>
      <c r="DE289" s="142">
        <f t="shared" ref="DE289:DE290" si="2524">SUM(BV289*DD289*6)</f>
        <v>0</v>
      </c>
      <c r="DF289" s="141"/>
      <c r="DG289" s="68">
        <f t="shared" ref="DG289:DG290" si="2525">DF289*BT289/3</f>
        <v>0</v>
      </c>
      <c r="DH289" s="141"/>
      <c r="DI289" s="142">
        <f t="shared" ref="DI289" si="2526">SUM(DH289*BT289/3)</f>
        <v>0</v>
      </c>
      <c r="DJ289" s="141"/>
      <c r="DK289" s="142">
        <f>SUM(BV289*DJ289*8)</f>
        <v>0</v>
      </c>
      <c r="DL289" s="141"/>
      <c r="DM289" s="68">
        <f>SUM(DL289*BW289*5*6)</f>
        <v>0</v>
      </c>
      <c r="DN289" s="141"/>
      <c r="DO289" s="68">
        <f t="shared" ref="DO289:DO290" si="2527">SUM(DN289*BW289*4*6)</f>
        <v>0</v>
      </c>
      <c r="DP289" s="141"/>
      <c r="DQ289" s="112">
        <f t="shared" ref="DQ289:DQ290" si="2528">SUM(DP289*50)</f>
        <v>0</v>
      </c>
      <c r="DR289" s="196"/>
      <c r="DS289" s="187">
        <f t="shared" ref="DS289:DS311" si="2529">SUM(DA289+DQ289+DO289+DM289+DK289+DI289+DE289+DC289+CW289+CY289+CU289+CS289+CQ289+CO289+CM289+CK289+CJ289+CI289+CG289+CC289+CA289+CE289+DG289)</f>
        <v>45</v>
      </c>
      <c r="DT289" s="187">
        <f t="shared" ref="DT289:DT311" si="2530">SUM(CA289+CC289+CG289+CI289+CJ289+DE289+DI289+DK289+DM289+DO289+CE289+DC289)</f>
        <v>0</v>
      </c>
      <c r="DU289" s="79"/>
      <c r="DV289" s="79"/>
      <c r="DW289" s="79"/>
      <c r="DX289" s="182"/>
      <c r="DY289" s="183"/>
      <c r="DZ289" s="62" t="s">
        <v>102</v>
      </c>
      <c r="EA289" s="63" t="s">
        <v>110</v>
      </c>
      <c r="EB289" s="119" t="s">
        <v>95</v>
      </c>
      <c r="EC289" s="79"/>
      <c r="ED289" s="79"/>
      <c r="EE289" s="79"/>
      <c r="EF289" s="79"/>
      <c r="EG289" s="79"/>
      <c r="EH289" s="79"/>
      <c r="EI289" s="79"/>
      <c r="EJ289" s="79">
        <f t="shared" ref="EJ289:EL289" si="2531">SUM(L289+BX352)</f>
        <v>82</v>
      </c>
      <c r="EK289" s="79">
        <f t="shared" si="2531"/>
        <v>14</v>
      </c>
      <c r="EL289" s="79">
        <f t="shared" si="2531"/>
        <v>0</v>
      </c>
      <c r="EM289" s="153">
        <f>SUM(O289+CA289)</f>
        <v>0</v>
      </c>
      <c r="EN289" s="153">
        <f t="shared" ref="EN289:GC295" si="2532">SUM(P289+CB289)</f>
        <v>0</v>
      </c>
      <c r="EO289" s="153">
        <f t="shared" si="2532"/>
        <v>0</v>
      </c>
      <c r="EP289" s="153">
        <f t="shared" si="2532"/>
        <v>0</v>
      </c>
      <c r="EQ289" s="153">
        <f t="shared" si="2532"/>
        <v>0</v>
      </c>
      <c r="ER289" s="153">
        <f t="shared" si="2532"/>
        <v>0</v>
      </c>
      <c r="ES289" s="153">
        <f t="shared" si="2532"/>
        <v>0</v>
      </c>
      <c r="ET289" s="153">
        <f t="shared" si="2532"/>
        <v>14</v>
      </c>
      <c r="EU289" s="153">
        <f t="shared" si="2532"/>
        <v>14</v>
      </c>
      <c r="EV289" s="153">
        <f t="shared" si="2532"/>
        <v>0</v>
      </c>
      <c r="EW289" s="153">
        <f t="shared" si="2532"/>
        <v>0</v>
      </c>
      <c r="EX289" s="153">
        <f t="shared" si="2532"/>
        <v>0</v>
      </c>
      <c r="EY289" s="153">
        <f t="shared" si="2532"/>
        <v>0</v>
      </c>
      <c r="EZ289" s="153">
        <f t="shared" si="2532"/>
        <v>0</v>
      </c>
      <c r="FA289" s="153">
        <f t="shared" si="2532"/>
        <v>0</v>
      </c>
      <c r="FB289" s="153">
        <f t="shared" si="2532"/>
        <v>1</v>
      </c>
      <c r="FC289" s="153">
        <f t="shared" si="2532"/>
        <v>45</v>
      </c>
      <c r="FD289" s="153">
        <f t="shared" si="2532"/>
        <v>0</v>
      </c>
      <c r="FE289" s="153">
        <f t="shared" si="2532"/>
        <v>0</v>
      </c>
      <c r="FF289" s="153">
        <f t="shared" si="2532"/>
        <v>0</v>
      </c>
      <c r="FG289" s="153">
        <f t="shared" si="2532"/>
        <v>0</v>
      </c>
      <c r="FH289" s="153">
        <f t="shared" si="2532"/>
        <v>0</v>
      </c>
      <c r="FI289" s="153">
        <f t="shared" si="2532"/>
        <v>0</v>
      </c>
      <c r="FJ289" s="153">
        <f t="shared" si="2532"/>
        <v>0</v>
      </c>
      <c r="FK289" s="153">
        <f t="shared" si="2532"/>
        <v>0</v>
      </c>
      <c r="FL289" s="153">
        <f t="shared" si="2532"/>
        <v>0</v>
      </c>
      <c r="FM289" s="153">
        <f t="shared" si="2532"/>
        <v>0</v>
      </c>
      <c r="FN289" s="153">
        <f t="shared" si="2532"/>
        <v>0</v>
      </c>
      <c r="FO289" s="153">
        <f t="shared" si="2532"/>
        <v>0</v>
      </c>
      <c r="FP289" s="153">
        <f t="shared" si="2532"/>
        <v>0</v>
      </c>
      <c r="FQ289" s="153">
        <f t="shared" si="2532"/>
        <v>0</v>
      </c>
      <c r="FR289" s="153">
        <f t="shared" si="2532"/>
        <v>0</v>
      </c>
      <c r="FS289" s="153">
        <f t="shared" si="2532"/>
        <v>0</v>
      </c>
      <c r="FT289" s="153">
        <f t="shared" si="2532"/>
        <v>0</v>
      </c>
      <c r="FU289" s="153">
        <f t="shared" si="2532"/>
        <v>0</v>
      </c>
      <c r="FV289" s="153">
        <f t="shared" si="2532"/>
        <v>0</v>
      </c>
      <c r="FW289" s="153">
        <f t="shared" si="2532"/>
        <v>0</v>
      </c>
      <c r="FX289" s="153">
        <f t="shared" si="2532"/>
        <v>0</v>
      </c>
      <c r="FY289" s="153">
        <f t="shared" si="2532"/>
        <v>0</v>
      </c>
      <c r="FZ289" s="153">
        <f t="shared" si="2532"/>
        <v>0</v>
      </c>
      <c r="GA289" s="153">
        <f t="shared" si="2532"/>
        <v>0</v>
      </c>
      <c r="GB289" s="153">
        <f t="shared" si="2532"/>
        <v>0</v>
      </c>
      <c r="GC289" s="153">
        <f t="shared" si="2532"/>
        <v>0</v>
      </c>
      <c r="GD289" s="155">
        <f t="shared" ref="GD289:GD290" si="2533">SUM(BF289+DR289)</f>
        <v>0</v>
      </c>
      <c r="GE289" s="153">
        <f t="shared" ref="GE289:GE311" si="2534">SUM(BG289+DS289)</f>
        <v>59</v>
      </c>
      <c r="GF289" s="153">
        <f t="shared" ref="GF289:GF311" si="2535">SUM(BH289+DT289)</f>
        <v>14</v>
      </c>
      <c r="GG289" s="79"/>
      <c r="GH289" s="79"/>
      <c r="GI289" s="79"/>
      <c r="GJ289" s="80"/>
      <c r="GK289" s="267"/>
      <c r="GL289" s="10"/>
      <c r="GM289" s="10"/>
      <c r="GN289" s="1"/>
      <c r="GO289" s="13"/>
      <c r="GP289" s="26"/>
      <c r="GQ289" s="5"/>
      <c r="GR289" s="33"/>
    </row>
    <row r="290" spans="1:200" ht="24.95" hidden="1" customHeight="1" outlineLevel="1" x14ac:dyDescent="0.3">
      <c r="A290" s="116"/>
      <c r="B290" s="62" t="s">
        <v>158</v>
      </c>
      <c r="C290" s="63" t="s">
        <v>125</v>
      </c>
      <c r="D290" s="63" t="s">
        <v>95</v>
      </c>
      <c r="E290" s="63" t="s">
        <v>169</v>
      </c>
      <c r="F290" s="63" t="s">
        <v>171</v>
      </c>
      <c r="G290" s="63">
        <v>5</v>
      </c>
      <c r="H290" s="63">
        <v>49</v>
      </c>
      <c r="I290" s="63">
        <v>1</v>
      </c>
      <c r="J290" s="63">
        <v>2</v>
      </c>
      <c r="K290" s="63">
        <f>SUM(J290)*2</f>
        <v>4</v>
      </c>
      <c r="L290" s="109">
        <v>80</v>
      </c>
      <c r="M290" s="64">
        <f t="shared" si="2504"/>
        <v>80</v>
      </c>
      <c r="N290" s="65">
        <v>30</v>
      </c>
      <c r="O290" s="66">
        <f t="shared" si="2505"/>
        <v>30</v>
      </c>
      <c r="P290" s="65">
        <v>20</v>
      </c>
      <c r="Q290" s="66">
        <f t="shared" si="2506"/>
        <v>40</v>
      </c>
      <c r="R290" s="65">
        <v>30</v>
      </c>
      <c r="S290" s="66">
        <f t="shared" si="2507"/>
        <v>60</v>
      </c>
      <c r="T290" s="65"/>
      <c r="U290" s="66">
        <f t="shared" si="2508"/>
        <v>0</v>
      </c>
      <c r="V290" s="65"/>
      <c r="W290" s="66">
        <f>SUM(V290)*J290*5</f>
        <v>0</v>
      </c>
      <c r="X290" s="67">
        <f>SUM(J290*AX290*2+K290*AZ290*2)</f>
        <v>0</v>
      </c>
      <c r="Y290" s="68">
        <f>SUM(L290*5/100*J290)</f>
        <v>8</v>
      </c>
      <c r="Z290" s="65"/>
      <c r="AA290" s="66"/>
      <c r="AB290" s="65"/>
      <c r="AC290" s="67">
        <f>SUM(AB290)*3*H290/5</f>
        <v>0</v>
      </c>
      <c r="AD290" s="65"/>
      <c r="AE290" s="69">
        <f>SUM(AD290*H290*(30+4))</f>
        <v>0</v>
      </c>
      <c r="AF290" s="65"/>
      <c r="AG290" s="66">
        <f t="shared" ref="AG290:AG295" si="2536">SUM(AF290*H290*3)</f>
        <v>0</v>
      </c>
      <c r="AH290" s="65"/>
      <c r="AI290" s="67">
        <f t="shared" ref="AI290:AI295" si="2537">SUM(AH290*H290/3)</f>
        <v>0</v>
      </c>
      <c r="AJ290" s="65"/>
      <c r="AK290" s="67">
        <f t="shared" ref="AK290:AK295" si="2538">SUM(AJ290*H290*2/3)</f>
        <v>0</v>
      </c>
      <c r="AL290" s="65"/>
      <c r="AM290" s="66">
        <f>SUM(AL290*H290)*2</f>
        <v>0</v>
      </c>
      <c r="AN290" s="65"/>
      <c r="AO290" s="66">
        <f>SUM(AN290*J290*2)</f>
        <v>0</v>
      </c>
      <c r="AP290" s="65"/>
      <c r="AQ290" s="67">
        <f>SUM(AP290*H290*2)</f>
        <v>0</v>
      </c>
      <c r="AR290" s="65"/>
      <c r="AS290" s="67">
        <f>SUM(J290*AR290*6)</f>
        <v>0</v>
      </c>
      <c r="AT290" s="65">
        <v>1</v>
      </c>
      <c r="AU290" s="67">
        <f t="shared" ref="AU290:AU297" si="2539">AT290*H290/3</f>
        <v>16.333333333333332</v>
      </c>
      <c r="AV290" s="65"/>
      <c r="AW290" s="66">
        <f>SUM(J290*AV290*6)</f>
        <v>0</v>
      </c>
      <c r="AX290" s="65"/>
      <c r="AY290" s="67">
        <f>SUM(J290*AX290*8)</f>
        <v>0</v>
      </c>
      <c r="AZ290" s="65"/>
      <c r="BA290" s="67">
        <f>SUM(AZ290*K290*5*6)</f>
        <v>0</v>
      </c>
      <c r="BB290" s="65"/>
      <c r="BC290" s="67">
        <f>SUM(BB290*K290*4*6)</f>
        <v>0</v>
      </c>
      <c r="BD290" s="65"/>
      <c r="BE290" s="70">
        <f t="shared" ref="BE290:BE297" si="2540">SUM(BD290*50)</f>
        <v>0</v>
      </c>
      <c r="BF290" s="116"/>
      <c r="BG290" s="181">
        <f t="shared" si="2509"/>
        <v>154.33333333333334</v>
      </c>
      <c r="BH290" s="181">
        <f t="shared" si="2510"/>
        <v>130</v>
      </c>
      <c r="BI290" s="116"/>
      <c r="BJ290" s="116"/>
      <c r="BK290" s="116"/>
      <c r="BL290" s="116"/>
      <c r="BM290" s="82"/>
      <c r="BN290" s="137" t="s">
        <v>233</v>
      </c>
      <c r="BO290" s="119" t="s">
        <v>94</v>
      </c>
      <c r="BP290" s="119" t="s">
        <v>95</v>
      </c>
      <c r="BQ290" s="119" t="s">
        <v>96</v>
      </c>
      <c r="BR290" s="119" t="s">
        <v>377</v>
      </c>
      <c r="BS290" s="119">
        <v>9</v>
      </c>
      <c r="BT290" s="119">
        <v>2</v>
      </c>
      <c r="BU290" s="119">
        <v>1</v>
      </c>
      <c r="BV290" s="119">
        <v>1</v>
      </c>
      <c r="BW290" s="119">
        <v>1</v>
      </c>
      <c r="BX290" s="138"/>
      <c r="BY290" s="139">
        <f t="shared" si="2511"/>
        <v>0</v>
      </c>
      <c r="BZ290" s="138"/>
      <c r="CA290" s="138">
        <f t="shared" si="2512"/>
        <v>0</v>
      </c>
      <c r="CB290" s="138"/>
      <c r="CC290" s="140">
        <f t="shared" si="2513"/>
        <v>0</v>
      </c>
      <c r="CD290" s="138"/>
      <c r="CE290" s="140">
        <f t="shared" si="2514"/>
        <v>0</v>
      </c>
      <c r="CF290" s="141"/>
      <c r="CG290" s="142">
        <f t="shared" si="2515"/>
        <v>0</v>
      </c>
      <c r="CH290" s="141"/>
      <c r="CI290" s="142">
        <f t="shared" si="2516"/>
        <v>0</v>
      </c>
      <c r="CJ290" s="68"/>
      <c r="CK290" s="68">
        <f t="shared" ref="CK290" si="2541">SUM(BX290*5/100*BV290)</f>
        <v>0</v>
      </c>
      <c r="CL290" s="141"/>
      <c r="CM290" s="142"/>
      <c r="CN290" s="141"/>
      <c r="CO290" s="68">
        <f t="shared" si="2518"/>
        <v>0</v>
      </c>
      <c r="CP290" s="141">
        <v>1</v>
      </c>
      <c r="CQ290" s="148">
        <f>SUM(CP290*BT290*(15))</f>
        <v>30</v>
      </c>
      <c r="CR290" s="141"/>
      <c r="CS290" s="142">
        <f t="shared" si="2519"/>
        <v>0</v>
      </c>
      <c r="CT290" s="141"/>
      <c r="CU290" s="68">
        <f t="shared" si="2520"/>
        <v>0</v>
      </c>
      <c r="CV290" s="141"/>
      <c r="CW290" s="68">
        <f t="shared" si="2521"/>
        <v>0</v>
      </c>
      <c r="CX290" s="141"/>
      <c r="CY290" s="142">
        <f>SUM(CX290*BT290)*2</f>
        <v>0</v>
      </c>
      <c r="CZ290" s="141"/>
      <c r="DA290" s="142">
        <f>SUM(CZ290*BV290*2)</f>
        <v>0</v>
      </c>
      <c r="DB290" s="141"/>
      <c r="DC290" s="142">
        <f t="shared" si="2523"/>
        <v>0</v>
      </c>
      <c r="DD290" s="141"/>
      <c r="DE290" s="142">
        <f t="shared" si="2524"/>
        <v>0</v>
      </c>
      <c r="DF290" s="141"/>
      <c r="DG290" s="68">
        <f t="shared" si="2525"/>
        <v>0</v>
      </c>
      <c r="DH290" s="141"/>
      <c r="DI290" s="142">
        <f>SUM(BV290*DH290*6)</f>
        <v>0</v>
      </c>
      <c r="DJ290" s="141"/>
      <c r="DK290" s="142">
        <f>SUM(BV290*DJ290*8)</f>
        <v>0</v>
      </c>
      <c r="DL290" s="141"/>
      <c r="DM290" s="68">
        <f>SUM(DL290*BW290*5*6)</f>
        <v>0</v>
      </c>
      <c r="DN290" s="141"/>
      <c r="DO290" s="68">
        <f t="shared" si="2527"/>
        <v>0</v>
      </c>
      <c r="DP290" s="141"/>
      <c r="DQ290" s="112">
        <f t="shared" si="2528"/>
        <v>0</v>
      </c>
      <c r="DR290" s="79"/>
      <c r="DS290" s="187">
        <f t="shared" si="2529"/>
        <v>30</v>
      </c>
      <c r="DT290" s="187">
        <f t="shared" si="2530"/>
        <v>0</v>
      </c>
      <c r="DU290" s="79"/>
      <c r="DV290" s="79"/>
      <c r="DW290" s="79"/>
      <c r="DX290" s="182"/>
      <c r="DY290" s="183"/>
      <c r="DZ290" s="62" t="s">
        <v>213</v>
      </c>
      <c r="EA290" s="63" t="s">
        <v>110</v>
      </c>
      <c r="EB290" s="63" t="s">
        <v>95</v>
      </c>
      <c r="EC290" s="79"/>
      <c r="ED290" s="79"/>
      <c r="EE290" s="79"/>
      <c r="EF290" s="79"/>
      <c r="EG290" s="79"/>
      <c r="EH290" s="79"/>
      <c r="EI290" s="79"/>
      <c r="EJ290" s="79">
        <f t="shared" ref="EJ290:EL290" si="2542">SUM(L290+BX348)</f>
        <v>110</v>
      </c>
      <c r="EK290" s="79">
        <f t="shared" si="2542"/>
        <v>110</v>
      </c>
      <c r="EL290" s="79">
        <f t="shared" si="2542"/>
        <v>30</v>
      </c>
      <c r="EM290" s="153">
        <f t="shared" ref="EM290:EM311" si="2543">SUM(O290+CA290)</f>
        <v>30</v>
      </c>
      <c r="EN290" s="153">
        <f t="shared" si="2532"/>
        <v>20</v>
      </c>
      <c r="EO290" s="153">
        <f t="shared" si="2532"/>
        <v>40</v>
      </c>
      <c r="EP290" s="153">
        <f t="shared" si="2532"/>
        <v>30</v>
      </c>
      <c r="EQ290" s="153">
        <f t="shared" si="2532"/>
        <v>60</v>
      </c>
      <c r="ER290" s="153">
        <f t="shared" si="2532"/>
        <v>0</v>
      </c>
      <c r="ES290" s="153">
        <f t="shared" si="2532"/>
        <v>0</v>
      </c>
      <c r="ET290" s="153">
        <f t="shared" si="2532"/>
        <v>0</v>
      </c>
      <c r="EU290" s="153">
        <f t="shared" si="2532"/>
        <v>0</v>
      </c>
      <c r="EV290" s="153">
        <f t="shared" si="2532"/>
        <v>0</v>
      </c>
      <c r="EW290" s="153">
        <f t="shared" si="2532"/>
        <v>8</v>
      </c>
      <c r="EX290" s="153">
        <f t="shared" si="2532"/>
        <v>0</v>
      </c>
      <c r="EY290" s="153">
        <f t="shared" si="2532"/>
        <v>0</v>
      </c>
      <c r="EZ290" s="153">
        <f t="shared" si="2532"/>
        <v>0</v>
      </c>
      <c r="FA290" s="153">
        <f t="shared" si="2532"/>
        <v>0</v>
      </c>
      <c r="FB290" s="153">
        <f t="shared" si="2532"/>
        <v>1</v>
      </c>
      <c r="FC290" s="153">
        <f t="shared" si="2532"/>
        <v>30</v>
      </c>
      <c r="FD290" s="153">
        <f t="shared" si="2532"/>
        <v>0</v>
      </c>
      <c r="FE290" s="153">
        <f t="shared" si="2532"/>
        <v>0</v>
      </c>
      <c r="FF290" s="153">
        <f t="shared" si="2532"/>
        <v>0</v>
      </c>
      <c r="FG290" s="153">
        <f t="shared" si="2532"/>
        <v>0</v>
      </c>
      <c r="FH290" s="153">
        <f t="shared" si="2532"/>
        <v>0</v>
      </c>
      <c r="FI290" s="153">
        <f t="shared" si="2532"/>
        <v>0</v>
      </c>
      <c r="FJ290" s="153">
        <f t="shared" si="2532"/>
        <v>0</v>
      </c>
      <c r="FK290" s="153">
        <f t="shared" si="2532"/>
        <v>0</v>
      </c>
      <c r="FL290" s="153">
        <f t="shared" si="2532"/>
        <v>0</v>
      </c>
      <c r="FM290" s="153">
        <f t="shared" si="2532"/>
        <v>0</v>
      </c>
      <c r="FN290" s="153">
        <f t="shared" si="2532"/>
        <v>0</v>
      </c>
      <c r="FO290" s="153">
        <f t="shared" si="2532"/>
        <v>0</v>
      </c>
      <c r="FP290" s="153">
        <f t="shared" si="2532"/>
        <v>0</v>
      </c>
      <c r="FQ290" s="153">
        <f t="shared" si="2532"/>
        <v>0</v>
      </c>
      <c r="FR290" s="153">
        <f t="shared" si="2532"/>
        <v>1</v>
      </c>
      <c r="FS290" s="153">
        <f t="shared" si="2532"/>
        <v>16.333333333333332</v>
      </c>
      <c r="FT290" s="153">
        <f t="shared" si="2532"/>
        <v>0</v>
      </c>
      <c r="FU290" s="153">
        <f t="shared" si="2532"/>
        <v>0</v>
      </c>
      <c r="FV290" s="153">
        <f t="shared" si="2532"/>
        <v>0</v>
      </c>
      <c r="FW290" s="153">
        <f t="shared" si="2532"/>
        <v>0</v>
      </c>
      <c r="FX290" s="153">
        <f t="shared" si="2532"/>
        <v>0</v>
      </c>
      <c r="FY290" s="153">
        <f t="shared" si="2532"/>
        <v>0</v>
      </c>
      <c r="FZ290" s="153">
        <f t="shared" si="2532"/>
        <v>0</v>
      </c>
      <c r="GA290" s="153">
        <f t="shared" si="2532"/>
        <v>0</v>
      </c>
      <c r="GB290" s="153">
        <f t="shared" si="2532"/>
        <v>0</v>
      </c>
      <c r="GC290" s="153">
        <f t="shared" si="2532"/>
        <v>0</v>
      </c>
      <c r="GD290" s="155">
        <f t="shared" si="2533"/>
        <v>0</v>
      </c>
      <c r="GE290" s="153">
        <f t="shared" si="2534"/>
        <v>184.33333333333334</v>
      </c>
      <c r="GF290" s="153">
        <f t="shared" si="2535"/>
        <v>130</v>
      </c>
      <c r="GG290" s="79"/>
      <c r="GH290" s="79"/>
      <c r="GI290" s="79"/>
      <c r="GJ290" s="80"/>
      <c r="GK290" s="267"/>
      <c r="GL290" s="10"/>
      <c r="GM290" s="10"/>
      <c r="GN290" s="1"/>
      <c r="GO290" s="13"/>
      <c r="GP290" s="26"/>
      <c r="GQ290" s="5"/>
      <c r="GR290" s="33"/>
    </row>
    <row r="291" spans="1:200" ht="24.95" hidden="1" customHeight="1" outlineLevel="1" x14ac:dyDescent="0.3">
      <c r="A291" s="116"/>
      <c r="B291" s="170" t="s">
        <v>180</v>
      </c>
      <c r="C291" s="63" t="s">
        <v>181</v>
      </c>
      <c r="D291" s="63" t="s">
        <v>182</v>
      </c>
      <c r="E291" s="63" t="s">
        <v>183</v>
      </c>
      <c r="F291" s="119">
        <v>62</v>
      </c>
      <c r="G291" s="119">
        <v>1</v>
      </c>
      <c r="H291" s="119">
        <v>30</v>
      </c>
      <c r="I291" s="119">
        <v>1</v>
      </c>
      <c r="J291" s="119">
        <v>1</v>
      </c>
      <c r="K291" s="171">
        <f>J291*2</f>
        <v>2</v>
      </c>
      <c r="L291" s="109">
        <v>1</v>
      </c>
      <c r="M291" s="166">
        <f t="shared" si="2504"/>
        <v>1</v>
      </c>
      <c r="N291" s="141">
        <v>1</v>
      </c>
      <c r="O291" s="142">
        <f t="shared" si="2505"/>
        <v>1</v>
      </c>
      <c r="P291" s="141"/>
      <c r="Q291" s="142">
        <f t="shared" si="2506"/>
        <v>0</v>
      </c>
      <c r="R291" s="141"/>
      <c r="S291" s="142">
        <f t="shared" si="2507"/>
        <v>0</v>
      </c>
      <c r="T291" s="141"/>
      <c r="U291" s="142">
        <f t="shared" si="2508"/>
        <v>0</v>
      </c>
      <c r="V291" s="141"/>
      <c r="W291" s="142">
        <f>SUM(V291)*J291*3</f>
        <v>0</v>
      </c>
      <c r="X291" s="68">
        <f>SUM(AV291*2+AX291*2)*J291</f>
        <v>0</v>
      </c>
      <c r="Y291" s="68">
        <v>0</v>
      </c>
      <c r="Z291" s="141"/>
      <c r="AA291" s="142">
        <f>SUM(Z291)*1</f>
        <v>0</v>
      </c>
      <c r="AB291" s="141"/>
      <c r="AC291" s="68">
        <f>SUM(AB291)*3*H291/5</f>
        <v>0</v>
      </c>
      <c r="AD291" s="141"/>
      <c r="AE291" s="148">
        <f>SUM(AD291*H291*(30+4))</f>
        <v>0</v>
      </c>
      <c r="AF291" s="141"/>
      <c r="AG291" s="142">
        <f t="shared" si="2536"/>
        <v>0</v>
      </c>
      <c r="AH291" s="141"/>
      <c r="AI291" s="68">
        <f t="shared" si="2537"/>
        <v>0</v>
      </c>
      <c r="AJ291" s="141"/>
      <c r="AK291" s="68">
        <f t="shared" si="2538"/>
        <v>0</v>
      </c>
      <c r="AL291" s="141"/>
      <c r="AM291" s="142">
        <f>SUM(AL291*H291)</f>
        <v>0</v>
      </c>
      <c r="AN291" s="141"/>
      <c r="AO291" s="142">
        <f>SUM(AN291*J291)</f>
        <v>0</v>
      </c>
      <c r="AP291" s="141"/>
      <c r="AQ291" s="68">
        <f>SUM(AP291*H291*2)</f>
        <v>0</v>
      </c>
      <c r="AR291" s="141"/>
      <c r="AS291" s="68">
        <f>AR291*K290*6</f>
        <v>0</v>
      </c>
      <c r="AT291" s="65"/>
      <c r="AU291" s="67">
        <f t="shared" si="2539"/>
        <v>0</v>
      </c>
      <c r="AV291" s="141"/>
      <c r="AW291" s="142">
        <f>AV291*K290*6</f>
        <v>0</v>
      </c>
      <c r="AX291" s="141"/>
      <c r="AY291" s="68">
        <f>AX291*K290*8</f>
        <v>0</v>
      </c>
      <c r="AZ291" s="141"/>
      <c r="BA291" s="68">
        <f>SUM(AZ291*K290*2*8)</f>
        <v>0</v>
      </c>
      <c r="BB291" s="141"/>
      <c r="BC291" s="68">
        <f>SUM(BB291*K290*4*6)</f>
        <v>0</v>
      </c>
      <c r="BD291" s="141"/>
      <c r="BE291" s="112">
        <f t="shared" si="2540"/>
        <v>0</v>
      </c>
      <c r="BF291" s="116"/>
      <c r="BG291" s="181">
        <f t="shared" si="2509"/>
        <v>1</v>
      </c>
      <c r="BH291" s="181">
        <f t="shared" si="2510"/>
        <v>1</v>
      </c>
      <c r="BI291" s="116"/>
      <c r="BJ291" s="116"/>
      <c r="BK291" s="116"/>
      <c r="BL291" s="116"/>
      <c r="BM291" s="82"/>
      <c r="BN291" s="62" t="s">
        <v>158</v>
      </c>
      <c r="BO291" s="193" t="s">
        <v>125</v>
      </c>
      <c r="BP291" s="63" t="s">
        <v>95</v>
      </c>
      <c r="BQ291" s="63" t="s">
        <v>169</v>
      </c>
      <c r="BR291" s="63" t="s">
        <v>408</v>
      </c>
      <c r="BS291" s="63">
        <v>4</v>
      </c>
      <c r="BT291" s="63">
        <v>55</v>
      </c>
      <c r="BU291" s="63">
        <v>1</v>
      </c>
      <c r="BV291" s="63">
        <v>2</v>
      </c>
      <c r="BW291" s="63">
        <f t="shared" ref="BW291:BW292" si="2544">SUM(BV291)*2</f>
        <v>4</v>
      </c>
      <c r="BX291" s="62">
        <v>30</v>
      </c>
      <c r="BY291" s="135">
        <f t="shared" ref="BY291:BY297" si="2545">SUM(BZ291+CB291+CD291+CF291+CH291)</f>
        <v>30</v>
      </c>
      <c r="BZ291" s="176">
        <v>16</v>
      </c>
      <c r="CA291" s="66">
        <f t="shared" ref="CA291:CA296" si="2546">SUM(BZ291)*BU291</f>
        <v>16</v>
      </c>
      <c r="CB291" s="176">
        <v>6</v>
      </c>
      <c r="CC291" s="66">
        <f t="shared" ref="CC291:CC292" si="2547">BV291*CB291</f>
        <v>12</v>
      </c>
      <c r="CD291" s="176">
        <v>8</v>
      </c>
      <c r="CE291" s="66">
        <f t="shared" ref="CE291:CE292" si="2548">SUM(CD291)*BV291</f>
        <v>16</v>
      </c>
      <c r="CF291" s="176"/>
      <c r="CG291" s="66">
        <f t="shared" ref="CG291:CG292" si="2549">SUM(CF291)*BW291</f>
        <v>0</v>
      </c>
      <c r="CH291" s="176"/>
      <c r="CI291" s="66">
        <f t="shared" ref="CI291:CI293" si="2550">SUM(CH291)*BV291*5</f>
        <v>0</v>
      </c>
      <c r="CJ291" s="67">
        <f t="shared" ref="CJ291:CJ292" si="2551">SUM(BV291*DJ291*2+BW291*DL291*2)</f>
        <v>0</v>
      </c>
      <c r="CK291" s="67">
        <f t="shared" ref="CK291:CK292" si="2552">SUM(BX291*5/100*BV291)</f>
        <v>3</v>
      </c>
      <c r="CL291" s="176"/>
      <c r="CM291" s="66"/>
      <c r="CN291" s="176"/>
      <c r="CO291" s="67">
        <f t="shared" ref="CO291:CO292" si="2553">SUM(CN291)*3*BT291/5</f>
        <v>0</v>
      </c>
      <c r="CP291" s="176"/>
      <c r="CQ291" s="66">
        <f t="shared" ref="CQ291:CQ292" si="2554">SUM(CP291*BT291*(30+4))</f>
        <v>0</v>
      </c>
      <c r="CR291" s="176"/>
      <c r="CS291" s="66">
        <f t="shared" ref="CS291:CS296" si="2555">SUM(CR291*BT291*3)</f>
        <v>0</v>
      </c>
      <c r="CT291" s="176"/>
      <c r="CU291" s="67">
        <f t="shared" ref="CU291:CU296" si="2556">SUM(CT291*BT291/3)</f>
        <v>0</v>
      </c>
      <c r="CV291" s="176"/>
      <c r="CW291" s="67">
        <f t="shared" ref="CW291:CW292" si="2557">SUM(CV291*BT291*2/3)</f>
        <v>0</v>
      </c>
      <c r="CX291" s="176"/>
      <c r="CY291" s="66">
        <f t="shared" ref="CY291:CY292" si="2558">SUM(CX291*BT291)*2</f>
        <v>0</v>
      </c>
      <c r="CZ291" s="176"/>
      <c r="DA291" s="66">
        <f t="shared" ref="DA291:DA292" si="2559">SUM(CZ291*BV291*2)</f>
        <v>0</v>
      </c>
      <c r="DB291" s="176"/>
      <c r="DC291" s="66">
        <f t="shared" ref="DC291:DC292" si="2560">SUM(DB291*BT291*2)</f>
        <v>0</v>
      </c>
      <c r="DD291" s="176">
        <v>1</v>
      </c>
      <c r="DE291" s="66">
        <f>DD291*BV291*6</f>
        <v>12</v>
      </c>
      <c r="DF291" s="65"/>
      <c r="DG291" s="67">
        <f t="shared" ref="DG291:DG297" si="2561">DF291*BT291/3</f>
        <v>0</v>
      </c>
      <c r="DH291" s="176"/>
      <c r="DI291" s="66">
        <f>SUM(BV291*DH291*6)</f>
        <v>0</v>
      </c>
      <c r="DJ291" s="176"/>
      <c r="DK291" s="66">
        <f t="shared" ref="DK291" si="2562">SUM(BV291*DJ291*8)</f>
        <v>0</v>
      </c>
      <c r="DL291" s="176"/>
      <c r="DM291" s="67">
        <f t="shared" ref="DM291:DM292" si="2563">SUM(DL291*BW291*5*6)</f>
        <v>0</v>
      </c>
      <c r="DN291" s="176"/>
      <c r="DO291" s="67">
        <f t="shared" ref="DO291:DO292" si="2564">SUM(DN291*BW291*4*6)</f>
        <v>0</v>
      </c>
      <c r="DP291" s="176"/>
      <c r="DQ291" s="70">
        <f t="shared" ref="DQ291:DQ294" si="2565">SUM(DP291*50)</f>
        <v>0</v>
      </c>
      <c r="DR291" s="79"/>
      <c r="DS291" s="187">
        <f t="shared" si="2529"/>
        <v>59</v>
      </c>
      <c r="DT291" s="187">
        <f t="shared" si="2530"/>
        <v>56</v>
      </c>
      <c r="DU291" s="79"/>
      <c r="DV291" s="79"/>
      <c r="DW291" s="79"/>
      <c r="DX291" s="182"/>
      <c r="DY291" s="183"/>
      <c r="DZ291" s="62" t="s">
        <v>158</v>
      </c>
      <c r="EA291" s="193" t="s">
        <v>125</v>
      </c>
      <c r="EB291" s="63" t="s">
        <v>95</v>
      </c>
      <c r="EC291" s="79"/>
      <c r="ED291" s="79"/>
      <c r="EE291" s="79"/>
      <c r="EF291" s="79"/>
      <c r="EG291" s="79"/>
      <c r="EH291" s="79"/>
      <c r="EI291" s="79"/>
      <c r="EJ291" s="79">
        <f t="shared" ref="EJ291:EJ296" si="2566">SUM(L291+BX291)</f>
        <v>31</v>
      </c>
      <c r="EK291" s="79">
        <f t="shared" ref="EK291:EK296" si="2567">SUM(M291+BY291)</f>
        <v>31</v>
      </c>
      <c r="EL291" s="79">
        <f t="shared" ref="EL291:EL296" si="2568">SUM(N291+BZ291)</f>
        <v>17</v>
      </c>
      <c r="EM291" s="153">
        <f t="shared" si="2543"/>
        <v>17</v>
      </c>
      <c r="EN291" s="153">
        <f t="shared" si="2532"/>
        <v>6</v>
      </c>
      <c r="EO291" s="153">
        <f t="shared" si="2532"/>
        <v>12</v>
      </c>
      <c r="EP291" s="153">
        <f t="shared" si="2532"/>
        <v>8</v>
      </c>
      <c r="EQ291" s="153">
        <f t="shared" si="2532"/>
        <v>16</v>
      </c>
      <c r="ER291" s="153">
        <f t="shared" si="2532"/>
        <v>0</v>
      </c>
      <c r="ES291" s="153">
        <f t="shared" si="2532"/>
        <v>0</v>
      </c>
      <c r="ET291" s="153">
        <f t="shared" si="2532"/>
        <v>0</v>
      </c>
      <c r="EU291" s="153">
        <f t="shared" si="2532"/>
        <v>0</v>
      </c>
      <c r="EV291" s="153">
        <f t="shared" si="2532"/>
        <v>0</v>
      </c>
      <c r="EW291" s="153">
        <f t="shared" si="2532"/>
        <v>3</v>
      </c>
      <c r="EX291" s="153">
        <f t="shared" si="2532"/>
        <v>0</v>
      </c>
      <c r="EY291" s="153">
        <f t="shared" si="2532"/>
        <v>0</v>
      </c>
      <c r="EZ291" s="153">
        <f t="shared" si="2532"/>
        <v>0</v>
      </c>
      <c r="FA291" s="153">
        <f t="shared" si="2532"/>
        <v>0</v>
      </c>
      <c r="FB291" s="153">
        <f t="shared" si="2532"/>
        <v>0</v>
      </c>
      <c r="FC291" s="153">
        <f t="shared" si="2532"/>
        <v>0</v>
      </c>
      <c r="FD291" s="153">
        <f t="shared" si="2532"/>
        <v>0</v>
      </c>
      <c r="FE291" s="153">
        <f t="shared" si="2532"/>
        <v>0</v>
      </c>
      <c r="FF291" s="153">
        <f t="shared" si="2532"/>
        <v>0</v>
      </c>
      <c r="FG291" s="153">
        <f t="shared" si="2532"/>
        <v>0</v>
      </c>
      <c r="FH291" s="153">
        <f t="shared" si="2532"/>
        <v>0</v>
      </c>
      <c r="FI291" s="153">
        <f t="shared" si="2532"/>
        <v>0</v>
      </c>
      <c r="FJ291" s="153">
        <f t="shared" si="2532"/>
        <v>0</v>
      </c>
      <c r="FK291" s="153">
        <f t="shared" si="2532"/>
        <v>0</v>
      </c>
      <c r="FL291" s="153">
        <f t="shared" si="2532"/>
        <v>0</v>
      </c>
      <c r="FM291" s="153">
        <f t="shared" si="2532"/>
        <v>0</v>
      </c>
      <c r="FN291" s="153">
        <f t="shared" si="2532"/>
        <v>0</v>
      </c>
      <c r="FO291" s="153">
        <f t="shared" si="2532"/>
        <v>0</v>
      </c>
      <c r="FP291" s="153">
        <f t="shared" si="2532"/>
        <v>1</v>
      </c>
      <c r="FQ291" s="153">
        <f t="shared" si="2532"/>
        <v>12</v>
      </c>
      <c r="FR291" s="153">
        <f t="shared" si="2532"/>
        <v>0</v>
      </c>
      <c r="FS291" s="153">
        <f t="shared" si="2532"/>
        <v>0</v>
      </c>
      <c r="FT291" s="153">
        <f t="shared" si="2532"/>
        <v>0</v>
      </c>
      <c r="FU291" s="153">
        <f t="shared" si="2532"/>
        <v>0</v>
      </c>
      <c r="FV291" s="153">
        <f t="shared" si="2532"/>
        <v>0</v>
      </c>
      <c r="FW291" s="153">
        <f t="shared" si="2532"/>
        <v>0</v>
      </c>
      <c r="FX291" s="153">
        <f t="shared" si="2532"/>
        <v>0</v>
      </c>
      <c r="FY291" s="153">
        <f t="shared" si="2532"/>
        <v>0</v>
      </c>
      <c r="FZ291" s="153">
        <f t="shared" si="2532"/>
        <v>0</v>
      </c>
      <c r="GA291" s="153">
        <f t="shared" si="2532"/>
        <v>0</v>
      </c>
      <c r="GB291" s="153">
        <f t="shared" si="2532"/>
        <v>0</v>
      </c>
      <c r="GC291" s="153">
        <f t="shared" si="2532"/>
        <v>0</v>
      </c>
      <c r="GD291" s="79">
        <f t="shared" ref="GD291:GD311" si="2569">SUM(BF291+DR291)</f>
        <v>0</v>
      </c>
      <c r="GE291" s="153">
        <f t="shared" si="2534"/>
        <v>60</v>
      </c>
      <c r="GF291" s="153">
        <f t="shared" si="2535"/>
        <v>57</v>
      </c>
      <c r="GG291" s="79"/>
      <c r="GH291" s="79"/>
      <c r="GI291" s="79"/>
      <c r="GJ291" s="80"/>
      <c r="GK291" s="267"/>
      <c r="GL291" s="10"/>
      <c r="GM291" s="10"/>
      <c r="GN291" s="1"/>
      <c r="GO291" s="13"/>
      <c r="GP291" s="26"/>
      <c r="GQ291" s="5"/>
      <c r="GR291" s="33"/>
    </row>
    <row r="292" spans="1:200" ht="24.95" hidden="1" customHeight="1" outlineLevel="1" x14ac:dyDescent="0.3">
      <c r="A292" s="116"/>
      <c r="B292" s="170" t="s">
        <v>184</v>
      </c>
      <c r="C292" s="63" t="s">
        <v>181</v>
      </c>
      <c r="D292" s="119" t="s">
        <v>182</v>
      </c>
      <c r="E292" s="63" t="s">
        <v>183</v>
      </c>
      <c r="F292" s="119">
        <v>57</v>
      </c>
      <c r="G292" s="119">
        <v>1</v>
      </c>
      <c r="H292" s="119">
        <v>27</v>
      </c>
      <c r="I292" s="119">
        <v>1</v>
      </c>
      <c r="J292" s="119">
        <v>1</v>
      </c>
      <c r="K292" s="171">
        <f>J292*2</f>
        <v>2</v>
      </c>
      <c r="L292" s="63">
        <v>12</v>
      </c>
      <c r="M292" s="166">
        <f t="shared" si="2504"/>
        <v>12</v>
      </c>
      <c r="N292" s="141">
        <v>6</v>
      </c>
      <c r="O292" s="142">
        <f t="shared" si="2505"/>
        <v>6</v>
      </c>
      <c r="P292" s="141"/>
      <c r="Q292" s="142">
        <f t="shared" si="2506"/>
        <v>0</v>
      </c>
      <c r="R292" s="141">
        <v>6</v>
      </c>
      <c r="S292" s="142">
        <f t="shared" si="2507"/>
        <v>6</v>
      </c>
      <c r="T292" s="141"/>
      <c r="U292" s="142">
        <f t="shared" si="2508"/>
        <v>0</v>
      </c>
      <c r="V292" s="141"/>
      <c r="W292" s="142">
        <f>J292*V292</f>
        <v>0</v>
      </c>
      <c r="X292" s="68">
        <v>0</v>
      </c>
      <c r="Y292" s="68">
        <v>0</v>
      </c>
      <c r="Z292" s="141"/>
      <c r="AA292" s="142">
        <f>SUM(Z292)*1</f>
        <v>0</v>
      </c>
      <c r="AB292" s="141"/>
      <c r="AC292" s="68">
        <f>SUM(AB292)*3*H292/5</f>
        <v>0</v>
      </c>
      <c r="AD292" s="141"/>
      <c r="AE292" s="148">
        <f>SUM(AD292*H292*(30+4))</f>
        <v>0</v>
      </c>
      <c r="AF292" s="141"/>
      <c r="AG292" s="142">
        <f t="shared" si="2536"/>
        <v>0</v>
      </c>
      <c r="AH292" s="141"/>
      <c r="AI292" s="68">
        <f t="shared" si="2537"/>
        <v>0</v>
      </c>
      <c r="AJ292" s="141"/>
      <c r="AK292" s="68">
        <f t="shared" si="2538"/>
        <v>0</v>
      </c>
      <c r="AL292" s="141"/>
      <c r="AM292" s="142">
        <f>SUM(AL292*H292)</f>
        <v>0</v>
      </c>
      <c r="AN292" s="141"/>
      <c r="AO292" s="142">
        <f>SUM(AN292*J292)</f>
        <v>0</v>
      </c>
      <c r="AP292" s="141"/>
      <c r="AQ292" s="68">
        <f>SUM(AP292*H292*2)</f>
        <v>0</v>
      </c>
      <c r="AR292" s="141"/>
      <c r="AS292" s="68">
        <f>AR292*K292*6</f>
        <v>0</v>
      </c>
      <c r="AT292" s="65"/>
      <c r="AU292" s="67">
        <f t="shared" si="2539"/>
        <v>0</v>
      </c>
      <c r="AV292" s="141"/>
      <c r="AW292" s="142">
        <f>AV292*K292*6</f>
        <v>0</v>
      </c>
      <c r="AX292" s="141"/>
      <c r="AY292" s="68">
        <f>AX292*K292*8</f>
        <v>0</v>
      </c>
      <c r="AZ292" s="141"/>
      <c r="BA292" s="68">
        <f>SUM(AZ292*J292*6)</f>
        <v>0</v>
      </c>
      <c r="BB292" s="141"/>
      <c r="BC292" s="68">
        <f>SUM(BB292*K292*4*6)</f>
        <v>0</v>
      </c>
      <c r="BD292" s="141"/>
      <c r="BE292" s="112">
        <f t="shared" si="2540"/>
        <v>0</v>
      </c>
      <c r="BF292" s="116"/>
      <c r="BG292" s="181">
        <f t="shared" si="2509"/>
        <v>12</v>
      </c>
      <c r="BH292" s="181">
        <f t="shared" si="2510"/>
        <v>12</v>
      </c>
      <c r="BI292" s="116"/>
      <c r="BJ292" s="116"/>
      <c r="BK292" s="116"/>
      <c r="BL292" s="116"/>
      <c r="BM292" s="82"/>
      <c r="BN292" s="62" t="s">
        <v>158</v>
      </c>
      <c r="BO292" s="63" t="s">
        <v>125</v>
      </c>
      <c r="BP292" s="63" t="s">
        <v>95</v>
      </c>
      <c r="BQ292" s="63" t="s">
        <v>169</v>
      </c>
      <c r="BR292" s="63" t="s">
        <v>409</v>
      </c>
      <c r="BS292" s="63">
        <v>6</v>
      </c>
      <c r="BT292" s="63">
        <v>49</v>
      </c>
      <c r="BU292" s="63">
        <v>1</v>
      </c>
      <c r="BV292" s="63">
        <v>2</v>
      </c>
      <c r="BW292" s="63">
        <f t="shared" si="2544"/>
        <v>4</v>
      </c>
      <c r="BX292" s="109">
        <v>30</v>
      </c>
      <c r="BY292" s="135">
        <f t="shared" si="2545"/>
        <v>30</v>
      </c>
      <c r="BZ292" s="65">
        <v>14</v>
      </c>
      <c r="CA292" s="66">
        <f t="shared" si="2546"/>
        <v>14</v>
      </c>
      <c r="CB292" s="65">
        <v>12</v>
      </c>
      <c r="CC292" s="66">
        <f t="shared" si="2547"/>
        <v>24</v>
      </c>
      <c r="CD292" s="65">
        <v>4</v>
      </c>
      <c r="CE292" s="66">
        <f t="shared" si="2548"/>
        <v>8</v>
      </c>
      <c r="CF292" s="65"/>
      <c r="CG292" s="66">
        <f t="shared" si="2549"/>
        <v>0</v>
      </c>
      <c r="CH292" s="65"/>
      <c r="CI292" s="66">
        <f t="shared" si="2550"/>
        <v>0</v>
      </c>
      <c r="CJ292" s="67">
        <f t="shared" si="2551"/>
        <v>4</v>
      </c>
      <c r="CK292" s="68">
        <f t="shared" si="2552"/>
        <v>3</v>
      </c>
      <c r="CL292" s="65"/>
      <c r="CM292" s="66"/>
      <c r="CN292" s="65"/>
      <c r="CO292" s="67">
        <f t="shared" si="2553"/>
        <v>0</v>
      </c>
      <c r="CP292" s="65"/>
      <c r="CQ292" s="69">
        <f t="shared" si="2554"/>
        <v>0</v>
      </c>
      <c r="CR292" s="65"/>
      <c r="CS292" s="66">
        <f t="shared" si="2555"/>
        <v>0</v>
      </c>
      <c r="CT292" s="65"/>
      <c r="CU292" s="67">
        <f t="shared" si="2556"/>
        <v>0</v>
      </c>
      <c r="CV292" s="65"/>
      <c r="CW292" s="67">
        <f t="shared" si="2557"/>
        <v>0</v>
      </c>
      <c r="CX292" s="65"/>
      <c r="CY292" s="66">
        <f t="shared" si="2558"/>
        <v>0</v>
      </c>
      <c r="CZ292" s="65"/>
      <c r="DA292" s="66">
        <f t="shared" si="2559"/>
        <v>0</v>
      </c>
      <c r="DB292" s="65"/>
      <c r="DC292" s="66">
        <f t="shared" si="2560"/>
        <v>0</v>
      </c>
      <c r="DD292" s="65"/>
      <c r="DE292" s="66">
        <f t="shared" ref="DE292" si="2570">SUM(BV292*DD292*6)</f>
        <v>0</v>
      </c>
      <c r="DF292" s="65"/>
      <c r="DG292" s="67">
        <f t="shared" si="2561"/>
        <v>0</v>
      </c>
      <c r="DH292" s="65"/>
      <c r="DI292" s="66">
        <f t="shared" ref="DI292" si="2571">SUM(BV292*DH292*6)</f>
        <v>0</v>
      </c>
      <c r="DJ292" s="65">
        <v>1</v>
      </c>
      <c r="DK292" s="66">
        <f>DJ292*BV292*8</f>
        <v>16</v>
      </c>
      <c r="DL292" s="65"/>
      <c r="DM292" s="67">
        <f t="shared" si="2563"/>
        <v>0</v>
      </c>
      <c r="DN292" s="65"/>
      <c r="DO292" s="67">
        <f t="shared" si="2564"/>
        <v>0</v>
      </c>
      <c r="DP292" s="65"/>
      <c r="DQ292" s="70">
        <f t="shared" si="2565"/>
        <v>0</v>
      </c>
      <c r="DR292" s="79"/>
      <c r="DS292" s="187">
        <f t="shared" si="2529"/>
        <v>69</v>
      </c>
      <c r="DT292" s="187">
        <f t="shared" si="2530"/>
        <v>66</v>
      </c>
      <c r="DU292" s="79"/>
      <c r="DV292" s="79"/>
      <c r="DW292" s="79"/>
      <c r="DX292" s="182"/>
      <c r="DY292" s="183"/>
      <c r="DZ292" s="62" t="s">
        <v>158</v>
      </c>
      <c r="EA292" s="63" t="s">
        <v>125</v>
      </c>
      <c r="EB292" s="63" t="s">
        <v>95</v>
      </c>
      <c r="EC292" s="79"/>
      <c r="ED292" s="79"/>
      <c r="EE292" s="79"/>
      <c r="EF292" s="79"/>
      <c r="EG292" s="79"/>
      <c r="EH292" s="79"/>
      <c r="EI292" s="79"/>
      <c r="EJ292" s="79">
        <f t="shared" si="2566"/>
        <v>42</v>
      </c>
      <c r="EK292" s="79">
        <f t="shared" si="2567"/>
        <v>42</v>
      </c>
      <c r="EL292" s="79">
        <f t="shared" si="2568"/>
        <v>20</v>
      </c>
      <c r="EM292" s="153">
        <f t="shared" si="2543"/>
        <v>20</v>
      </c>
      <c r="EN292" s="153">
        <f t="shared" si="2532"/>
        <v>12</v>
      </c>
      <c r="EO292" s="153">
        <f t="shared" si="2532"/>
        <v>24</v>
      </c>
      <c r="EP292" s="153">
        <f t="shared" si="2532"/>
        <v>10</v>
      </c>
      <c r="EQ292" s="153">
        <f t="shared" si="2532"/>
        <v>14</v>
      </c>
      <c r="ER292" s="153">
        <f t="shared" si="2532"/>
        <v>0</v>
      </c>
      <c r="ES292" s="153">
        <f t="shared" si="2532"/>
        <v>0</v>
      </c>
      <c r="ET292" s="153">
        <f t="shared" si="2532"/>
        <v>0</v>
      </c>
      <c r="EU292" s="153">
        <f t="shared" si="2532"/>
        <v>0</v>
      </c>
      <c r="EV292" s="153">
        <f t="shared" si="2532"/>
        <v>4</v>
      </c>
      <c r="EW292" s="153">
        <f t="shared" si="2532"/>
        <v>3</v>
      </c>
      <c r="EX292" s="153">
        <f t="shared" si="2532"/>
        <v>0</v>
      </c>
      <c r="EY292" s="153">
        <f t="shared" si="2532"/>
        <v>0</v>
      </c>
      <c r="EZ292" s="153">
        <f t="shared" si="2532"/>
        <v>0</v>
      </c>
      <c r="FA292" s="153">
        <f t="shared" si="2532"/>
        <v>0</v>
      </c>
      <c r="FB292" s="153">
        <f t="shared" si="2532"/>
        <v>0</v>
      </c>
      <c r="FC292" s="153">
        <f t="shared" si="2532"/>
        <v>0</v>
      </c>
      <c r="FD292" s="153">
        <f t="shared" si="2532"/>
        <v>0</v>
      </c>
      <c r="FE292" s="153">
        <f t="shared" si="2532"/>
        <v>0</v>
      </c>
      <c r="FF292" s="153">
        <f t="shared" si="2532"/>
        <v>0</v>
      </c>
      <c r="FG292" s="153">
        <f t="shared" si="2532"/>
        <v>0</v>
      </c>
      <c r="FH292" s="153">
        <f t="shared" si="2532"/>
        <v>0</v>
      </c>
      <c r="FI292" s="153">
        <f t="shared" si="2532"/>
        <v>0</v>
      </c>
      <c r="FJ292" s="153">
        <f t="shared" si="2532"/>
        <v>0</v>
      </c>
      <c r="FK292" s="153">
        <f t="shared" si="2532"/>
        <v>0</v>
      </c>
      <c r="FL292" s="153">
        <f t="shared" si="2532"/>
        <v>0</v>
      </c>
      <c r="FM292" s="153">
        <f t="shared" si="2532"/>
        <v>0</v>
      </c>
      <c r="FN292" s="153">
        <f t="shared" si="2532"/>
        <v>0</v>
      </c>
      <c r="FO292" s="153">
        <f t="shared" si="2532"/>
        <v>0</v>
      </c>
      <c r="FP292" s="153">
        <f t="shared" si="2532"/>
        <v>0</v>
      </c>
      <c r="FQ292" s="153">
        <f t="shared" si="2532"/>
        <v>0</v>
      </c>
      <c r="FR292" s="153">
        <f t="shared" si="2532"/>
        <v>0</v>
      </c>
      <c r="FS292" s="153">
        <f t="shared" si="2532"/>
        <v>0</v>
      </c>
      <c r="FT292" s="153">
        <f t="shared" si="2532"/>
        <v>0</v>
      </c>
      <c r="FU292" s="153">
        <f t="shared" si="2532"/>
        <v>0</v>
      </c>
      <c r="FV292" s="153">
        <f t="shared" si="2532"/>
        <v>1</v>
      </c>
      <c r="FW292" s="153">
        <f t="shared" si="2532"/>
        <v>16</v>
      </c>
      <c r="FX292" s="153">
        <f t="shared" si="2532"/>
        <v>0</v>
      </c>
      <c r="FY292" s="153">
        <f t="shared" si="2532"/>
        <v>0</v>
      </c>
      <c r="FZ292" s="153">
        <f t="shared" si="2532"/>
        <v>0</v>
      </c>
      <c r="GA292" s="153">
        <f t="shared" si="2532"/>
        <v>0</v>
      </c>
      <c r="GB292" s="153">
        <f t="shared" si="2532"/>
        <v>0</v>
      </c>
      <c r="GC292" s="153">
        <f t="shared" si="2532"/>
        <v>0</v>
      </c>
      <c r="GD292" s="153">
        <f t="shared" ref="GD292" si="2572">SUM(BF292+DR292)</f>
        <v>0</v>
      </c>
      <c r="GE292" s="153">
        <f t="shared" si="2534"/>
        <v>81</v>
      </c>
      <c r="GF292" s="153">
        <f t="shared" si="2535"/>
        <v>78</v>
      </c>
      <c r="GG292" s="79"/>
      <c r="GH292" s="79"/>
      <c r="GI292" s="79"/>
      <c r="GJ292" s="80"/>
      <c r="GK292" s="267"/>
      <c r="GL292" s="10"/>
      <c r="GM292" s="10"/>
      <c r="GN292" s="1"/>
      <c r="GO292" s="13"/>
      <c r="GP292" s="26"/>
      <c r="GQ292" s="5"/>
      <c r="GR292" s="33"/>
    </row>
    <row r="293" spans="1:200" ht="24.95" hidden="1" customHeight="1" outlineLevel="1" x14ac:dyDescent="0.3">
      <c r="A293" s="116"/>
      <c r="B293" s="170" t="s">
        <v>184</v>
      </c>
      <c r="C293" s="63" t="s">
        <v>181</v>
      </c>
      <c r="D293" s="119" t="s">
        <v>182</v>
      </c>
      <c r="E293" s="63" t="s">
        <v>183</v>
      </c>
      <c r="F293" s="119">
        <v>69</v>
      </c>
      <c r="G293" s="119">
        <v>1</v>
      </c>
      <c r="H293" s="119">
        <v>22</v>
      </c>
      <c r="I293" s="119">
        <v>1</v>
      </c>
      <c r="J293" s="119">
        <v>1</v>
      </c>
      <c r="K293" s="171">
        <f>J293*2</f>
        <v>2</v>
      </c>
      <c r="L293" s="63">
        <v>12</v>
      </c>
      <c r="M293" s="166">
        <f t="shared" si="2504"/>
        <v>12</v>
      </c>
      <c r="N293" s="141">
        <v>6</v>
      </c>
      <c r="O293" s="142">
        <f t="shared" si="2505"/>
        <v>6</v>
      </c>
      <c r="P293" s="141"/>
      <c r="Q293" s="142">
        <f t="shared" si="2506"/>
        <v>0</v>
      </c>
      <c r="R293" s="141">
        <v>6</v>
      </c>
      <c r="S293" s="142">
        <f t="shared" si="2507"/>
        <v>6</v>
      </c>
      <c r="T293" s="141"/>
      <c r="U293" s="142">
        <f t="shared" si="2508"/>
        <v>0</v>
      </c>
      <c r="V293" s="141"/>
      <c r="W293" s="142">
        <f>J293*V293</f>
        <v>0</v>
      </c>
      <c r="X293" s="68">
        <v>0</v>
      </c>
      <c r="Y293" s="68">
        <v>0</v>
      </c>
      <c r="Z293" s="141"/>
      <c r="AA293" s="142">
        <f>SUM(Z293)*1</f>
        <v>0</v>
      </c>
      <c r="AB293" s="141"/>
      <c r="AC293" s="68">
        <f>SUM(AB293)*3*H293/5</f>
        <v>0</v>
      </c>
      <c r="AD293" s="141"/>
      <c r="AE293" s="148">
        <f>SUM(AD293*H293*(30+4))</f>
        <v>0</v>
      </c>
      <c r="AF293" s="141"/>
      <c r="AG293" s="142">
        <f t="shared" si="2536"/>
        <v>0</v>
      </c>
      <c r="AH293" s="141"/>
      <c r="AI293" s="68">
        <f t="shared" si="2537"/>
        <v>0</v>
      </c>
      <c r="AJ293" s="141"/>
      <c r="AK293" s="68">
        <f t="shared" si="2538"/>
        <v>0</v>
      </c>
      <c r="AL293" s="141"/>
      <c r="AM293" s="142">
        <f>SUM(AL293*H293)</f>
        <v>0</v>
      </c>
      <c r="AN293" s="141"/>
      <c r="AO293" s="142">
        <f>SUM(AN293*J293)</f>
        <v>0</v>
      </c>
      <c r="AP293" s="141"/>
      <c r="AQ293" s="68">
        <f>SUM(AP293*H293*2)</f>
        <v>0</v>
      </c>
      <c r="AR293" s="141"/>
      <c r="AS293" s="68">
        <f>AR293*K293*6</f>
        <v>0</v>
      </c>
      <c r="AT293" s="65"/>
      <c r="AU293" s="67">
        <f t="shared" si="2539"/>
        <v>0</v>
      </c>
      <c r="AV293" s="141"/>
      <c r="AW293" s="142">
        <f>AV293*K293*6</f>
        <v>0</v>
      </c>
      <c r="AX293" s="141"/>
      <c r="AY293" s="68">
        <f>AX293*K293*8</f>
        <v>0</v>
      </c>
      <c r="AZ293" s="141"/>
      <c r="BA293" s="68">
        <f>SUM(AZ293*J293*6)</f>
        <v>0</v>
      </c>
      <c r="BB293" s="141"/>
      <c r="BC293" s="68">
        <f>SUM(BB293*K293*4*6)</f>
        <v>0</v>
      </c>
      <c r="BD293" s="141"/>
      <c r="BE293" s="112">
        <f t="shared" si="2540"/>
        <v>0</v>
      </c>
      <c r="BF293" s="116"/>
      <c r="BG293" s="181">
        <f t="shared" si="2509"/>
        <v>12</v>
      </c>
      <c r="BH293" s="181">
        <f t="shared" si="2510"/>
        <v>12</v>
      </c>
      <c r="BI293" s="116"/>
      <c r="BJ293" s="116"/>
      <c r="BK293" s="116"/>
      <c r="BL293" s="116"/>
      <c r="BM293" s="82"/>
      <c r="BN293" s="197" t="s">
        <v>362</v>
      </c>
      <c r="BO293" s="63" t="s">
        <v>181</v>
      </c>
      <c r="BP293" s="63" t="s">
        <v>182</v>
      </c>
      <c r="BQ293" s="63" t="s">
        <v>183</v>
      </c>
      <c r="BR293" s="119">
        <v>8</v>
      </c>
      <c r="BS293" s="119">
        <v>2</v>
      </c>
      <c r="BT293" s="119">
        <v>15</v>
      </c>
      <c r="BU293" s="119">
        <v>1</v>
      </c>
      <c r="BV293" s="119">
        <v>1</v>
      </c>
      <c r="BW293" s="171">
        <f t="shared" ref="BW293:BW298" si="2573">BV293*2</f>
        <v>2</v>
      </c>
      <c r="BX293" s="138">
        <v>2</v>
      </c>
      <c r="BY293" s="172">
        <f t="shared" si="2545"/>
        <v>2</v>
      </c>
      <c r="BZ293" s="141">
        <v>2</v>
      </c>
      <c r="CA293" s="142">
        <f t="shared" si="2546"/>
        <v>2</v>
      </c>
      <c r="CB293" s="141"/>
      <c r="CC293" s="142">
        <f>BV293*CB293</f>
        <v>0</v>
      </c>
      <c r="CD293" s="141"/>
      <c r="CE293" s="142">
        <f t="shared" ref="CE293:CE296" si="2574">SUM(CD293)*BV293</f>
        <v>0</v>
      </c>
      <c r="CF293" s="141"/>
      <c r="CG293" s="142">
        <f t="shared" ref="CG293:CG296" si="2575">SUM(CF293)*BW293</f>
        <v>0</v>
      </c>
      <c r="CH293" s="141"/>
      <c r="CI293" s="142">
        <f t="shared" si="2550"/>
        <v>0</v>
      </c>
      <c r="CJ293" s="68">
        <f t="shared" ref="CJ293" si="2576">SUM(BW293*DH293*2+BW293*DJ293*2)</f>
        <v>0</v>
      </c>
      <c r="CK293" s="68">
        <v>0</v>
      </c>
      <c r="CL293" s="141"/>
      <c r="CM293" s="142">
        <f>SUM(CL293)*1</f>
        <v>0</v>
      </c>
      <c r="CN293" s="141"/>
      <c r="CO293" s="68">
        <f t="shared" ref="CO293:CO294" si="2577">SUM(CN293)*3*BT293/5</f>
        <v>0</v>
      </c>
      <c r="CP293" s="141"/>
      <c r="CQ293" s="148">
        <f t="shared" ref="CQ293:CQ294" si="2578">SUM(CP293*BT293*(30+4))</f>
        <v>0</v>
      </c>
      <c r="CR293" s="141"/>
      <c r="CS293" s="142">
        <f t="shared" si="2555"/>
        <v>0</v>
      </c>
      <c r="CT293" s="141"/>
      <c r="CU293" s="68">
        <f t="shared" si="2556"/>
        <v>0</v>
      </c>
      <c r="CV293" s="141"/>
      <c r="CW293" s="68">
        <f t="shared" ref="CW293:CW294" si="2579">SUM(CV293*BT293*2/3)</f>
        <v>0</v>
      </c>
      <c r="CX293" s="141"/>
      <c r="CY293" s="142">
        <f t="shared" ref="CY293:CY298" si="2580">SUM(CX293*BT293)</f>
        <v>0</v>
      </c>
      <c r="CZ293" s="141"/>
      <c r="DA293" s="142">
        <f t="shared" ref="DA293:DA298" si="2581">SUM(CZ293*BV293)</f>
        <v>0</v>
      </c>
      <c r="DB293" s="141"/>
      <c r="DC293" s="142">
        <f t="shared" ref="DC293:DC296" si="2582">SUM(DB293*BT293*2)</f>
        <v>0</v>
      </c>
      <c r="DD293" s="141"/>
      <c r="DE293" s="142">
        <f>DD293*BV293*4</f>
        <v>0</v>
      </c>
      <c r="DF293" s="65"/>
      <c r="DG293" s="67">
        <f t="shared" si="2561"/>
        <v>0</v>
      </c>
      <c r="DH293" s="141"/>
      <c r="DI293" s="142">
        <f>DH293*BW293*6</f>
        <v>0</v>
      </c>
      <c r="DJ293" s="141"/>
      <c r="DK293" s="142">
        <f t="shared" ref="DK293:DK298" si="2583">DJ293*BW293*8</f>
        <v>0</v>
      </c>
      <c r="DL293" s="141"/>
      <c r="DM293" s="68">
        <f t="shared" ref="DM293" si="2584">SUM(DL293*BW293*5*6)</f>
        <v>0</v>
      </c>
      <c r="DN293" s="141"/>
      <c r="DO293" s="68">
        <f t="shared" ref="DO293:DO294" si="2585">SUM(DN293*BW293*4*6)</f>
        <v>0</v>
      </c>
      <c r="DP293" s="141"/>
      <c r="DQ293" s="112">
        <f t="shared" si="2565"/>
        <v>0</v>
      </c>
      <c r="DR293" s="79"/>
      <c r="DS293" s="187">
        <f t="shared" si="2529"/>
        <v>2</v>
      </c>
      <c r="DT293" s="187">
        <f t="shared" si="2530"/>
        <v>2</v>
      </c>
      <c r="DU293" s="79"/>
      <c r="DV293" s="79"/>
      <c r="DW293" s="79"/>
      <c r="DX293" s="182"/>
      <c r="DY293" s="183"/>
      <c r="DZ293" s="197" t="s">
        <v>362</v>
      </c>
      <c r="EA293" s="63" t="s">
        <v>181</v>
      </c>
      <c r="EB293" s="63" t="s">
        <v>182</v>
      </c>
      <c r="EC293" s="79"/>
      <c r="ED293" s="79"/>
      <c r="EE293" s="79"/>
      <c r="EF293" s="79"/>
      <c r="EG293" s="79"/>
      <c r="EH293" s="79"/>
      <c r="EI293" s="79"/>
      <c r="EJ293" s="79">
        <f t="shared" si="2566"/>
        <v>14</v>
      </c>
      <c r="EK293" s="79">
        <f t="shared" si="2567"/>
        <v>14</v>
      </c>
      <c r="EL293" s="79">
        <f t="shared" si="2568"/>
        <v>8</v>
      </c>
      <c r="EM293" s="153">
        <f t="shared" si="2543"/>
        <v>8</v>
      </c>
      <c r="EN293" s="153">
        <f t="shared" si="2532"/>
        <v>0</v>
      </c>
      <c r="EO293" s="153">
        <f t="shared" si="2532"/>
        <v>0</v>
      </c>
      <c r="EP293" s="153">
        <f t="shared" si="2532"/>
        <v>6</v>
      </c>
      <c r="EQ293" s="153">
        <f t="shared" si="2532"/>
        <v>6</v>
      </c>
      <c r="ER293" s="153">
        <f t="shared" si="2532"/>
        <v>0</v>
      </c>
      <c r="ES293" s="153">
        <f t="shared" si="2532"/>
        <v>0</v>
      </c>
      <c r="ET293" s="153">
        <f t="shared" si="2532"/>
        <v>0</v>
      </c>
      <c r="EU293" s="153">
        <f t="shared" si="2532"/>
        <v>0</v>
      </c>
      <c r="EV293" s="153">
        <f t="shared" si="2532"/>
        <v>0</v>
      </c>
      <c r="EW293" s="153">
        <f t="shared" si="2532"/>
        <v>0</v>
      </c>
      <c r="EX293" s="153">
        <f t="shared" si="2532"/>
        <v>0</v>
      </c>
      <c r="EY293" s="153">
        <f t="shared" si="2532"/>
        <v>0</v>
      </c>
      <c r="EZ293" s="153">
        <f t="shared" si="2532"/>
        <v>0</v>
      </c>
      <c r="FA293" s="153">
        <f t="shared" si="2532"/>
        <v>0</v>
      </c>
      <c r="FB293" s="153">
        <f t="shared" si="2532"/>
        <v>0</v>
      </c>
      <c r="FC293" s="153">
        <f t="shared" si="2532"/>
        <v>0</v>
      </c>
      <c r="FD293" s="153">
        <f t="shared" si="2532"/>
        <v>0</v>
      </c>
      <c r="FE293" s="153">
        <f t="shared" si="2532"/>
        <v>0</v>
      </c>
      <c r="FF293" s="153">
        <f t="shared" si="2532"/>
        <v>0</v>
      </c>
      <c r="FG293" s="153">
        <f t="shared" si="2532"/>
        <v>0</v>
      </c>
      <c r="FH293" s="153">
        <f t="shared" si="2532"/>
        <v>0</v>
      </c>
      <c r="FI293" s="153">
        <f t="shared" si="2532"/>
        <v>0</v>
      </c>
      <c r="FJ293" s="153">
        <f t="shared" si="2532"/>
        <v>0</v>
      </c>
      <c r="FK293" s="153">
        <f t="shared" si="2532"/>
        <v>0</v>
      </c>
      <c r="FL293" s="153">
        <f t="shared" si="2532"/>
        <v>0</v>
      </c>
      <c r="FM293" s="153">
        <f t="shared" si="2532"/>
        <v>0</v>
      </c>
      <c r="FN293" s="153">
        <f t="shared" si="2532"/>
        <v>0</v>
      </c>
      <c r="FO293" s="153">
        <f t="shared" si="2532"/>
        <v>0</v>
      </c>
      <c r="FP293" s="153">
        <f t="shared" si="2532"/>
        <v>0</v>
      </c>
      <c r="FQ293" s="153">
        <f t="shared" si="2532"/>
        <v>0</v>
      </c>
      <c r="FR293" s="153">
        <f t="shared" si="2532"/>
        <v>0</v>
      </c>
      <c r="FS293" s="153">
        <f t="shared" si="2532"/>
        <v>0</v>
      </c>
      <c r="FT293" s="153">
        <f t="shared" si="2532"/>
        <v>0</v>
      </c>
      <c r="FU293" s="153">
        <f t="shared" si="2532"/>
        <v>0</v>
      </c>
      <c r="FV293" s="153">
        <f t="shared" si="2532"/>
        <v>0</v>
      </c>
      <c r="FW293" s="153">
        <f t="shared" si="2532"/>
        <v>0</v>
      </c>
      <c r="FX293" s="153">
        <f t="shared" si="2532"/>
        <v>0</v>
      </c>
      <c r="FY293" s="153">
        <f t="shared" si="2532"/>
        <v>0</v>
      </c>
      <c r="FZ293" s="153">
        <f t="shared" si="2532"/>
        <v>0</v>
      </c>
      <c r="GA293" s="153">
        <f t="shared" si="2532"/>
        <v>0</v>
      </c>
      <c r="GB293" s="153">
        <f t="shared" si="2532"/>
        <v>0</v>
      </c>
      <c r="GC293" s="153">
        <f t="shared" si="2532"/>
        <v>0</v>
      </c>
      <c r="GD293" s="79">
        <f t="shared" si="2569"/>
        <v>0</v>
      </c>
      <c r="GE293" s="153">
        <f t="shared" si="2534"/>
        <v>14</v>
      </c>
      <c r="GF293" s="153">
        <f t="shared" si="2535"/>
        <v>14</v>
      </c>
      <c r="GG293" s="79"/>
      <c r="GH293" s="79"/>
      <c r="GI293" s="79"/>
      <c r="GJ293" s="80"/>
      <c r="GK293" s="267"/>
      <c r="GL293" s="10"/>
      <c r="GM293" s="10"/>
      <c r="GN293" s="1"/>
      <c r="GO293" s="13"/>
      <c r="GP293" s="26"/>
      <c r="GQ293" s="5"/>
      <c r="GR293" s="33"/>
    </row>
    <row r="294" spans="1:200" ht="24.95" hidden="1" customHeight="1" outlineLevel="1" x14ac:dyDescent="0.3">
      <c r="A294" s="116"/>
      <c r="B294" s="62" t="s">
        <v>247</v>
      </c>
      <c r="C294" s="63" t="s">
        <v>110</v>
      </c>
      <c r="D294" s="63" t="s">
        <v>95</v>
      </c>
      <c r="E294" s="63" t="s">
        <v>130</v>
      </c>
      <c r="F294" s="63" t="s">
        <v>248</v>
      </c>
      <c r="G294" s="63">
        <v>9</v>
      </c>
      <c r="H294" s="63">
        <v>2</v>
      </c>
      <c r="I294" s="63">
        <v>1</v>
      </c>
      <c r="J294" s="63">
        <v>3</v>
      </c>
      <c r="K294" s="63">
        <f>SUM(J294)*2</f>
        <v>6</v>
      </c>
      <c r="L294" s="62"/>
      <c r="M294" s="64">
        <f t="shared" si="2504"/>
        <v>0</v>
      </c>
      <c r="N294" s="65"/>
      <c r="O294" s="66">
        <f t="shared" si="2505"/>
        <v>0</v>
      </c>
      <c r="P294" s="65"/>
      <c r="Q294" s="66">
        <f t="shared" si="2506"/>
        <v>0</v>
      </c>
      <c r="R294" s="65"/>
      <c r="S294" s="66">
        <f t="shared" si="2507"/>
        <v>0</v>
      </c>
      <c r="T294" s="65"/>
      <c r="U294" s="66">
        <f t="shared" si="2508"/>
        <v>0</v>
      </c>
      <c r="V294" s="65"/>
      <c r="W294" s="66">
        <f>SUM(V294)*J294*5</f>
        <v>0</v>
      </c>
      <c r="X294" s="67">
        <f>SUM(J294*AX294*2+K294*AZ294*2)</f>
        <v>0</v>
      </c>
      <c r="Y294" s="67">
        <f>L294*J294*0.05</f>
        <v>0</v>
      </c>
      <c r="Z294" s="65"/>
      <c r="AA294" s="66"/>
      <c r="AB294" s="65">
        <v>17</v>
      </c>
      <c r="AC294" s="67">
        <f>AB294*H294*2</f>
        <v>68</v>
      </c>
      <c r="AD294" s="65"/>
      <c r="AE294" s="69">
        <f>SUM(AD294*H294*(30+4))/5</f>
        <v>0</v>
      </c>
      <c r="AF294" s="65"/>
      <c r="AG294" s="66">
        <f t="shared" si="2536"/>
        <v>0</v>
      </c>
      <c r="AH294" s="65"/>
      <c r="AI294" s="67">
        <f t="shared" si="2537"/>
        <v>0</v>
      </c>
      <c r="AJ294" s="65"/>
      <c r="AK294" s="67">
        <f t="shared" si="2538"/>
        <v>0</v>
      </c>
      <c r="AL294" s="65"/>
      <c r="AM294" s="66">
        <f>SUM(AL294*H294)</f>
        <v>0</v>
      </c>
      <c r="AN294" s="65"/>
      <c r="AO294" s="66">
        <f>SUM(AN294*J294)</f>
        <v>0</v>
      </c>
      <c r="AP294" s="65"/>
      <c r="AQ294" s="68">
        <f>AP294*122/3</f>
        <v>0</v>
      </c>
      <c r="AR294" s="65"/>
      <c r="AS294" s="67">
        <f>SUM(J294*AR294*6)</f>
        <v>0</v>
      </c>
      <c r="AT294" s="65"/>
      <c r="AU294" s="67">
        <f t="shared" si="2539"/>
        <v>0</v>
      </c>
      <c r="AV294" s="65"/>
      <c r="AW294" s="66">
        <f>SUM(AV294*H294/3)</f>
        <v>0</v>
      </c>
      <c r="AX294" s="65"/>
      <c r="AY294" s="67">
        <f>SUM(J294*AX294*8)</f>
        <v>0</v>
      </c>
      <c r="AZ294" s="65"/>
      <c r="BA294" s="67">
        <f>SUM(AZ294*K294*5*6)</f>
        <v>0</v>
      </c>
      <c r="BB294" s="65"/>
      <c r="BC294" s="67">
        <f>SUM(BB294*K294*4*6)</f>
        <v>0</v>
      </c>
      <c r="BD294" s="65"/>
      <c r="BE294" s="70">
        <f t="shared" si="2540"/>
        <v>0</v>
      </c>
      <c r="BF294" s="116"/>
      <c r="BG294" s="181">
        <f t="shared" si="2509"/>
        <v>68</v>
      </c>
      <c r="BH294" s="181">
        <f t="shared" si="2510"/>
        <v>0</v>
      </c>
      <c r="BI294" s="116"/>
      <c r="BJ294" s="116"/>
      <c r="BK294" s="116"/>
      <c r="BL294" s="116"/>
      <c r="BM294" s="82"/>
      <c r="BN294" s="170" t="s">
        <v>180</v>
      </c>
      <c r="BO294" s="63" t="s">
        <v>181</v>
      </c>
      <c r="BP294" s="63" t="s">
        <v>182</v>
      </c>
      <c r="BQ294" s="63" t="s">
        <v>183</v>
      </c>
      <c r="BR294" s="119">
        <v>9</v>
      </c>
      <c r="BS294" s="119">
        <v>2</v>
      </c>
      <c r="BT294" s="119">
        <v>29</v>
      </c>
      <c r="BU294" s="119">
        <v>1</v>
      </c>
      <c r="BV294" s="119">
        <v>1</v>
      </c>
      <c r="BW294" s="171">
        <f t="shared" si="2573"/>
        <v>2</v>
      </c>
      <c r="BX294" s="109">
        <v>1</v>
      </c>
      <c r="BY294" s="172">
        <f t="shared" si="2545"/>
        <v>1</v>
      </c>
      <c r="BZ294" s="141">
        <v>1</v>
      </c>
      <c r="CA294" s="142">
        <f t="shared" si="2546"/>
        <v>1</v>
      </c>
      <c r="CB294" s="141"/>
      <c r="CC294" s="142">
        <f t="shared" ref="CC294:CC297" si="2586">BV294*CB294</f>
        <v>0</v>
      </c>
      <c r="CD294" s="141"/>
      <c r="CE294" s="142">
        <f t="shared" si="2574"/>
        <v>0</v>
      </c>
      <c r="CF294" s="141"/>
      <c r="CG294" s="142">
        <f t="shared" si="2575"/>
        <v>0</v>
      </c>
      <c r="CH294" s="141"/>
      <c r="CI294" s="142">
        <f>SUM(CH294)*BV294*3</f>
        <v>0</v>
      </c>
      <c r="CJ294" s="68">
        <f>SUM(DH294*2+DJ294*2)*BV294</f>
        <v>0</v>
      </c>
      <c r="CK294" s="68">
        <v>0</v>
      </c>
      <c r="CL294" s="141"/>
      <c r="CM294" s="142">
        <f t="shared" ref="CM294:CM297" si="2587">SUM(CL294)*1</f>
        <v>0</v>
      </c>
      <c r="CN294" s="141"/>
      <c r="CO294" s="68">
        <f t="shared" si="2577"/>
        <v>0</v>
      </c>
      <c r="CP294" s="141"/>
      <c r="CQ294" s="148">
        <f t="shared" si="2578"/>
        <v>0</v>
      </c>
      <c r="CR294" s="141"/>
      <c r="CS294" s="142">
        <f t="shared" si="2555"/>
        <v>0</v>
      </c>
      <c r="CT294" s="141"/>
      <c r="CU294" s="68">
        <f t="shared" si="2556"/>
        <v>0</v>
      </c>
      <c r="CV294" s="141"/>
      <c r="CW294" s="68">
        <f t="shared" si="2579"/>
        <v>0</v>
      </c>
      <c r="CX294" s="141"/>
      <c r="CY294" s="142">
        <f t="shared" si="2580"/>
        <v>0</v>
      </c>
      <c r="CZ294" s="141"/>
      <c r="DA294" s="142">
        <f t="shared" si="2581"/>
        <v>0</v>
      </c>
      <c r="DB294" s="141"/>
      <c r="DC294" s="142">
        <f t="shared" si="2582"/>
        <v>0</v>
      </c>
      <c r="DD294" s="141"/>
      <c r="DE294" s="142">
        <f t="shared" ref="DE294:DE298" si="2588">DD294*BW294*6</f>
        <v>0</v>
      </c>
      <c r="DF294" s="65"/>
      <c r="DG294" s="67">
        <f t="shared" si="2561"/>
        <v>0</v>
      </c>
      <c r="DH294" s="141"/>
      <c r="DI294" s="142">
        <f t="shared" ref="DI294:DI298" si="2589">DH294*BW294*6</f>
        <v>0</v>
      </c>
      <c r="DJ294" s="141"/>
      <c r="DK294" s="142">
        <f t="shared" si="2583"/>
        <v>0</v>
      </c>
      <c r="DL294" s="141"/>
      <c r="DM294" s="68">
        <f>SUM(DL294*BW294*2*8)</f>
        <v>0</v>
      </c>
      <c r="DN294" s="141"/>
      <c r="DO294" s="68">
        <f t="shared" si="2585"/>
        <v>0</v>
      </c>
      <c r="DP294" s="141"/>
      <c r="DQ294" s="112">
        <f t="shared" si="2565"/>
        <v>0</v>
      </c>
      <c r="DR294" s="79"/>
      <c r="DS294" s="187">
        <f t="shared" si="2529"/>
        <v>1</v>
      </c>
      <c r="DT294" s="187">
        <f t="shared" si="2530"/>
        <v>1</v>
      </c>
      <c r="DU294" s="79"/>
      <c r="DV294" s="79"/>
      <c r="DW294" s="79"/>
      <c r="DX294" s="182"/>
      <c r="DY294" s="183"/>
      <c r="DZ294" s="170" t="s">
        <v>180</v>
      </c>
      <c r="EA294" s="63" t="s">
        <v>181</v>
      </c>
      <c r="EB294" s="63" t="s">
        <v>182</v>
      </c>
      <c r="EC294" s="79"/>
      <c r="ED294" s="79"/>
      <c r="EE294" s="79"/>
      <c r="EF294" s="79"/>
      <c r="EG294" s="79"/>
      <c r="EH294" s="79"/>
      <c r="EI294" s="79"/>
      <c r="EJ294" s="79">
        <f t="shared" si="2566"/>
        <v>1</v>
      </c>
      <c r="EK294" s="79">
        <f t="shared" si="2567"/>
        <v>1</v>
      </c>
      <c r="EL294" s="79">
        <f t="shared" si="2568"/>
        <v>1</v>
      </c>
      <c r="EM294" s="153">
        <f t="shared" si="2543"/>
        <v>1</v>
      </c>
      <c r="EN294" s="153">
        <f t="shared" si="2532"/>
        <v>0</v>
      </c>
      <c r="EO294" s="153">
        <f t="shared" si="2532"/>
        <v>0</v>
      </c>
      <c r="EP294" s="153">
        <f t="shared" si="2532"/>
        <v>0</v>
      </c>
      <c r="EQ294" s="153">
        <f t="shared" si="2532"/>
        <v>0</v>
      </c>
      <c r="ER294" s="153">
        <f t="shared" si="2532"/>
        <v>0</v>
      </c>
      <c r="ES294" s="153">
        <f t="shared" si="2532"/>
        <v>0</v>
      </c>
      <c r="ET294" s="153">
        <f t="shared" si="2532"/>
        <v>0</v>
      </c>
      <c r="EU294" s="153">
        <f t="shared" si="2532"/>
        <v>0</v>
      </c>
      <c r="EV294" s="153">
        <f t="shared" si="2532"/>
        <v>0</v>
      </c>
      <c r="EW294" s="153">
        <f t="shared" si="2532"/>
        <v>0</v>
      </c>
      <c r="EX294" s="153">
        <f t="shared" si="2532"/>
        <v>0</v>
      </c>
      <c r="EY294" s="153">
        <f t="shared" si="2532"/>
        <v>0</v>
      </c>
      <c r="EZ294" s="153">
        <f t="shared" si="2532"/>
        <v>17</v>
      </c>
      <c r="FA294" s="153">
        <f t="shared" si="2532"/>
        <v>68</v>
      </c>
      <c r="FB294" s="153">
        <f t="shared" si="2532"/>
        <v>0</v>
      </c>
      <c r="FC294" s="153">
        <f t="shared" si="2532"/>
        <v>0</v>
      </c>
      <c r="FD294" s="153">
        <f t="shared" si="2532"/>
        <v>0</v>
      </c>
      <c r="FE294" s="153">
        <f t="shared" si="2532"/>
        <v>0</v>
      </c>
      <c r="FF294" s="153">
        <f t="shared" si="2532"/>
        <v>0</v>
      </c>
      <c r="FG294" s="153">
        <f t="shared" si="2532"/>
        <v>0</v>
      </c>
      <c r="FH294" s="153">
        <f t="shared" si="2532"/>
        <v>0</v>
      </c>
      <c r="FI294" s="153">
        <f t="shared" si="2532"/>
        <v>0</v>
      </c>
      <c r="FJ294" s="153">
        <f t="shared" si="2532"/>
        <v>0</v>
      </c>
      <c r="FK294" s="153">
        <f t="shared" si="2532"/>
        <v>0</v>
      </c>
      <c r="FL294" s="153">
        <f t="shared" si="2532"/>
        <v>0</v>
      </c>
      <c r="FM294" s="153">
        <f t="shared" si="2532"/>
        <v>0</v>
      </c>
      <c r="FN294" s="153">
        <f t="shared" si="2532"/>
        <v>0</v>
      </c>
      <c r="FO294" s="153">
        <f t="shared" si="2532"/>
        <v>0</v>
      </c>
      <c r="FP294" s="153">
        <f t="shared" si="2532"/>
        <v>0</v>
      </c>
      <c r="FQ294" s="153">
        <f t="shared" si="2532"/>
        <v>0</v>
      </c>
      <c r="FR294" s="153">
        <f t="shared" si="2532"/>
        <v>0</v>
      </c>
      <c r="FS294" s="153">
        <f t="shared" si="2532"/>
        <v>0</v>
      </c>
      <c r="FT294" s="153">
        <f t="shared" si="2532"/>
        <v>0</v>
      </c>
      <c r="FU294" s="153">
        <f t="shared" si="2532"/>
        <v>0</v>
      </c>
      <c r="FV294" s="153">
        <f t="shared" si="2532"/>
        <v>0</v>
      </c>
      <c r="FW294" s="153">
        <f t="shared" si="2532"/>
        <v>0</v>
      </c>
      <c r="FX294" s="153">
        <f t="shared" si="2532"/>
        <v>0</v>
      </c>
      <c r="FY294" s="153">
        <f t="shared" si="2532"/>
        <v>0</v>
      </c>
      <c r="FZ294" s="153">
        <f t="shared" si="2532"/>
        <v>0</v>
      </c>
      <c r="GA294" s="153">
        <f t="shared" si="2532"/>
        <v>0</v>
      </c>
      <c r="GB294" s="153">
        <f t="shared" si="2532"/>
        <v>0</v>
      </c>
      <c r="GC294" s="153">
        <f t="shared" si="2532"/>
        <v>0</v>
      </c>
      <c r="GD294" s="79">
        <f t="shared" si="2569"/>
        <v>0</v>
      </c>
      <c r="GE294" s="153">
        <f t="shared" si="2534"/>
        <v>69</v>
      </c>
      <c r="GF294" s="153">
        <f t="shared" si="2535"/>
        <v>1</v>
      </c>
      <c r="GG294" s="79"/>
      <c r="GH294" s="79"/>
      <c r="GI294" s="79"/>
      <c r="GJ294" s="80"/>
      <c r="GK294" s="267"/>
      <c r="GL294" s="10"/>
      <c r="GM294" s="10"/>
      <c r="GN294" s="1"/>
      <c r="GO294" s="13"/>
      <c r="GP294" s="26"/>
      <c r="GQ294" s="5"/>
      <c r="GR294" s="33"/>
    </row>
    <row r="295" spans="1:200" ht="24.95" hidden="1" customHeight="1" outlineLevel="1" x14ac:dyDescent="0.3">
      <c r="A295" s="116"/>
      <c r="B295" s="62" t="s">
        <v>245</v>
      </c>
      <c r="C295" s="63" t="s">
        <v>110</v>
      </c>
      <c r="D295" s="63" t="s">
        <v>95</v>
      </c>
      <c r="E295" s="63" t="s">
        <v>130</v>
      </c>
      <c r="F295" s="63" t="s">
        <v>246</v>
      </c>
      <c r="G295" s="63">
        <v>9</v>
      </c>
      <c r="H295" s="63">
        <v>3</v>
      </c>
      <c r="I295" s="63">
        <v>1</v>
      </c>
      <c r="J295" s="63">
        <v>2</v>
      </c>
      <c r="K295" s="63">
        <f>SUM(J295)*2</f>
        <v>4</v>
      </c>
      <c r="L295" s="62"/>
      <c r="M295" s="64">
        <f t="shared" si="2504"/>
        <v>0</v>
      </c>
      <c r="N295" s="65"/>
      <c r="O295" s="66">
        <f t="shared" si="2505"/>
        <v>0</v>
      </c>
      <c r="P295" s="65"/>
      <c r="Q295" s="66">
        <f t="shared" si="2506"/>
        <v>0</v>
      </c>
      <c r="R295" s="65"/>
      <c r="S295" s="66">
        <f t="shared" si="2507"/>
        <v>0</v>
      </c>
      <c r="T295" s="65"/>
      <c r="U295" s="66">
        <f t="shared" si="2508"/>
        <v>0</v>
      </c>
      <c r="V295" s="65"/>
      <c r="W295" s="66">
        <f>SUM(V295)*J295*5</f>
        <v>0</v>
      </c>
      <c r="X295" s="67">
        <f>SUM(J295*AX295*2+K295*AZ295*2)</f>
        <v>0</v>
      </c>
      <c r="Y295" s="67">
        <f>L295*J295*0.05</f>
        <v>0</v>
      </c>
      <c r="Z295" s="65"/>
      <c r="AA295" s="66"/>
      <c r="AB295" s="65">
        <v>17</v>
      </c>
      <c r="AC295" s="67">
        <f>AB295*H295*2</f>
        <v>102</v>
      </c>
      <c r="AD295" s="65"/>
      <c r="AE295" s="69">
        <f>SUM(AD295*H295*(30+4))/5</f>
        <v>0</v>
      </c>
      <c r="AF295" s="65"/>
      <c r="AG295" s="66">
        <f t="shared" si="2536"/>
        <v>0</v>
      </c>
      <c r="AH295" s="65"/>
      <c r="AI295" s="67">
        <f t="shared" si="2537"/>
        <v>0</v>
      </c>
      <c r="AJ295" s="65"/>
      <c r="AK295" s="67">
        <f t="shared" si="2538"/>
        <v>0</v>
      </c>
      <c r="AL295" s="65"/>
      <c r="AM295" s="66">
        <f>SUM(AL295*H295)</f>
        <v>0</v>
      </c>
      <c r="AN295" s="65"/>
      <c r="AO295" s="66">
        <f>SUM(AN295*J295)</f>
        <v>0</v>
      </c>
      <c r="AP295" s="65"/>
      <c r="AQ295" s="68">
        <f>H295*AP295*3/3</f>
        <v>0</v>
      </c>
      <c r="AR295" s="65"/>
      <c r="AS295" s="67">
        <f>SUM(J295*AR295*6)</f>
        <v>0</v>
      </c>
      <c r="AT295" s="65"/>
      <c r="AU295" s="67">
        <f t="shared" si="2539"/>
        <v>0</v>
      </c>
      <c r="AV295" s="65"/>
      <c r="AW295" s="66">
        <f>SUM(AV295*H295/3)</f>
        <v>0</v>
      </c>
      <c r="AX295" s="65"/>
      <c r="AY295" s="67">
        <f>SUM(J295*AX295*8)</f>
        <v>0</v>
      </c>
      <c r="AZ295" s="65"/>
      <c r="BA295" s="67">
        <f>SUM(AZ295*K295*5*6)</f>
        <v>0</v>
      </c>
      <c r="BB295" s="65"/>
      <c r="BC295" s="67">
        <f>SUM(BB295*K295*4*6)</f>
        <v>0</v>
      </c>
      <c r="BD295" s="65"/>
      <c r="BE295" s="70">
        <f t="shared" si="2540"/>
        <v>0</v>
      </c>
      <c r="BF295" s="116"/>
      <c r="BG295" s="181">
        <f t="shared" si="2509"/>
        <v>102</v>
      </c>
      <c r="BH295" s="181">
        <f t="shared" si="2510"/>
        <v>0</v>
      </c>
      <c r="BI295" s="116"/>
      <c r="BJ295" s="116"/>
      <c r="BK295" s="116"/>
      <c r="BL295" s="116"/>
      <c r="BM295" s="82"/>
      <c r="BN295" s="170" t="s">
        <v>180</v>
      </c>
      <c r="BO295" s="63" t="s">
        <v>181</v>
      </c>
      <c r="BP295" s="63" t="s">
        <v>182</v>
      </c>
      <c r="BQ295" s="63" t="s">
        <v>183</v>
      </c>
      <c r="BR295" s="119">
        <v>29</v>
      </c>
      <c r="BS295" s="119">
        <v>2</v>
      </c>
      <c r="BT295" s="119">
        <v>25</v>
      </c>
      <c r="BU295" s="119">
        <v>1</v>
      </c>
      <c r="BV295" s="119">
        <v>1</v>
      </c>
      <c r="BW295" s="171">
        <f t="shared" si="2573"/>
        <v>2</v>
      </c>
      <c r="BX295" s="109">
        <v>1</v>
      </c>
      <c r="BY295" s="172">
        <f t="shared" si="2545"/>
        <v>1</v>
      </c>
      <c r="BZ295" s="141">
        <v>1</v>
      </c>
      <c r="CA295" s="142">
        <f t="shared" si="2546"/>
        <v>1</v>
      </c>
      <c r="CB295" s="141"/>
      <c r="CC295" s="142">
        <f t="shared" si="2586"/>
        <v>0</v>
      </c>
      <c r="CD295" s="141"/>
      <c r="CE295" s="142">
        <f t="shared" si="2574"/>
        <v>0</v>
      </c>
      <c r="CF295" s="141"/>
      <c r="CG295" s="142">
        <f t="shared" si="2575"/>
        <v>0</v>
      </c>
      <c r="CH295" s="141"/>
      <c r="CI295" s="142">
        <f>SUM(CH295)*BV295*3</f>
        <v>0</v>
      </c>
      <c r="CJ295" s="68">
        <f>SUM(DH295*2+DJ295*2)*BV295</f>
        <v>0</v>
      </c>
      <c r="CK295" s="68">
        <v>0</v>
      </c>
      <c r="CL295" s="141"/>
      <c r="CM295" s="142">
        <f t="shared" si="2587"/>
        <v>0</v>
      </c>
      <c r="CN295" s="141"/>
      <c r="CO295" s="68">
        <f t="shared" ref="CO295:CO296" si="2590">SUM(CN295)*3*BT295/5</f>
        <v>0</v>
      </c>
      <c r="CP295" s="141"/>
      <c r="CQ295" s="148">
        <f t="shared" ref="CQ295" si="2591">SUM(CP295*BT295*(30+4))</f>
        <v>0</v>
      </c>
      <c r="CR295" s="141"/>
      <c r="CS295" s="142">
        <f t="shared" si="2555"/>
        <v>0</v>
      </c>
      <c r="CT295" s="141"/>
      <c r="CU295" s="68">
        <f t="shared" si="2556"/>
        <v>0</v>
      </c>
      <c r="CV295" s="141"/>
      <c r="CW295" s="68">
        <f t="shared" ref="CW295" si="2592">SUM(CV295*BT295*2/3)</f>
        <v>0</v>
      </c>
      <c r="CX295" s="141"/>
      <c r="CY295" s="142">
        <f t="shared" si="2580"/>
        <v>0</v>
      </c>
      <c r="CZ295" s="141"/>
      <c r="DA295" s="142">
        <f t="shared" si="2581"/>
        <v>0</v>
      </c>
      <c r="DB295" s="141"/>
      <c r="DC295" s="142">
        <f t="shared" si="2582"/>
        <v>0</v>
      </c>
      <c r="DD295" s="141"/>
      <c r="DE295" s="142">
        <f t="shared" si="2588"/>
        <v>0</v>
      </c>
      <c r="DF295" s="65"/>
      <c r="DG295" s="67">
        <f t="shared" si="2561"/>
        <v>0</v>
      </c>
      <c r="DH295" s="141"/>
      <c r="DI295" s="142">
        <f t="shared" si="2589"/>
        <v>0</v>
      </c>
      <c r="DJ295" s="141"/>
      <c r="DK295" s="142">
        <f t="shared" si="2583"/>
        <v>0</v>
      </c>
      <c r="DL295" s="141"/>
      <c r="DM295" s="68">
        <f t="shared" ref="DM295:DM296" si="2593">SUM(DL295*BW295*2*8)</f>
        <v>0</v>
      </c>
      <c r="DN295" s="141"/>
      <c r="DO295" s="68">
        <f>SUM(DN295*BW295*4*6)</f>
        <v>0</v>
      </c>
      <c r="DP295" s="141"/>
      <c r="DQ295" s="112">
        <f>SUM(DP295*50)</f>
        <v>0</v>
      </c>
      <c r="DR295" s="79"/>
      <c r="DS295" s="187">
        <f t="shared" si="2529"/>
        <v>1</v>
      </c>
      <c r="DT295" s="187">
        <f t="shared" si="2530"/>
        <v>1</v>
      </c>
      <c r="DU295" s="79"/>
      <c r="DV295" s="79"/>
      <c r="DW295" s="79"/>
      <c r="DX295" s="182"/>
      <c r="DY295" s="183"/>
      <c r="DZ295" s="170" t="s">
        <v>180</v>
      </c>
      <c r="EA295" s="63" t="s">
        <v>181</v>
      </c>
      <c r="EB295" s="63" t="s">
        <v>182</v>
      </c>
      <c r="EC295" s="79"/>
      <c r="ED295" s="79"/>
      <c r="EE295" s="79"/>
      <c r="EF295" s="79"/>
      <c r="EG295" s="79"/>
      <c r="EH295" s="79"/>
      <c r="EI295" s="79"/>
      <c r="EJ295" s="79">
        <f t="shared" si="2566"/>
        <v>1</v>
      </c>
      <c r="EK295" s="79">
        <f t="shared" si="2567"/>
        <v>1</v>
      </c>
      <c r="EL295" s="79">
        <f t="shared" si="2568"/>
        <v>1</v>
      </c>
      <c r="EM295" s="153">
        <f t="shared" si="2543"/>
        <v>1</v>
      </c>
      <c r="EN295" s="153">
        <f t="shared" si="2532"/>
        <v>0</v>
      </c>
      <c r="EO295" s="153">
        <f t="shared" si="2532"/>
        <v>0</v>
      </c>
      <c r="EP295" s="153">
        <f t="shared" si="2532"/>
        <v>0</v>
      </c>
      <c r="EQ295" s="153">
        <f t="shared" ref="EQ295:EQ303" si="2594">SUM(S295+CE295)</f>
        <v>0</v>
      </c>
      <c r="ER295" s="153">
        <f t="shared" ref="ER295:ER303" si="2595">SUM(T295+CF295)</f>
        <v>0</v>
      </c>
      <c r="ES295" s="153">
        <f t="shared" ref="ES295:ES303" si="2596">SUM(U295+CG295)</f>
        <v>0</v>
      </c>
      <c r="ET295" s="153">
        <f t="shared" ref="ET295:ET303" si="2597">SUM(V295+CH295)</f>
        <v>0</v>
      </c>
      <c r="EU295" s="153">
        <f t="shared" ref="EU295:EU303" si="2598">SUM(W295+CI295)</f>
        <v>0</v>
      </c>
      <c r="EV295" s="153">
        <f t="shared" ref="EV295:EV303" si="2599">SUM(X295+CJ295)</f>
        <v>0</v>
      </c>
      <c r="EW295" s="153">
        <f t="shared" ref="EW295:EW303" si="2600">SUM(Y295+CK295)</f>
        <v>0</v>
      </c>
      <c r="EX295" s="153">
        <f t="shared" ref="EX295:EX303" si="2601">SUM(Z295+CL295)</f>
        <v>0</v>
      </c>
      <c r="EY295" s="153">
        <f t="shared" ref="EY295:EY303" si="2602">SUM(AA295+CM295)</f>
        <v>0</v>
      </c>
      <c r="EZ295" s="153">
        <f t="shared" ref="EZ295:EZ303" si="2603">SUM(AB295+CN295)</f>
        <v>17</v>
      </c>
      <c r="FA295" s="153">
        <f t="shared" ref="FA295:FA303" si="2604">SUM(AC295+CO295)</f>
        <v>102</v>
      </c>
      <c r="FB295" s="153">
        <f t="shared" ref="FB295:FB303" si="2605">SUM(AD295+CP295)</f>
        <v>0</v>
      </c>
      <c r="FC295" s="153">
        <f t="shared" ref="FC295:FC303" si="2606">SUM(AE295+CQ295)</f>
        <v>0</v>
      </c>
      <c r="FD295" s="153">
        <f t="shared" ref="FD295:FD303" si="2607">SUM(AF295+CR295)</f>
        <v>0</v>
      </c>
      <c r="FE295" s="153">
        <f t="shared" ref="FE295:FE303" si="2608">SUM(AG295+CS295)</f>
        <v>0</v>
      </c>
      <c r="FF295" s="153">
        <f t="shared" ref="FF295:FF303" si="2609">SUM(AH295+CT295)</f>
        <v>0</v>
      </c>
      <c r="FG295" s="153">
        <f t="shared" ref="FG295:FG303" si="2610">SUM(AI295+CU295)</f>
        <v>0</v>
      </c>
      <c r="FH295" s="153">
        <f t="shared" ref="FH295:FH303" si="2611">SUM(AJ295+CV295)</f>
        <v>0</v>
      </c>
      <c r="FI295" s="153">
        <f t="shared" ref="FI295:FI303" si="2612">SUM(AK295+CW295)</f>
        <v>0</v>
      </c>
      <c r="FJ295" s="153">
        <f t="shared" ref="FJ295:FJ303" si="2613">SUM(AL295+CX295)</f>
        <v>0</v>
      </c>
      <c r="FK295" s="153">
        <f t="shared" ref="FK295:FK303" si="2614">SUM(AM295+CY295)</f>
        <v>0</v>
      </c>
      <c r="FL295" s="153">
        <f t="shared" ref="FL295:FL303" si="2615">SUM(AN295+CZ295)</f>
        <v>0</v>
      </c>
      <c r="FM295" s="153">
        <f t="shared" ref="FM295:FM303" si="2616">SUM(AO295+DA295)</f>
        <v>0</v>
      </c>
      <c r="FN295" s="153">
        <f t="shared" ref="FN295:FN303" si="2617">SUM(AP295+DB295)</f>
        <v>0</v>
      </c>
      <c r="FO295" s="153">
        <f t="shared" ref="FO295:FO303" si="2618">SUM(AQ295+DC295)</f>
        <v>0</v>
      </c>
      <c r="FP295" s="153">
        <f t="shared" ref="FP295:FP303" si="2619">SUM(AR295+DD295)</f>
        <v>0</v>
      </c>
      <c r="FQ295" s="153">
        <f t="shared" ref="FQ295:FQ303" si="2620">SUM(AS295+DE295)</f>
        <v>0</v>
      </c>
      <c r="FR295" s="153">
        <f t="shared" ref="FR295:FR303" si="2621">SUM(AT295+DF295)</f>
        <v>0</v>
      </c>
      <c r="FS295" s="153">
        <f t="shared" ref="FS295:FS303" si="2622">SUM(AU295+DG295)</f>
        <v>0</v>
      </c>
      <c r="FT295" s="153">
        <f t="shared" ref="FT295:FT303" si="2623">SUM(AV295+DH295)</f>
        <v>0</v>
      </c>
      <c r="FU295" s="153">
        <f t="shared" ref="FU295:FU303" si="2624">SUM(AW295+DI295)</f>
        <v>0</v>
      </c>
      <c r="FV295" s="153">
        <f t="shared" ref="FV295:FV303" si="2625">SUM(AX295+DJ295)</f>
        <v>0</v>
      </c>
      <c r="FW295" s="153">
        <f t="shared" ref="FW295:FW303" si="2626">SUM(AY295+DK295)</f>
        <v>0</v>
      </c>
      <c r="FX295" s="153">
        <f t="shared" ref="FX295:FX303" si="2627">SUM(AZ295+DL295)</f>
        <v>0</v>
      </c>
      <c r="FY295" s="153">
        <f t="shared" ref="FY295:FY303" si="2628">SUM(BA295+DM295)</f>
        <v>0</v>
      </c>
      <c r="FZ295" s="153">
        <f t="shared" ref="FZ295:FZ303" si="2629">SUM(BB295+DN295)</f>
        <v>0</v>
      </c>
      <c r="GA295" s="153">
        <f t="shared" ref="GA295:GA303" si="2630">SUM(BC295+DO295)</f>
        <v>0</v>
      </c>
      <c r="GB295" s="153">
        <f t="shared" ref="GB295:GB303" si="2631">SUM(BD295+DP295)</f>
        <v>0</v>
      </c>
      <c r="GC295" s="153">
        <f t="shared" ref="GC295:GC303" si="2632">SUM(BE295+DQ295)</f>
        <v>0</v>
      </c>
      <c r="GD295" s="79">
        <f t="shared" si="2569"/>
        <v>0</v>
      </c>
      <c r="GE295" s="153">
        <f t="shared" si="2534"/>
        <v>103</v>
      </c>
      <c r="GF295" s="153">
        <f t="shared" si="2535"/>
        <v>1</v>
      </c>
      <c r="GG295" s="79"/>
      <c r="GH295" s="79"/>
      <c r="GI295" s="79"/>
      <c r="GJ295" s="80"/>
      <c r="GK295" s="267"/>
      <c r="GL295" s="10"/>
      <c r="GM295" s="10"/>
      <c r="GN295" s="1"/>
      <c r="GO295" s="13"/>
      <c r="GP295" s="26"/>
      <c r="GQ295" s="5"/>
      <c r="GR295" s="33"/>
    </row>
    <row r="296" spans="1:200" ht="24.95" hidden="1" customHeight="1" outlineLevel="1" x14ac:dyDescent="0.3">
      <c r="A296" s="116"/>
      <c r="B296" s="137" t="s">
        <v>233</v>
      </c>
      <c r="C296" s="119" t="s">
        <v>110</v>
      </c>
      <c r="D296" s="119" t="s">
        <v>95</v>
      </c>
      <c r="E296" s="119" t="s">
        <v>130</v>
      </c>
      <c r="F296" s="119" t="s">
        <v>246</v>
      </c>
      <c r="G296" s="119">
        <v>9</v>
      </c>
      <c r="H296" s="119">
        <v>3</v>
      </c>
      <c r="I296" s="119">
        <v>1</v>
      </c>
      <c r="J296" s="119">
        <v>1</v>
      </c>
      <c r="K296" s="119">
        <v>1</v>
      </c>
      <c r="L296" s="138"/>
      <c r="M296" s="139">
        <f t="shared" ref="M296:M297" si="2633">SUM(N296+P296+R296+T296+V296)</f>
        <v>0</v>
      </c>
      <c r="N296" s="138"/>
      <c r="O296" s="138">
        <f t="shared" ref="O296:O297" si="2634">SUM(N296)*I296</f>
        <v>0</v>
      </c>
      <c r="P296" s="138"/>
      <c r="Q296" s="140">
        <f t="shared" si="2506"/>
        <v>0</v>
      </c>
      <c r="R296" s="138"/>
      <c r="S296" s="140">
        <f t="shared" ref="S296:S297" si="2635">SUM(R296)*J296</f>
        <v>0</v>
      </c>
      <c r="T296" s="141"/>
      <c r="U296" s="142">
        <f t="shared" ref="U296:U297" si="2636">SUM(T296)*K296</f>
        <v>0</v>
      </c>
      <c r="V296" s="141"/>
      <c r="W296" s="142">
        <f t="shared" ref="W296:W297" si="2637">SUM(V296)*J296*5</f>
        <v>0</v>
      </c>
      <c r="X296" s="68">
        <f>SUM(J296*AX296*2+K296*AZ296*2)</f>
        <v>0</v>
      </c>
      <c r="Y296" s="68">
        <f t="shared" ref="Y296" si="2638">L296*J296*0.05</f>
        <v>0</v>
      </c>
      <c r="Z296" s="141"/>
      <c r="AA296" s="142"/>
      <c r="AB296" s="141"/>
      <c r="AC296" s="68">
        <f t="shared" ref="AC296:AC297" si="2639">SUM(AB296)*3*H296/5</f>
        <v>0</v>
      </c>
      <c r="AD296" s="141">
        <v>1</v>
      </c>
      <c r="AE296" s="148">
        <f>SUM(AD296*H296*(15))</f>
        <v>45</v>
      </c>
      <c r="AF296" s="141"/>
      <c r="AG296" s="142">
        <f t="shared" ref="AG296:AG297" si="2640">SUM(AF296*H296*3)</f>
        <v>0</v>
      </c>
      <c r="AH296" s="141"/>
      <c r="AI296" s="68">
        <f t="shared" ref="AI296:AI297" si="2641">SUM(AH296*H296/3)</f>
        <v>0</v>
      </c>
      <c r="AJ296" s="141"/>
      <c r="AK296" s="68">
        <f t="shared" ref="AK296:AK297" si="2642">SUM(AJ296*H296*2/3)</f>
        <v>0</v>
      </c>
      <c r="AL296" s="141"/>
      <c r="AM296" s="142">
        <f>SUM(AL296*H296)*2</f>
        <v>0</v>
      </c>
      <c r="AN296" s="141"/>
      <c r="AO296" s="142">
        <f t="shared" ref="AO296" si="2643">SUM(AN296*J296)</f>
        <v>0</v>
      </c>
      <c r="AP296" s="141"/>
      <c r="AQ296" s="68">
        <f t="shared" ref="AQ296:AQ297" si="2644">SUM(AP296*H296*2)</f>
        <v>0</v>
      </c>
      <c r="AR296" s="141"/>
      <c r="AS296" s="68">
        <f t="shared" ref="AS296:AS297" si="2645">SUM(J296*AR296*6)</f>
        <v>0</v>
      </c>
      <c r="AT296" s="141"/>
      <c r="AU296" s="68">
        <f t="shared" si="2539"/>
        <v>0</v>
      </c>
      <c r="AV296" s="141"/>
      <c r="AW296" s="142">
        <f t="shared" ref="AW296" si="2646">SUM(AV296*H296/3)</f>
        <v>0</v>
      </c>
      <c r="AX296" s="141"/>
      <c r="AY296" s="68">
        <f>SUM(J296*AX296*8)</f>
        <v>0</v>
      </c>
      <c r="AZ296" s="141"/>
      <c r="BA296" s="68">
        <f>SUM(AZ296*K296*5*6)</f>
        <v>0</v>
      </c>
      <c r="BB296" s="141"/>
      <c r="BC296" s="68">
        <f t="shared" ref="BC296:BC297" si="2647">SUM(BB296*K296*4*6)</f>
        <v>0</v>
      </c>
      <c r="BD296" s="141"/>
      <c r="BE296" s="112">
        <f t="shared" si="2540"/>
        <v>0</v>
      </c>
      <c r="BF296" s="116"/>
      <c r="BG296" s="181">
        <f t="shared" si="2509"/>
        <v>45</v>
      </c>
      <c r="BH296" s="181">
        <f t="shared" si="2510"/>
        <v>0</v>
      </c>
      <c r="BI296" s="116"/>
      <c r="BJ296" s="116"/>
      <c r="BK296" s="116"/>
      <c r="BL296" s="116"/>
      <c r="BM296" s="82"/>
      <c r="BN296" s="170" t="s">
        <v>180</v>
      </c>
      <c r="BO296" s="63" t="s">
        <v>181</v>
      </c>
      <c r="BP296" s="63" t="s">
        <v>182</v>
      </c>
      <c r="BQ296" s="63" t="s">
        <v>183</v>
      </c>
      <c r="BR296" s="119">
        <v>42</v>
      </c>
      <c r="BS296" s="119">
        <v>2</v>
      </c>
      <c r="BT296" s="119">
        <v>30</v>
      </c>
      <c r="BU296" s="119">
        <v>1</v>
      </c>
      <c r="BV296" s="119">
        <v>1</v>
      </c>
      <c r="BW296" s="171">
        <f t="shared" si="2573"/>
        <v>2</v>
      </c>
      <c r="BX296" s="109">
        <v>1</v>
      </c>
      <c r="BY296" s="172">
        <f t="shared" si="2545"/>
        <v>1</v>
      </c>
      <c r="BZ296" s="141">
        <v>1</v>
      </c>
      <c r="CA296" s="142">
        <f t="shared" si="2546"/>
        <v>1</v>
      </c>
      <c r="CB296" s="141"/>
      <c r="CC296" s="142">
        <f t="shared" si="2586"/>
        <v>0</v>
      </c>
      <c r="CD296" s="141"/>
      <c r="CE296" s="142">
        <f t="shared" si="2574"/>
        <v>0</v>
      </c>
      <c r="CF296" s="141"/>
      <c r="CG296" s="142">
        <f t="shared" si="2575"/>
        <v>0</v>
      </c>
      <c r="CH296" s="141"/>
      <c r="CI296" s="142">
        <f>SUM(CH296)*BV296*3</f>
        <v>0</v>
      </c>
      <c r="CJ296" s="68">
        <f>SUM(DH296*2+DJ296*2)*BV296</f>
        <v>0</v>
      </c>
      <c r="CK296" s="68">
        <v>0</v>
      </c>
      <c r="CL296" s="141"/>
      <c r="CM296" s="142">
        <f t="shared" si="2587"/>
        <v>0</v>
      </c>
      <c r="CN296" s="141"/>
      <c r="CO296" s="68">
        <f t="shared" si="2590"/>
        <v>0</v>
      </c>
      <c r="CP296" s="141"/>
      <c r="CQ296" s="148">
        <f t="shared" ref="CQ296" si="2648">SUM(CP296*BT296*(30+4))</f>
        <v>0</v>
      </c>
      <c r="CR296" s="141"/>
      <c r="CS296" s="142">
        <f t="shared" si="2555"/>
        <v>0</v>
      </c>
      <c r="CT296" s="141"/>
      <c r="CU296" s="68">
        <f t="shared" si="2556"/>
        <v>0</v>
      </c>
      <c r="CV296" s="141"/>
      <c r="CW296" s="68">
        <f t="shared" ref="CW296" si="2649">SUM(CV296*BT296*2/3)</f>
        <v>0</v>
      </c>
      <c r="CX296" s="141"/>
      <c r="CY296" s="142">
        <f t="shared" si="2580"/>
        <v>0</v>
      </c>
      <c r="CZ296" s="141"/>
      <c r="DA296" s="142">
        <f t="shared" si="2581"/>
        <v>0</v>
      </c>
      <c r="DB296" s="141"/>
      <c r="DC296" s="142">
        <f t="shared" si="2582"/>
        <v>0</v>
      </c>
      <c r="DD296" s="141"/>
      <c r="DE296" s="142">
        <f t="shared" si="2588"/>
        <v>0</v>
      </c>
      <c r="DF296" s="65"/>
      <c r="DG296" s="67">
        <f t="shared" si="2561"/>
        <v>0</v>
      </c>
      <c r="DH296" s="141"/>
      <c r="DI296" s="142">
        <f t="shared" si="2589"/>
        <v>0</v>
      </c>
      <c r="DJ296" s="141"/>
      <c r="DK296" s="142">
        <f t="shared" si="2583"/>
        <v>0</v>
      </c>
      <c r="DL296" s="141"/>
      <c r="DM296" s="68">
        <f t="shared" si="2593"/>
        <v>0</v>
      </c>
      <c r="DN296" s="141"/>
      <c r="DO296" s="68">
        <f t="shared" ref="DO296" si="2650">SUM(DN296*BW296*4*6)</f>
        <v>0</v>
      </c>
      <c r="DP296" s="141"/>
      <c r="DQ296" s="112">
        <f t="shared" ref="DQ296:DQ297" si="2651">SUM(DP296*50)</f>
        <v>0</v>
      </c>
      <c r="DR296" s="79"/>
      <c r="DS296" s="187">
        <f t="shared" si="2529"/>
        <v>1</v>
      </c>
      <c r="DT296" s="187">
        <f t="shared" si="2530"/>
        <v>1</v>
      </c>
      <c r="DU296" s="79"/>
      <c r="DV296" s="79"/>
      <c r="DW296" s="79"/>
      <c r="DX296" s="182"/>
      <c r="DY296" s="183"/>
      <c r="DZ296" s="170" t="s">
        <v>180</v>
      </c>
      <c r="EA296" s="63" t="s">
        <v>181</v>
      </c>
      <c r="EB296" s="63" t="s">
        <v>182</v>
      </c>
      <c r="EC296" s="79"/>
      <c r="ED296" s="79"/>
      <c r="EE296" s="79"/>
      <c r="EF296" s="79"/>
      <c r="EG296" s="79"/>
      <c r="EH296" s="79"/>
      <c r="EI296" s="79"/>
      <c r="EJ296" s="79">
        <f t="shared" si="2566"/>
        <v>1</v>
      </c>
      <c r="EK296" s="79">
        <f t="shared" si="2567"/>
        <v>1</v>
      </c>
      <c r="EL296" s="79">
        <f t="shared" si="2568"/>
        <v>1</v>
      </c>
      <c r="EM296" s="153">
        <f t="shared" si="2543"/>
        <v>1</v>
      </c>
      <c r="EN296" s="153">
        <f t="shared" ref="EN296:EN303" si="2652">SUM(P296+CB296)</f>
        <v>0</v>
      </c>
      <c r="EO296" s="153">
        <f t="shared" ref="EO296:EO303" si="2653">SUM(Q296+CC296)</f>
        <v>0</v>
      </c>
      <c r="EP296" s="153">
        <f t="shared" ref="EP296:EP303" si="2654">SUM(R296+CD296)</f>
        <v>0</v>
      </c>
      <c r="EQ296" s="153">
        <f t="shared" si="2594"/>
        <v>0</v>
      </c>
      <c r="ER296" s="153">
        <f t="shared" si="2595"/>
        <v>0</v>
      </c>
      <c r="ES296" s="153">
        <f t="shared" si="2596"/>
        <v>0</v>
      </c>
      <c r="ET296" s="153">
        <f t="shared" si="2597"/>
        <v>0</v>
      </c>
      <c r="EU296" s="153">
        <f t="shared" si="2598"/>
        <v>0</v>
      </c>
      <c r="EV296" s="153">
        <f t="shared" si="2599"/>
        <v>0</v>
      </c>
      <c r="EW296" s="153">
        <f t="shared" si="2600"/>
        <v>0</v>
      </c>
      <c r="EX296" s="153">
        <f t="shared" si="2601"/>
        <v>0</v>
      </c>
      <c r="EY296" s="153">
        <f t="shared" si="2602"/>
        <v>0</v>
      </c>
      <c r="EZ296" s="153">
        <f t="shared" si="2603"/>
        <v>0</v>
      </c>
      <c r="FA296" s="153">
        <f t="shared" si="2604"/>
        <v>0</v>
      </c>
      <c r="FB296" s="153">
        <f t="shared" si="2605"/>
        <v>1</v>
      </c>
      <c r="FC296" s="153">
        <f t="shared" si="2606"/>
        <v>45</v>
      </c>
      <c r="FD296" s="153">
        <f t="shared" si="2607"/>
        <v>0</v>
      </c>
      <c r="FE296" s="153">
        <f t="shared" si="2608"/>
        <v>0</v>
      </c>
      <c r="FF296" s="153">
        <f t="shared" si="2609"/>
        <v>0</v>
      </c>
      <c r="FG296" s="153">
        <f t="shared" si="2610"/>
        <v>0</v>
      </c>
      <c r="FH296" s="153">
        <f t="shared" si="2611"/>
        <v>0</v>
      </c>
      <c r="FI296" s="153">
        <f t="shared" si="2612"/>
        <v>0</v>
      </c>
      <c r="FJ296" s="153">
        <f t="shared" si="2613"/>
        <v>0</v>
      </c>
      <c r="FK296" s="153">
        <f t="shared" si="2614"/>
        <v>0</v>
      </c>
      <c r="FL296" s="153">
        <f t="shared" si="2615"/>
        <v>0</v>
      </c>
      <c r="FM296" s="153">
        <f t="shared" si="2616"/>
        <v>0</v>
      </c>
      <c r="FN296" s="153">
        <f t="shared" si="2617"/>
        <v>0</v>
      </c>
      <c r="FO296" s="153">
        <f t="shared" si="2618"/>
        <v>0</v>
      </c>
      <c r="FP296" s="153">
        <f t="shared" si="2619"/>
        <v>0</v>
      </c>
      <c r="FQ296" s="153">
        <f t="shared" si="2620"/>
        <v>0</v>
      </c>
      <c r="FR296" s="153">
        <f t="shared" si="2621"/>
        <v>0</v>
      </c>
      <c r="FS296" s="153">
        <f t="shared" si="2622"/>
        <v>0</v>
      </c>
      <c r="FT296" s="153">
        <f t="shared" si="2623"/>
        <v>0</v>
      </c>
      <c r="FU296" s="153">
        <f t="shared" si="2624"/>
        <v>0</v>
      </c>
      <c r="FV296" s="153">
        <f t="shared" si="2625"/>
        <v>0</v>
      </c>
      <c r="FW296" s="153">
        <f t="shared" si="2626"/>
        <v>0</v>
      </c>
      <c r="FX296" s="153">
        <f t="shared" si="2627"/>
        <v>0</v>
      </c>
      <c r="FY296" s="153">
        <f t="shared" si="2628"/>
        <v>0</v>
      </c>
      <c r="FZ296" s="153">
        <f t="shared" si="2629"/>
        <v>0</v>
      </c>
      <c r="GA296" s="153">
        <f t="shared" si="2630"/>
        <v>0</v>
      </c>
      <c r="GB296" s="153">
        <f t="shared" si="2631"/>
        <v>0</v>
      </c>
      <c r="GC296" s="153">
        <f t="shared" si="2632"/>
        <v>0</v>
      </c>
      <c r="GD296" s="79">
        <f t="shared" si="2569"/>
        <v>0</v>
      </c>
      <c r="GE296" s="153">
        <f t="shared" si="2534"/>
        <v>46</v>
      </c>
      <c r="GF296" s="153">
        <f t="shared" si="2535"/>
        <v>1</v>
      </c>
      <c r="GG296" s="79"/>
      <c r="GH296" s="79"/>
      <c r="GI296" s="79"/>
      <c r="GJ296" s="80"/>
      <c r="GK296" s="267"/>
      <c r="GL296" s="10"/>
      <c r="GM296" s="10"/>
      <c r="GN296" s="1"/>
      <c r="GO296" s="12"/>
      <c r="GP296" s="26"/>
      <c r="GQ296" s="5"/>
      <c r="GR296" s="33"/>
    </row>
    <row r="297" spans="1:200" ht="24.95" hidden="1" customHeight="1" outlineLevel="1" x14ac:dyDescent="0.3">
      <c r="A297" s="116"/>
      <c r="B297" s="137" t="s">
        <v>233</v>
      </c>
      <c r="C297" s="119" t="s">
        <v>94</v>
      </c>
      <c r="D297" s="119" t="s">
        <v>95</v>
      </c>
      <c r="E297" s="119" t="s">
        <v>96</v>
      </c>
      <c r="F297" s="119" t="s">
        <v>377</v>
      </c>
      <c r="G297" s="119">
        <v>9</v>
      </c>
      <c r="H297" s="119">
        <v>2</v>
      </c>
      <c r="I297" s="119">
        <v>1</v>
      </c>
      <c r="J297" s="119">
        <v>1</v>
      </c>
      <c r="K297" s="119">
        <v>1</v>
      </c>
      <c r="L297" s="138"/>
      <c r="M297" s="139">
        <f t="shared" si="2633"/>
        <v>0</v>
      </c>
      <c r="N297" s="138"/>
      <c r="O297" s="138">
        <f t="shared" si="2634"/>
        <v>0</v>
      </c>
      <c r="P297" s="138"/>
      <c r="Q297" s="140">
        <f t="shared" si="2506"/>
        <v>0</v>
      </c>
      <c r="R297" s="138"/>
      <c r="S297" s="140">
        <f t="shared" si="2635"/>
        <v>0</v>
      </c>
      <c r="T297" s="141"/>
      <c r="U297" s="142">
        <f t="shared" si="2636"/>
        <v>0</v>
      </c>
      <c r="V297" s="141"/>
      <c r="W297" s="142">
        <f t="shared" si="2637"/>
        <v>0</v>
      </c>
      <c r="X297" s="68"/>
      <c r="Y297" s="68">
        <f t="shared" ref="Y297" si="2655">SUM(L297*5/100*J297)</f>
        <v>0</v>
      </c>
      <c r="Z297" s="141"/>
      <c r="AA297" s="142"/>
      <c r="AB297" s="141"/>
      <c r="AC297" s="68">
        <f t="shared" si="2639"/>
        <v>0</v>
      </c>
      <c r="AD297" s="141">
        <v>1</v>
      </c>
      <c r="AE297" s="148">
        <f>SUM(AD297*H297*(15))</f>
        <v>30</v>
      </c>
      <c r="AF297" s="141"/>
      <c r="AG297" s="142">
        <f t="shared" si="2640"/>
        <v>0</v>
      </c>
      <c r="AH297" s="141"/>
      <c r="AI297" s="68">
        <f t="shared" si="2641"/>
        <v>0</v>
      </c>
      <c r="AJ297" s="141"/>
      <c r="AK297" s="68">
        <f t="shared" si="2642"/>
        <v>0</v>
      </c>
      <c r="AL297" s="141"/>
      <c r="AM297" s="142">
        <f>SUM(AL297*H297)*2</f>
        <v>0</v>
      </c>
      <c r="AN297" s="141"/>
      <c r="AO297" s="142">
        <f>SUM(AN297*J297*2)</f>
        <v>0</v>
      </c>
      <c r="AP297" s="141"/>
      <c r="AQ297" s="68">
        <f t="shared" si="2644"/>
        <v>0</v>
      </c>
      <c r="AR297" s="141"/>
      <c r="AS297" s="68">
        <f t="shared" si="2645"/>
        <v>0</v>
      </c>
      <c r="AT297" s="141"/>
      <c r="AU297" s="68">
        <f t="shared" si="2539"/>
        <v>0</v>
      </c>
      <c r="AV297" s="141"/>
      <c r="AW297" s="142">
        <f>SUM(J297*AV297*6)</f>
        <v>0</v>
      </c>
      <c r="AX297" s="141"/>
      <c r="AY297" s="68">
        <f>SUM(J297*AX297*8)</f>
        <v>0</v>
      </c>
      <c r="AZ297" s="141"/>
      <c r="BA297" s="68">
        <f>SUM(AZ297*K297*5*6)</f>
        <v>0</v>
      </c>
      <c r="BB297" s="141"/>
      <c r="BC297" s="68">
        <f t="shared" si="2647"/>
        <v>0</v>
      </c>
      <c r="BD297" s="141"/>
      <c r="BE297" s="112">
        <f t="shared" si="2540"/>
        <v>0</v>
      </c>
      <c r="BF297" s="116"/>
      <c r="BG297" s="181">
        <f t="shared" si="2509"/>
        <v>30</v>
      </c>
      <c r="BH297" s="181">
        <f t="shared" si="2510"/>
        <v>0</v>
      </c>
      <c r="BI297" s="116"/>
      <c r="BJ297" s="116"/>
      <c r="BK297" s="116"/>
      <c r="BL297" s="116"/>
      <c r="BM297" s="82"/>
      <c r="BN297" s="197" t="s">
        <v>363</v>
      </c>
      <c r="BO297" s="63" t="s">
        <v>181</v>
      </c>
      <c r="BP297" s="63" t="s">
        <v>182</v>
      </c>
      <c r="BQ297" s="63" t="s">
        <v>183</v>
      </c>
      <c r="BR297" s="119">
        <v>13</v>
      </c>
      <c r="BS297" s="119">
        <v>2</v>
      </c>
      <c r="BT297" s="119">
        <v>22</v>
      </c>
      <c r="BU297" s="119">
        <v>1</v>
      </c>
      <c r="BV297" s="119">
        <v>1</v>
      </c>
      <c r="BW297" s="171">
        <f t="shared" si="2573"/>
        <v>2</v>
      </c>
      <c r="BX297" s="109">
        <v>4</v>
      </c>
      <c r="BY297" s="172">
        <f t="shared" si="2545"/>
        <v>4</v>
      </c>
      <c r="BZ297" s="141"/>
      <c r="CA297" s="142">
        <f>SUM(BZ297)*BU297</f>
        <v>0</v>
      </c>
      <c r="CB297" s="141"/>
      <c r="CC297" s="142">
        <f t="shared" si="2586"/>
        <v>0</v>
      </c>
      <c r="CD297" s="141">
        <v>4</v>
      </c>
      <c r="CE297" s="142">
        <f>SUM(CD297)*BV297</f>
        <v>4</v>
      </c>
      <c r="CF297" s="141"/>
      <c r="CG297" s="142">
        <f>SUM(CF297)*BW297</f>
        <v>0</v>
      </c>
      <c r="CH297" s="141"/>
      <c r="CI297" s="142">
        <f t="shared" ref="CI297:CI298" si="2656">SUM(CH297)*BV297*3</f>
        <v>0</v>
      </c>
      <c r="CJ297" s="68">
        <v>0</v>
      </c>
      <c r="CK297" s="68">
        <v>0</v>
      </c>
      <c r="CL297" s="141"/>
      <c r="CM297" s="142">
        <f t="shared" si="2587"/>
        <v>0</v>
      </c>
      <c r="CN297" s="141"/>
      <c r="CO297" s="68">
        <f>SUM(CN297)*3*BT297/5</f>
        <v>0</v>
      </c>
      <c r="CP297" s="141"/>
      <c r="CQ297" s="148">
        <f>SUM(CP297*BT297*(30+4))</f>
        <v>0</v>
      </c>
      <c r="CR297" s="141"/>
      <c r="CS297" s="142">
        <f>SUM(CR297*BT297*3)</f>
        <v>0</v>
      </c>
      <c r="CT297" s="141"/>
      <c r="CU297" s="68">
        <f>SUM(CT297*BT297/3)</f>
        <v>0</v>
      </c>
      <c r="CV297" s="141"/>
      <c r="CW297" s="68">
        <f t="shared" ref="CW297" si="2657">SUM(CV297*BT297*2/3)</f>
        <v>0</v>
      </c>
      <c r="CX297" s="141"/>
      <c r="CY297" s="142">
        <f t="shared" si="2580"/>
        <v>0</v>
      </c>
      <c r="CZ297" s="141"/>
      <c r="DA297" s="142">
        <f t="shared" si="2581"/>
        <v>0</v>
      </c>
      <c r="DB297" s="141"/>
      <c r="DC297" s="142">
        <f>SUM(DB297*BT297*2)</f>
        <v>0</v>
      </c>
      <c r="DD297" s="141"/>
      <c r="DE297" s="142">
        <f t="shared" si="2588"/>
        <v>0</v>
      </c>
      <c r="DF297" s="65"/>
      <c r="DG297" s="67">
        <f t="shared" si="2561"/>
        <v>0</v>
      </c>
      <c r="DH297" s="141"/>
      <c r="DI297" s="142">
        <f t="shared" si="2589"/>
        <v>0</v>
      </c>
      <c r="DJ297" s="141"/>
      <c r="DK297" s="142">
        <f t="shared" si="2583"/>
        <v>0</v>
      </c>
      <c r="DL297" s="141">
        <v>1</v>
      </c>
      <c r="DM297" s="68"/>
      <c r="DN297" s="141"/>
      <c r="DO297" s="68">
        <f>SUM(DN297*BW297*4*6)</f>
        <v>0</v>
      </c>
      <c r="DP297" s="141"/>
      <c r="DQ297" s="112">
        <f t="shared" si="2651"/>
        <v>0</v>
      </c>
      <c r="DR297" s="79"/>
      <c r="DS297" s="187">
        <f t="shared" si="2529"/>
        <v>4</v>
      </c>
      <c r="DT297" s="187">
        <f t="shared" si="2530"/>
        <v>4</v>
      </c>
      <c r="DU297" s="79"/>
      <c r="DV297" s="79"/>
      <c r="DW297" s="79"/>
      <c r="DX297" s="182"/>
      <c r="DY297" s="183"/>
      <c r="DZ297" s="197" t="s">
        <v>363</v>
      </c>
      <c r="EA297" s="63" t="s">
        <v>181</v>
      </c>
      <c r="EB297" s="63" t="s">
        <v>182</v>
      </c>
      <c r="EC297" s="79"/>
      <c r="ED297" s="79"/>
      <c r="EE297" s="79"/>
      <c r="EF297" s="79"/>
      <c r="EG297" s="79"/>
      <c r="EH297" s="79"/>
      <c r="EI297" s="79"/>
      <c r="EJ297" s="79"/>
      <c r="EK297" s="79"/>
      <c r="EL297" s="79"/>
      <c r="EM297" s="153">
        <f t="shared" si="2543"/>
        <v>0</v>
      </c>
      <c r="EN297" s="153">
        <f t="shared" si="2652"/>
        <v>0</v>
      </c>
      <c r="EO297" s="153">
        <f t="shared" si="2653"/>
        <v>0</v>
      </c>
      <c r="EP297" s="153">
        <f t="shared" si="2654"/>
        <v>4</v>
      </c>
      <c r="EQ297" s="153">
        <f t="shared" si="2594"/>
        <v>4</v>
      </c>
      <c r="ER297" s="153">
        <f t="shared" si="2595"/>
        <v>0</v>
      </c>
      <c r="ES297" s="153">
        <f t="shared" si="2596"/>
        <v>0</v>
      </c>
      <c r="ET297" s="153">
        <f t="shared" si="2597"/>
        <v>0</v>
      </c>
      <c r="EU297" s="153">
        <f t="shared" si="2598"/>
        <v>0</v>
      </c>
      <c r="EV297" s="153">
        <f t="shared" si="2599"/>
        <v>0</v>
      </c>
      <c r="EW297" s="153">
        <f t="shared" si="2600"/>
        <v>0</v>
      </c>
      <c r="EX297" s="153">
        <f t="shared" si="2601"/>
        <v>0</v>
      </c>
      <c r="EY297" s="153">
        <f t="shared" si="2602"/>
        <v>0</v>
      </c>
      <c r="EZ297" s="153">
        <f t="shared" si="2603"/>
        <v>0</v>
      </c>
      <c r="FA297" s="153">
        <f t="shared" si="2604"/>
        <v>0</v>
      </c>
      <c r="FB297" s="153">
        <f t="shared" si="2605"/>
        <v>1</v>
      </c>
      <c r="FC297" s="153">
        <f t="shared" si="2606"/>
        <v>30</v>
      </c>
      <c r="FD297" s="153">
        <f t="shared" si="2607"/>
        <v>0</v>
      </c>
      <c r="FE297" s="153">
        <f t="shared" si="2608"/>
        <v>0</v>
      </c>
      <c r="FF297" s="153">
        <f t="shared" si="2609"/>
        <v>0</v>
      </c>
      <c r="FG297" s="153">
        <f t="shared" si="2610"/>
        <v>0</v>
      </c>
      <c r="FH297" s="153">
        <f t="shared" si="2611"/>
        <v>0</v>
      </c>
      <c r="FI297" s="153">
        <f t="shared" si="2612"/>
        <v>0</v>
      </c>
      <c r="FJ297" s="153">
        <f t="shared" si="2613"/>
        <v>0</v>
      </c>
      <c r="FK297" s="153">
        <f t="shared" si="2614"/>
        <v>0</v>
      </c>
      <c r="FL297" s="153">
        <f t="shared" si="2615"/>
        <v>0</v>
      </c>
      <c r="FM297" s="153">
        <f t="shared" si="2616"/>
        <v>0</v>
      </c>
      <c r="FN297" s="153">
        <f t="shared" si="2617"/>
        <v>0</v>
      </c>
      <c r="FO297" s="153">
        <f t="shared" si="2618"/>
        <v>0</v>
      </c>
      <c r="FP297" s="153">
        <f t="shared" si="2619"/>
        <v>0</v>
      </c>
      <c r="FQ297" s="153">
        <f t="shared" si="2620"/>
        <v>0</v>
      </c>
      <c r="FR297" s="153">
        <f t="shared" si="2621"/>
        <v>0</v>
      </c>
      <c r="FS297" s="153">
        <f t="shared" si="2622"/>
        <v>0</v>
      </c>
      <c r="FT297" s="153">
        <f t="shared" si="2623"/>
        <v>0</v>
      </c>
      <c r="FU297" s="153">
        <f t="shared" si="2624"/>
        <v>0</v>
      </c>
      <c r="FV297" s="153">
        <f t="shared" si="2625"/>
        <v>0</v>
      </c>
      <c r="FW297" s="153">
        <f t="shared" si="2626"/>
        <v>0</v>
      </c>
      <c r="FX297" s="153">
        <f t="shared" si="2627"/>
        <v>1</v>
      </c>
      <c r="FY297" s="153">
        <f t="shared" si="2628"/>
        <v>0</v>
      </c>
      <c r="FZ297" s="153">
        <f t="shared" si="2629"/>
        <v>0</v>
      </c>
      <c r="GA297" s="153">
        <f t="shared" si="2630"/>
        <v>0</v>
      </c>
      <c r="GB297" s="153">
        <f t="shared" si="2631"/>
        <v>0</v>
      </c>
      <c r="GC297" s="153">
        <f t="shared" si="2632"/>
        <v>0</v>
      </c>
      <c r="GD297" s="79">
        <f t="shared" si="2569"/>
        <v>0</v>
      </c>
      <c r="GE297" s="153">
        <f t="shared" si="2534"/>
        <v>34</v>
      </c>
      <c r="GF297" s="153">
        <f t="shared" si="2535"/>
        <v>4</v>
      </c>
      <c r="GG297" s="79"/>
      <c r="GH297" s="79"/>
      <c r="GI297" s="79"/>
      <c r="GJ297" s="80"/>
      <c r="GK297" s="267"/>
      <c r="GL297" s="10"/>
      <c r="GM297" s="10"/>
      <c r="GN297" s="1"/>
      <c r="GO297" s="12"/>
      <c r="GP297" s="26"/>
      <c r="GQ297" s="5"/>
      <c r="GR297" s="33"/>
    </row>
    <row r="298" spans="1:200" ht="24.95" hidden="1" customHeight="1" outlineLevel="1" x14ac:dyDescent="0.3">
      <c r="A298" s="116"/>
      <c r="B298" s="168"/>
      <c r="C298" s="168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>
        <f>SUM(N298+P298+T298+V298+AR298*2)</f>
        <v>0</v>
      </c>
      <c r="N298" s="116"/>
      <c r="O298" s="181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16"/>
      <c r="AH298" s="116"/>
      <c r="AI298" s="181"/>
      <c r="AJ298" s="116"/>
      <c r="AK298" s="116"/>
      <c r="AL298" s="116"/>
      <c r="AM298" s="116"/>
      <c r="AN298" s="116"/>
      <c r="AO298" s="116"/>
      <c r="AP298" s="116"/>
      <c r="AQ298" s="116"/>
      <c r="AR298" s="116"/>
      <c r="AS298" s="116"/>
      <c r="AT298" s="116"/>
      <c r="AU298" s="116"/>
      <c r="AV298" s="116"/>
      <c r="AW298" s="116"/>
      <c r="AX298" s="116"/>
      <c r="AY298" s="116"/>
      <c r="AZ298" s="116"/>
      <c r="BA298" s="116"/>
      <c r="BB298" s="116"/>
      <c r="BC298" s="116"/>
      <c r="BD298" s="116"/>
      <c r="BE298" s="116"/>
      <c r="BF298" s="116"/>
      <c r="BG298" s="181">
        <f t="shared" si="2509"/>
        <v>0</v>
      </c>
      <c r="BH298" s="181">
        <f t="shared" si="2510"/>
        <v>0</v>
      </c>
      <c r="BI298" s="116"/>
      <c r="BJ298" s="116"/>
      <c r="BK298" s="116"/>
      <c r="BL298" s="116"/>
      <c r="BM298" s="82"/>
      <c r="BN298" s="197" t="s">
        <v>387</v>
      </c>
      <c r="BO298" s="119" t="s">
        <v>181</v>
      </c>
      <c r="BP298" s="119" t="s">
        <v>182</v>
      </c>
      <c r="BQ298" s="119" t="s">
        <v>183</v>
      </c>
      <c r="BR298" s="119">
        <v>13</v>
      </c>
      <c r="BS298" s="119">
        <v>2</v>
      </c>
      <c r="BT298" s="119">
        <v>22</v>
      </c>
      <c r="BU298" s="119">
        <v>1</v>
      </c>
      <c r="BV298" s="119">
        <v>1</v>
      </c>
      <c r="BW298" s="171">
        <f t="shared" si="2573"/>
        <v>2</v>
      </c>
      <c r="BX298" s="138">
        <v>4</v>
      </c>
      <c r="BY298" s="172">
        <f t="shared" ref="BY298" si="2658">SUM(BZ298+CB298+CD298+CF298+CH298)</f>
        <v>0</v>
      </c>
      <c r="BZ298" s="141"/>
      <c r="CA298" s="142">
        <f>SUM(BZ298)*BU298</f>
        <v>0</v>
      </c>
      <c r="CB298" s="141"/>
      <c r="CC298" s="142">
        <f t="shared" ref="CC298" si="2659">BV298*CB298</f>
        <v>0</v>
      </c>
      <c r="CD298" s="141"/>
      <c r="CE298" s="142">
        <f>SUM(CD298)*BV298</f>
        <v>0</v>
      </c>
      <c r="CF298" s="141"/>
      <c r="CG298" s="142">
        <f>SUM(CF298)*BW298</f>
        <v>0</v>
      </c>
      <c r="CH298" s="141"/>
      <c r="CI298" s="142">
        <f t="shared" si="2656"/>
        <v>0</v>
      </c>
      <c r="CJ298" s="68">
        <v>0</v>
      </c>
      <c r="CK298" s="68">
        <v>0</v>
      </c>
      <c r="CL298" s="141"/>
      <c r="CM298" s="142">
        <f t="shared" ref="CM298" si="2660">SUM(CL298)*1</f>
        <v>0</v>
      </c>
      <c r="CN298" s="141"/>
      <c r="CO298" s="68">
        <f>SUM(CN298)*3*BT298/5</f>
        <v>0</v>
      </c>
      <c r="CP298" s="141"/>
      <c r="CQ298" s="148">
        <f>SUM(CP298*BT298*(30+4))</f>
        <v>0</v>
      </c>
      <c r="CR298" s="141"/>
      <c r="CS298" s="142">
        <f>SUM(CR298*BT298*3)</f>
        <v>0</v>
      </c>
      <c r="CT298" s="141"/>
      <c r="CU298" s="68">
        <f>SUM(CT298*BT298/3)</f>
        <v>0</v>
      </c>
      <c r="CV298" s="141"/>
      <c r="CW298" s="68">
        <f t="shared" ref="CW298" si="2661">SUM(CV298*BT298*2/3)</f>
        <v>0</v>
      </c>
      <c r="CX298" s="141"/>
      <c r="CY298" s="142">
        <f t="shared" si="2580"/>
        <v>0</v>
      </c>
      <c r="CZ298" s="141"/>
      <c r="DA298" s="142">
        <f t="shared" si="2581"/>
        <v>0</v>
      </c>
      <c r="DB298" s="141"/>
      <c r="DC298" s="142">
        <f>SUM(DB298*BT298*2)</f>
        <v>0</v>
      </c>
      <c r="DD298" s="141"/>
      <c r="DE298" s="142">
        <f t="shared" si="2588"/>
        <v>0</v>
      </c>
      <c r="DF298" s="141"/>
      <c r="DG298" s="68">
        <f t="shared" ref="DG298:DG299" si="2662">DF298*BT298/3</f>
        <v>0</v>
      </c>
      <c r="DH298" s="141"/>
      <c r="DI298" s="142">
        <f t="shared" si="2589"/>
        <v>0</v>
      </c>
      <c r="DJ298" s="141"/>
      <c r="DK298" s="142">
        <f t="shared" si="2583"/>
        <v>0</v>
      </c>
      <c r="DL298" s="141">
        <v>1</v>
      </c>
      <c r="DM298" s="68">
        <v>4</v>
      </c>
      <c r="DN298" s="141"/>
      <c r="DO298" s="68">
        <f>SUM(DN298*BW298*4*6)</f>
        <v>0</v>
      </c>
      <c r="DP298" s="141"/>
      <c r="DQ298" s="112">
        <f t="shared" ref="DQ298" si="2663">SUM(DP298*50)</f>
        <v>0</v>
      </c>
      <c r="DR298" s="79"/>
      <c r="DS298" s="187">
        <f t="shared" si="2529"/>
        <v>4</v>
      </c>
      <c r="DT298" s="187">
        <f t="shared" si="2530"/>
        <v>4</v>
      </c>
      <c r="DU298" s="79"/>
      <c r="DV298" s="79"/>
      <c r="DW298" s="79"/>
      <c r="DX298" s="182"/>
      <c r="DY298" s="183"/>
      <c r="DZ298" s="62" t="s">
        <v>213</v>
      </c>
      <c r="EA298" s="63" t="s">
        <v>110</v>
      </c>
      <c r="EB298" s="63" t="s">
        <v>95</v>
      </c>
      <c r="EC298" s="79"/>
      <c r="ED298" s="79"/>
      <c r="EE298" s="79"/>
      <c r="EF298" s="79"/>
      <c r="EG298" s="79"/>
      <c r="EH298" s="79"/>
      <c r="EI298" s="79"/>
      <c r="EJ298" s="79"/>
      <c r="EK298" s="79"/>
      <c r="EL298" s="79"/>
      <c r="EM298" s="153">
        <f t="shared" si="2543"/>
        <v>0</v>
      </c>
      <c r="EN298" s="153">
        <f t="shared" si="2652"/>
        <v>0</v>
      </c>
      <c r="EO298" s="153">
        <f t="shared" si="2653"/>
        <v>0</v>
      </c>
      <c r="EP298" s="153">
        <f t="shared" si="2654"/>
        <v>0</v>
      </c>
      <c r="EQ298" s="153">
        <f t="shared" si="2594"/>
        <v>0</v>
      </c>
      <c r="ER298" s="153">
        <f t="shared" si="2595"/>
        <v>0</v>
      </c>
      <c r="ES298" s="153">
        <f t="shared" si="2596"/>
        <v>0</v>
      </c>
      <c r="ET298" s="153">
        <f t="shared" si="2597"/>
        <v>0</v>
      </c>
      <c r="EU298" s="153">
        <f t="shared" si="2598"/>
        <v>0</v>
      </c>
      <c r="EV298" s="153">
        <f t="shared" si="2599"/>
        <v>0</v>
      </c>
      <c r="EW298" s="153">
        <f t="shared" si="2600"/>
        <v>0</v>
      </c>
      <c r="EX298" s="153">
        <f t="shared" si="2601"/>
        <v>0</v>
      </c>
      <c r="EY298" s="153">
        <f t="shared" si="2602"/>
        <v>0</v>
      </c>
      <c r="EZ298" s="153">
        <f t="shared" si="2603"/>
        <v>0</v>
      </c>
      <c r="FA298" s="153">
        <f t="shared" si="2604"/>
        <v>0</v>
      </c>
      <c r="FB298" s="153">
        <f t="shared" si="2605"/>
        <v>0</v>
      </c>
      <c r="FC298" s="153">
        <f t="shared" si="2606"/>
        <v>0</v>
      </c>
      <c r="FD298" s="153">
        <f t="shared" si="2607"/>
        <v>0</v>
      </c>
      <c r="FE298" s="153">
        <f t="shared" si="2608"/>
        <v>0</v>
      </c>
      <c r="FF298" s="153">
        <f t="shared" si="2609"/>
        <v>0</v>
      </c>
      <c r="FG298" s="153">
        <f t="shared" si="2610"/>
        <v>0</v>
      </c>
      <c r="FH298" s="153">
        <f t="shared" si="2611"/>
        <v>0</v>
      </c>
      <c r="FI298" s="153">
        <f t="shared" si="2612"/>
        <v>0</v>
      </c>
      <c r="FJ298" s="153">
        <f t="shared" si="2613"/>
        <v>0</v>
      </c>
      <c r="FK298" s="153">
        <f t="shared" si="2614"/>
        <v>0</v>
      </c>
      <c r="FL298" s="153">
        <f t="shared" si="2615"/>
        <v>0</v>
      </c>
      <c r="FM298" s="153">
        <f t="shared" si="2616"/>
        <v>0</v>
      </c>
      <c r="FN298" s="153">
        <f t="shared" si="2617"/>
        <v>0</v>
      </c>
      <c r="FO298" s="153">
        <f t="shared" si="2618"/>
        <v>0</v>
      </c>
      <c r="FP298" s="153">
        <f t="shared" si="2619"/>
        <v>0</v>
      </c>
      <c r="FQ298" s="153">
        <f t="shared" si="2620"/>
        <v>0</v>
      </c>
      <c r="FR298" s="153">
        <f t="shared" si="2621"/>
        <v>0</v>
      </c>
      <c r="FS298" s="153">
        <f t="shared" si="2622"/>
        <v>0</v>
      </c>
      <c r="FT298" s="153">
        <f t="shared" si="2623"/>
        <v>0</v>
      </c>
      <c r="FU298" s="153">
        <f t="shared" si="2624"/>
        <v>0</v>
      </c>
      <c r="FV298" s="153">
        <f t="shared" si="2625"/>
        <v>0</v>
      </c>
      <c r="FW298" s="153">
        <f t="shared" si="2626"/>
        <v>0</v>
      </c>
      <c r="FX298" s="153">
        <f t="shared" si="2627"/>
        <v>1</v>
      </c>
      <c r="FY298" s="153">
        <f t="shared" si="2628"/>
        <v>4</v>
      </c>
      <c r="FZ298" s="153">
        <f t="shared" si="2629"/>
        <v>0</v>
      </c>
      <c r="GA298" s="153">
        <f t="shared" si="2630"/>
        <v>0</v>
      </c>
      <c r="GB298" s="153">
        <f t="shared" si="2631"/>
        <v>0</v>
      </c>
      <c r="GC298" s="153">
        <f t="shared" si="2632"/>
        <v>0</v>
      </c>
      <c r="GD298" s="79">
        <f t="shared" ref="GD298:GD302" si="2664">SUM(BF298+DR298)</f>
        <v>0</v>
      </c>
      <c r="GE298" s="153">
        <f t="shared" si="2534"/>
        <v>4</v>
      </c>
      <c r="GF298" s="153">
        <f t="shared" si="2535"/>
        <v>4</v>
      </c>
      <c r="GG298" s="79"/>
      <c r="GH298" s="79"/>
      <c r="GI298" s="79"/>
      <c r="GJ298" s="80"/>
      <c r="GK298" s="267"/>
      <c r="GL298" s="10"/>
      <c r="GM298" s="10"/>
      <c r="GN298" s="1"/>
      <c r="GO298" s="12"/>
      <c r="GP298" s="26"/>
      <c r="GQ298" s="5"/>
      <c r="GR298" s="33"/>
    </row>
    <row r="299" spans="1:200" ht="24.95" hidden="1" customHeight="1" outlineLevel="1" x14ac:dyDescent="0.3">
      <c r="A299" s="116"/>
      <c r="B299" s="168"/>
      <c r="C299" s="168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81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16"/>
      <c r="AH299" s="116"/>
      <c r="AI299" s="181"/>
      <c r="AJ299" s="116"/>
      <c r="AK299" s="116"/>
      <c r="AL299" s="116"/>
      <c r="AM299" s="116"/>
      <c r="AN299" s="116"/>
      <c r="AO299" s="116"/>
      <c r="AP299" s="116"/>
      <c r="AQ299" s="116"/>
      <c r="AR299" s="116"/>
      <c r="AS299" s="116"/>
      <c r="AT299" s="116"/>
      <c r="AU299" s="116"/>
      <c r="AV299" s="116"/>
      <c r="AW299" s="116"/>
      <c r="AX299" s="116"/>
      <c r="AY299" s="116"/>
      <c r="AZ299" s="116"/>
      <c r="BA299" s="116"/>
      <c r="BB299" s="116"/>
      <c r="BC299" s="116"/>
      <c r="BD299" s="116"/>
      <c r="BE299" s="116"/>
      <c r="BF299" s="116"/>
      <c r="BG299" s="181">
        <f t="shared" si="2509"/>
        <v>0</v>
      </c>
      <c r="BH299" s="181">
        <f t="shared" si="2510"/>
        <v>0</v>
      </c>
      <c r="BI299" s="116"/>
      <c r="BJ299" s="116"/>
      <c r="BK299" s="116"/>
      <c r="BL299" s="116"/>
      <c r="BM299" s="185"/>
      <c r="BN299" s="137" t="s">
        <v>394</v>
      </c>
      <c r="BO299" s="119" t="s">
        <v>110</v>
      </c>
      <c r="BP299" s="119" t="s">
        <v>95</v>
      </c>
      <c r="BQ299" s="119" t="s">
        <v>130</v>
      </c>
      <c r="BR299" s="119" t="s">
        <v>396</v>
      </c>
      <c r="BS299" s="119">
        <v>6</v>
      </c>
      <c r="BT299" s="119">
        <v>45</v>
      </c>
      <c r="BU299" s="119">
        <v>2</v>
      </c>
      <c r="BV299" s="119">
        <v>1</v>
      </c>
      <c r="BW299" s="119">
        <v>1</v>
      </c>
      <c r="BX299" s="137"/>
      <c r="BY299" s="172">
        <f>SUM(BZ299+CB299+CD299+CF299+CH299)</f>
        <v>0</v>
      </c>
      <c r="BZ299" s="141"/>
      <c r="CA299" s="142">
        <f t="shared" ref="CA299:CA303" si="2665">SUM(BZ299)*BU299</f>
        <v>0</v>
      </c>
      <c r="CB299" s="141"/>
      <c r="CC299" s="142">
        <f>BV299*CB299</f>
        <v>0</v>
      </c>
      <c r="CD299" s="141"/>
      <c r="CE299" s="142">
        <f>SUM(CD299)*BV299</f>
        <v>0</v>
      </c>
      <c r="CF299" s="141"/>
      <c r="CG299" s="142">
        <f>SUM(CF299)*BW299</f>
        <v>0</v>
      </c>
      <c r="CH299" s="141"/>
      <c r="CI299" s="142">
        <f>SUM(CH299)*BV299*5</f>
        <v>0</v>
      </c>
      <c r="CJ299" s="68">
        <f>SUM(BV299*DJ299*2+BW299*DL299*2)</f>
        <v>0</v>
      </c>
      <c r="CK299" s="68">
        <f t="shared" ref="CK299:CK300" si="2666">BX299*BV299*0.05</f>
        <v>0</v>
      </c>
      <c r="CL299" s="141"/>
      <c r="CM299" s="142"/>
      <c r="CN299" s="141">
        <v>4</v>
      </c>
      <c r="CO299" s="68">
        <f>CN299*8*BW299</f>
        <v>32</v>
      </c>
      <c r="CP299" s="141"/>
      <c r="CQ299" s="148">
        <f t="shared" ref="CQ299" si="2667">SUM(CP299*BT299*(30+4))</f>
        <v>0</v>
      </c>
      <c r="CR299" s="141"/>
      <c r="CS299" s="142">
        <f t="shared" ref="CS299:CS303" si="2668">SUM(CR299*BT299*3)</f>
        <v>0</v>
      </c>
      <c r="CT299" s="141"/>
      <c r="CU299" s="68">
        <f t="shared" ref="CU299:CU303" si="2669">SUM(CT299*BT299/3)</f>
        <v>0</v>
      </c>
      <c r="CV299" s="141"/>
      <c r="CW299" s="68">
        <f>SUM(CV299*BT299*2/3)</f>
        <v>0</v>
      </c>
      <c r="CX299" s="141"/>
      <c r="CY299" s="142">
        <f t="shared" ref="CY299:CY300" si="2670">SUM(CX299*BT299*2)</f>
        <v>0</v>
      </c>
      <c r="CZ299" s="141"/>
      <c r="DA299" s="142">
        <f t="shared" ref="DA299:DA300" si="2671">SUM(CZ299*BV299*2)</f>
        <v>0</v>
      </c>
      <c r="DB299" s="141"/>
      <c r="DC299" s="142">
        <f t="shared" ref="DC299:DC300" si="2672">DB299*BT299/3</f>
        <v>0</v>
      </c>
      <c r="DD299" s="141"/>
      <c r="DE299" s="142">
        <f>SUM(BV299*DD299*6)</f>
        <v>0</v>
      </c>
      <c r="DF299" s="141"/>
      <c r="DG299" s="68">
        <f t="shared" si="2662"/>
        <v>0</v>
      </c>
      <c r="DH299" s="141"/>
      <c r="DI299" s="142">
        <f>SUM(DH299*BT299/3)</f>
        <v>0</v>
      </c>
      <c r="DJ299" s="141"/>
      <c r="DK299" s="142">
        <f>SUM(DJ299*BT299/3)</f>
        <v>0</v>
      </c>
      <c r="DL299" s="141"/>
      <c r="DM299" s="68">
        <f>SUM(DL299*BW299*5*6)</f>
        <v>0</v>
      </c>
      <c r="DN299" s="141"/>
      <c r="DO299" s="68">
        <f>SUM(DN299*BW299*4*6)</f>
        <v>0</v>
      </c>
      <c r="DP299" s="141"/>
      <c r="DQ299" s="112">
        <f>SUM(DP299*50)</f>
        <v>0</v>
      </c>
      <c r="DR299" s="83"/>
      <c r="DS299" s="187">
        <f t="shared" si="2529"/>
        <v>32</v>
      </c>
      <c r="DT299" s="187">
        <f t="shared" si="2530"/>
        <v>0</v>
      </c>
      <c r="DU299" s="83"/>
      <c r="DV299" s="83"/>
      <c r="DW299" s="83"/>
      <c r="DX299" s="84"/>
      <c r="DY299" s="189"/>
      <c r="DZ299" s="62"/>
      <c r="EA299" s="63"/>
      <c r="EB299" s="63"/>
      <c r="EC299" s="83"/>
      <c r="ED299" s="83"/>
      <c r="EE299" s="83"/>
      <c r="EF299" s="83"/>
      <c r="EG299" s="83"/>
      <c r="EH299" s="83"/>
      <c r="EI299" s="83"/>
      <c r="EJ299" s="83"/>
      <c r="EK299" s="83"/>
      <c r="EL299" s="83"/>
      <c r="EM299" s="153">
        <f t="shared" si="2543"/>
        <v>0</v>
      </c>
      <c r="EN299" s="153">
        <f t="shared" si="2652"/>
        <v>0</v>
      </c>
      <c r="EO299" s="153">
        <f t="shared" si="2653"/>
        <v>0</v>
      </c>
      <c r="EP299" s="153">
        <f t="shared" si="2654"/>
        <v>0</v>
      </c>
      <c r="EQ299" s="153">
        <f t="shared" si="2594"/>
        <v>0</v>
      </c>
      <c r="ER299" s="153">
        <f t="shared" si="2595"/>
        <v>0</v>
      </c>
      <c r="ES299" s="153">
        <f t="shared" si="2596"/>
        <v>0</v>
      </c>
      <c r="ET299" s="153">
        <f t="shared" si="2597"/>
        <v>0</v>
      </c>
      <c r="EU299" s="153">
        <f t="shared" si="2598"/>
        <v>0</v>
      </c>
      <c r="EV299" s="153">
        <f t="shared" si="2599"/>
        <v>0</v>
      </c>
      <c r="EW299" s="153">
        <f t="shared" si="2600"/>
        <v>0</v>
      </c>
      <c r="EX299" s="153">
        <f t="shared" si="2601"/>
        <v>0</v>
      </c>
      <c r="EY299" s="153">
        <f t="shared" si="2602"/>
        <v>0</v>
      </c>
      <c r="EZ299" s="153">
        <f t="shared" si="2603"/>
        <v>4</v>
      </c>
      <c r="FA299" s="153">
        <f t="shared" si="2604"/>
        <v>32</v>
      </c>
      <c r="FB299" s="153">
        <f t="shared" si="2605"/>
        <v>0</v>
      </c>
      <c r="FC299" s="153">
        <f t="shared" si="2606"/>
        <v>0</v>
      </c>
      <c r="FD299" s="153">
        <f t="shared" si="2607"/>
        <v>0</v>
      </c>
      <c r="FE299" s="153">
        <f t="shared" si="2608"/>
        <v>0</v>
      </c>
      <c r="FF299" s="153">
        <f t="shared" si="2609"/>
        <v>0</v>
      </c>
      <c r="FG299" s="153">
        <f t="shared" si="2610"/>
        <v>0</v>
      </c>
      <c r="FH299" s="153">
        <f t="shared" si="2611"/>
        <v>0</v>
      </c>
      <c r="FI299" s="153">
        <f t="shared" si="2612"/>
        <v>0</v>
      </c>
      <c r="FJ299" s="153">
        <f t="shared" si="2613"/>
        <v>0</v>
      </c>
      <c r="FK299" s="153">
        <f t="shared" si="2614"/>
        <v>0</v>
      </c>
      <c r="FL299" s="153">
        <f t="shared" si="2615"/>
        <v>0</v>
      </c>
      <c r="FM299" s="153">
        <f t="shared" si="2616"/>
        <v>0</v>
      </c>
      <c r="FN299" s="153">
        <f t="shared" si="2617"/>
        <v>0</v>
      </c>
      <c r="FO299" s="153">
        <f t="shared" si="2618"/>
        <v>0</v>
      </c>
      <c r="FP299" s="153">
        <f t="shared" si="2619"/>
        <v>0</v>
      </c>
      <c r="FQ299" s="153">
        <f t="shared" si="2620"/>
        <v>0</v>
      </c>
      <c r="FR299" s="153">
        <f t="shared" si="2621"/>
        <v>0</v>
      </c>
      <c r="FS299" s="153">
        <f t="shared" si="2622"/>
        <v>0</v>
      </c>
      <c r="FT299" s="153">
        <f t="shared" si="2623"/>
        <v>0</v>
      </c>
      <c r="FU299" s="153">
        <f t="shared" si="2624"/>
        <v>0</v>
      </c>
      <c r="FV299" s="153">
        <f t="shared" si="2625"/>
        <v>0</v>
      </c>
      <c r="FW299" s="153">
        <f t="shared" si="2626"/>
        <v>0</v>
      </c>
      <c r="FX299" s="153">
        <f t="shared" si="2627"/>
        <v>0</v>
      </c>
      <c r="FY299" s="153">
        <f t="shared" si="2628"/>
        <v>0</v>
      </c>
      <c r="FZ299" s="153">
        <f t="shared" si="2629"/>
        <v>0</v>
      </c>
      <c r="GA299" s="153">
        <f t="shared" si="2630"/>
        <v>0</v>
      </c>
      <c r="GB299" s="153">
        <f t="shared" si="2631"/>
        <v>0</v>
      </c>
      <c r="GC299" s="153">
        <f t="shared" si="2632"/>
        <v>0</v>
      </c>
      <c r="GD299" s="153">
        <f t="shared" si="2664"/>
        <v>0</v>
      </c>
      <c r="GE299" s="153">
        <f t="shared" si="2534"/>
        <v>32</v>
      </c>
      <c r="GF299" s="153">
        <f t="shared" si="2535"/>
        <v>0</v>
      </c>
      <c r="GG299" s="83"/>
      <c r="GH299" s="83"/>
      <c r="GI299" s="83"/>
      <c r="GJ299" s="195"/>
      <c r="GK299" s="267"/>
      <c r="GL299" s="10"/>
      <c r="GM299" s="10"/>
      <c r="GN299" s="43"/>
      <c r="GO299" s="42"/>
      <c r="GP299" s="26"/>
      <c r="GQ299" s="5"/>
      <c r="GR299" s="33"/>
    </row>
    <row r="300" spans="1:200" ht="24.95" hidden="1" customHeight="1" outlineLevel="1" x14ac:dyDescent="0.3">
      <c r="A300" s="116"/>
      <c r="B300" s="168"/>
      <c r="C300" s="168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81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16"/>
      <c r="AH300" s="116"/>
      <c r="AI300" s="181"/>
      <c r="AJ300" s="116"/>
      <c r="AK300" s="116"/>
      <c r="AL300" s="116"/>
      <c r="AM300" s="116"/>
      <c r="AN300" s="116"/>
      <c r="AO300" s="116"/>
      <c r="AP300" s="116"/>
      <c r="AQ300" s="116"/>
      <c r="AR300" s="116"/>
      <c r="AS300" s="116"/>
      <c r="AT300" s="116"/>
      <c r="AU300" s="116"/>
      <c r="AV300" s="116"/>
      <c r="AW300" s="116"/>
      <c r="AX300" s="116"/>
      <c r="AY300" s="116"/>
      <c r="AZ300" s="116"/>
      <c r="BA300" s="116"/>
      <c r="BB300" s="116"/>
      <c r="BC300" s="116"/>
      <c r="BD300" s="116"/>
      <c r="BE300" s="116"/>
      <c r="BF300" s="116"/>
      <c r="BG300" s="181">
        <f t="shared" si="2509"/>
        <v>0</v>
      </c>
      <c r="BH300" s="181">
        <f t="shared" si="2510"/>
        <v>0</v>
      </c>
      <c r="BI300" s="116"/>
      <c r="BJ300" s="116"/>
      <c r="BK300" s="116"/>
      <c r="BL300" s="116"/>
      <c r="BM300" s="185"/>
      <c r="BN300" s="137" t="s">
        <v>394</v>
      </c>
      <c r="BO300" s="119" t="s">
        <v>110</v>
      </c>
      <c r="BP300" s="119" t="s">
        <v>95</v>
      </c>
      <c r="BQ300" s="119" t="s">
        <v>130</v>
      </c>
      <c r="BR300" s="119" t="s">
        <v>396</v>
      </c>
      <c r="BS300" s="119">
        <v>6</v>
      </c>
      <c r="BT300" s="119">
        <v>45</v>
      </c>
      <c r="BU300" s="119">
        <v>2</v>
      </c>
      <c r="BV300" s="119">
        <v>1</v>
      </c>
      <c r="BW300" s="119">
        <v>1</v>
      </c>
      <c r="BX300" s="137"/>
      <c r="BY300" s="172">
        <f>SUM(BZ300+CB300+CD300+CF300+CH300)</f>
        <v>0</v>
      </c>
      <c r="BZ300" s="141"/>
      <c r="CA300" s="142">
        <f t="shared" si="2665"/>
        <v>0</v>
      </c>
      <c r="CB300" s="141"/>
      <c r="CC300" s="142">
        <f>BV300*CB300</f>
        <v>0</v>
      </c>
      <c r="CD300" s="141"/>
      <c r="CE300" s="142">
        <f>SUM(CD300)*BV300</f>
        <v>0</v>
      </c>
      <c r="CF300" s="141"/>
      <c r="CG300" s="142">
        <f>SUM(CF300)*BW300</f>
        <v>0</v>
      </c>
      <c r="CH300" s="141"/>
      <c r="CI300" s="142">
        <f>SUM(CH300)*BV300*5</f>
        <v>0</v>
      </c>
      <c r="CJ300" s="68">
        <f>SUM(BV300*DJ300*2+BW300*DL300*2)</f>
        <v>0</v>
      </c>
      <c r="CK300" s="68">
        <f t="shared" si="2666"/>
        <v>0</v>
      </c>
      <c r="CL300" s="141"/>
      <c r="CM300" s="142"/>
      <c r="CN300" s="141"/>
      <c r="CO300" s="68">
        <f>CN300*8*BW300</f>
        <v>0</v>
      </c>
      <c r="CP300" s="141"/>
      <c r="CQ300" s="148">
        <f t="shared" ref="CQ300" si="2673">SUM(CP300*BT300*(30+4))</f>
        <v>0</v>
      </c>
      <c r="CR300" s="141"/>
      <c r="CS300" s="142">
        <f t="shared" si="2668"/>
        <v>0</v>
      </c>
      <c r="CT300" s="141"/>
      <c r="CU300" s="68">
        <f t="shared" si="2669"/>
        <v>0</v>
      </c>
      <c r="CV300" s="141"/>
      <c r="CW300" s="68">
        <f>SUM(CV300*BT300*2/3)</f>
        <v>0</v>
      </c>
      <c r="CX300" s="141"/>
      <c r="CY300" s="142">
        <f t="shared" si="2670"/>
        <v>0</v>
      </c>
      <c r="CZ300" s="141"/>
      <c r="DA300" s="142">
        <f t="shared" si="2671"/>
        <v>0</v>
      </c>
      <c r="DB300" s="141">
        <v>1</v>
      </c>
      <c r="DC300" s="142">
        <f t="shared" si="2672"/>
        <v>15</v>
      </c>
      <c r="DD300" s="141"/>
      <c r="DE300" s="142">
        <f>SUM(BV300*DD300*6)</f>
        <v>0</v>
      </c>
      <c r="DF300" s="65"/>
      <c r="DG300" s="67"/>
      <c r="DH300" s="65"/>
      <c r="DI300" s="66"/>
      <c r="DJ300" s="65"/>
      <c r="DK300" s="66"/>
      <c r="DL300" s="65"/>
      <c r="DM300" s="67"/>
      <c r="DN300" s="65"/>
      <c r="DO300" s="67"/>
      <c r="DP300" s="65"/>
      <c r="DQ300" s="70"/>
      <c r="DR300" s="83"/>
      <c r="DS300" s="187">
        <f t="shared" si="2529"/>
        <v>15</v>
      </c>
      <c r="DT300" s="187">
        <f t="shared" si="2530"/>
        <v>15</v>
      </c>
      <c r="DU300" s="83"/>
      <c r="DV300" s="83"/>
      <c r="DW300" s="83"/>
      <c r="DX300" s="84"/>
      <c r="DY300" s="189"/>
      <c r="DZ300" s="62"/>
      <c r="EA300" s="63"/>
      <c r="EB300" s="63"/>
      <c r="EC300" s="83"/>
      <c r="ED300" s="83"/>
      <c r="EE300" s="83"/>
      <c r="EF300" s="83"/>
      <c r="EG300" s="83"/>
      <c r="EH300" s="83"/>
      <c r="EI300" s="83"/>
      <c r="EJ300" s="83"/>
      <c r="EK300" s="83"/>
      <c r="EL300" s="83"/>
      <c r="EM300" s="153">
        <f t="shared" si="2543"/>
        <v>0</v>
      </c>
      <c r="EN300" s="153">
        <f t="shared" si="2652"/>
        <v>0</v>
      </c>
      <c r="EO300" s="153">
        <f t="shared" si="2653"/>
        <v>0</v>
      </c>
      <c r="EP300" s="153">
        <f t="shared" si="2654"/>
        <v>0</v>
      </c>
      <c r="EQ300" s="153">
        <f t="shared" si="2594"/>
        <v>0</v>
      </c>
      <c r="ER300" s="153">
        <f t="shared" si="2595"/>
        <v>0</v>
      </c>
      <c r="ES300" s="153">
        <f t="shared" si="2596"/>
        <v>0</v>
      </c>
      <c r="ET300" s="153">
        <f t="shared" si="2597"/>
        <v>0</v>
      </c>
      <c r="EU300" s="153">
        <f t="shared" si="2598"/>
        <v>0</v>
      </c>
      <c r="EV300" s="153">
        <f t="shared" si="2599"/>
        <v>0</v>
      </c>
      <c r="EW300" s="153">
        <f t="shared" si="2600"/>
        <v>0</v>
      </c>
      <c r="EX300" s="153">
        <f t="shared" si="2601"/>
        <v>0</v>
      </c>
      <c r="EY300" s="153">
        <f t="shared" si="2602"/>
        <v>0</v>
      </c>
      <c r="EZ300" s="153">
        <f t="shared" si="2603"/>
        <v>0</v>
      </c>
      <c r="FA300" s="153">
        <f t="shared" si="2604"/>
        <v>0</v>
      </c>
      <c r="FB300" s="153">
        <f t="shared" si="2605"/>
        <v>0</v>
      </c>
      <c r="FC300" s="153">
        <f t="shared" si="2606"/>
        <v>0</v>
      </c>
      <c r="FD300" s="153">
        <f t="shared" si="2607"/>
        <v>0</v>
      </c>
      <c r="FE300" s="153">
        <f t="shared" si="2608"/>
        <v>0</v>
      </c>
      <c r="FF300" s="153">
        <f t="shared" si="2609"/>
        <v>0</v>
      </c>
      <c r="FG300" s="153">
        <f t="shared" si="2610"/>
        <v>0</v>
      </c>
      <c r="FH300" s="153">
        <f t="shared" si="2611"/>
        <v>0</v>
      </c>
      <c r="FI300" s="153">
        <f t="shared" si="2612"/>
        <v>0</v>
      </c>
      <c r="FJ300" s="153">
        <f t="shared" si="2613"/>
        <v>0</v>
      </c>
      <c r="FK300" s="153">
        <f t="shared" si="2614"/>
        <v>0</v>
      </c>
      <c r="FL300" s="153">
        <f t="shared" si="2615"/>
        <v>0</v>
      </c>
      <c r="FM300" s="153">
        <f t="shared" si="2616"/>
        <v>0</v>
      </c>
      <c r="FN300" s="153">
        <f t="shared" si="2617"/>
        <v>1</v>
      </c>
      <c r="FO300" s="153">
        <f t="shared" si="2618"/>
        <v>15</v>
      </c>
      <c r="FP300" s="153">
        <f t="shared" si="2619"/>
        <v>0</v>
      </c>
      <c r="FQ300" s="153">
        <f t="shared" si="2620"/>
        <v>0</v>
      </c>
      <c r="FR300" s="153">
        <f t="shared" si="2621"/>
        <v>0</v>
      </c>
      <c r="FS300" s="153">
        <f t="shared" si="2622"/>
        <v>0</v>
      </c>
      <c r="FT300" s="153">
        <f t="shared" si="2623"/>
        <v>0</v>
      </c>
      <c r="FU300" s="153">
        <f t="shared" si="2624"/>
        <v>0</v>
      </c>
      <c r="FV300" s="153">
        <f t="shared" si="2625"/>
        <v>0</v>
      </c>
      <c r="FW300" s="153">
        <f t="shared" si="2626"/>
        <v>0</v>
      </c>
      <c r="FX300" s="153">
        <f t="shared" si="2627"/>
        <v>0</v>
      </c>
      <c r="FY300" s="153">
        <f t="shared" si="2628"/>
        <v>0</v>
      </c>
      <c r="FZ300" s="153">
        <f t="shared" si="2629"/>
        <v>0</v>
      </c>
      <c r="GA300" s="153">
        <f t="shared" si="2630"/>
        <v>0</v>
      </c>
      <c r="GB300" s="153">
        <f t="shared" si="2631"/>
        <v>0</v>
      </c>
      <c r="GC300" s="153">
        <f t="shared" si="2632"/>
        <v>0</v>
      </c>
      <c r="GD300" s="153">
        <f t="shared" si="2664"/>
        <v>0</v>
      </c>
      <c r="GE300" s="153">
        <f t="shared" si="2534"/>
        <v>15</v>
      </c>
      <c r="GF300" s="153">
        <f t="shared" si="2535"/>
        <v>15</v>
      </c>
      <c r="GG300" s="83"/>
      <c r="GH300" s="83"/>
      <c r="GI300" s="83"/>
      <c r="GJ300" s="195"/>
      <c r="GK300" s="267"/>
      <c r="GL300" s="10"/>
      <c r="GM300" s="10"/>
      <c r="GN300" s="43"/>
      <c r="GO300" s="42"/>
      <c r="GP300" s="26"/>
      <c r="GQ300" s="5"/>
      <c r="GR300" s="33"/>
    </row>
    <row r="301" spans="1:200" ht="24.95" hidden="1" customHeight="1" outlineLevel="1" x14ac:dyDescent="0.3">
      <c r="A301" s="116"/>
      <c r="B301" s="168"/>
      <c r="C301" s="168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81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  <c r="AF301" s="116"/>
      <c r="AG301" s="116"/>
      <c r="AH301" s="116"/>
      <c r="AI301" s="181"/>
      <c r="AJ301" s="116"/>
      <c r="AK301" s="116"/>
      <c r="AL301" s="116"/>
      <c r="AM301" s="116"/>
      <c r="AN301" s="116"/>
      <c r="AO301" s="116"/>
      <c r="AP301" s="116"/>
      <c r="AQ301" s="116"/>
      <c r="AR301" s="116"/>
      <c r="AS301" s="116"/>
      <c r="AT301" s="116"/>
      <c r="AU301" s="116"/>
      <c r="AV301" s="116"/>
      <c r="AW301" s="116"/>
      <c r="AX301" s="116"/>
      <c r="AY301" s="116"/>
      <c r="AZ301" s="116"/>
      <c r="BA301" s="116"/>
      <c r="BB301" s="116"/>
      <c r="BC301" s="116"/>
      <c r="BD301" s="116"/>
      <c r="BE301" s="116"/>
      <c r="BF301" s="116"/>
      <c r="BG301" s="181">
        <f t="shared" si="2509"/>
        <v>0</v>
      </c>
      <c r="BH301" s="181">
        <f t="shared" si="2510"/>
        <v>0</v>
      </c>
      <c r="BI301" s="116"/>
      <c r="BJ301" s="116"/>
      <c r="BK301" s="116"/>
      <c r="BL301" s="116"/>
      <c r="BM301" s="185"/>
      <c r="BN301" s="62" t="s">
        <v>102</v>
      </c>
      <c r="BO301" s="63" t="s">
        <v>110</v>
      </c>
      <c r="BP301" s="63" t="s">
        <v>190</v>
      </c>
      <c r="BQ301" s="63" t="s">
        <v>187</v>
      </c>
      <c r="BR301" s="63" t="s">
        <v>325</v>
      </c>
      <c r="BS301" s="63" t="s">
        <v>323</v>
      </c>
      <c r="BT301" s="119">
        <f>21+17</f>
        <v>38</v>
      </c>
      <c r="BU301" s="63">
        <v>1</v>
      </c>
      <c r="BV301" s="63">
        <v>2</v>
      </c>
      <c r="BW301" s="63">
        <f t="shared" ref="BW301" si="2674">SUM(BV301)*2</f>
        <v>4</v>
      </c>
      <c r="BX301" s="109">
        <v>12</v>
      </c>
      <c r="BY301" s="124">
        <f t="shared" ref="BY301:BY303" si="2675">SUM(BZ301+CB301+CD301+CF301+CH301)</f>
        <v>12</v>
      </c>
      <c r="BZ301" s="109">
        <v>12</v>
      </c>
      <c r="CA301" s="109">
        <f t="shared" si="2665"/>
        <v>12</v>
      </c>
      <c r="CB301" s="109"/>
      <c r="CC301" s="111">
        <f t="shared" ref="CC301:CC303" si="2676">BV301*CB301</f>
        <v>0</v>
      </c>
      <c r="CD301" s="109"/>
      <c r="CE301" s="111">
        <f t="shared" ref="CE301:CE303" si="2677">SUM(CD301)*BV301</f>
        <v>0</v>
      </c>
      <c r="CF301" s="65"/>
      <c r="CG301" s="66">
        <f t="shared" ref="CG301:CG303" si="2678">SUM(CF301)*BW301</f>
        <v>0</v>
      </c>
      <c r="CH301" s="65"/>
      <c r="CI301" s="66">
        <f t="shared" ref="CI301:CI303" si="2679">SUM(CH301)*BV301*5</f>
        <v>0</v>
      </c>
      <c r="CJ301" s="67">
        <f t="shared" ref="CJ301" si="2680">SUM(BV301*DJ301*2+BW301*DL301*2)</f>
        <v>0</v>
      </c>
      <c r="CK301" s="68">
        <f t="shared" ref="CK301" si="2681">SUM(BX301*15/100*BV301)</f>
        <v>3.6</v>
      </c>
      <c r="CL301" s="65"/>
      <c r="CM301" s="66"/>
      <c r="CN301" s="65"/>
      <c r="CO301" s="67">
        <f t="shared" ref="CO301:CO302" si="2682">SUM(CN301)*3*BT301/5</f>
        <v>0</v>
      </c>
      <c r="CP301" s="65"/>
      <c r="CQ301" s="69">
        <f t="shared" ref="CQ301:CQ303" si="2683">SUM(CP301*BT301*(30+4))</f>
        <v>0</v>
      </c>
      <c r="CR301" s="65"/>
      <c r="CS301" s="66">
        <f t="shared" si="2668"/>
        <v>0</v>
      </c>
      <c r="CT301" s="65"/>
      <c r="CU301" s="67">
        <f t="shared" si="2669"/>
        <v>0</v>
      </c>
      <c r="CV301" s="65"/>
      <c r="CW301" s="67">
        <f t="shared" ref="CW301:CW303" si="2684">SUM(CV301*BT301*2/3)</f>
        <v>0</v>
      </c>
      <c r="CX301" s="65"/>
      <c r="CY301" s="66">
        <f t="shared" ref="CY301:CY302" si="2685">SUM(CX301*BT301)*2</f>
        <v>0</v>
      </c>
      <c r="CZ301" s="65"/>
      <c r="DA301" s="66">
        <f t="shared" ref="DA301:DA303" si="2686">SUM(CZ301*BV301*2)</f>
        <v>0</v>
      </c>
      <c r="DB301" s="65"/>
      <c r="DC301" s="66">
        <f t="shared" ref="DC301:DC303" si="2687">SUM(DB301*BT301*2)</f>
        <v>0</v>
      </c>
      <c r="DD301" s="65"/>
      <c r="DE301" s="66">
        <f t="shared" ref="DE301:DE302" si="2688">SUM(BV301*DD301*6)</f>
        <v>0</v>
      </c>
      <c r="DF301" s="65"/>
      <c r="DG301" s="67">
        <f t="shared" ref="DG301:DG311" si="2689">DF301*BT301/3</f>
        <v>0</v>
      </c>
      <c r="DH301" s="65"/>
      <c r="DI301" s="66">
        <f t="shared" ref="DI301:DI311" si="2690">SUM(BV301*DH301*6)</f>
        <v>0</v>
      </c>
      <c r="DJ301" s="65"/>
      <c r="DK301" s="66">
        <f t="shared" ref="DK301" si="2691">SUM(BV301*DJ301*8)</f>
        <v>0</v>
      </c>
      <c r="DL301" s="65"/>
      <c r="DM301" s="67">
        <f t="shared" ref="DM301:DM302" si="2692">SUM(DL301*BW301*5*6)</f>
        <v>0</v>
      </c>
      <c r="DN301" s="65"/>
      <c r="DO301" s="67">
        <f t="shared" ref="DO301:DO303" si="2693">SUM(DN301*BW301*4*6)</f>
        <v>0</v>
      </c>
      <c r="DP301" s="65"/>
      <c r="DQ301" s="70">
        <f t="shared" ref="DQ301:DQ303" si="2694">SUM(DP301*50)</f>
        <v>0</v>
      </c>
      <c r="DR301" s="83"/>
      <c r="DS301" s="187">
        <f t="shared" si="2529"/>
        <v>15.6</v>
      </c>
      <c r="DT301" s="187">
        <f t="shared" si="2530"/>
        <v>12</v>
      </c>
      <c r="DU301" s="83"/>
      <c r="DV301" s="83"/>
      <c r="DW301" s="83"/>
      <c r="DX301" s="84"/>
      <c r="DY301" s="189"/>
      <c r="DZ301" s="62"/>
      <c r="EA301" s="63"/>
      <c r="EB301" s="63"/>
      <c r="EC301" s="83"/>
      <c r="ED301" s="83"/>
      <c r="EE301" s="83"/>
      <c r="EF301" s="83"/>
      <c r="EG301" s="83"/>
      <c r="EH301" s="83"/>
      <c r="EI301" s="83"/>
      <c r="EJ301" s="83"/>
      <c r="EK301" s="83"/>
      <c r="EL301" s="83"/>
      <c r="EM301" s="153">
        <f t="shared" si="2543"/>
        <v>12</v>
      </c>
      <c r="EN301" s="153">
        <f t="shared" si="2652"/>
        <v>0</v>
      </c>
      <c r="EO301" s="153">
        <f t="shared" si="2653"/>
        <v>0</v>
      </c>
      <c r="EP301" s="153">
        <f t="shared" si="2654"/>
        <v>0</v>
      </c>
      <c r="EQ301" s="153">
        <f t="shared" si="2594"/>
        <v>0</v>
      </c>
      <c r="ER301" s="153">
        <f t="shared" si="2595"/>
        <v>0</v>
      </c>
      <c r="ES301" s="153">
        <f t="shared" si="2596"/>
        <v>0</v>
      </c>
      <c r="ET301" s="153">
        <f t="shared" si="2597"/>
        <v>0</v>
      </c>
      <c r="EU301" s="153">
        <f t="shared" si="2598"/>
        <v>0</v>
      </c>
      <c r="EV301" s="153">
        <f t="shared" si="2599"/>
        <v>0</v>
      </c>
      <c r="EW301" s="153">
        <f t="shared" si="2600"/>
        <v>3.6</v>
      </c>
      <c r="EX301" s="153">
        <f t="shared" si="2601"/>
        <v>0</v>
      </c>
      <c r="EY301" s="153">
        <f t="shared" si="2602"/>
        <v>0</v>
      </c>
      <c r="EZ301" s="153">
        <f t="shared" si="2603"/>
        <v>0</v>
      </c>
      <c r="FA301" s="153">
        <f t="shared" si="2604"/>
        <v>0</v>
      </c>
      <c r="FB301" s="153">
        <f t="shared" si="2605"/>
        <v>0</v>
      </c>
      <c r="FC301" s="153">
        <f t="shared" si="2606"/>
        <v>0</v>
      </c>
      <c r="FD301" s="153">
        <f t="shared" si="2607"/>
        <v>0</v>
      </c>
      <c r="FE301" s="153">
        <f t="shared" si="2608"/>
        <v>0</v>
      </c>
      <c r="FF301" s="153">
        <f t="shared" si="2609"/>
        <v>0</v>
      </c>
      <c r="FG301" s="153">
        <f t="shared" si="2610"/>
        <v>0</v>
      </c>
      <c r="FH301" s="153">
        <f t="shared" si="2611"/>
        <v>0</v>
      </c>
      <c r="FI301" s="153">
        <f t="shared" si="2612"/>
        <v>0</v>
      </c>
      <c r="FJ301" s="153">
        <f t="shared" si="2613"/>
        <v>0</v>
      </c>
      <c r="FK301" s="153">
        <f t="shared" si="2614"/>
        <v>0</v>
      </c>
      <c r="FL301" s="153">
        <f t="shared" si="2615"/>
        <v>0</v>
      </c>
      <c r="FM301" s="153">
        <f t="shared" si="2616"/>
        <v>0</v>
      </c>
      <c r="FN301" s="153">
        <f t="shared" si="2617"/>
        <v>0</v>
      </c>
      <c r="FO301" s="153">
        <f t="shared" si="2618"/>
        <v>0</v>
      </c>
      <c r="FP301" s="153">
        <f t="shared" si="2619"/>
        <v>0</v>
      </c>
      <c r="FQ301" s="153">
        <f t="shared" si="2620"/>
        <v>0</v>
      </c>
      <c r="FR301" s="153">
        <f t="shared" si="2621"/>
        <v>0</v>
      </c>
      <c r="FS301" s="153">
        <f t="shared" si="2622"/>
        <v>0</v>
      </c>
      <c r="FT301" s="153">
        <f t="shared" si="2623"/>
        <v>0</v>
      </c>
      <c r="FU301" s="153">
        <f t="shared" si="2624"/>
        <v>0</v>
      </c>
      <c r="FV301" s="153">
        <f t="shared" si="2625"/>
        <v>0</v>
      </c>
      <c r="FW301" s="153">
        <f t="shared" si="2626"/>
        <v>0</v>
      </c>
      <c r="FX301" s="153">
        <f t="shared" si="2627"/>
        <v>0</v>
      </c>
      <c r="FY301" s="153">
        <f t="shared" si="2628"/>
        <v>0</v>
      </c>
      <c r="FZ301" s="153">
        <f t="shared" si="2629"/>
        <v>0</v>
      </c>
      <c r="GA301" s="153">
        <f t="shared" si="2630"/>
        <v>0</v>
      </c>
      <c r="GB301" s="153">
        <f t="shared" si="2631"/>
        <v>0</v>
      </c>
      <c r="GC301" s="153">
        <f t="shared" si="2632"/>
        <v>0</v>
      </c>
      <c r="GD301" s="153">
        <f t="shared" si="2664"/>
        <v>0</v>
      </c>
      <c r="GE301" s="153">
        <f t="shared" si="2534"/>
        <v>15.6</v>
      </c>
      <c r="GF301" s="153">
        <f t="shared" si="2535"/>
        <v>12</v>
      </c>
      <c r="GG301" s="83"/>
      <c r="GH301" s="83"/>
      <c r="GI301" s="83"/>
      <c r="GJ301" s="195"/>
      <c r="GK301" s="267"/>
      <c r="GL301" s="10"/>
      <c r="GM301" s="10"/>
      <c r="GN301" s="43"/>
      <c r="GO301" s="42"/>
      <c r="GP301" s="26"/>
      <c r="GQ301" s="5"/>
      <c r="GR301" s="33"/>
    </row>
    <row r="302" spans="1:200" ht="24.95" hidden="1" customHeight="1" outlineLevel="1" x14ac:dyDescent="0.3">
      <c r="A302" s="116"/>
      <c r="B302" s="168"/>
      <c r="C302" s="168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81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  <c r="AF302" s="116"/>
      <c r="AG302" s="116"/>
      <c r="AH302" s="116"/>
      <c r="AI302" s="181"/>
      <c r="AJ302" s="116"/>
      <c r="AK302" s="116"/>
      <c r="AL302" s="116"/>
      <c r="AM302" s="116"/>
      <c r="AN302" s="116"/>
      <c r="AO302" s="116"/>
      <c r="AP302" s="116"/>
      <c r="AQ302" s="116"/>
      <c r="AR302" s="116"/>
      <c r="AS302" s="116"/>
      <c r="AT302" s="116"/>
      <c r="AU302" s="116"/>
      <c r="AV302" s="116"/>
      <c r="AW302" s="116"/>
      <c r="AX302" s="116"/>
      <c r="AY302" s="116"/>
      <c r="AZ302" s="116"/>
      <c r="BA302" s="116"/>
      <c r="BB302" s="116"/>
      <c r="BC302" s="116"/>
      <c r="BD302" s="116"/>
      <c r="BE302" s="116"/>
      <c r="BF302" s="116"/>
      <c r="BG302" s="181">
        <f t="shared" si="2509"/>
        <v>0</v>
      </c>
      <c r="BH302" s="181">
        <f t="shared" si="2510"/>
        <v>0</v>
      </c>
      <c r="BI302" s="116"/>
      <c r="BJ302" s="116"/>
      <c r="BK302" s="116"/>
      <c r="BL302" s="116"/>
      <c r="BM302" s="185"/>
      <c r="BN302" s="62" t="s">
        <v>102</v>
      </c>
      <c r="BO302" s="63" t="s">
        <v>110</v>
      </c>
      <c r="BP302" s="63" t="s">
        <v>190</v>
      </c>
      <c r="BQ302" s="63" t="s">
        <v>187</v>
      </c>
      <c r="BR302" s="63" t="s">
        <v>327</v>
      </c>
      <c r="BS302" s="63">
        <v>8</v>
      </c>
      <c r="BT302" s="63">
        <v>39</v>
      </c>
      <c r="BU302" s="63">
        <v>1</v>
      </c>
      <c r="BV302" s="63">
        <v>2</v>
      </c>
      <c r="BW302" s="63">
        <f>SUM(BV302)*2</f>
        <v>4</v>
      </c>
      <c r="BX302" s="109">
        <v>38</v>
      </c>
      <c r="BY302" s="124">
        <f t="shared" si="2675"/>
        <v>12</v>
      </c>
      <c r="BZ302" s="109">
        <v>12</v>
      </c>
      <c r="CA302" s="109">
        <f t="shared" si="2665"/>
        <v>12</v>
      </c>
      <c r="CB302" s="109"/>
      <c r="CC302" s="111">
        <f t="shared" si="2676"/>
        <v>0</v>
      </c>
      <c r="CD302" s="109"/>
      <c r="CE302" s="111">
        <f t="shared" si="2677"/>
        <v>0</v>
      </c>
      <c r="CF302" s="65"/>
      <c r="CG302" s="66">
        <f t="shared" si="2678"/>
        <v>0</v>
      </c>
      <c r="CH302" s="65"/>
      <c r="CI302" s="66">
        <f t="shared" si="2679"/>
        <v>0</v>
      </c>
      <c r="CJ302" s="67">
        <v>0</v>
      </c>
      <c r="CK302" s="68"/>
      <c r="CL302" s="65"/>
      <c r="CM302" s="66"/>
      <c r="CN302" s="65"/>
      <c r="CO302" s="67">
        <f t="shared" si="2682"/>
        <v>0</v>
      </c>
      <c r="CP302" s="65"/>
      <c r="CQ302" s="69">
        <f t="shared" si="2683"/>
        <v>0</v>
      </c>
      <c r="CR302" s="65"/>
      <c r="CS302" s="66">
        <f t="shared" si="2668"/>
        <v>0</v>
      </c>
      <c r="CT302" s="65"/>
      <c r="CU302" s="67">
        <f t="shared" si="2669"/>
        <v>0</v>
      </c>
      <c r="CV302" s="65"/>
      <c r="CW302" s="67">
        <f t="shared" si="2684"/>
        <v>0</v>
      </c>
      <c r="CX302" s="65"/>
      <c r="CY302" s="66">
        <f t="shared" si="2685"/>
        <v>0</v>
      </c>
      <c r="CZ302" s="65"/>
      <c r="DA302" s="66">
        <f t="shared" si="2686"/>
        <v>0</v>
      </c>
      <c r="DB302" s="65"/>
      <c r="DC302" s="66">
        <f t="shared" si="2687"/>
        <v>0</v>
      </c>
      <c r="DD302" s="65"/>
      <c r="DE302" s="66">
        <f t="shared" si="2688"/>
        <v>0</v>
      </c>
      <c r="DF302" s="65"/>
      <c r="DG302" s="67">
        <f t="shared" si="2689"/>
        <v>0</v>
      </c>
      <c r="DH302" s="65"/>
      <c r="DI302" s="66">
        <f t="shared" si="2690"/>
        <v>0</v>
      </c>
      <c r="DJ302" s="65"/>
      <c r="DK302" s="66">
        <f>DJ302*BT302/3</f>
        <v>0</v>
      </c>
      <c r="DL302" s="65"/>
      <c r="DM302" s="67">
        <f t="shared" si="2692"/>
        <v>0</v>
      </c>
      <c r="DN302" s="65"/>
      <c r="DO302" s="67">
        <f t="shared" si="2693"/>
        <v>0</v>
      </c>
      <c r="DP302" s="65"/>
      <c r="DQ302" s="70">
        <f t="shared" si="2694"/>
        <v>0</v>
      </c>
      <c r="DR302" s="83"/>
      <c r="DS302" s="187">
        <f t="shared" si="2529"/>
        <v>12</v>
      </c>
      <c r="DT302" s="187">
        <f t="shared" si="2530"/>
        <v>12</v>
      </c>
      <c r="DU302" s="83"/>
      <c r="DV302" s="83"/>
      <c r="DW302" s="83"/>
      <c r="DX302" s="84"/>
      <c r="DY302" s="189"/>
      <c r="DZ302" s="62"/>
      <c r="EA302" s="63"/>
      <c r="EB302" s="63"/>
      <c r="EC302" s="83"/>
      <c r="ED302" s="83"/>
      <c r="EE302" s="83"/>
      <c r="EF302" s="83"/>
      <c r="EG302" s="83"/>
      <c r="EH302" s="83"/>
      <c r="EI302" s="83"/>
      <c r="EJ302" s="83"/>
      <c r="EK302" s="83"/>
      <c r="EL302" s="83"/>
      <c r="EM302" s="153">
        <f t="shared" si="2543"/>
        <v>12</v>
      </c>
      <c r="EN302" s="153">
        <f t="shared" si="2652"/>
        <v>0</v>
      </c>
      <c r="EO302" s="153">
        <f t="shared" si="2653"/>
        <v>0</v>
      </c>
      <c r="EP302" s="153">
        <f t="shared" si="2654"/>
        <v>0</v>
      </c>
      <c r="EQ302" s="153">
        <f t="shared" si="2594"/>
        <v>0</v>
      </c>
      <c r="ER302" s="153">
        <f t="shared" si="2595"/>
        <v>0</v>
      </c>
      <c r="ES302" s="153">
        <f t="shared" si="2596"/>
        <v>0</v>
      </c>
      <c r="ET302" s="153">
        <f t="shared" si="2597"/>
        <v>0</v>
      </c>
      <c r="EU302" s="153">
        <f t="shared" si="2598"/>
        <v>0</v>
      </c>
      <c r="EV302" s="153">
        <f t="shared" si="2599"/>
        <v>0</v>
      </c>
      <c r="EW302" s="153">
        <f t="shared" si="2600"/>
        <v>0</v>
      </c>
      <c r="EX302" s="153">
        <f t="shared" si="2601"/>
        <v>0</v>
      </c>
      <c r="EY302" s="153">
        <f t="shared" si="2602"/>
        <v>0</v>
      </c>
      <c r="EZ302" s="153">
        <f t="shared" si="2603"/>
        <v>0</v>
      </c>
      <c r="FA302" s="153">
        <f t="shared" si="2604"/>
        <v>0</v>
      </c>
      <c r="FB302" s="153">
        <f t="shared" si="2605"/>
        <v>0</v>
      </c>
      <c r="FC302" s="153">
        <f t="shared" si="2606"/>
        <v>0</v>
      </c>
      <c r="FD302" s="153">
        <f t="shared" si="2607"/>
        <v>0</v>
      </c>
      <c r="FE302" s="153">
        <f t="shared" si="2608"/>
        <v>0</v>
      </c>
      <c r="FF302" s="153">
        <f t="shared" si="2609"/>
        <v>0</v>
      </c>
      <c r="FG302" s="153">
        <f t="shared" si="2610"/>
        <v>0</v>
      </c>
      <c r="FH302" s="153">
        <f t="shared" si="2611"/>
        <v>0</v>
      </c>
      <c r="FI302" s="153">
        <f t="shared" si="2612"/>
        <v>0</v>
      </c>
      <c r="FJ302" s="153">
        <f t="shared" si="2613"/>
        <v>0</v>
      </c>
      <c r="FK302" s="153">
        <f t="shared" si="2614"/>
        <v>0</v>
      </c>
      <c r="FL302" s="153">
        <f t="shared" si="2615"/>
        <v>0</v>
      </c>
      <c r="FM302" s="153">
        <f t="shared" si="2616"/>
        <v>0</v>
      </c>
      <c r="FN302" s="153">
        <f t="shared" si="2617"/>
        <v>0</v>
      </c>
      <c r="FO302" s="153">
        <f t="shared" si="2618"/>
        <v>0</v>
      </c>
      <c r="FP302" s="153">
        <f t="shared" si="2619"/>
        <v>0</v>
      </c>
      <c r="FQ302" s="153">
        <f t="shared" si="2620"/>
        <v>0</v>
      </c>
      <c r="FR302" s="153">
        <f t="shared" si="2621"/>
        <v>0</v>
      </c>
      <c r="FS302" s="153">
        <f t="shared" si="2622"/>
        <v>0</v>
      </c>
      <c r="FT302" s="153">
        <f t="shared" si="2623"/>
        <v>0</v>
      </c>
      <c r="FU302" s="153">
        <f t="shared" si="2624"/>
        <v>0</v>
      </c>
      <c r="FV302" s="153">
        <f t="shared" si="2625"/>
        <v>0</v>
      </c>
      <c r="FW302" s="153">
        <f t="shared" si="2626"/>
        <v>0</v>
      </c>
      <c r="FX302" s="153">
        <f t="shared" si="2627"/>
        <v>0</v>
      </c>
      <c r="FY302" s="153">
        <f t="shared" si="2628"/>
        <v>0</v>
      </c>
      <c r="FZ302" s="153">
        <f t="shared" si="2629"/>
        <v>0</v>
      </c>
      <c r="GA302" s="153">
        <f t="shared" si="2630"/>
        <v>0</v>
      </c>
      <c r="GB302" s="153">
        <f t="shared" si="2631"/>
        <v>0</v>
      </c>
      <c r="GC302" s="153">
        <f t="shared" si="2632"/>
        <v>0</v>
      </c>
      <c r="GD302" s="153">
        <f t="shared" si="2664"/>
        <v>0</v>
      </c>
      <c r="GE302" s="153">
        <f t="shared" si="2534"/>
        <v>12</v>
      </c>
      <c r="GF302" s="153">
        <f t="shared" si="2535"/>
        <v>12</v>
      </c>
      <c r="GG302" s="83"/>
      <c r="GH302" s="83"/>
      <c r="GI302" s="83"/>
      <c r="GJ302" s="195"/>
      <c r="GK302" s="267"/>
      <c r="GL302" s="10"/>
      <c r="GM302" s="10"/>
      <c r="GN302" s="43"/>
      <c r="GO302" s="42"/>
      <c r="GP302" s="26"/>
      <c r="GQ302" s="5"/>
      <c r="GR302" s="33"/>
    </row>
    <row r="303" spans="1:200" ht="24.95" hidden="1" customHeight="1" outlineLevel="1" x14ac:dyDescent="0.3">
      <c r="A303" s="116"/>
      <c r="B303" s="168"/>
      <c r="C303" s="168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81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16"/>
      <c r="AH303" s="116"/>
      <c r="AI303" s="181"/>
      <c r="AJ303" s="116"/>
      <c r="AK303" s="116"/>
      <c r="AL303" s="116"/>
      <c r="AM303" s="116"/>
      <c r="AN303" s="116"/>
      <c r="AO303" s="116"/>
      <c r="AP303" s="116"/>
      <c r="AQ303" s="116"/>
      <c r="AR303" s="116"/>
      <c r="AS303" s="116"/>
      <c r="AT303" s="116"/>
      <c r="AU303" s="116"/>
      <c r="AV303" s="116"/>
      <c r="AW303" s="116"/>
      <c r="AX303" s="116"/>
      <c r="AY303" s="116"/>
      <c r="AZ303" s="116"/>
      <c r="BA303" s="116"/>
      <c r="BB303" s="116"/>
      <c r="BC303" s="116"/>
      <c r="BD303" s="116"/>
      <c r="BE303" s="116"/>
      <c r="BF303" s="116"/>
      <c r="BG303" s="181">
        <f t="shared" si="2509"/>
        <v>0</v>
      </c>
      <c r="BH303" s="181">
        <f t="shared" si="2510"/>
        <v>0</v>
      </c>
      <c r="BI303" s="116"/>
      <c r="BJ303" s="116"/>
      <c r="BK303" s="116"/>
      <c r="BL303" s="116"/>
      <c r="BM303" s="185"/>
      <c r="BN303" s="62" t="s">
        <v>158</v>
      </c>
      <c r="BO303" s="63" t="s">
        <v>185</v>
      </c>
      <c r="BP303" s="63" t="s">
        <v>186</v>
      </c>
      <c r="BQ303" s="63" t="s">
        <v>187</v>
      </c>
      <c r="BR303" s="63" t="s">
        <v>331</v>
      </c>
      <c r="BS303" s="63" t="s">
        <v>318</v>
      </c>
      <c r="BT303" s="63">
        <v>82</v>
      </c>
      <c r="BU303" s="63">
        <v>1</v>
      </c>
      <c r="BV303" s="63">
        <v>3</v>
      </c>
      <c r="BW303" s="63">
        <f>BV303*2</f>
        <v>6</v>
      </c>
      <c r="BX303" s="62">
        <v>10</v>
      </c>
      <c r="BY303" s="135">
        <f t="shared" si="2675"/>
        <v>10</v>
      </c>
      <c r="BZ303" s="65">
        <v>10</v>
      </c>
      <c r="CA303" s="66">
        <f t="shared" si="2665"/>
        <v>10</v>
      </c>
      <c r="CB303" s="65"/>
      <c r="CC303" s="66">
        <f t="shared" si="2676"/>
        <v>0</v>
      </c>
      <c r="CD303" s="65"/>
      <c r="CE303" s="66">
        <f t="shared" si="2677"/>
        <v>0</v>
      </c>
      <c r="CF303" s="65"/>
      <c r="CG303" s="66">
        <f t="shared" si="2678"/>
        <v>0</v>
      </c>
      <c r="CH303" s="65"/>
      <c r="CI303" s="66">
        <f t="shared" si="2679"/>
        <v>0</v>
      </c>
      <c r="CJ303" s="67">
        <f>SUM(BV303*DJ303*2+BW303*DL303*2)</f>
        <v>0</v>
      </c>
      <c r="CK303" s="68">
        <f t="shared" ref="CK303" si="2695">SUM(BX303*15/100*BV303)</f>
        <v>4.5</v>
      </c>
      <c r="CL303" s="65"/>
      <c r="CM303" s="66"/>
      <c r="CN303" s="65"/>
      <c r="CO303" s="67">
        <f t="shared" ref="CO303" si="2696">SUM(CN303)*3*BT303/5</f>
        <v>0</v>
      </c>
      <c r="CP303" s="65"/>
      <c r="CQ303" s="69">
        <f t="shared" si="2683"/>
        <v>0</v>
      </c>
      <c r="CR303" s="65"/>
      <c r="CS303" s="66">
        <f t="shared" si="2668"/>
        <v>0</v>
      </c>
      <c r="CT303" s="65"/>
      <c r="CU303" s="67">
        <f t="shared" si="2669"/>
        <v>0</v>
      </c>
      <c r="CV303" s="65"/>
      <c r="CW303" s="67">
        <f t="shared" si="2684"/>
        <v>0</v>
      </c>
      <c r="CX303" s="65"/>
      <c r="CY303" s="66">
        <f t="shared" ref="CY303" si="2697">SUM(CX303*BT303)*2</f>
        <v>0</v>
      </c>
      <c r="CZ303" s="65"/>
      <c r="DA303" s="66">
        <f t="shared" si="2686"/>
        <v>0</v>
      </c>
      <c r="DB303" s="65"/>
      <c r="DC303" s="66">
        <f t="shared" si="2687"/>
        <v>0</v>
      </c>
      <c r="DD303" s="65"/>
      <c r="DE303" s="66">
        <f>DD303*BT303/3</f>
        <v>0</v>
      </c>
      <c r="DF303" s="65"/>
      <c r="DG303" s="67">
        <f t="shared" si="2689"/>
        <v>0</v>
      </c>
      <c r="DH303" s="65"/>
      <c r="DI303" s="66">
        <f t="shared" si="2690"/>
        <v>0</v>
      </c>
      <c r="DJ303" s="65"/>
      <c r="DK303" s="66">
        <f>SUM(BV303*DJ303*8)</f>
        <v>0</v>
      </c>
      <c r="DL303" s="65"/>
      <c r="DM303" s="67">
        <f t="shared" ref="DM303" si="2698">SUM(DL303*BW303*5*6)</f>
        <v>0</v>
      </c>
      <c r="DN303" s="65"/>
      <c r="DO303" s="67">
        <f t="shared" si="2693"/>
        <v>0</v>
      </c>
      <c r="DP303" s="65"/>
      <c r="DQ303" s="70">
        <f t="shared" si="2694"/>
        <v>0</v>
      </c>
      <c r="DR303" s="83"/>
      <c r="DS303" s="187">
        <f t="shared" si="2529"/>
        <v>14.5</v>
      </c>
      <c r="DT303" s="187">
        <f t="shared" si="2530"/>
        <v>10</v>
      </c>
      <c r="DU303" s="83"/>
      <c r="DV303" s="83"/>
      <c r="DW303" s="83"/>
      <c r="DX303" s="84"/>
      <c r="DY303" s="189"/>
      <c r="DZ303" s="62"/>
      <c r="EA303" s="63"/>
      <c r="EB303" s="63"/>
      <c r="EC303" s="83"/>
      <c r="ED303" s="83"/>
      <c r="EE303" s="83"/>
      <c r="EF303" s="83"/>
      <c r="EG303" s="83"/>
      <c r="EH303" s="83"/>
      <c r="EI303" s="83"/>
      <c r="EJ303" s="83"/>
      <c r="EK303" s="83"/>
      <c r="EL303" s="83"/>
      <c r="EM303" s="153">
        <f t="shared" si="2543"/>
        <v>10</v>
      </c>
      <c r="EN303" s="153">
        <f t="shared" si="2652"/>
        <v>0</v>
      </c>
      <c r="EO303" s="153">
        <f t="shared" si="2653"/>
        <v>0</v>
      </c>
      <c r="EP303" s="153">
        <f t="shared" si="2654"/>
        <v>0</v>
      </c>
      <c r="EQ303" s="153">
        <f t="shared" si="2594"/>
        <v>0</v>
      </c>
      <c r="ER303" s="153">
        <f t="shared" si="2595"/>
        <v>0</v>
      </c>
      <c r="ES303" s="153">
        <f t="shared" si="2596"/>
        <v>0</v>
      </c>
      <c r="ET303" s="153">
        <f t="shared" si="2597"/>
        <v>0</v>
      </c>
      <c r="EU303" s="153">
        <f t="shared" si="2598"/>
        <v>0</v>
      </c>
      <c r="EV303" s="153">
        <f t="shared" si="2599"/>
        <v>0</v>
      </c>
      <c r="EW303" s="153">
        <f t="shared" si="2600"/>
        <v>4.5</v>
      </c>
      <c r="EX303" s="153">
        <f t="shared" si="2601"/>
        <v>0</v>
      </c>
      <c r="EY303" s="153">
        <f t="shared" si="2602"/>
        <v>0</v>
      </c>
      <c r="EZ303" s="153">
        <f t="shared" si="2603"/>
        <v>0</v>
      </c>
      <c r="FA303" s="153">
        <f t="shared" si="2604"/>
        <v>0</v>
      </c>
      <c r="FB303" s="153">
        <f t="shared" si="2605"/>
        <v>0</v>
      </c>
      <c r="FC303" s="153">
        <f t="shared" si="2606"/>
        <v>0</v>
      </c>
      <c r="FD303" s="153">
        <f t="shared" si="2607"/>
        <v>0</v>
      </c>
      <c r="FE303" s="153">
        <f t="shared" si="2608"/>
        <v>0</v>
      </c>
      <c r="FF303" s="153">
        <f t="shared" si="2609"/>
        <v>0</v>
      </c>
      <c r="FG303" s="153">
        <f t="shared" si="2610"/>
        <v>0</v>
      </c>
      <c r="FH303" s="153">
        <f t="shared" si="2611"/>
        <v>0</v>
      </c>
      <c r="FI303" s="153">
        <f t="shared" si="2612"/>
        <v>0</v>
      </c>
      <c r="FJ303" s="153">
        <f t="shared" si="2613"/>
        <v>0</v>
      </c>
      <c r="FK303" s="153">
        <f t="shared" si="2614"/>
        <v>0</v>
      </c>
      <c r="FL303" s="153">
        <f t="shared" si="2615"/>
        <v>0</v>
      </c>
      <c r="FM303" s="153">
        <f t="shared" si="2616"/>
        <v>0</v>
      </c>
      <c r="FN303" s="153">
        <f t="shared" si="2617"/>
        <v>0</v>
      </c>
      <c r="FO303" s="153">
        <f t="shared" si="2618"/>
        <v>0</v>
      </c>
      <c r="FP303" s="153">
        <f t="shared" si="2619"/>
        <v>0</v>
      </c>
      <c r="FQ303" s="153">
        <f t="shared" si="2620"/>
        <v>0</v>
      </c>
      <c r="FR303" s="153">
        <f t="shared" si="2621"/>
        <v>0</v>
      </c>
      <c r="FS303" s="153">
        <f t="shared" si="2622"/>
        <v>0</v>
      </c>
      <c r="FT303" s="153">
        <f t="shared" si="2623"/>
        <v>0</v>
      </c>
      <c r="FU303" s="153">
        <f t="shared" si="2624"/>
        <v>0</v>
      </c>
      <c r="FV303" s="153">
        <f t="shared" si="2625"/>
        <v>0</v>
      </c>
      <c r="FW303" s="153">
        <f t="shared" si="2626"/>
        <v>0</v>
      </c>
      <c r="FX303" s="153">
        <f t="shared" si="2627"/>
        <v>0</v>
      </c>
      <c r="FY303" s="153">
        <f t="shared" si="2628"/>
        <v>0</v>
      </c>
      <c r="FZ303" s="153">
        <f t="shared" si="2629"/>
        <v>0</v>
      </c>
      <c r="GA303" s="153">
        <f t="shared" si="2630"/>
        <v>0</v>
      </c>
      <c r="GB303" s="153">
        <f t="shared" si="2631"/>
        <v>0</v>
      </c>
      <c r="GC303" s="153">
        <f t="shared" si="2632"/>
        <v>0</v>
      </c>
      <c r="GD303" s="153">
        <f t="shared" ref="GD303:GD304" si="2699">SUM(BF303+DR303)</f>
        <v>0</v>
      </c>
      <c r="GE303" s="153">
        <f t="shared" si="2534"/>
        <v>14.5</v>
      </c>
      <c r="GF303" s="153">
        <f t="shared" si="2535"/>
        <v>10</v>
      </c>
      <c r="GG303" s="83"/>
      <c r="GH303" s="83"/>
      <c r="GI303" s="83"/>
      <c r="GJ303" s="195"/>
      <c r="GK303" s="267"/>
      <c r="GL303" s="10"/>
      <c r="GM303" s="10"/>
      <c r="GN303" s="43"/>
      <c r="GO303" s="42"/>
      <c r="GP303" s="26"/>
      <c r="GQ303" s="5"/>
      <c r="GR303" s="33"/>
    </row>
    <row r="304" spans="1:200" ht="24.95" hidden="1" customHeight="1" outlineLevel="1" x14ac:dyDescent="0.3">
      <c r="A304" s="116"/>
      <c r="B304" s="168"/>
      <c r="C304" s="168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81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H304" s="116"/>
      <c r="AI304" s="181"/>
      <c r="AJ304" s="116"/>
      <c r="AK304" s="116"/>
      <c r="AL304" s="116"/>
      <c r="AM304" s="116"/>
      <c r="AN304" s="116"/>
      <c r="AO304" s="116"/>
      <c r="AP304" s="116"/>
      <c r="AQ304" s="116"/>
      <c r="AR304" s="116"/>
      <c r="AS304" s="116"/>
      <c r="AT304" s="116"/>
      <c r="AU304" s="116"/>
      <c r="AV304" s="116"/>
      <c r="AW304" s="116"/>
      <c r="AX304" s="116"/>
      <c r="AY304" s="116"/>
      <c r="AZ304" s="116"/>
      <c r="BA304" s="116"/>
      <c r="BB304" s="116"/>
      <c r="BC304" s="116"/>
      <c r="BD304" s="116"/>
      <c r="BE304" s="116"/>
      <c r="BF304" s="116"/>
      <c r="BG304" s="181">
        <f t="shared" si="2509"/>
        <v>0</v>
      </c>
      <c r="BH304" s="181">
        <f t="shared" si="2510"/>
        <v>0</v>
      </c>
      <c r="BI304" s="116"/>
      <c r="BJ304" s="116"/>
      <c r="BK304" s="116"/>
      <c r="BL304" s="116"/>
      <c r="BM304" s="185"/>
      <c r="BN304" s="62" t="s">
        <v>158</v>
      </c>
      <c r="BO304" s="119" t="s">
        <v>210</v>
      </c>
      <c r="BP304" s="119" t="s">
        <v>211</v>
      </c>
      <c r="BQ304" s="119" t="s">
        <v>187</v>
      </c>
      <c r="BR304" s="119" t="s">
        <v>340</v>
      </c>
      <c r="BS304" s="63" t="s">
        <v>316</v>
      </c>
      <c r="BT304" s="63">
        <v>18</v>
      </c>
      <c r="BU304" s="63">
        <v>1</v>
      </c>
      <c r="BV304" s="63">
        <v>1</v>
      </c>
      <c r="BW304" s="63">
        <f t="shared" ref="BW304" si="2700">SUM(BV304)*2</f>
        <v>2</v>
      </c>
      <c r="BX304" s="109">
        <v>4</v>
      </c>
      <c r="BY304" s="135">
        <f>SUM(BZ304+CB304+CD304+CF304+CH304)</f>
        <v>4</v>
      </c>
      <c r="BZ304" s="65">
        <v>4</v>
      </c>
      <c r="CA304" s="66">
        <f>SUM(BZ304)*BU304</f>
        <v>4</v>
      </c>
      <c r="CB304" s="65"/>
      <c r="CC304" s="66">
        <f>BV304*CB304</f>
        <v>0</v>
      </c>
      <c r="CD304" s="65"/>
      <c r="CE304" s="66">
        <f>SUM(CD304)*BV304</f>
        <v>0</v>
      </c>
      <c r="CF304" s="65"/>
      <c r="CG304" s="66">
        <f>SUM(CF304)*BW304</f>
        <v>0</v>
      </c>
      <c r="CH304" s="65"/>
      <c r="CI304" s="66">
        <f>SUM(CH304)*BV304*5</f>
        <v>0</v>
      </c>
      <c r="CJ304" s="67">
        <v>0</v>
      </c>
      <c r="CK304" s="68">
        <f t="shared" ref="CK304" si="2701">SUM(BX304*15/100*BV304)</f>
        <v>0.6</v>
      </c>
      <c r="CL304" s="65"/>
      <c r="CM304" s="66"/>
      <c r="CN304" s="65"/>
      <c r="CO304" s="67">
        <f>SUM(CN304)*3*BT304/5</f>
        <v>0</v>
      </c>
      <c r="CP304" s="65"/>
      <c r="CQ304" s="69">
        <f>SUM(CP304*BT304*(30+4))</f>
        <v>0</v>
      </c>
      <c r="CR304" s="65"/>
      <c r="CS304" s="66">
        <f>SUM(CR304*BT304*3)</f>
        <v>0</v>
      </c>
      <c r="CT304" s="66"/>
      <c r="CU304" s="67">
        <f>SUM(CT304*BT304/3)</f>
        <v>0</v>
      </c>
      <c r="CV304" s="65"/>
      <c r="CW304" s="67">
        <f>SUM(CV304*BT304*2/3)</f>
        <v>0</v>
      </c>
      <c r="CX304" s="65"/>
      <c r="CY304" s="66">
        <f>SUM(CX304*BT304)*2</f>
        <v>0</v>
      </c>
      <c r="CZ304" s="65"/>
      <c r="DA304" s="66">
        <f>SUM(CZ304*BV304*2)</f>
        <v>0</v>
      </c>
      <c r="DB304" s="65"/>
      <c r="DC304" s="66">
        <f>SUM(DB304*BT304*2)</f>
        <v>0</v>
      </c>
      <c r="DD304" s="65"/>
      <c r="DE304" s="66">
        <f>DD304*8*BV304</f>
        <v>0</v>
      </c>
      <c r="DF304" s="65"/>
      <c r="DG304" s="67">
        <f t="shared" si="2689"/>
        <v>0</v>
      </c>
      <c r="DH304" s="65"/>
      <c r="DI304" s="66">
        <f t="shared" si="2690"/>
        <v>0</v>
      </c>
      <c r="DJ304" s="65"/>
      <c r="DK304" s="66">
        <f t="shared" ref="DK304" si="2702">SUM(BV304*DJ304*8)</f>
        <v>0</v>
      </c>
      <c r="DL304" s="66"/>
      <c r="DM304" s="67">
        <f>SUM(DL304*BW304*5*6)</f>
        <v>0</v>
      </c>
      <c r="DN304" s="65"/>
      <c r="DO304" s="67">
        <f>SUM(DN304*BW304*4*6)</f>
        <v>0</v>
      </c>
      <c r="DP304" s="65"/>
      <c r="DQ304" s="70">
        <f>SUM(DP304*50)</f>
        <v>0</v>
      </c>
      <c r="DR304" s="83"/>
      <c r="DS304" s="187">
        <f t="shared" si="2529"/>
        <v>4.5999999999999996</v>
      </c>
      <c r="DT304" s="187">
        <f t="shared" si="2530"/>
        <v>4</v>
      </c>
      <c r="DU304" s="83"/>
      <c r="DV304" s="83"/>
      <c r="DW304" s="83"/>
      <c r="DX304" s="84"/>
      <c r="DY304" s="189"/>
      <c r="DZ304" s="62"/>
      <c r="EA304" s="63"/>
      <c r="EB304" s="63"/>
      <c r="EC304" s="83"/>
      <c r="ED304" s="83"/>
      <c r="EE304" s="83"/>
      <c r="EF304" s="83"/>
      <c r="EG304" s="83"/>
      <c r="EH304" s="83"/>
      <c r="EI304" s="83"/>
      <c r="EJ304" s="83"/>
      <c r="EK304" s="83"/>
      <c r="EL304" s="83"/>
      <c r="EM304" s="153">
        <f t="shared" si="2543"/>
        <v>4</v>
      </c>
      <c r="EN304" s="153">
        <f t="shared" ref="EN304:EN310" si="2703">SUM(P304+CB304)</f>
        <v>0</v>
      </c>
      <c r="EO304" s="153">
        <f t="shared" ref="EO304:EO310" si="2704">SUM(Q304+CC304)</f>
        <v>0</v>
      </c>
      <c r="EP304" s="153">
        <f t="shared" ref="EP304" si="2705">SUM(R304+CD304)</f>
        <v>0</v>
      </c>
      <c r="EQ304" s="153">
        <f t="shared" ref="EQ304" si="2706">SUM(S304+CE304)</f>
        <v>0</v>
      </c>
      <c r="ER304" s="153">
        <f t="shared" ref="ER304" si="2707">SUM(T304+CF304)</f>
        <v>0</v>
      </c>
      <c r="ES304" s="153">
        <f t="shared" ref="ES304" si="2708">SUM(U304+CG304)</f>
        <v>0</v>
      </c>
      <c r="ET304" s="153">
        <f t="shared" ref="ET304" si="2709">SUM(V304+CH304)</f>
        <v>0</v>
      </c>
      <c r="EU304" s="153">
        <f t="shared" ref="EU304" si="2710">SUM(W304+CI304)</f>
        <v>0</v>
      </c>
      <c r="EV304" s="153">
        <f t="shared" ref="EV304" si="2711">SUM(X304+CJ304)</f>
        <v>0</v>
      </c>
      <c r="EW304" s="153">
        <f t="shared" ref="EW304" si="2712">SUM(Y304+CK304)</f>
        <v>0.6</v>
      </c>
      <c r="EX304" s="153">
        <f t="shared" ref="EX304" si="2713">SUM(Z304+CL304)</f>
        <v>0</v>
      </c>
      <c r="EY304" s="153">
        <f t="shared" ref="EY304" si="2714">SUM(AA304+CM304)</f>
        <v>0</v>
      </c>
      <c r="EZ304" s="153">
        <f t="shared" ref="EZ304" si="2715">SUM(AB304+CN304)</f>
        <v>0</v>
      </c>
      <c r="FA304" s="153">
        <f t="shared" ref="FA304" si="2716">SUM(AC304+CO304)</f>
        <v>0</v>
      </c>
      <c r="FB304" s="153">
        <f t="shared" ref="FB304" si="2717">SUM(AD304+CP304)</f>
        <v>0</v>
      </c>
      <c r="FC304" s="153">
        <f t="shared" ref="FC304" si="2718">SUM(AE304+CQ304)</f>
        <v>0</v>
      </c>
      <c r="FD304" s="153">
        <f t="shared" ref="FD304" si="2719">SUM(AF304+CR304)</f>
        <v>0</v>
      </c>
      <c r="FE304" s="153">
        <f t="shared" ref="FE304" si="2720">SUM(AG304+CS304)</f>
        <v>0</v>
      </c>
      <c r="FF304" s="153">
        <f t="shared" ref="FF304" si="2721">SUM(AH304+CT304)</f>
        <v>0</v>
      </c>
      <c r="FG304" s="153">
        <f t="shared" ref="FG304" si="2722">SUM(AI304+CU304)</f>
        <v>0</v>
      </c>
      <c r="FH304" s="153">
        <f t="shared" ref="FH304" si="2723">SUM(AJ304+CV304)</f>
        <v>0</v>
      </c>
      <c r="FI304" s="153">
        <f t="shared" ref="FI304" si="2724">SUM(AK304+CW304)</f>
        <v>0</v>
      </c>
      <c r="FJ304" s="153">
        <f t="shared" ref="FJ304" si="2725">SUM(AL304+CX304)</f>
        <v>0</v>
      </c>
      <c r="FK304" s="153">
        <f t="shared" ref="FK304" si="2726">SUM(AM304+CY304)</f>
        <v>0</v>
      </c>
      <c r="FL304" s="153">
        <f t="shared" ref="FL304" si="2727">SUM(AN304+CZ304)</f>
        <v>0</v>
      </c>
      <c r="FM304" s="153">
        <f t="shared" ref="FM304" si="2728">SUM(AO304+DA304)</f>
        <v>0</v>
      </c>
      <c r="FN304" s="153">
        <f t="shared" ref="FN304" si="2729">SUM(AP304+DB304)</f>
        <v>0</v>
      </c>
      <c r="FO304" s="153">
        <f t="shared" ref="FO304" si="2730">SUM(AQ304+DC304)</f>
        <v>0</v>
      </c>
      <c r="FP304" s="153">
        <f t="shared" ref="FP304" si="2731">SUM(AR304+DD304)</f>
        <v>0</v>
      </c>
      <c r="FQ304" s="153">
        <f t="shared" ref="FQ304" si="2732">SUM(AS304+DE304)</f>
        <v>0</v>
      </c>
      <c r="FR304" s="153">
        <f t="shared" ref="FR304" si="2733">SUM(AT304+DF304)</f>
        <v>0</v>
      </c>
      <c r="FS304" s="153">
        <f t="shared" ref="FS304" si="2734">SUM(AU304+DG304)</f>
        <v>0</v>
      </c>
      <c r="FT304" s="153">
        <f t="shared" ref="FT304" si="2735">SUM(AV304+DH304)</f>
        <v>0</v>
      </c>
      <c r="FU304" s="153">
        <f t="shared" ref="FU304" si="2736">SUM(AW304+DI304)</f>
        <v>0</v>
      </c>
      <c r="FV304" s="153">
        <f t="shared" ref="FV304" si="2737">SUM(AX304+DJ304)</f>
        <v>0</v>
      </c>
      <c r="FW304" s="153">
        <f t="shared" ref="FW304" si="2738">SUM(AY304+DK304)</f>
        <v>0</v>
      </c>
      <c r="FX304" s="153">
        <f t="shared" ref="FX304" si="2739">SUM(AZ304+DL304)</f>
        <v>0</v>
      </c>
      <c r="FY304" s="153">
        <f t="shared" ref="FY304" si="2740">SUM(BA304+DM304)</f>
        <v>0</v>
      </c>
      <c r="FZ304" s="153">
        <f t="shared" ref="FZ304" si="2741">SUM(BB304+DN304)</f>
        <v>0</v>
      </c>
      <c r="GA304" s="153">
        <f t="shared" ref="GA304" si="2742">SUM(BC304+DO304)</f>
        <v>0</v>
      </c>
      <c r="GB304" s="153">
        <f t="shared" ref="GB304" si="2743">SUM(BD304+DP304)</f>
        <v>0</v>
      </c>
      <c r="GC304" s="153">
        <f t="shared" ref="GC304" si="2744">SUM(BE304+DQ304)</f>
        <v>0</v>
      </c>
      <c r="GD304" s="153">
        <f t="shared" si="2699"/>
        <v>0</v>
      </c>
      <c r="GE304" s="153">
        <f t="shared" si="2534"/>
        <v>4.5999999999999996</v>
      </c>
      <c r="GF304" s="153">
        <f t="shared" si="2535"/>
        <v>4</v>
      </c>
      <c r="GG304" s="83"/>
      <c r="GH304" s="83"/>
      <c r="GI304" s="83"/>
      <c r="GJ304" s="195"/>
      <c r="GK304" s="267"/>
      <c r="GL304" s="10"/>
      <c r="GM304" s="10"/>
      <c r="GN304" s="43"/>
      <c r="GO304" s="42"/>
      <c r="GP304" s="26"/>
      <c r="GQ304" s="5"/>
      <c r="GR304" s="33"/>
    </row>
    <row r="305" spans="1:200" ht="24.95" hidden="1" customHeight="1" outlineLevel="1" x14ac:dyDescent="0.3">
      <c r="A305" s="116"/>
      <c r="B305" s="168"/>
      <c r="C305" s="168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81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16"/>
      <c r="AH305" s="116"/>
      <c r="AI305" s="181"/>
      <c r="AJ305" s="116"/>
      <c r="AK305" s="116"/>
      <c r="AL305" s="116"/>
      <c r="AM305" s="116"/>
      <c r="AN305" s="116"/>
      <c r="AO305" s="116"/>
      <c r="AP305" s="116"/>
      <c r="AQ305" s="116"/>
      <c r="AR305" s="116"/>
      <c r="AS305" s="116"/>
      <c r="AT305" s="116"/>
      <c r="AU305" s="116"/>
      <c r="AV305" s="116"/>
      <c r="AW305" s="116"/>
      <c r="AX305" s="116"/>
      <c r="AY305" s="116"/>
      <c r="AZ305" s="116"/>
      <c r="BA305" s="116"/>
      <c r="BB305" s="116"/>
      <c r="BC305" s="116"/>
      <c r="BD305" s="116"/>
      <c r="BE305" s="116"/>
      <c r="BF305" s="116"/>
      <c r="BG305" s="181">
        <f t="shared" si="2509"/>
        <v>0</v>
      </c>
      <c r="BH305" s="181">
        <f t="shared" si="2510"/>
        <v>0</v>
      </c>
      <c r="BI305" s="116"/>
      <c r="BJ305" s="116"/>
      <c r="BK305" s="116"/>
      <c r="BL305" s="116"/>
      <c r="BM305" s="185"/>
      <c r="BN305" s="137" t="s">
        <v>382</v>
      </c>
      <c r="BO305" s="119" t="s">
        <v>185</v>
      </c>
      <c r="BP305" s="119" t="s">
        <v>186</v>
      </c>
      <c r="BQ305" s="119" t="s">
        <v>187</v>
      </c>
      <c r="BR305" s="119" t="s">
        <v>384</v>
      </c>
      <c r="BS305" s="119">
        <v>8</v>
      </c>
      <c r="BT305" s="119">
        <f>20+19</f>
        <v>39</v>
      </c>
      <c r="BU305" s="119">
        <v>1</v>
      </c>
      <c r="BV305" s="119">
        <v>2</v>
      </c>
      <c r="BW305" s="119">
        <v>2</v>
      </c>
      <c r="BX305" s="137"/>
      <c r="BY305" s="172">
        <f t="shared" ref="BY305" si="2745">SUM(BZ305+CB305+CD305+CF305+CH305)</f>
        <v>0</v>
      </c>
      <c r="BZ305" s="141"/>
      <c r="CA305" s="142">
        <f>SUM(BZ305)*BU305</f>
        <v>0</v>
      </c>
      <c r="CB305" s="141"/>
      <c r="CC305" s="142">
        <f t="shared" ref="CC305:CC308" si="2746">BV305*CB305</f>
        <v>0</v>
      </c>
      <c r="CD305" s="141"/>
      <c r="CE305" s="142">
        <f>SUM(CD305)*BV305</f>
        <v>0</v>
      </c>
      <c r="CF305" s="141"/>
      <c r="CG305" s="142">
        <f>SUM(CF305)*BW305</f>
        <v>0</v>
      </c>
      <c r="CH305" s="141"/>
      <c r="CI305" s="142">
        <f>SUM(CH305)*BV305*5</f>
        <v>0</v>
      </c>
      <c r="CJ305" s="68">
        <f>BV305*DL305/5</f>
        <v>0.4</v>
      </c>
      <c r="CK305" s="68">
        <f>SUM(BX305*15/100*BV305)</f>
        <v>0</v>
      </c>
      <c r="CL305" s="141"/>
      <c r="CM305" s="142"/>
      <c r="CN305" s="141"/>
      <c r="CO305" s="68">
        <f>SUM(CN305)*3*BT305/5</f>
        <v>0</v>
      </c>
      <c r="CP305" s="141"/>
      <c r="CQ305" s="148">
        <f t="shared" ref="CQ305" si="2747">SUM(CP305*BT305*(30+4))</f>
        <v>0</v>
      </c>
      <c r="CR305" s="141"/>
      <c r="CS305" s="142">
        <f>SUM(CR305*BT305*3)</f>
        <v>0</v>
      </c>
      <c r="CT305" s="141"/>
      <c r="CU305" s="68">
        <f>SUM(CT305*BT305/3)</f>
        <v>0</v>
      </c>
      <c r="CV305" s="141"/>
      <c r="CW305" s="68">
        <f>SUM(CV305*BT305*2/3)</f>
        <v>0</v>
      </c>
      <c r="CX305" s="141"/>
      <c r="CY305" s="142">
        <f>SUM(CX305*BT305*2)</f>
        <v>0</v>
      </c>
      <c r="CZ305" s="141"/>
      <c r="DA305" s="142">
        <f t="shared" ref="DA305" si="2748">SUM(CZ305*BV305)</f>
        <v>0</v>
      </c>
      <c r="DB305" s="141"/>
      <c r="DC305" s="142">
        <f>SUM(DB305*BT305*2)</f>
        <v>0</v>
      </c>
      <c r="DD305" s="141"/>
      <c r="DE305" s="142">
        <f>DD305*BT305/3</f>
        <v>0</v>
      </c>
      <c r="DF305" s="141"/>
      <c r="DG305" s="68">
        <f t="shared" si="2689"/>
        <v>0</v>
      </c>
      <c r="DH305" s="141"/>
      <c r="DI305" s="142">
        <f t="shared" ref="DI305" si="2749">SUM(DH305*BT305/3)</f>
        <v>0</v>
      </c>
      <c r="DJ305" s="141"/>
      <c r="DK305" s="142">
        <f>SUM(BV305*DJ305*8)</f>
        <v>0</v>
      </c>
      <c r="DL305" s="141">
        <v>1</v>
      </c>
      <c r="DM305" s="68">
        <f t="shared" ref="DM305" si="2750">SUM(DL305*BW305*1*8)</f>
        <v>16</v>
      </c>
      <c r="DN305" s="141"/>
      <c r="DO305" s="68">
        <f>SUM(DN305*BW305*4*6)</f>
        <v>0</v>
      </c>
      <c r="DP305" s="141"/>
      <c r="DQ305" s="112">
        <f>SUM(DP305*50)</f>
        <v>0</v>
      </c>
      <c r="DR305" s="83"/>
      <c r="DS305" s="187">
        <f t="shared" si="2529"/>
        <v>16.399999999999999</v>
      </c>
      <c r="DT305" s="187">
        <f t="shared" si="2530"/>
        <v>16.399999999999999</v>
      </c>
      <c r="DU305" s="83"/>
      <c r="DV305" s="83"/>
      <c r="DW305" s="83"/>
      <c r="DX305" s="84"/>
      <c r="DY305" s="189"/>
      <c r="DZ305" s="62"/>
      <c r="EA305" s="63"/>
      <c r="EB305" s="63"/>
      <c r="EC305" s="83"/>
      <c r="ED305" s="83"/>
      <c r="EE305" s="83"/>
      <c r="EF305" s="83"/>
      <c r="EG305" s="83"/>
      <c r="EH305" s="83"/>
      <c r="EI305" s="83"/>
      <c r="EJ305" s="83"/>
      <c r="EK305" s="83"/>
      <c r="EL305" s="83"/>
      <c r="EM305" s="153">
        <f t="shared" si="2543"/>
        <v>0</v>
      </c>
      <c r="EN305" s="153">
        <f t="shared" si="2703"/>
        <v>0</v>
      </c>
      <c r="EO305" s="153">
        <f t="shared" si="2704"/>
        <v>0</v>
      </c>
      <c r="EP305" s="153">
        <f t="shared" ref="EP305:EP310" si="2751">SUM(R305+CD305)</f>
        <v>0</v>
      </c>
      <c r="EQ305" s="153">
        <f t="shared" ref="EQ305:EQ310" si="2752">SUM(S305+CE305)</f>
        <v>0</v>
      </c>
      <c r="ER305" s="153">
        <f t="shared" ref="ER305:ER310" si="2753">SUM(T305+CF305)</f>
        <v>0</v>
      </c>
      <c r="ES305" s="153">
        <f t="shared" ref="ES305:ES310" si="2754">SUM(U305+CG305)</f>
        <v>0</v>
      </c>
      <c r="ET305" s="153">
        <f t="shared" ref="ET305:ET310" si="2755">SUM(V305+CH305)</f>
        <v>0</v>
      </c>
      <c r="EU305" s="153">
        <f t="shared" ref="EU305:EU310" si="2756">SUM(W305+CI305)</f>
        <v>0</v>
      </c>
      <c r="EV305" s="153">
        <f t="shared" ref="EV305:EV310" si="2757">SUM(X305+CJ305)</f>
        <v>0.4</v>
      </c>
      <c r="EW305" s="153">
        <f t="shared" ref="EW305:EW310" si="2758">SUM(Y305+CK305)</f>
        <v>0</v>
      </c>
      <c r="EX305" s="153">
        <f t="shared" ref="EX305:EX310" si="2759">SUM(Z305+CL305)</f>
        <v>0</v>
      </c>
      <c r="EY305" s="153">
        <f t="shared" ref="EY305:EY310" si="2760">SUM(AA305+CM305)</f>
        <v>0</v>
      </c>
      <c r="EZ305" s="153">
        <f t="shared" ref="EZ305:EZ310" si="2761">SUM(AB305+CN305)</f>
        <v>0</v>
      </c>
      <c r="FA305" s="153">
        <f t="shared" ref="FA305:FA310" si="2762">SUM(AC305+CO305)</f>
        <v>0</v>
      </c>
      <c r="FB305" s="153">
        <f t="shared" ref="FB305:FB310" si="2763">SUM(AD305+CP305)</f>
        <v>0</v>
      </c>
      <c r="FC305" s="153">
        <f t="shared" ref="FC305:FC310" si="2764">SUM(AE305+CQ305)</f>
        <v>0</v>
      </c>
      <c r="FD305" s="153">
        <f t="shared" ref="FD305:FD310" si="2765">SUM(AF305+CR305)</f>
        <v>0</v>
      </c>
      <c r="FE305" s="153">
        <f t="shared" ref="FE305:FE310" si="2766">SUM(AG305+CS305)</f>
        <v>0</v>
      </c>
      <c r="FF305" s="153">
        <f t="shared" ref="FF305:FF310" si="2767">SUM(AH305+CT305)</f>
        <v>0</v>
      </c>
      <c r="FG305" s="153">
        <f t="shared" ref="FG305:FG310" si="2768">SUM(AI305+CU305)</f>
        <v>0</v>
      </c>
      <c r="FH305" s="153">
        <f t="shared" ref="FH305:FH310" si="2769">SUM(AJ305+CV305)</f>
        <v>0</v>
      </c>
      <c r="FI305" s="153">
        <f t="shared" ref="FI305:FI310" si="2770">SUM(AK305+CW305)</f>
        <v>0</v>
      </c>
      <c r="FJ305" s="153">
        <f t="shared" ref="FJ305:FJ310" si="2771">SUM(AL305+CX305)</f>
        <v>0</v>
      </c>
      <c r="FK305" s="153">
        <f t="shared" ref="FK305:FK310" si="2772">SUM(AM305+CY305)</f>
        <v>0</v>
      </c>
      <c r="FL305" s="153">
        <f t="shared" ref="FL305:FL310" si="2773">SUM(AN305+CZ305)</f>
        <v>0</v>
      </c>
      <c r="FM305" s="153">
        <f t="shared" ref="FM305:FM310" si="2774">SUM(AO305+DA305)</f>
        <v>0</v>
      </c>
      <c r="FN305" s="153">
        <f t="shared" ref="FN305:FN310" si="2775">SUM(AP305+DB305)</f>
        <v>0</v>
      </c>
      <c r="FO305" s="153">
        <f t="shared" ref="FO305:FO310" si="2776">SUM(AQ305+DC305)</f>
        <v>0</v>
      </c>
      <c r="FP305" s="153">
        <f t="shared" ref="FP305:FP310" si="2777">SUM(AR305+DD305)</f>
        <v>0</v>
      </c>
      <c r="FQ305" s="153">
        <f t="shared" ref="FQ305:FQ310" si="2778">SUM(AS305+DE305)</f>
        <v>0</v>
      </c>
      <c r="FR305" s="153">
        <f t="shared" ref="FR305:FR310" si="2779">SUM(AT305+DF305)</f>
        <v>0</v>
      </c>
      <c r="FS305" s="153">
        <f t="shared" ref="FS305:FS310" si="2780">SUM(AU305+DG305)</f>
        <v>0</v>
      </c>
      <c r="FT305" s="153">
        <f t="shared" ref="FT305:FT310" si="2781">SUM(AV305+DH305)</f>
        <v>0</v>
      </c>
      <c r="FU305" s="153">
        <f t="shared" ref="FU305:FU310" si="2782">SUM(AW305+DI305)</f>
        <v>0</v>
      </c>
      <c r="FV305" s="153">
        <f t="shared" ref="FV305:FV310" si="2783">SUM(AX305+DJ305)</f>
        <v>0</v>
      </c>
      <c r="FW305" s="153">
        <f t="shared" ref="FW305:FW310" si="2784">SUM(AY305+DK305)</f>
        <v>0</v>
      </c>
      <c r="FX305" s="153">
        <f t="shared" ref="FX305:FX310" si="2785">SUM(AZ305+DL305)</f>
        <v>1</v>
      </c>
      <c r="FY305" s="153">
        <f t="shared" ref="FY305:FY310" si="2786">SUM(BA305+DM305)</f>
        <v>16</v>
      </c>
      <c r="FZ305" s="153">
        <f t="shared" ref="FZ305:FZ310" si="2787">SUM(BB305+DN305)</f>
        <v>0</v>
      </c>
      <c r="GA305" s="153">
        <f t="shared" ref="GA305:GA310" si="2788">SUM(BC305+DO305)</f>
        <v>0</v>
      </c>
      <c r="GB305" s="153">
        <f t="shared" ref="GB305:GB310" si="2789">SUM(BD305+DP305)</f>
        <v>0</v>
      </c>
      <c r="GC305" s="153">
        <f t="shared" ref="GC305:GC310" si="2790">SUM(BE305+DQ305)</f>
        <v>0</v>
      </c>
      <c r="GD305" s="153">
        <f t="shared" ref="GD305:GD310" si="2791">SUM(BF305+DR305)</f>
        <v>0</v>
      </c>
      <c r="GE305" s="153">
        <f t="shared" si="2534"/>
        <v>16.399999999999999</v>
      </c>
      <c r="GF305" s="153">
        <f t="shared" si="2535"/>
        <v>16.399999999999999</v>
      </c>
      <c r="GG305" s="83"/>
      <c r="GH305" s="83"/>
      <c r="GI305" s="83"/>
      <c r="GJ305" s="195"/>
      <c r="GK305" s="267"/>
      <c r="GL305" s="10"/>
      <c r="GM305" s="10"/>
      <c r="GN305" s="43"/>
      <c r="GO305" s="42"/>
      <c r="GP305" s="26"/>
      <c r="GQ305" s="5"/>
      <c r="GR305" s="33"/>
    </row>
    <row r="306" spans="1:200" ht="24.95" hidden="1" customHeight="1" outlineLevel="1" x14ac:dyDescent="0.3">
      <c r="A306" s="116"/>
      <c r="B306" s="168"/>
      <c r="C306" s="168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81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  <c r="AF306" s="116"/>
      <c r="AG306" s="116"/>
      <c r="AH306" s="116"/>
      <c r="AI306" s="181"/>
      <c r="AJ306" s="116"/>
      <c r="AK306" s="116"/>
      <c r="AL306" s="116"/>
      <c r="AM306" s="116"/>
      <c r="AN306" s="116"/>
      <c r="AO306" s="116"/>
      <c r="AP306" s="116"/>
      <c r="AQ306" s="116"/>
      <c r="AR306" s="116"/>
      <c r="AS306" s="116"/>
      <c r="AT306" s="116"/>
      <c r="AU306" s="116"/>
      <c r="AV306" s="116"/>
      <c r="AW306" s="116"/>
      <c r="AX306" s="116"/>
      <c r="AY306" s="116"/>
      <c r="AZ306" s="116"/>
      <c r="BA306" s="116"/>
      <c r="BB306" s="116"/>
      <c r="BC306" s="116"/>
      <c r="BD306" s="116"/>
      <c r="BE306" s="116"/>
      <c r="BF306" s="116"/>
      <c r="BG306" s="181">
        <f t="shared" si="2509"/>
        <v>0</v>
      </c>
      <c r="BH306" s="181">
        <f t="shared" si="2510"/>
        <v>0</v>
      </c>
      <c r="BI306" s="116"/>
      <c r="BJ306" s="116"/>
      <c r="BK306" s="116"/>
      <c r="BL306" s="116"/>
      <c r="BM306" s="185"/>
      <c r="BN306" s="62" t="s">
        <v>115</v>
      </c>
      <c r="BO306" s="63" t="s">
        <v>336</v>
      </c>
      <c r="BP306" s="63" t="s">
        <v>190</v>
      </c>
      <c r="BQ306" s="63" t="s">
        <v>187</v>
      </c>
      <c r="BR306" s="63" t="s">
        <v>371</v>
      </c>
      <c r="BS306" s="63">
        <v>2</v>
      </c>
      <c r="BT306" s="63">
        <v>45</v>
      </c>
      <c r="BU306" s="63">
        <v>1</v>
      </c>
      <c r="BV306" s="63">
        <v>2</v>
      </c>
      <c r="BW306" s="63">
        <f>BV306*2</f>
        <v>4</v>
      </c>
      <c r="BX306" s="109">
        <v>4</v>
      </c>
      <c r="BY306" s="135">
        <f t="shared" ref="BY306" si="2792">SUM(BZ306+CB306+CD306+CF306+CH306)</f>
        <v>4</v>
      </c>
      <c r="BZ306" s="65">
        <v>2</v>
      </c>
      <c r="CA306" s="66"/>
      <c r="CB306" s="65">
        <v>2</v>
      </c>
      <c r="CC306" s="66">
        <f t="shared" si="2746"/>
        <v>4</v>
      </c>
      <c r="CD306" s="65"/>
      <c r="CE306" s="66">
        <f t="shared" ref="CE306:CE308" si="2793">SUM(CD306)*BV306</f>
        <v>0</v>
      </c>
      <c r="CF306" s="65"/>
      <c r="CG306" s="66">
        <f t="shared" ref="CG306:CG308" si="2794">SUM(CF306)*BW306</f>
        <v>0</v>
      </c>
      <c r="CH306" s="65"/>
      <c r="CI306" s="66">
        <f t="shared" ref="CI306:CI308" si="2795">SUM(CH306)*BV306*5</f>
        <v>0</v>
      </c>
      <c r="CJ306" s="67">
        <f t="shared" ref="CJ306" si="2796">SUM(BV306*DJ306*2+BW306*DL306*2)</f>
        <v>0</v>
      </c>
      <c r="CK306" s="68">
        <f t="shared" ref="CK306" si="2797">SUM(BX306*15/100*BV306)</f>
        <v>1.2</v>
      </c>
      <c r="CL306" s="65"/>
      <c r="CM306" s="66"/>
      <c r="CN306" s="65"/>
      <c r="CO306" s="67">
        <f t="shared" ref="CO306" si="2798">SUM(CN306)*3*BT306/5</f>
        <v>0</v>
      </c>
      <c r="CP306" s="65"/>
      <c r="CQ306" s="69">
        <f t="shared" ref="CQ306:CQ308" si="2799">SUM(CP306*BT306*(30+4))</f>
        <v>0</v>
      </c>
      <c r="CR306" s="65"/>
      <c r="CS306" s="66">
        <f t="shared" ref="CS306:CS308" si="2800">SUM(CR306*BT306*3)</f>
        <v>0</v>
      </c>
      <c r="CT306" s="65"/>
      <c r="CU306" s="67">
        <f t="shared" ref="CU306:CU308" si="2801">SUM(CT306*BT306/3)</f>
        <v>0</v>
      </c>
      <c r="CV306" s="65"/>
      <c r="CW306" s="67">
        <f t="shared" ref="CW306:CW308" si="2802">SUM(CV306*BT306*2/3)</f>
        <v>0</v>
      </c>
      <c r="CX306" s="65"/>
      <c r="CY306" s="66">
        <f t="shared" ref="CY306" si="2803">SUM(CX306*BT306)</f>
        <v>0</v>
      </c>
      <c r="CZ306" s="65"/>
      <c r="DA306" s="66">
        <f t="shared" ref="DA306" si="2804">SUM(CZ306*BV306)</f>
        <v>0</v>
      </c>
      <c r="DB306" s="65"/>
      <c r="DC306" s="66">
        <f t="shared" ref="DC306" si="2805">SUM(DB306*BT306*2)</f>
        <v>0</v>
      </c>
      <c r="DD306" s="65">
        <v>1</v>
      </c>
      <c r="DE306" s="66">
        <f>DD306*BV306*6</f>
        <v>12</v>
      </c>
      <c r="DF306" s="65"/>
      <c r="DG306" s="67">
        <f t="shared" si="2689"/>
        <v>0</v>
      </c>
      <c r="DH306" s="65"/>
      <c r="DI306" s="66">
        <f t="shared" ref="DI306" si="2806">SUM(DH306*BV306*6)</f>
        <v>0</v>
      </c>
      <c r="DJ306" s="65"/>
      <c r="DK306" s="66">
        <f>DJ306*BT306/3</f>
        <v>0</v>
      </c>
      <c r="DL306" s="65"/>
      <c r="DM306" s="67">
        <f t="shared" ref="DM306:DM308" si="2807">SUM(DL306*BW306*5*6)</f>
        <v>0</v>
      </c>
      <c r="DN306" s="65"/>
      <c r="DO306" s="67">
        <f t="shared" ref="DO306:DO308" si="2808">SUM(DN306*BW306*4*6)</f>
        <v>0</v>
      </c>
      <c r="DP306" s="65"/>
      <c r="DQ306" s="70">
        <f t="shared" ref="DQ306:DQ308" si="2809">SUM(DP306*50)</f>
        <v>0</v>
      </c>
      <c r="DR306" s="83"/>
      <c r="DS306" s="187">
        <f t="shared" si="2529"/>
        <v>17.2</v>
      </c>
      <c r="DT306" s="187">
        <f t="shared" si="2530"/>
        <v>16</v>
      </c>
      <c r="DU306" s="83"/>
      <c r="DV306" s="83"/>
      <c r="DW306" s="83"/>
      <c r="DX306" s="84"/>
      <c r="DY306" s="189"/>
      <c r="DZ306" s="62"/>
      <c r="EA306" s="63"/>
      <c r="EB306" s="63"/>
      <c r="EC306" s="83"/>
      <c r="ED306" s="83"/>
      <c r="EE306" s="83"/>
      <c r="EF306" s="83"/>
      <c r="EG306" s="83"/>
      <c r="EH306" s="83"/>
      <c r="EI306" s="83"/>
      <c r="EJ306" s="83"/>
      <c r="EK306" s="83"/>
      <c r="EL306" s="83"/>
      <c r="EM306" s="153">
        <f t="shared" si="2543"/>
        <v>0</v>
      </c>
      <c r="EN306" s="153">
        <f t="shared" si="2703"/>
        <v>2</v>
      </c>
      <c r="EO306" s="153">
        <f t="shared" si="2704"/>
        <v>4</v>
      </c>
      <c r="EP306" s="153">
        <f t="shared" si="2751"/>
        <v>0</v>
      </c>
      <c r="EQ306" s="153">
        <f t="shared" si="2752"/>
        <v>0</v>
      </c>
      <c r="ER306" s="153">
        <f t="shared" si="2753"/>
        <v>0</v>
      </c>
      <c r="ES306" s="153">
        <f t="shared" si="2754"/>
        <v>0</v>
      </c>
      <c r="ET306" s="153">
        <f t="shared" si="2755"/>
        <v>0</v>
      </c>
      <c r="EU306" s="153">
        <f t="shared" si="2756"/>
        <v>0</v>
      </c>
      <c r="EV306" s="153">
        <f t="shared" si="2757"/>
        <v>0</v>
      </c>
      <c r="EW306" s="153">
        <f t="shared" si="2758"/>
        <v>1.2</v>
      </c>
      <c r="EX306" s="153">
        <f t="shared" si="2759"/>
        <v>0</v>
      </c>
      <c r="EY306" s="153">
        <f t="shared" si="2760"/>
        <v>0</v>
      </c>
      <c r="EZ306" s="153">
        <f t="shared" si="2761"/>
        <v>0</v>
      </c>
      <c r="FA306" s="153">
        <f t="shared" si="2762"/>
        <v>0</v>
      </c>
      <c r="FB306" s="153">
        <f t="shared" si="2763"/>
        <v>0</v>
      </c>
      <c r="FC306" s="153">
        <f t="shared" si="2764"/>
        <v>0</v>
      </c>
      <c r="FD306" s="153">
        <f t="shared" si="2765"/>
        <v>0</v>
      </c>
      <c r="FE306" s="153">
        <f t="shared" si="2766"/>
        <v>0</v>
      </c>
      <c r="FF306" s="153">
        <f t="shared" si="2767"/>
        <v>0</v>
      </c>
      <c r="FG306" s="153">
        <f t="shared" si="2768"/>
        <v>0</v>
      </c>
      <c r="FH306" s="153">
        <f t="shared" si="2769"/>
        <v>0</v>
      </c>
      <c r="FI306" s="153">
        <f t="shared" si="2770"/>
        <v>0</v>
      </c>
      <c r="FJ306" s="153">
        <f t="shared" si="2771"/>
        <v>0</v>
      </c>
      <c r="FK306" s="153">
        <f t="shared" si="2772"/>
        <v>0</v>
      </c>
      <c r="FL306" s="153">
        <f t="shared" si="2773"/>
        <v>0</v>
      </c>
      <c r="FM306" s="153">
        <f t="shared" si="2774"/>
        <v>0</v>
      </c>
      <c r="FN306" s="153">
        <f t="shared" si="2775"/>
        <v>0</v>
      </c>
      <c r="FO306" s="153">
        <f t="shared" si="2776"/>
        <v>0</v>
      </c>
      <c r="FP306" s="153">
        <f t="shared" si="2777"/>
        <v>1</v>
      </c>
      <c r="FQ306" s="153">
        <f t="shared" si="2778"/>
        <v>12</v>
      </c>
      <c r="FR306" s="153">
        <f t="shared" si="2779"/>
        <v>0</v>
      </c>
      <c r="FS306" s="153">
        <f t="shared" si="2780"/>
        <v>0</v>
      </c>
      <c r="FT306" s="153">
        <f t="shared" si="2781"/>
        <v>0</v>
      </c>
      <c r="FU306" s="153">
        <f t="shared" si="2782"/>
        <v>0</v>
      </c>
      <c r="FV306" s="153">
        <f t="shared" si="2783"/>
        <v>0</v>
      </c>
      <c r="FW306" s="153">
        <f t="shared" si="2784"/>
        <v>0</v>
      </c>
      <c r="FX306" s="153">
        <f t="shared" si="2785"/>
        <v>0</v>
      </c>
      <c r="FY306" s="153">
        <f t="shared" si="2786"/>
        <v>0</v>
      </c>
      <c r="FZ306" s="153">
        <f t="shared" si="2787"/>
        <v>0</v>
      </c>
      <c r="GA306" s="153">
        <f t="shared" si="2788"/>
        <v>0</v>
      </c>
      <c r="GB306" s="153">
        <f t="shared" si="2789"/>
        <v>0</v>
      </c>
      <c r="GC306" s="153">
        <f t="shared" si="2790"/>
        <v>0</v>
      </c>
      <c r="GD306" s="153">
        <f t="shared" si="2791"/>
        <v>0</v>
      </c>
      <c r="GE306" s="153">
        <f t="shared" si="2534"/>
        <v>17.2</v>
      </c>
      <c r="GF306" s="153">
        <f t="shared" si="2535"/>
        <v>16</v>
      </c>
      <c r="GG306" s="83"/>
      <c r="GH306" s="83"/>
      <c r="GI306" s="83"/>
      <c r="GJ306" s="195"/>
      <c r="GK306" s="267"/>
      <c r="GL306" s="10"/>
      <c r="GM306" s="10"/>
      <c r="GN306" s="43"/>
      <c r="GO306" s="42"/>
      <c r="GP306" s="26"/>
      <c r="GQ306" s="5"/>
      <c r="GR306" s="33"/>
    </row>
    <row r="307" spans="1:200" ht="24.95" hidden="1" customHeight="1" outlineLevel="1" x14ac:dyDescent="0.3">
      <c r="A307" s="116"/>
      <c r="B307" s="168"/>
      <c r="C307" s="168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81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  <c r="AF307" s="116"/>
      <c r="AG307" s="116"/>
      <c r="AH307" s="116"/>
      <c r="AI307" s="181"/>
      <c r="AJ307" s="116"/>
      <c r="AK307" s="116"/>
      <c r="AL307" s="116"/>
      <c r="AM307" s="116"/>
      <c r="AN307" s="116"/>
      <c r="AO307" s="116"/>
      <c r="AP307" s="116"/>
      <c r="AQ307" s="116"/>
      <c r="AR307" s="116"/>
      <c r="AS307" s="116"/>
      <c r="AT307" s="116"/>
      <c r="AU307" s="116"/>
      <c r="AV307" s="116"/>
      <c r="AW307" s="116"/>
      <c r="AX307" s="116"/>
      <c r="AY307" s="116"/>
      <c r="AZ307" s="116"/>
      <c r="BA307" s="116"/>
      <c r="BB307" s="116"/>
      <c r="BC307" s="116"/>
      <c r="BD307" s="116"/>
      <c r="BE307" s="116"/>
      <c r="BF307" s="116"/>
      <c r="BG307" s="181">
        <f t="shared" si="2509"/>
        <v>0</v>
      </c>
      <c r="BH307" s="181">
        <f t="shared" si="2510"/>
        <v>0</v>
      </c>
      <c r="BI307" s="116"/>
      <c r="BJ307" s="116"/>
      <c r="BK307" s="116"/>
      <c r="BL307" s="116"/>
      <c r="BM307" s="185"/>
      <c r="BN307" s="62" t="s">
        <v>102</v>
      </c>
      <c r="BO307" s="63" t="s">
        <v>94</v>
      </c>
      <c r="BP307" s="63" t="s">
        <v>190</v>
      </c>
      <c r="BQ307" s="63" t="s">
        <v>187</v>
      </c>
      <c r="BR307" s="63" t="s">
        <v>367</v>
      </c>
      <c r="BS307" s="63">
        <v>6</v>
      </c>
      <c r="BT307" s="63">
        <v>23</v>
      </c>
      <c r="BU307" s="63">
        <v>1</v>
      </c>
      <c r="BV307" s="63">
        <v>1</v>
      </c>
      <c r="BW307" s="63">
        <f t="shared" ref="BW307:BW308" si="2810">SUM(BV307)*2</f>
        <v>2</v>
      </c>
      <c r="BX307" s="109">
        <v>34</v>
      </c>
      <c r="BY307" s="124">
        <f t="shared" ref="BY307:BY308" si="2811">SUM(BZ307+CB307+CD307+CF307+CH307)</f>
        <v>20</v>
      </c>
      <c r="BZ307" s="109"/>
      <c r="CA307" s="109">
        <f t="shared" ref="CA307:CA308" si="2812">SUM(BZ307)*BU307</f>
        <v>0</v>
      </c>
      <c r="CB307" s="109">
        <v>14</v>
      </c>
      <c r="CC307" s="111">
        <f t="shared" si="2746"/>
        <v>14</v>
      </c>
      <c r="CD307" s="109">
        <v>6</v>
      </c>
      <c r="CE307" s="111">
        <f t="shared" si="2793"/>
        <v>6</v>
      </c>
      <c r="CF307" s="65"/>
      <c r="CG307" s="66">
        <f t="shared" si="2794"/>
        <v>0</v>
      </c>
      <c r="CH307" s="65"/>
      <c r="CI307" s="66">
        <f t="shared" si="2795"/>
        <v>0</v>
      </c>
      <c r="CJ307" s="67">
        <f>SUM(BV307*DJ307*2+BW307*DL307*2)</f>
        <v>0</v>
      </c>
      <c r="CK307" s="68">
        <f t="shared" ref="CK307" si="2813">SUM(BX307*15/100*BV307)</f>
        <v>5.0999999999999996</v>
      </c>
      <c r="CL307" s="65"/>
      <c r="CM307" s="66"/>
      <c r="CN307" s="65"/>
      <c r="CO307" s="67">
        <f t="shared" ref="CO307" si="2814">SUM(CN307)*3*BT307/5</f>
        <v>0</v>
      </c>
      <c r="CP307" s="65"/>
      <c r="CQ307" s="69">
        <f t="shared" si="2799"/>
        <v>0</v>
      </c>
      <c r="CR307" s="65"/>
      <c r="CS307" s="66">
        <f t="shared" si="2800"/>
        <v>0</v>
      </c>
      <c r="CT307" s="65"/>
      <c r="CU307" s="67">
        <f t="shared" si="2801"/>
        <v>0</v>
      </c>
      <c r="CV307" s="65"/>
      <c r="CW307" s="67">
        <f t="shared" si="2802"/>
        <v>0</v>
      </c>
      <c r="CX307" s="65"/>
      <c r="CY307" s="66">
        <f t="shared" ref="CY307:CY308" si="2815">SUM(CX307*BT307)*2</f>
        <v>0</v>
      </c>
      <c r="CZ307" s="65"/>
      <c r="DA307" s="66">
        <f t="shared" ref="DA307:DA308" si="2816">SUM(CZ307*BV307*2)</f>
        <v>0</v>
      </c>
      <c r="DB307" s="65"/>
      <c r="DC307" s="66">
        <f t="shared" ref="DC307:DC308" si="2817">SUM(DB307*BT307*2)</f>
        <v>0</v>
      </c>
      <c r="DD307" s="65">
        <v>1</v>
      </c>
      <c r="DE307" s="66">
        <f>DD307*BV307*6</f>
        <v>6</v>
      </c>
      <c r="DF307" s="65"/>
      <c r="DG307" s="67">
        <f t="shared" si="2689"/>
        <v>0</v>
      </c>
      <c r="DH307" s="65"/>
      <c r="DI307" s="66">
        <f t="shared" ref="DI307:DI309" si="2818">SUM(BV307*DH307*6)</f>
        <v>0</v>
      </c>
      <c r="DJ307" s="65"/>
      <c r="DK307" s="66">
        <f t="shared" ref="DK307:DK309" si="2819">SUM(BV307*DJ307*8)</f>
        <v>0</v>
      </c>
      <c r="DL307" s="65"/>
      <c r="DM307" s="67">
        <f t="shared" si="2807"/>
        <v>0</v>
      </c>
      <c r="DN307" s="65"/>
      <c r="DO307" s="67">
        <f t="shared" si="2808"/>
        <v>0</v>
      </c>
      <c r="DP307" s="65"/>
      <c r="DQ307" s="70">
        <f t="shared" si="2809"/>
        <v>0</v>
      </c>
      <c r="DR307" s="83"/>
      <c r="DS307" s="187">
        <f t="shared" si="2529"/>
        <v>31.1</v>
      </c>
      <c r="DT307" s="187">
        <f t="shared" si="2530"/>
        <v>26</v>
      </c>
      <c r="DU307" s="83"/>
      <c r="DV307" s="83"/>
      <c r="DW307" s="83"/>
      <c r="DX307" s="84"/>
      <c r="DY307" s="189"/>
      <c r="DZ307" s="62"/>
      <c r="EA307" s="63"/>
      <c r="EB307" s="6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153">
        <f t="shared" si="2543"/>
        <v>0</v>
      </c>
      <c r="EN307" s="153">
        <f t="shared" si="2703"/>
        <v>14</v>
      </c>
      <c r="EO307" s="153">
        <f t="shared" si="2704"/>
        <v>14</v>
      </c>
      <c r="EP307" s="153">
        <f t="shared" si="2751"/>
        <v>6</v>
      </c>
      <c r="EQ307" s="153">
        <f t="shared" si="2752"/>
        <v>6</v>
      </c>
      <c r="ER307" s="153">
        <f t="shared" si="2753"/>
        <v>0</v>
      </c>
      <c r="ES307" s="153">
        <f t="shared" si="2754"/>
        <v>0</v>
      </c>
      <c r="ET307" s="153">
        <f t="shared" si="2755"/>
        <v>0</v>
      </c>
      <c r="EU307" s="153">
        <f t="shared" si="2756"/>
        <v>0</v>
      </c>
      <c r="EV307" s="153">
        <f t="shared" si="2757"/>
        <v>0</v>
      </c>
      <c r="EW307" s="153">
        <f t="shared" si="2758"/>
        <v>5.0999999999999996</v>
      </c>
      <c r="EX307" s="153">
        <f t="shared" si="2759"/>
        <v>0</v>
      </c>
      <c r="EY307" s="153">
        <f t="shared" si="2760"/>
        <v>0</v>
      </c>
      <c r="EZ307" s="153">
        <f t="shared" si="2761"/>
        <v>0</v>
      </c>
      <c r="FA307" s="153">
        <f t="shared" si="2762"/>
        <v>0</v>
      </c>
      <c r="FB307" s="153">
        <f t="shared" si="2763"/>
        <v>0</v>
      </c>
      <c r="FC307" s="153">
        <f t="shared" si="2764"/>
        <v>0</v>
      </c>
      <c r="FD307" s="153">
        <f t="shared" si="2765"/>
        <v>0</v>
      </c>
      <c r="FE307" s="153">
        <f t="shared" si="2766"/>
        <v>0</v>
      </c>
      <c r="FF307" s="153">
        <f t="shared" si="2767"/>
        <v>0</v>
      </c>
      <c r="FG307" s="153">
        <f t="shared" si="2768"/>
        <v>0</v>
      </c>
      <c r="FH307" s="153">
        <f t="shared" si="2769"/>
        <v>0</v>
      </c>
      <c r="FI307" s="153">
        <f t="shared" si="2770"/>
        <v>0</v>
      </c>
      <c r="FJ307" s="153">
        <f t="shared" si="2771"/>
        <v>0</v>
      </c>
      <c r="FK307" s="153">
        <f t="shared" si="2772"/>
        <v>0</v>
      </c>
      <c r="FL307" s="153">
        <f t="shared" si="2773"/>
        <v>0</v>
      </c>
      <c r="FM307" s="153">
        <f t="shared" si="2774"/>
        <v>0</v>
      </c>
      <c r="FN307" s="153">
        <f t="shared" si="2775"/>
        <v>0</v>
      </c>
      <c r="FO307" s="153">
        <f t="shared" si="2776"/>
        <v>0</v>
      </c>
      <c r="FP307" s="153">
        <f t="shared" si="2777"/>
        <v>1</v>
      </c>
      <c r="FQ307" s="153">
        <f t="shared" si="2778"/>
        <v>6</v>
      </c>
      <c r="FR307" s="153">
        <f t="shared" si="2779"/>
        <v>0</v>
      </c>
      <c r="FS307" s="153">
        <f t="shared" si="2780"/>
        <v>0</v>
      </c>
      <c r="FT307" s="153">
        <f t="shared" si="2781"/>
        <v>0</v>
      </c>
      <c r="FU307" s="153">
        <f t="shared" si="2782"/>
        <v>0</v>
      </c>
      <c r="FV307" s="153">
        <f t="shared" si="2783"/>
        <v>0</v>
      </c>
      <c r="FW307" s="153">
        <f t="shared" si="2784"/>
        <v>0</v>
      </c>
      <c r="FX307" s="153">
        <f t="shared" si="2785"/>
        <v>0</v>
      </c>
      <c r="FY307" s="153">
        <f t="shared" si="2786"/>
        <v>0</v>
      </c>
      <c r="FZ307" s="153">
        <f t="shared" si="2787"/>
        <v>0</v>
      </c>
      <c r="GA307" s="153">
        <f t="shared" si="2788"/>
        <v>0</v>
      </c>
      <c r="GB307" s="153">
        <f t="shared" si="2789"/>
        <v>0</v>
      </c>
      <c r="GC307" s="153">
        <f t="shared" si="2790"/>
        <v>0</v>
      </c>
      <c r="GD307" s="153">
        <f t="shared" si="2791"/>
        <v>0</v>
      </c>
      <c r="GE307" s="153">
        <f t="shared" si="2534"/>
        <v>31.1</v>
      </c>
      <c r="GF307" s="153">
        <f t="shared" si="2535"/>
        <v>26</v>
      </c>
      <c r="GG307" s="83"/>
      <c r="GH307" s="83"/>
      <c r="GI307" s="83"/>
      <c r="GJ307" s="195"/>
      <c r="GK307" s="267"/>
      <c r="GL307" s="10"/>
      <c r="GM307" s="10"/>
      <c r="GN307" s="43"/>
      <c r="GO307" s="42"/>
      <c r="GP307" s="26"/>
      <c r="GQ307" s="5"/>
      <c r="GR307" s="33"/>
    </row>
    <row r="308" spans="1:200" ht="24.95" hidden="1" customHeight="1" outlineLevel="1" x14ac:dyDescent="0.3">
      <c r="A308" s="116"/>
      <c r="B308" s="168"/>
      <c r="C308" s="168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81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16"/>
      <c r="AH308" s="116"/>
      <c r="AI308" s="181"/>
      <c r="AJ308" s="116"/>
      <c r="AK308" s="116"/>
      <c r="AL308" s="116"/>
      <c r="AM308" s="116"/>
      <c r="AN308" s="116"/>
      <c r="AO308" s="116"/>
      <c r="AP308" s="116"/>
      <c r="AQ308" s="116"/>
      <c r="AR308" s="116"/>
      <c r="AS308" s="116"/>
      <c r="AT308" s="116"/>
      <c r="AU308" s="116"/>
      <c r="AV308" s="116"/>
      <c r="AW308" s="116"/>
      <c r="AX308" s="116"/>
      <c r="AY308" s="116"/>
      <c r="AZ308" s="116"/>
      <c r="BA308" s="116"/>
      <c r="BB308" s="116"/>
      <c r="BC308" s="116"/>
      <c r="BD308" s="116"/>
      <c r="BE308" s="116"/>
      <c r="BF308" s="116"/>
      <c r="BG308" s="181">
        <f t="shared" si="2509"/>
        <v>0</v>
      </c>
      <c r="BH308" s="181">
        <f t="shared" si="2510"/>
        <v>0</v>
      </c>
      <c r="BI308" s="116"/>
      <c r="BJ308" s="116"/>
      <c r="BK308" s="116"/>
      <c r="BL308" s="116"/>
      <c r="BM308" s="185"/>
      <c r="BN308" s="62" t="s">
        <v>102</v>
      </c>
      <c r="BO308" s="63" t="s">
        <v>94</v>
      </c>
      <c r="BP308" s="63" t="s">
        <v>190</v>
      </c>
      <c r="BQ308" s="63" t="s">
        <v>187</v>
      </c>
      <c r="BR308" s="63" t="s">
        <v>438</v>
      </c>
      <c r="BS308" s="63">
        <v>6</v>
      </c>
      <c r="BT308" s="63">
        <v>28</v>
      </c>
      <c r="BU308" s="63">
        <v>1</v>
      </c>
      <c r="BV308" s="63">
        <v>1</v>
      </c>
      <c r="BW308" s="63">
        <f t="shared" si="2810"/>
        <v>2</v>
      </c>
      <c r="BX308" s="109">
        <v>34</v>
      </c>
      <c r="BY308" s="124">
        <f t="shared" si="2811"/>
        <v>20</v>
      </c>
      <c r="BZ308" s="109"/>
      <c r="CA308" s="109">
        <f t="shared" si="2812"/>
        <v>0</v>
      </c>
      <c r="CB308" s="109">
        <v>14</v>
      </c>
      <c r="CC308" s="111">
        <f t="shared" si="2746"/>
        <v>14</v>
      </c>
      <c r="CD308" s="109">
        <v>6</v>
      </c>
      <c r="CE308" s="111">
        <f t="shared" si="2793"/>
        <v>6</v>
      </c>
      <c r="CF308" s="65"/>
      <c r="CG308" s="66">
        <f t="shared" si="2794"/>
        <v>0</v>
      </c>
      <c r="CH308" s="65"/>
      <c r="CI308" s="66">
        <f t="shared" si="2795"/>
        <v>0</v>
      </c>
      <c r="CJ308" s="67">
        <f>SUM(BV308*DJ308*2+BW308*DL308*2)</f>
        <v>0</v>
      </c>
      <c r="CK308" s="68">
        <f t="shared" ref="CK308" si="2820">SUM(BX308*15/100*BV308)</f>
        <v>5.0999999999999996</v>
      </c>
      <c r="CL308" s="65"/>
      <c r="CM308" s="66"/>
      <c r="CN308" s="65"/>
      <c r="CO308" s="67">
        <f t="shared" ref="CO308" si="2821">SUM(CN308)*3*BT308/5</f>
        <v>0</v>
      </c>
      <c r="CP308" s="65"/>
      <c r="CQ308" s="69">
        <f t="shared" si="2799"/>
        <v>0</v>
      </c>
      <c r="CR308" s="65"/>
      <c r="CS308" s="66">
        <f t="shared" si="2800"/>
        <v>0</v>
      </c>
      <c r="CT308" s="65"/>
      <c r="CU308" s="67">
        <f t="shared" si="2801"/>
        <v>0</v>
      </c>
      <c r="CV308" s="65"/>
      <c r="CW308" s="67">
        <f t="shared" si="2802"/>
        <v>0</v>
      </c>
      <c r="CX308" s="65"/>
      <c r="CY308" s="66">
        <f t="shared" si="2815"/>
        <v>0</v>
      </c>
      <c r="CZ308" s="65"/>
      <c r="DA308" s="66">
        <f t="shared" si="2816"/>
        <v>0</v>
      </c>
      <c r="DB308" s="65"/>
      <c r="DC308" s="66">
        <f t="shared" si="2817"/>
        <v>0</v>
      </c>
      <c r="DD308" s="65">
        <v>1</v>
      </c>
      <c r="DE308" s="66">
        <f>DD308*BV308*6</f>
        <v>6</v>
      </c>
      <c r="DF308" s="65"/>
      <c r="DG308" s="67">
        <f t="shared" si="2689"/>
        <v>0</v>
      </c>
      <c r="DH308" s="65"/>
      <c r="DI308" s="66">
        <f t="shared" si="2818"/>
        <v>0</v>
      </c>
      <c r="DJ308" s="65"/>
      <c r="DK308" s="66">
        <f t="shared" si="2819"/>
        <v>0</v>
      </c>
      <c r="DL308" s="65"/>
      <c r="DM308" s="67">
        <f t="shared" si="2807"/>
        <v>0</v>
      </c>
      <c r="DN308" s="65"/>
      <c r="DO308" s="67">
        <f t="shared" si="2808"/>
        <v>0</v>
      </c>
      <c r="DP308" s="65"/>
      <c r="DQ308" s="70">
        <f t="shared" si="2809"/>
        <v>0</v>
      </c>
      <c r="DR308" s="83"/>
      <c r="DS308" s="187">
        <f t="shared" si="2529"/>
        <v>31.1</v>
      </c>
      <c r="DT308" s="187">
        <f t="shared" si="2530"/>
        <v>26</v>
      </c>
      <c r="DU308" s="83"/>
      <c r="DV308" s="83"/>
      <c r="DW308" s="83"/>
      <c r="DX308" s="84"/>
      <c r="DY308" s="189"/>
      <c r="DZ308" s="62"/>
      <c r="EA308" s="63"/>
      <c r="EB308" s="63"/>
      <c r="EC308" s="83"/>
      <c r="ED308" s="83"/>
      <c r="EE308" s="83"/>
      <c r="EF308" s="83"/>
      <c r="EG308" s="83"/>
      <c r="EH308" s="83"/>
      <c r="EI308" s="83"/>
      <c r="EJ308" s="83"/>
      <c r="EK308" s="83"/>
      <c r="EL308" s="83"/>
      <c r="EM308" s="153">
        <f t="shared" si="2543"/>
        <v>0</v>
      </c>
      <c r="EN308" s="153">
        <f t="shared" si="2703"/>
        <v>14</v>
      </c>
      <c r="EO308" s="153">
        <f t="shared" si="2704"/>
        <v>14</v>
      </c>
      <c r="EP308" s="153">
        <f t="shared" si="2751"/>
        <v>6</v>
      </c>
      <c r="EQ308" s="153">
        <f t="shared" si="2752"/>
        <v>6</v>
      </c>
      <c r="ER308" s="153">
        <f t="shared" si="2753"/>
        <v>0</v>
      </c>
      <c r="ES308" s="153">
        <f t="shared" si="2754"/>
        <v>0</v>
      </c>
      <c r="ET308" s="153">
        <f t="shared" si="2755"/>
        <v>0</v>
      </c>
      <c r="EU308" s="153">
        <f t="shared" si="2756"/>
        <v>0</v>
      </c>
      <c r="EV308" s="153">
        <f t="shared" si="2757"/>
        <v>0</v>
      </c>
      <c r="EW308" s="153">
        <f t="shared" si="2758"/>
        <v>5.0999999999999996</v>
      </c>
      <c r="EX308" s="153">
        <f t="shared" si="2759"/>
        <v>0</v>
      </c>
      <c r="EY308" s="153">
        <f t="shared" si="2760"/>
        <v>0</v>
      </c>
      <c r="EZ308" s="153">
        <f t="shared" si="2761"/>
        <v>0</v>
      </c>
      <c r="FA308" s="153">
        <f t="shared" si="2762"/>
        <v>0</v>
      </c>
      <c r="FB308" s="153">
        <f t="shared" si="2763"/>
        <v>0</v>
      </c>
      <c r="FC308" s="153">
        <f t="shared" si="2764"/>
        <v>0</v>
      </c>
      <c r="FD308" s="153">
        <f t="shared" si="2765"/>
        <v>0</v>
      </c>
      <c r="FE308" s="153">
        <f t="shared" si="2766"/>
        <v>0</v>
      </c>
      <c r="FF308" s="153">
        <f t="shared" si="2767"/>
        <v>0</v>
      </c>
      <c r="FG308" s="153">
        <f t="shared" si="2768"/>
        <v>0</v>
      </c>
      <c r="FH308" s="153">
        <f t="shared" si="2769"/>
        <v>0</v>
      </c>
      <c r="FI308" s="153">
        <f t="shared" si="2770"/>
        <v>0</v>
      </c>
      <c r="FJ308" s="153">
        <f t="shared" si="2771"/>
        <v>0</v>
      </c>
      <c r="FK308" s="153">
        <f t="shared" si="2772"/>
        <v>0</v>
      </c>
      <c r="FL308" s="153">
        <f t="shared" si="2773"/>
        <v>0</v>
      </c>
      <c r="FM308" s="153">
        <f t="shared" si="2774"/>
        <v>0</v>
      </c>
      <c r="FN308" s="153">
        <f t="shared" si="2775"/>
        <v>0</v>
      </c>
      <c r="FO308" s="153">
        <f t="shared" si="2776"/>
        <v>0</v>
      </c>
      <c r="FP308" s="153">
        <f t="shared" si="2777"/>
        <v>1</v>
      </c>
      <c r="FQ308" s="153">
        <f t="shared" si="2778"/>
        <v>6</v>
      </c>
      <c r="FR308" s="153">
        <f t="shared" si="2779"/>
        <v>0</v>
      </c>
      <c r="FS308" s="153">
        <f t="shared" si="2780"/>
        <v>0</v>
      </c>
      <c r="FT308" s="153">
        <f t="shared" si="2781"/>
        <v>0</v>
      </c>
      <c r="FU308" s="153">
        <f t="shared" si="2782"/>
        <v>0</v>
      </c>
      <c r="FV308" s="153">
        <f t="shared" si="2783"/>
        <v>0</v>
      </c>
      <c r="FW308" s="153">
        <f t="shared" si="2784"/>
        <v>0</v>
      </c>
      <c r="FX308" s="153">
        <f t="shared" si="2785"/>
        <v>0</v>
      </c>
      <c r="FY308" s="153">
        <f t="shared" si="2786"/>
        <v>0</v>
      </c>
      <c r="FZ308" s="153">
        <f t="shared" si="2787"/>
        <v>0</v>
      </c>
      <c r="GA308" s="153">
        <f t="shared" si="2788"/>
        <v>0</v>
      </c>
      <c r="GB308" s="153">
        <f t="shared" si="2789"/>
        <v>0</v>
      </c>
      <c r="GC308" s="153">
        <f t="shared" si="2790"/>
        <v>0</v>
      </c>
      <c r="GD308" s="153">
        <f t="shared" si="2791"/>
        <v>0</v>
      </c>
      <c r="GE308" s="153">
        <f t="shared" si="2534"/>
        <v>31.1</v>
      </c>
      <c r="GF308" s="153">
        <f t="shared" si="2535"/>
        <v>26</v>
      </c>
      <c r="GG308" s="83"/>
      <c r="GH308" s="83"/>
      <c r="GI308" s="83"/>
      <c r="GJ308" s="195"/>
      <c r="GK308" s="267"/>
      <c r="GL308" s="10"/>
      <c r="GM308" s="10"/>
      <c r="GN308" s="43"/>
      <c r="GO308" s="42"/>
      <c r="GP308" s="26"/>
      <c r="GQ308" s="5"/>
      <c r="GR308" s="33"/>
    </row>
    <row r="309" spans="1:200" ht="24.95" hidden="1" customHeight="1" outlineLevel="1" x14ac:dyDescent="0.3">
      <c r="A309" s="116"/>
      <c r="B309" s="168"/>
      <c r="C309" s="168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81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  <c r="AF309" s="116"/>
      <c r="AG309" s="116"/>
      <c r="AH309" s="116"/>
      <c r="AI309" s="181"/>
      <c r="AJ309" s="116"/>
      <c r="AK309" s="116"/>
      <c r="AL309" s="116"/>
      <c r="AM309" s="116"/>
      <c r="AN309" s="116"/>
      <c r="AO309" s="116"/>
      <c r="AP309" s="116"/>
      <c r="AQ309" s="116"/>
      <c r="AR309" s="116"/>
      <c r="AS309" s="116"/>
      <c r="AT309" s="116"/>
      <c r="AU309" s="116"/>
      <c r="AV309" s="116"/>
      <c r="AW309" s="116"/>
      <c r="AX309" s="116"/>
      <c r="AY309" s="116"/>
      <c r="AZ309" s="116"/>
      <c r="BA309" s="116"/>
      <c r="BB309" s="116"/>
      <c r="BC309" s="116"/>
      <c r="BD309" s="116"/>
      <c r="BE309" s="116"/>
      <c r="BF309" s="116"/>
      <c r="BG309" s="181">
        <f t="shared" si="2509"/>
        <v>0</v>
      </c>
      <c r="BH309" s="181">
        <f t="shared" si="2510"/>
        <v>0</v>
      </c>
      <c r="BI309" s="116"/>
      <c r="BJ309" s="116"/>
      <c r="BK309" s="116"/>
      <c r="BL309" s="116"/>
      <c r="BM309" s="185"/>
      <c r="BN309" s="62" t="s">
        <v>158</v>
      </c>
      <c r="BO309" s="119" t="s">
        <v>210</v>
      </c>
      <c r="BP309" s="119" t="s">
        <v>211</v>
      </c>
      <c r="BQ309" s="119" t="s">
        <v>187</v>
      </c>
      <c r="BR309" s="119" t="s">
        <v>340</v>
      </c>
      <c r="BS309" s="63">
        <v>4</v>
      </c>
      <c r="BT309" s="63">
        <v>18</v>
      </c>
      <c r="BU309" s="63">
        <v>1</v>
      </c>
      <c r="BV309" s="63">
        <v>1</v>
      </c>
      <c r="BW309" s="63">
        <f t="shared" ref="BW309" si="2822">SUM(BV309)*2</f>
        <v>2</v>
      </c>
      <c r="BX309" s="109">
        <v>14</v>
      </c>
      <c r="BY309" s="135">
        <f>SUM(BZ309+CB309+CD309+CF309+CH309)</f>
        <v>8</v>
      </c>
      <c r="BZ309" s="65"/>
      <c r="CA309" s="66">
        <f>SUM(BZ309)*BU309</f>
        <v>0</v>
      </c>
      <c r="CB309" s="65">
        <v>8</v>
      </c>
      <c r="CC309" s="66">
        <f>BV309*CB309</f>
        <v>8</v>
      </c>
      <c r="CD309" s="65"/>
      <c r="CE309" s="66">
        <f>SUM(CD309)*BV309</f>
        <v>0</v>
      </c>
      <c r="CF309" s="65"/>
      <c r="CG309" s="66">
        <f>SUM(CF309)*BW309</f>
        <v>0</v>
      </c>
      <c r="CH309" s="65"/>
      <c r="CI309" s="66">
        <f>SUM(CH309)*BV309*5</f>
        <v>0</v>
      </c>
      <c r="CJ309" s="67">
        <v>0</v>
      </c>
      <c r="CK309" s="68">
        <f t="shared" ref="CK309" si="2823">SUM(BX309*15/100*BV309)</f>
        <v>2.1</v>
      </c>
      <c r="CL309" s="65"/>
      <c r="CM309" s="66"/>
      <c r="CN309" s="65"/>
      <c r="CO309" s="67">
        <f>SUM(CN309)*3*BT309/5</f>
        <v>0</v>
      </c>
      <c r="CP309" s="65"/>
      <c r="CQ309" s="69">
        <f>SUM(CP309*BT309*(30+4))</f>
        <v>0</v>
      </c>
      <c r="CR309" s="65"/>
      <c r="CS309" s="66">
        <f>SUM(CR309*BT309*3)</f>
        <v>0</v>
      </c>
      <c r="CT309" s="66">
        <v>1</v>
      </c>
      <c r="CU309" s="67">
        <f>SUM(CT309*BT309/3)</f>
        <v>6</v>
      </c>
      <c r="CV309" s="65"/>
      <c r="CW309" s="67">
        <f>SUM(CV309*BT309*2/3)</f>
        <v>0</v>
      </c>
      <c r="CX309" s="65"/>
      <c r="CY309" s="66">
        <f>SUM(CX309*BT309)*2</f>
        <v>0</v>
      </c>
      <c r="CZ309" s="65"/>
      <c r="DA309" s="66">
        <f>SUM(CZ309*BV309*2)</f>
        <v>0</v>
      </c>
      <c r="DB309" s="65"/>
      <c r="DC309" s="66">
        <f>SUM(DB309*BT309*2)</f>
        <v>0</v>
      </c>
      <c r="DD309" s="65">
        <v>1</v>
      </c>
      <c r="DE309" s="66">
        <f t="shared" ref="DE309" si="2824">SUM(BV309*DD309*6)</f>
        <v>6</v>
      </c>
      <c r="DF309" s="65"/>
      <c r="DG309" s="67">
        <f t="shared" si="2689"/>
        <v>0</v>
      </c>
      <c r="DH309" s="65"/>
      <c r="DI309" s="66">
        <f t="shared" si="2818"/>
        <v>0</v>
      </c>
      <c r="DJ309" s="65"/>
      <c r="DK309" s="66">
        <f t="shared" si="2819"/>
        <v>0</v>
      </c>
      <c r="DL309" s="66"/>
      <c r="DM309" s="67">
        <f>SUM(DL309*BW309*5*6)</f>
        <v>0</v>
      </c>
      <c r="DN309" s="65"/>
      <c r="DO309" s="67">
        <f>SUM(DN309*BW309*4*6)</f>
        <v>0</v>
      </c>
      <c r="DP309" s="65"/>
      <c r="DQ309" s="70">
        <f>SUM(DP309*50)</f>
        <v>0</v>
      </c>
      <c r="DR309" s="83"/>
      <c r="DS309" s="187">
        <f t="shared" si="2529"/>
        <v>22.1</v>
      </c>
      <c r="DT309" s="187">
        <f t="shared" si="2530"/>
        <v>14</v>
      </c>
      <c r="DU309" s="83"/>
      <c r="DV309" s="83"/>
      <c r="DW309" s="83"/>
      <c r="DX309" s="84"/>
      <c r="DY309" s="189"/>
      <c r="DZ309" s="62"/>
      <c r="EA309" s="63"/>
      <c r="EB309" s="63"/>
      <c r="EC309" s="83"/>
      <c r="ED309" s="83"/>
      <c r="EE309" s="83"/>
      <c r="EF309" s="83"/>
      <c r="EG309" s="83"/>
      <c r="EH309" s="83"/>
      <c r="EI309" s="83"/>
      <c r="EJ309" s="83"/>
      <c r="EK309" s="83"/>
      <c r="EL309" s="83"/>
      <c r="EM309" s="153">
        <f t="shared" si="2543"/>
        <v>0</v>
      </c>
      <c r="EN309" s="153">
        <f t="shared" si="2703"/>
        <v>8</v>
      </c>
      <c r="EO309" s="153">
        <f t="shared" si="2704"/>
        <v>8</v>
      </c>
      <c r="EP309" s="153">
        <f t="shared" si="2751"/>
        <v>0</v>
      </c>
      <c r="EQ309" s="153">
        <f t="shared" si="2752"/>
        <v>0</v>
      </c>
      <c r="ER309" s="153">
        <f t="shared" si="2753"/>
        <v>0</v>
      </c>
      <c r="ES309" s="153">
        <f t="shared" si="2754"/>
        <v>0</v>
      </c>
      <c r="ET309" s="153">
        <f t="shared" si="2755"/>
        <v>0</v>
      </c>
      <c r="EU309" s="153">
        <f t="shared" si="2756"/>
        <v>0</v>
      </c>
      <c r="EV309" s="153">
        <f t="shared" si="2757"/>
        <v>0</v>
      </c>
      <c r="EW309" s="153">
        <f t="shared" si="2758"/>
        <v>2.1</v>
      </c>
      <c r="EX309" s="153">
        <f t="shared" si="2759"/>
        <v>0</v>
      </c>
      <c r="EY309" s="153">
        <f t="shared" si="2760"/>
        <v>0</v>
      </c>
      <c r="EZ309" s="153">
        <f t="shared" si="2761"/>
        <v>0</v>
      </c>
      <c r="FA309" s="153">
        <f t="shared" si="2762"/>
        <v>0</v>
      </c>
      <c r="FB309" s="153">
        <f t="shared" si="2763"/>
        <v>0</v>
      </c>
      <c r="FC309" s="153">
        <f t="shared" si="2764"/>
        <v>0</v>
      </c>
      <c r="FD309" s="153">
        <f t="shared" si="2765"/>
        <v>0</v>
      </c>
      <c r="FE309" s="153">
        <f t="shared" si="2766"/>
        <v>0</v>
      </c>
      <c r="FF309" s="153">
        <f t="shared" si="2767"/>
        <v>1</v>
      </c>
      <c r="FG309" s="153">
        <f t="shared" si="2768"/>
        <v>6</v>
      </c>
      <c r="FH309" s="153">
        <f t="shared" si="2769"/>
        <v>0</v>
      </c>
      <c r="FI309" s="153">
        <f t="shared" si="2770"/>
        <v>0</v>
      </c>
      <c r="FJ309" s="153">
        <f t="shared" si="2771"/>
        <v>0</v>
      </c>
      <c r="FK309" s="153">
        <f t="shared" si="2772"/>
        <v>0</v>
      </c>
      <c r="FL309" s="153">
        <f t="shared" si="2773"/>
        <v>0</v>
      </c>
      <c r="FM309" s="153">
        <f t="shared" si="2774"/>
        <v>0</v>
      </c>
      <c r="FN309" s="153">
        <f t="shared" si="2775"/>
        <v>0</v>
      </c>
      <c r="FO309" s="153">
        <f t="shared" si="2776"/>
        <v>0</v>
      </c>
      <c r="FP309" s="153">
        <f t="shared" si="2777"/>
        <v>1</v>
      </c>
      <c r="FQ309" s="153">
        <f t="shared" si="2778"/>
        <v>6</v>
      </c>
      <c r="FR309" s="153">
        <f t="shared" si="2779"/>
        <v>0</v>
      </c>
      <c r="FS309" s="153">
        <f t="shared" si="2780"/>
        <v>0</v>
      </c>
      <c r="FT309" s="153">
        <f t="shared" si="2781"/>
        <v>0</v>
      </c>
      <c r="FU309" s="153">
        <f t="shared" si="2782"/>
        <v>0</v>
      </c>
      <c r="FV309" s="153">
        <f t="shared" si="2783"/>
        <v>0</v>
      </c>
      <c r="FW309" s="153">
        <f t="shared" si="2784"/>
        <v>0</v>
      </c>
      <c r="FX309" s="153">
        <f t="shared" si="2785"/>
        <v>0</v>
      </c>
      <c r="FY309" s="153">
        <f t="shared" si="2786"/>
        <v>0</v>
      </c>
      <c r="FZ309" s="153">
        <f t="shared" si="2787"/>
        <v>0</v>
      </c>
      <c r="GA309" s="153">
        <f t="shared" si="2788"/>
        <v>0</v>
      </c>
      <c r="GB309" s="153">
        <f t="shared" si="2789"/>
        <v>0</v>
      </c>
      <c r="GC309" s="153">
        <f t="shared" si="2790"/>
        <v>0</v>
      </c>
      <c r="GD309" s="153">
        <f t="shared" si="2791"/>
        <v>0</v>
      </c>
      <c r="GE309" s="153">
        <f t="shared" si="2534"/>
        <v>22.1</v>
      </c>
      <c r="GF309" s="153">
        <f t="shared" si="2535"/>
        <v>14</v>
      </c>
      <c r="GG309" s="83"/>
      <c r="GH309" s="83"/>
      <c r="GI309" s="83"/>
      <c r="GJ309" s="195"/>
      <c r="GK309" s="267"/>
      <c r="GL309" s="10"/>
      <c r="GM309" s="10"/>
      <c r="GN309" s="43"/>
      <c r="GO309" s="42"/>
      <c r="GP309" s="26"/>
      <c r="GQ309" s="5"/>
      <c r="GR309" s="33"/>
    </row>
    <row r="310" spans="1:200" ht="24.95" hidden="1" customHeight="1" outlineLevel="1" x14ac:dyDescent="0.3">
      <c r="A310" s="116"/>
      <c r="B310" s="168"/>
      <c r="C310" s="168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81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  <c r="AF310" s="116"/>
      <c r="AG310" s="116"/>
      <c r="AH310" s="116"/>
      <c r="AI310" s="181"/>
      <c r="AJ310" s="116"/>
      <c r="AK310" s="116"/>
      <c r="AL310" s="116"/>
      <c r="AM310" s="116"/>
      <c r="AN310" s="116"/>
      <c r="AO310" s="116"/>
      <c r="AP310" s="116"/>
      <c r="AQ310" s="116"/>
      <c r="AR310" s="116"/>
      <c r="AS310" s="116"/>
      <c r="AT310" s="116"/>
      <c r="AU310" s="116"/>
      <c r="AV310" s="116"/>
      <c r="AW310" s="116"/>
      <c r="AX310" s="116"/>
      <c r="AY310" s="116"/>
      <c r="AZ310" s="116"/>
      <c r="BA310" s="116"/>
      <c r="BB310" s="116"/>
      <c r="BC310" s="116"/>
      <c r="BD310" s="116"/>
      <c r="BE310" s="116"/>
      <c r="BF310" s="116"/>
      <c r="BG310" s="181">
        <f t="shared" si="2509"/>
        <v>0</v>
      </c>
      <c r="BH310" s="181">
        <f t="shared" si="2510"/>
        <v>0</v>
      </c>
      <c r="BI310" s="116"/>
      <c r="BJ310" s="116"/>
      <c r="BK310" s="116"/>
      <c r="BL310" s="116"/>
      <c r="BM310" s="185"/>
      <c r="BN310" s="62" t="s">
        <v>115</v>
      </c>
      <c r="BO310" s="119" t="s">
        <v>185</v>
      </c>
      <c r="BP310" s="119" t="s">
        <v>186</v>
      </c>
      <c r="BQ310" s="119" t="s">
        <v>187</v>
      </c>
      <c r="BR310" s="63" t="s">
        <v>335</v>
      </c>
      <c r="BS310" s="119">
        <v>4</v>
      </c>
      <c r="BT310" s="119">
        <v>83</v>
      </c>
      <c r="BU310" s="119">
        <v>1</v>
      </c>
      <c r="BV310" s="119">
        <v>1</v>
      </c>
      <c r="BW310" s="119">
        <f>SUM(BV310)*2</f>
        <v>2</v>
      </c>
      <c r="BX310" s="62">
        <v>4</v>
      </c>
      <c r="BY310" s="135">
        <f>SUM(BZ310+CB310+CD310+CF310+CH310)</f>
        <v>2</v>
      </c>
      <c r="BZ310" s="65"/>
      <c r="CA310" s="66">
        <f>SUM(BZ310)*BU310</f>
        <v>0</v>
      </c>
      <c r="CB310" s="65">
        <v>2</v>
      </c>
      <c r="CC310" s="66">
        <f>BV310*CB310</f>
        <v>2</v>
      </c>
      <c r="CD310" s="65"/>
      <c r="CE310" s="66">
        <f>SUM(CD310)*BV310</f>
        <v>0</v>
      </c>
      <c r="CF310" s="65"/>
      <c r="CG310" s="66">
        <f>SUM(CF310)*BW310</f>
        <v>0</v>
      </c>
      <c r="CH310" s="65"/>
      <c r="CI310" s="66">
        <f>SUM(CH310)*BV310*5</f>
        <v>0</v>
      </c>
      <c r="CJ310" s="67">
        <f t="shared" ref="CJ310" si="2825">SUM(BV310*DJ310*2+BW310*DL310*2)</f>
        <v>0</v>
      </c>
      <c r="CK310" s="68">
        <f>SUM(BX310*15/100*BV310)</f>
        <v>0.6</v>
      </c>
      <c r="CL310" s="65"/>
      <c r="CM310" s="66"/>
      <c r="CN310" s="65"/>
      <c r="CO310" s="67">
        <f>SUM(CN310)*3*BT310/5</f>
        <v>0</v>
      </c>
      <c r="CP310" s="65"/>
      <c r="CQ310" s="69">
        <f>SUM(CP310*BT310*(30+4))</f>
        <v>0</v>
      </c>
      <c r="CR310" s="65"/>
      <c r="CS310" s="66">
        <f>SUM(CR310*BT310*3)</f>
        <v>0</v>
      </c>
      <c r="CT310" s="65"/>
      <c r="CU310" s="67">
        <f>SUM(CT310*BT310/3)</f>
        <v>0</v>
      </c>
      <c r="CV310" s="65"/>
      <c r="CW310" s="67">
        <f>SUM(CV310*BT310*2/3)</f>
        <v>0</v>
      </c>
      <c r="CX310" s="65"/>
      <c r="CY310" s="66">
        <f t="shared" ref="CY310" si="2826">SUM(CX310*BT310)</f>
        <v>0</v>
      </c>
      <c r="CZ310" s="65"/>
      <c r="DA310" s="66">
        <f>SUM(CZ310*BV310)</f>
        <v>0</v>
      </c>
      <c r="DB310" s="65"/>
      <c r="DC310" s="66">
        <f>SUM(DB310*BT310*2)</f>
        <v>0</v>
      </c>
      <c r="DD310" s="65">
        <v>1</v>
      </c>
      <c r="DE310" s="66">
        <f>DD310*BV310*6</f>
        <v>6</v>
      </c>
      <c r="DF310" s="65"/>
      <c r="DG310" s="67">
        <f>DF310*BT310/3</f>
        <v>0</v>
      </c>
      <c r="DH310" s="65"/>
      <c r="DI310" s="66">
        <f t="shared" ref="DI310" si="2827">SUM(DH310*BV310*6)</f>
        <v>0</v>
      </c>
      <c r="DJ310" s="65"/>
      <c r="DK310" s="66">
        <f>SUM(BV310*DJ310*8)</f>
        <v>0</v>
      </c>
      <c r="DL310" s="65"/>
      <c r="DM310" s="67">
        <f>SUM(DL310*BW310*5*6)</f>
        <v>0</v>
      </c>
      <c r="DN310" s="65"/>
      <c r="DO310" s="67">
        <f>SUM(DN310*BW310*4*6)</f>
        <v>0</v>
      </c>
      <c r="DP310" s="65"/>
      <c r="DQ310" s="70">
        <f>SUM(DP310*50)</f>
        <v>0</v>
      </c>
      <c r="DR310" s="83"/>
      <c r="DS310" s="187">
        <f t="shared" si="2529"/>
        <v>8.6</v>
      </c>
      <c r="DT310" s="187">
        <f t="shared" si="2530"/>
        <v>8</v>
      </c>
      <c r="DU310" s="83"/>
      <c r="DV310" s="83"/>
      <c r="DW310" s="83"/>
      <c r="DX310" s="84"/>
      <c r="DY310" s="189"/>
      <c r="DZ310" s="62"/>
      <c r="EA310" s="63"/>
      <c r="EB310" s="63"/>
      <c r="EC310" s="83"/>
      <c r="ED310" s="83"/>
      <c r="EE310" s="83"/>
      <c r="EF310" s="83"/>
      <c r="EG310" s="83"/>
      <c r="EH310" s="83"/>
      <c r="EI310" s="83"/>
      <c r="EJ310" s="83"/>
      <c r="EK310" s="83"/>
      <c r="EL310" s="83"/>
      <c r="EM310" s="153">
        <f t="shared" si="2543"/>
        <v>0</v>
      </c>
      <c r="EN310" s="153">
        <f t="shared" si="2703"/>
        <v>2</v>
      </c>
      <c r="EO310" s="153">
        <f t="shared" si="2704"/>
        <v>2</v>
      </c>
      <c r="EP310" s="153">
        <f t="shared" si="2751"/>
        <v>0</v>
      </c>
      <c r="EQ310" s="153">
        <f t="shared" si="2752"/>
        <v>0</v>
      </c>
      <c r="ER310" s="153">
        <f t="shared" si="2753"/>
        <v>0</v>
      </c>
      <c r="ES310" s="153">
        <f t="shared" si="2754"/>
        <v>0</v>
      </c>
      <c r="ET310" s="153">
        <f t="shared" si="2755"/>
        <v>0</v>
      </c>
      <c r="EU310" s="153">
        <f t="shared" si="2756"/>
        <v>0</v>
      </c>
      <c r="EV310" s="153">
        <f t="shared" si="2757"/>
        <v>0</v>
      </c>
      <c r="EW310" s="153">
        <f t="shared" si="2758"/>
        <v>0.6</v>
      </c>
      <c r="EX310" s="153">
        <f t="shared" si="2759"/>
        <v>0</v>
      </c>
      <c r="EY310" s="153">
        <f t="shared" si="2760"/>
        <v>0</v>
      </c>
      <c r="EZ310" s="153">
        <f t="shared" si="2761"/>
        <v>0</v>
      </c>
      <c r="FA310" s="153">
        <f t="shared" si="2762"/>
        <v>0</v>
      </c>
      <c r="FB310" s="153">
        <f t="shared" si="2763"/>
        <v>0</v>
      </c>
      <c r="FC310" s="153">
        <f t="shared" si="2764"/>
        <v>0</v>
      </c>
      <c r="FD310" s="153">
        <f t="shared" si="2765"/>
        <v>0</v>
      </c>
      <c r="FE310" s="153">
        <f t="shared" si="2766"/>
        <v>0</v>
      </c>
      <c r="FF310" s="153">
        <f t="shared" si="2767"/>
        <v>0</v>
      </c>
      <c r="FG310" s="153">
        <f t="shared" si="2768"/>
        <v>0</v>
      </c>
      <c r="FH310" s="153">
        <f t="shared" si="2769"/>
        <v>0</v>
      </c>
      <c r="FI310" s="153">
        <f t="shared" si="2770"/>
        <v>0</v>
      </c>
      <c r="FJ310" s="153">
        <f t="shared" si="2771"/>
        <v>0</v>
      </c>
      <c r="FK310" s="153">
        <f t="shared" si="2772"/>
        <v>0</v>
      </c>
      <c r="FL310" s="153">
        <f t="shared" si="2773"/>
        <v>0</v>
      </c>
      <c r="FM310" s="153">
        <f t="shared" si="2774"/>
        <v>0</v>
      </c>
      <c r="FN310" s="153">
        <f t="shared" si="2775"/>
        <v>0</v>
      </c>
      <c r="FO310" s="153">
        <f t="shared" si="2776"/>
        <v>0</v>
      </c>
      <c r="FP310" s="153">
        <f t="shared" si="2777"/>
        <v>1</v>
      </c>
      <c r="FQ310" s="153">
        <f t="shared" si="2778"/>
        <v>6</v>
      </c>
      <c r="FR310" s="153">
        <f t="shared" si="2779"/>
        <v>0</v>
      </c>
      <c r="FS310" s="153">
        <f t="shared" si="2780"/>
        <v>0</v>
      </c>
      <c r="FT310" s="153">
        <f t="shared" si="2781"/>
        <v>0</v>
      </c>
      <c r="FU310" s="153">
        <f t="shared" si="2782"/>
        <v>0</v>
      </c>
      <c r="FV310" s="153">
        <f t="shared" si="2783"/>
        <v>0</v>
      </c>
      <c r="FW310" s="153">
        <f t="shared" si="2784"/>
        <v>0</v>
      </c>
      <c r="FX310" s="153">
        <f t="shared" si="2785"/>
        <v>0</v>
      </c>
      <c r="FY310" s="153">
        <f t="shared" si="2786"/>
        <v>0</v>
      </c>
      <c r="FZ310" s="153">
        <f t="shared" si="2787"/>
        <v>0</v>
      </c>
      <c r="GA310" s="153">
        <f t="shared" si="2788"/>
        <v>0</v>
      </c>
      <c r="GB310" s="153">
        <f t="shared" si="2789"/>
        <v>0</v>
      </c>
      <c r="GC310" s="153">
        <f t="shared" si="2790"/>
        <v>0</v>
      </c>
      <c r="GD310" s="153">
        <f t="shared" si="2791"/>
        <v>0</v>
      </c>
      <c r="GE310" s="153">
        <f t="shared" si="2534"/>
        <v>8.6</v>
      </c>
      <c r="GF310" s="153">
        <f t="shared" si="2535"/>
        <v>8</v>
      </c>
      <c r="GG310" s="83"/>
      <c r="GH310" s="83"/>
      <c r="GI310" s="83"/>
      <c r="GJ310" s="195"/>
      <c r="GK310" s="267"/>
      <c r="GL310" s="10"/>
      <c r="GM310" s="10"/>
      <c r="GN310" s="43"/>
      <c r="GO310" s="42"/>
      <c r="GP310" s="26"/>
      <c r="GQ310" s="5"/>
      <c r="GR310" s="33"/>
    </row>
    <row r="311" spans="1:200" ht="24.95" hidden="1" customHeight="1" outlineLevel="1" x14ac:dyDescent="0.3">
      <c r="A311" s="116"/>
      <c r="B311" s="168"/>
      <c r="C311" s="168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>
        <f>SUM(N311+P311+T311+V311+AR311*2)</f>
        <v>0</v>
      </c>
      <c r="N311" s="116"/>
      <c r="O311" s="181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  <c r="AF311" s="116"/>
      <c r="AG311" s="116"/>
      <c r="AH311" s="116"/>
      <c r="AI311" s="181"/>
      <c r="AJ311" s="116"/>
      <c r="AK311" s="116"/>
      <c r="AL311" s="116"/>
      <c r="AM311" s="116"/>
      <c r="AN311" s="116"/>
      <c r="AO311" s="116"/>
      <c r="AP311" s="116"/>
      <c r="AQ311" s="116"/>
      <c r="AR311" s="116"/>
      <c r="AS311" s="116"/>
      <c r="AT311" s="116"/>
      <c r="AU311" s="116"/>
      <c r="AV311" s="116"/>
      <c r="AW311" s="116"/>
      <c r="AX311" s="116"/>
      <c r="AY311" s="116"/>
      <c r="AZ311" s="116"/>
      <c r="BA311" s="116"/>
      <c r="BB311" s="116"/>
      <c r="BC311" s="116"/>
      <c r="BD311" s="116"/>
      <c r="BE311" s="116"/>
      <c r="BF311" s="116"/>
      <c r="BG311" s="181">
        <f t="shared" si="2509"/>
        <v>0</v>
      </c>
      <c r="BH311" s="181">
        <f t="shared" si="2510"/>
        <v>0</v>
      </c>
      <c r="BI311" s="116"/>
      <c r="BJ311" s="116"/>
      <c r="BK311" s="116"/>
      <c r="BL311" s="116"/>
      <c r="BM311" s="185"/>
      <c r="BN311" s="62" t="s">
        <v>158</v>
      </c>
      <c r="BO311" s="119" t="s">
        <v>210</v>
      </c>
      <c r="BP311" s="119" t="s">
        <v>211</v>
      </c>
      <c r="BQ311" s="119" t="s">
        <v>187</v>
      </c>
      <c r="BR311" s="119" t="s">
        <v>341</v>
      </c>
      <c r="BS311" s="63">
        <v>4</v>
      </c>
      <c r="BT311" s="63">
        <v>15</v>
      </c>
      <c r="BU311" s="63">
        <v>1</v>
      </c>
      <c r="BV311" s="63">
        <v>1</v>
      </c>
      <c r="BW311" s="63">
        <v>1</v>
      </c>
      <c r="BX311" s="109">
        <v>14</v>
      </c>
      <c r="BY311" s="135">
        <f>SUM(BZ311+CB311+CD311+CF311+CH311)</f>
        <v>6</v>
      </c>
      <c r="BZ311" s="65">
        <v>6</v>
      </c>
      <c r="CA311" s="66">
        <f>SUM(BZ311)*BU311</f>
        <v>6</v>
      </c>
      <c r="CB311" s="65"/>
      <c r="CC311" s="66">
        <f>BV311*CB311</f>
        <v>0</v>
      </c>
      <c r="CD311" s="65"/>
      <c r="CE311" s="66">
        <f>SUM(CD311)*BV311</f>
        <v>0</v>
      </c>
      <c r="CF311" s="65"/>
      <c r="CG311" s="66">
        <f>SUM(CF311)*BW311</f>
        <v>0</v>
      </c>
      <c r="CH311" s="65"/>
      <c r="CI311" s="66">
        <f>SUM(CH311)*BV311*5</f>
        <v>0</v>
      </c>
      <c r="CJ311" s="67">
        <v>0</v>
      </c>
      <c r="CK311" s="68"/>
      <c r="CL311" s="65"/>
      <c r="CM311" s="66"/>
      <c r="CN311" s="65"/>
      <c r="CO311" s="67">
        <f>SUM(CN311)*3*BT311/5</f>
        <v>0</v>
      </c>
      <c r="CP311" s="65"/>
      <c r="CQ311" s="69">
        <f>SUM(CP311*BT311*(30+4))</f>
        <v>0</v>
      </c>
      <c r="CR311" s="65"/>
      <c r="CS311" s="66">
        <f>SUM(CR311*BT311*3)</f>
        <v>0</v>
      </c>
      <c r="CT311" s="66"/>
      <c r="CU311" s="67">
        <f>SUM(CT311*BT311/3)</f>
        <v>0</v>
      </c>
      <c r="CV311" s="65"/>
      <c r="CW311" s="67">
        <f>SUM(CV311*BT311*2/3)</f>
        <v>0</v>
      </c>
      <c r="CX311" s="65"/>
      <c r="CY311" s="66">
        <f>SUM(CX311*BT311)*2</f>
        <v>0</v>
      </c>
      <c r="CZ311" s="65"/>
      <c r="DA311" s="66">
        <f>SUM(CZ311*BV311*2)</f>
        <v>0</v>
      </c>
      <c r="DB311" s="65"/>
      <c r="DC311" s="66">
        <f>SUM(DB311*BT311*2)</f>
        <v>0</v>
      </c>
      <c r="DD311" s="65"/>
      <c r="DE311" s="66">
        <f>DD311*8*BV311</f>
        <v>0</v>
      </c>
      <c r="DF311" s="65"/>
      <c r="DG311" s="67">
        <f t="shared" si="2689"/>
        <v>0</v>
      </c>
      <c r="DH311" s="65"/>
      <c r="DI311" s="66">
        <f t="shared" si="2690"/>
        <v>0</v>
      </c>
      <c r="DJ311" s="65"/>
      <c r="DK311" s="66">
        <f>DJ311*BT311/3</f>
        <v>0</v>
      </c>
      <c r="DL311" s="66"/>
      <c r="DM311" s="67">
        <f>SUM(DL311*BW311*5*6)</f>
        <v>0</v>
      </c>
      <c r="DN311" s="65"/>
      <c r="DO311" s="67">
        <f>SUM(DN311*BW311*4*6)</f>
        <v>0</v>
      </c>
      <c r="DP311" s="65"/>
      <c r="DQ311" s="70">
        <f>SUM(DP311*50)</f>
        <v>0</v>
      </c>
      <c r="DR311" s="83"/>
      <c r="DS311" s="187">
        <f t="shared" si="2529"/>
        <v>6</v>
      </c>
      <c r="DT311" s="187">
        <f t="shared" si="2530"/>
        <v>6</v>
      </c>
      <c r="DU311" s="83"/>
      <c r="DV311" s="83"/>
      <c r="DW311" s="83"/>
      <c r="DX311" s="84"/>
      <c r="DY311" s="189"/>
      <c r="DZ311" s="186"/>
      <c r="EA311" s="186"/>
      <c r="EB311" s="83"/>
      <c r="EC311" s="83"/>
      <c r="ED311" s="83"/>
      <c r="EE311" s="83"/>
      <c r="EF311" s="83"/>
      <c r="EG311" s="83"/>
      <c r="EH311" s="83"/>
      <c r="EI311" s="83"/>
      <c r="EJ311" s="83">
        <f>SUM(L311+BX311)</f>
        <v>14</v>
      </c>
      <c r="EK311" s="83">
        <f>SUM(M311+BY311)</f>
        <v>6</v>
      </c>
      <c r="EL311" s="83">
        <f>SUM(N311+BZ311)</f>
        <v>6</v>
      </c>
      <c r="EM311" s="153">
        <f t="shared" si="2543"/>
        <v>6</v>
      </c>
      <c r="EN311" s="83">
        <f t="shared" ref="EN311" si="2828">SUM(P311+CB311)</f>
        <v>0</v>
      </c>
      <c r="EO311" s="83">
        <f t="shared" ref="EO311" si="2829">SUM(Q311+CC311)</f>
        <v>0</v>
      </c>
      <c r="EP311" s="83">
        <f t="shared" ref="EP311" si="2830">SUM(R311+CD311)</f>
        <v>0</v>
      </c>
      <c r="EQ311" s="83">
        <f t="shared" ref="EQ311" si="2831">SUM(S311+CE311)</f>
        <v>0</v>
      </c>
      <c r="ER311" s="83">
        <f t="shared" ref="ER311" si="2832">SUM(T311+CF311)</f>
        <v>0</v>
      </c>
      <c r="ES311" s="83">
        <f t="shared" ref="ES311" si="2833">SUM(U311+CG311)</f>
        <v>0</v>
      </c>
      <c r="ET311" s="83">
        <f t="shared" ref="ET311" si="2834">SUM(V311+CH311)</f>
        <v>0</v>
      </c>
      <c r="EU311" s="83">
        <f t="shared" ref="EU311" si="2835">SUM(W311+CI311)</f>
        <v>0</v>
      </c>
      <c r="EV311" s="83">
        <f t="shared" ref="EV311" si="2836">SUM(X311+CJ311)</f>
        <v>0</v>
      </c>
      <c r="EW311" s="83">
        <f t="shared" ref="EW311" si="2837">SUM(Y311+CK311)</f>
        <v>0</v>
      </c>
      <c r="EX311" s="83">
        <f t="shared" ref="EX311" si="2838">SUM(Z311+CL311)</f>
        <v>0</v>
      </c>
      <c r="EY311" s="83">
        <f t="shared" ref="EY311" si="2839">SUM(AA311+CM311)</f>
        <v>0</v>
      </c>
      <c r="EZ311" s="83">
        <f t="shared" ref="EZ311" si="2840">SUM(AB311+CN311)</f>
        <v>0</v>
      </c>
      <c r="FA311" s="83">
        <f t="shared" ref="FA311" si="2841">SUM(AC311+CO311)</f>
        <v>0</v>
      </c>
      <c r="FB311" s="83">
        <f t="shared" ref="FB311" si="2842">SUM(AD311+CP311)</f>
        <v>0</v>
      </c>
      <c r="FC311" s="155">
        <f>SUM(AE311+CQ311)</f>
        <v>0</v>
      </c>
      <c r="FD311" s="83">
        <f t="shared" ref="FD311" si="2843">SUM(AF311+CR311)</f>
        <v>0</v>
      </c>
      <c r="FE311" s="83">
        <f t="shared" ref="FE311" si="2844">SUM(AG311+CS311)</f>
        <v>0</v>
      </c>
      <c r="FF311" s="83">
        <f t="shared" ref="FF311" si="2845">SUM(AH311+CT311)</f>
        <v>0</v>
      </c>
      <c r="FG311" s="187">
        <f t="shared" ref="FG311" si="2846">SUM(AI311+CU311)</f>
        <v>0</v>
      </c>
      <c r="FH311" s="83">
        <f t="shared" ref="FH311" si="2847">SUM(AJ311+CV311)</f>
        <v>0</v>
      </c>
      <c r="FI311" s="83">
        <f t="shared" ref="FI311" si="2848">SUM(AK311+CW311)</f>
        <v>0</v>
      </c>
      <c r="FJ311" s="83">
        <f t="shared" ref="FJ311" si="2849">SUM(AL311+CX311)</f>
        <v>0</v>
      </c>
      <c r="FK311" s="83">
        <f t="shared" ref="FK311" si="2850">SUM(AM311+CY311)</f>
        <v>0</v>
      </c>
      <c r="FL311" s="83">
        <f t="shared" ref="FL311" si="2851">SUM(AN311+CZ311)</f>
        <v>0</v>
      </c>
      <c r="FM311" s="83">
        <f t="shared" ref="FM311" si="2852">SUM(AO311+DA311)</f>
        <v>0</v>
      </c>
      <c r="FN311" s="83">
        <f t="shared" ref="FN311" si="2853">SUM(AP311+DB311)</f>
        <v>0</v>
      </c>
      <c r="FO311" s="83">
        <f t="shared" ref="FO311" si="2854">SUM(AQ311+DC311)</f>
        <v>0</v>
      </c>
      <c r="FP311" s="83">
        <f t="shared" ref="FP311" si="2855">SUM(AR311+DD311)</f>
        <v>0</v>
      </c>
      <c r="FQ311" s="83">
        <f t="shared" ref="FQ311" si="2856">SUM(AS311+DE311)</f>
        <v>0</v>
      </c>
      <c r="FR311" s="83"/>
      <c r="FS311" s="188">
        <f t="shared" ref="FS311" si="2857">SUM(AU311+DG311)</f>
        <v>0</v>
      </c>
      <c r="FT311" s="83">
        <f t="shared" ref="FT311" si="2858">SUM(AV311+DH311)</f>
        <v>0</v>
      </c>
      <c r="FU311" s="83">
        <f t="shared" ref="FU311" si="2859">SUM(AW311+DI311)</f>
        <v>0</v>
      </c>
      <c r="FV311" s="83">
        <f t="shared" ref="FV311" si="2860">SUM(AX311+DJ311)</f>
        <v>0</v>
      </c>
      <c r="FW311" s="83">
        <f t="shared" ref="FW311" si="2861">SUM(AY311+DK311)</f>
        <v>0</v>
      </c>
      <c r="FX311" s="83">
        <f t="shared" ref="FX311" si="2862">SUM(AZ311+DL311)</f>
        <v>0</v>
      </c>
      <c r="FY311" s="83">
        <f t="shared" ref="FY311" si="2863">SUM(BA311+DM311)</f>
        <v>0</v>
      </c>
      <c r="FZ311" s="83">
        <f t="shared" ref="FZ311" si="2864">SUM(BB311+DN311)</f>
        <v>0</v>
      </c>
      <c r="GA311" s="83">
        <f t="shared" ref="GA311" si="2865">SUM(BC311+DO311)</f>
        <v>0</v>
      </c>
      <c r="GB311" s="83">
        <f t="shared" ref="GB311" si="2866">SUM(BD311+DP311)</f>
        <v>0</v>
      </c>
      <c r="GC311" s="83">
        <f t="shared" ref="GC311" si="2867">SUM(BE311+DQ311)</f>
        <v>0</v>
      </c>
      <c r="GD311" s="83">
        <f t="shared" si="2569"/>
        <v>0</v>
      </c>
      <c r="GE311" s="153">
        <f t="shared" si="2534"/>
        <v>6</v>
      </c>
      <c r="GF311" s="187">
        <f t="shared" si="2535"/>
        <v>6</v>
      </c>
      <c r="GG311" s="83"/>
      <c r="GH311" s="83"/>
      <c r="GI311" s="83"/>
      <c r="GJ311" s="195"/>
      <c r="GK311" s="267"/>
      <c r="GL311" s="10"/>
      <c r="GM311" s="10"/>
      <c r="GN311" s="1"/>
      <c r="GO311" s="12"/>
      <c r="GP311" s="26"/>
      <c r="GQ311" s="5"/>
      <c r="GR311" s="33"/>
    </row>
    <row r="312" spans="1:200" s="2" customFormat="1" ht="24.75" customHeight="1" collapsed="1" x14ac:dyDescent="0.3">
      <c r="A312" s="152">
        <v>20</v>
      </c>
      <c r="B312" s="101" t="s">
        <v>79</v>
      </c>
      <c r="C312" s="100" t="s">
        <v>73</v>
      </c>
      <c r="D312" s="101">
        <v>1</v>
      </c>
      <c r="E312" s="152"/>
      <c r="F312" s="152"/>
      <c r="G312" s="152"/>
      <c r="H312" s="152"/>
      <c r="I312" s="152"/>
      <c r="J312" s="152"/>
      <c r="K312" s="152"/>
      <c r="L312" s="152">
        <f>SUM(L313:L322)</f>
        <v>226</v>
      </c>
      <c r="M312" s="152">
        <f>SUM(M313:M322)</f>
        <v>138</v>
      </c>
      <c r="N312" s="152">
        <f>SUM(N313:N322)</f>
        <v>20</v>
      </c>
      <c r="O312" s="71">
        <f t="shared" ref="O312:BH312" si="2868">SUM(O313:O328)</f>
        <v>20</v>
      </c>
      <c r="P312" s="152">
        <f t="shared" si="2868"/>
        <v>104</v>
      </c>
      <c r="Q312" s="152">
        <f t="shared" si="2868"/>
        <v>104</v>
      </c>
      <c r="R312" s="152">
        <f t="shared" si="2868"/>
        <v>14</v>
      </c>
      <c r="S312" s="152">
        <f t="shared" si="2868"/>
        <v>14</v>
      </c>
      <c r="T312" s="152">
        <f t="shared" si="2868"/>
        <v>0</v>
      </c>
      <c r="U312" s="152">
        <f t="shared" si="2868"/>
        <v>0</v>
      </c>
      <c r="V312" s="152">
        <f t="shared" si="2868"/>
        <v>0</v>
      </c>
      <c r="W312" s="152">
        <f t="shared" si="2868"/>
        <v>0</v>
      </c>
      <c r="X312" s="152">
        <f t="shared" si="2868"/>
        <v>0</v>
      </c>
      <c r="Y312" s="152">
        <f t="shared" si="2868"/>
        <v>13.4</v>
      </c>
      <c r="Z312" s="152">
        <f t="shared" si="2868"/>
        <v>0</v>
      </c>
      <c r="AA312" s="152">
        <f t="shared" si="2868"/>
        <v>0</v>
      </c>
      <c r="AB312" s="152">
        <f t="shared" si="2868"/>
        <v>34</v>
      </c>
      <c r="AC312" s="152">
        <f t="shared" si="2868"/>
        <v>170</v>
      </c>
      <c r="AD312" s="152">
        <f t="shared" si="2868"/>
        <v>2</v>
      </c>
      <c r="AE312" s="152">
        <f t="shared" si="2868"/>
        <v>75</v>
      </c>
      <c r="AF312" s="152">
        <f t="shared" si="2868"/>
        <v>0</v>
      </c>
      <c r="AG312" s="152">
        <f t="shared" si="2868"/>
        <v>0</v>
      </c>
      <c r="AH312" s="152">
        <f t="shared" si="2868"/>
        <v>0</v>
      </c>
      <c r="AI312" s="71">
        <f t="shared" si="2868"/>
        <v>0</v>
      </c>
      <c r="AJ312" s="152">
        <f t="shared" si="2868"/>
        <v>0</v>
      </c>
      <c r="AK312" s="152">
        <f t="shared" si="2868"/>
        <v>0</v>
      </c>
      <c r="AL312" s="152">
        <f t="shared" si="2868"/>
        <v>0</v>
      </c>
      <c r="AM312" s="152">
        <f t="shared" si="2868"/>
        <v>0</v>
      </c>
      <c r="AN312" s="152">
        <f t="shared" si="2868"/>
        <v>0</v>
      </c>
      <c r="AO312" s="152">
        <f t="shared" si="2868"/>
        <v>0</v>
      </c>
      <c r="AP312" s="152">
        <f t="shared" si="2868"/>
        <v>1</v>
      </c>
      <c r="AQ312" s="152">
        <f t="shared" si="2868"/>
        <v>20</v>
      </c>
      <c r="AR312" s="152">
        <f t="shared" si="2868"/>
        <v>5</v>
      </c>
      <c r="AS312" s="152">
        <f t="shared" si="2868"/>
        <v>30</v>
      </c>
      <c r="AT312" s="152">
        <f t="shared" si="2868"/>
        <v>0</v>
      </c>
      <c r="AU312" s="152">
        <f t="shared" si="2868"/>
        <v>0</v>
      </c>
      <c r="AV312" s="152">
        <f t="shared" si="2868"/>
        <v>0</v>
      </c>
      <c r="AW312" s="152">
        <f t="shared" si="2868"/>
        <v>0</v>
      </c>
      <c r="AX312" s="152">
        <f t="shared" si="2868"/>
        <v>0</v>
      </c>
      <c r="AY312" s="152">
        <f t="shared" si="2868"/>
        <v>0</v>
      </c>
      <c r="AZ312" s="152">
        <f t="shared" si="2868"/>
        <v>0</v>
      </c>
      <c r="BA312" s="152">
        <f t="shared" si="2868"/>
        <v>0</v>
      </c>
      <c r="BB312" s="152">
        <f t="shared" si="2868"/>
        <v>0</v>
      </c>
      <c r="BC312" s="152">
        <f t="shared" si="2868"/>
        <v>0</v>
      </c>
      <c r="BD312" s="152">
        <f t="shared" si="2868"/>
        <v>0</v>
      </c>
      <c r="BE312" s="152">
        <f t="shared" si="2868"/>
        <v>0</v>
      </c>
      <c r="BF312" s="152">
        <f t="shared" si="2868"/>
        <v>0</v>
      </c>
      <c r="BG312" s="71">
        <f t="shared" si="2868"/>
        <v>446.4</v>
      </c>
      <c r="BH312" s="71">
        <f t="shared" si="2868"/>
        <v>188</v>
      </c>
      <c r="BI312" s="152"/>
      <c r="BJ312" s="152"/>
      <c r="BK312" s="152"/>
      <c r="BL312" s="152"/>
      <c r="BM312" s="152">
        <v>20</v>
      </c>
      <c r="BN312" s="101" t="s">
        <v>79</v>
      </c>
      <c r="BO312" s="100" t="s">
        <v>73</v>
      </c>
      <c r="BP312" s="101">
        <v>1</v>
      </c>
      <c r="BQ312" s="152"/>
      <c r="BR312" s="152"/>
      <c r="BS312" s="152"/>
      <c r="BT312" s="152"/>
      <c r="BU312" s="152"/>
      <c r="BV312" s="152"/>
      <c r="BW312" s="152"/>
      <c r="BX312" s="152">
        <f>SUM(BX313:BX322)</f>
        <v>298</v>
      </c>
      <c r="BY312" s="152">
        <f>SUM(BY313:BY322)</f>
        <v>268</v>
      </c>
      <c r="BZ312" s="152">
        <f>SUM(BZ313:BZ322)</f>
        <v>82</v>
      </c>
      <c r="CA312" s="71">
        <f t="shared" ref="CA312:DS312" si="2869">SUM(CA313:CA328)</f>
        <v>82</v>
      </c>
      <c r="CB312" s="152">
        <f t="shared" si="2869"/>
        <v>88</v>
      </c>
      <c r="CC312" s="152">
        <f t="shared" si="2869"/>
        <v>88</v>
      </c>
      <c r="CD312" s="152">
        <f t="shared" si="2869"/>
        <v>98</v>
      </c>
      <c r="CE312" s="152">
        <f t="shared" si="2869"/>
        <v>98</v>
      </c>
      <c r="CF312" s="152">
        <f t="shared" si="2869"/>
        <v>0</v>
      </c>
      <c r="CG312" s="152">
        <f t="shared" si="2869"/>
        <v>0</v>
      </c>
      <c r="CH312" s="152">
        <f t="shared" si="2869"/>
        <v>0</v>
      </c>
      <c r="CI312" s="152">
        <f t="shared" si="2869"/>
        <v>0</v>
      </c>
      <c r="CJ312" s="152">
        <f t="shared" si="2869"/>
        <v>2</v>
      </c>
      <c r="CK312" s="152">
        <f t="shared" si="2869"/>
        <v>14.9</v>
      </c>
      <c r="CL312" s="152">
        <f t="shared" si="2869"/>
        <v>0</v>
      </c>
      <c r="CM312" s="152">
        <f t="shared" si="2869"/>
        <v>0</v>
      </c>
      <c r="CN312" s="152">
        <f t="shared" si="2869"/>
        <v>4</v>
      </c>
      <c r="CO312" s="152">
        <f t="shared" si="2869"/>
        <v>32</v>
      </c>
      <c r="CP312" s="152">
        <f t="shared" si="2869"/>
        <v>2</v>
      </c>
      <c r="CQ312" s="152">
        <f t="shared" si="2869"/>
        <v>75</v>
      </c>
      <c r="CR312" s="152">
        <f t="shared" si="2869"/>
        <v>0</v>
      </c>
      <c r="CS312" s="152">
        <f t="shared" si="2869"/>
        <v>0</v>
      </c>
      <c r="CT312" s="152">
        <f t="shared" si="2869"/>
        <v>0</v>
      </c>
      <c r="CU312" s="71">
        <f t="shared" si="2869"/>
        <v>0</v>
      </c>
      <c r="CV312" s="152">
        <f t="shared" si="2869"/>
        <v>0</v>
      </c>
      <c r="CW312" s="152">
        <f t="shared" si="2869"/>
        <v>0</v>
      </c>
      <c r="CX312" s="152">
        <f t="shared" si="2869"/>
        <v>0</v>
      </c>
      <c r="CY312" s="152">
        <f t="shared" si="2869"/>
        <v>0</v>
      </c>
      <c r="CZ312" s="152">
        <f t="shared" si="2869"/>
        <v>0</v>
      </c>
      <c r="DA312" s="152">
        <f t="shared" si="2869"/>
        <v>0</v>
      </c>
      <c r="DB312" s="152">
        <f t="shared" si="2869"/>
        <v>1</v>
      </c>
      <c r="DC312" s="169">
        <f t="shared" si="2869"/>
        <v>0</v>
      </c>
      <c r="DD312" s="152">
        <f t="shared" si="2869"/>
        <v>2</v>
      </c>
      <c r="DE312" s="169">
        <f t="shared" si="2869"/>
        <v>12</v>
      </c>
      <c r="DF312" s="152">
        <f t="shared" si="2869"/>
        <v>0</v>
      </c>
      <c r="DG312" s="152">
        <f t="shared" si="2869"/>
        <v>0</v>
      </c>
      <c r="DH312" s="152">
        <f t="shared" si="2869"/>
        <v>0</v>
      </c>
      <c r="DI312" s="152">
        <f t="shared" si="2869"/>
        <v>0</v>
      </c>
      <c r="DJ312" s="152">
        <f t="shared" si="2869"/>
        <v>1</v>
      </c>
      <c r="DK312" s="169">
        <f t="shared" si="2869"/>
        <v>3.3333333333333335</v>
      </c>
      <c r="DL312" s="152">
        <f t="shared" si="2869"/>
        <v>0</v>
      </c>
      <c r="DM312" s="152">
        <f t="shared" si="2869"/>
        <v>0</v>
      </c>
      <c r="DN312" s="152">
        <f t="shared" si="2869"/>
        <v>0</v>
      </c>
      <c r="DO312" s="152">
        <f t="shared" si="2869"/>
        <v>0</v>
      </c>
      <c r="DP312" s="152">
        <f t="shared" si="2869"/>
        <v>0</v>
      </c>
      <c r="DQ312" s="152">
        <f t="shared" si="2869"/>
        <v>0</v>
      </c>
      <c r="DR312" s="152">
        <f t="shared" si="2869"/>
        <v>0</v>
      </c>
      <c r="DS312" s="71">
        <f t="shared" si="2869"/>
        <v>407.23333333333335</v>
      </c>
      <c r="DT312" s="71">
        <f>SUM(DT313:DT328)</f>
        <v>285.33333333333331</v>
      </c>
      <c r="DU312" s="152"/>
      <c r="DV312" s="152"/>
      <c r="DW312" s="152"/>
      <c r="DX312" s="152"/>
      <c r="DY312" s="152">
        <v>20</v>
      </c>
      <c r="DZ312" s="101" t="s">
        <v>79</v>
      </c>
      <c r="EA312" s="100" t="s">
        <v>73</v>
      </c>
      <c r="EB312" s="101">
        <v>1</v>
      </c>
      <c r="EC312" s="152"/>
      <c r="ED312" s="152"/>
      <c r="EE312" s="152"/>
      <c r="EF312" s="152"/>
      <c r="EG312" s="152"/>
      <c r="EH312" s="152"/>
      <c r="EI312" s="152"/>
      <c r="EJ312" s="152">
        <f>SUM(EJ313:EJ328)</f>
        <v>524</v>
      </c>
      <c r="EK312" s="152">
        <f>SUM(EK313:EK328)</f>
        <v>406</v>
      </c>
      <c r="EL312" s="152">
        <f>SUM(EL313:EL328)</f>
        <v>102</v>
      </c>
      <c r="EM312" s="71">
        <f>SUM(EM313:EM328)</f>
        <v>102</v>
      </c>
      <c r="EN312" s="152">
        <f t="shared" ref="EN312:FP312" si="2870">SUM(EN313:EN328)</f>
        <v>192</v>
      </c>
      <c r="EO312" s="152">
        <f t="shared" si="2870"/>
        <v>192</v>
      </c>
      <c r="EP312" s="152">
        <f t="shared" si="2870"/>
        <v>112</v>
      </c>
      <c r="EQ312" s="152">
        <f t="shared" si="2870"/>
        <v>112</v>
      </c>
      <c r="ER312" s="152">
        <f t="shared" si="2870"/>
        <v>0</v>
      </c>
      <c r="ES312" s="152">
        <f t="shared" si="2870"/>
        <v>0</v>
      </c>
      <c r="ET312" s="152">
        <f t="shared" si="2870"/>
        <v>0</v>
      </c>
      <c r="EU312" s="152">
        <f t="shared" si="2870"/>
        <v>0</v>
      </c>
      <c r="EV312" s="152">
        <f t="shared" si="2870"/>
        <v>2</v>
      </c>
      <c r="EW312" s="152">
        <f t="shared" si="2870"/>
        <v>28.3</v>
      </c>
      <c r="EX312" s="152">
        <f t="shared" si="2870"/>
        <v>0</v>
      </c>
      <c r="EY312" s="152">
        <f t="shared" si="2870"/>
        <v>0</v>
      </c>
      <c r="EZ312" s="152">
        <f t="shared" si="2870"/>
        <v>38</v>
      </c>
      <c r="FA312" s="152">
        <f t="shared" si="2870"/>
        <v>202</v>
      </c>
      <c r="FB312" s="152">
        <f t="shared" si="2870"/>
        <v>4</v>
      </c>
      <c r="FC312" s="152">
        <f t="shared" si="2870"/>
        <v>150</v>
      </c>
      <c r="FD312" s="152">
        <f t="shared" si="2870"/>
        <v>0</v>
      </c>
      <c r="FE312" s="152">
        <f t="shared" si="2870"/>
        <v>0</v>
      </c>
      <c r="FF312" s="152">
        <f t="shared" si="2870"/>
        <v>0</v>
      </c>
      <c r="FG312" s="71">
        <f t="shared" si="2870"/>
        <v>0</v>
      </c>
      <c r="FH312" s="152">
        <f t="shared" si="2870"/>
        <v>0</v>
      </c>
      <c r="FI312" s="152">
        <f t="shared" si="2870"/>
        <v>0</v>
      </c>
      <c r="FJ312" s="152">
        <f t="shared" si="2870"/>
        <v>0</v>
      </c>
      <c r="FK312" s="152">
        <f t="shared" si="2870"/>
        <v>0</v>
      </c>
      <c r="FL312" s="152">
        <f t="shared" si="2870"/>
        <v>0</v>
      </c>
      <c r="FM312" s="152">
        <f t="shared" si="2870"/>
        <v>0</v>
      </c>
      <c r="FN312" s="152">
        <f t="shared" si="2870"/>
        <v>2</v>
      </c>
      <c r="FO312" s="152">
        <f t="shared" si="2870"/>
        <v>20</v>
      </c>
      <c r="FP312" s="152">
        <f t="shared" si="2870"/>
        <v>7</v>
      </c>
      <c r="FQ312" s="152">
        <f>SUM(FQ313:FQ328)</f>
        <v>42</v>
      </c>
      <c r="FR312" s="152"/>
      <c r="FS312" s="169">
        <f t="shared" ref="FS312:GF312" si="2871">SUM(FS313:FS328)</f>
        <v>0</v>
      </c>
      <c r="FT312" s="152">
        <f t="shared" si="2871"/>
        <v>0</v>
      </c>
      <c r="FU312" s="152">
        <f t="shared" si="2871"/>
        <v>0</v>
      </c>
      <c r="FV312" s="152">
        <f t="shared" si="2871"/>
        <v>1</v>
      </c>
      <c r="FW312" s="169">
        <f t="shared" si="2871"/>
        <v>3.3333333333333335</v>
      </c>
      <c r="FX312" s="152">
        <f t="shared" si="2871"/>
        <v>0</v>
      </c>
      <c r="FY312" s="152">
        <f t="shared" si="2871"/>
        <v>0</v>
      </c>
      <c r="FZ312" s="152">
        <f t="shared" si="2871"/>
        <v>0</v>
      </c>
      <c r="GA312" s="152">
        <f t="shared" si="2871"/>
        <v>0</v>
      </c>
      <c r="GB312" s="152">
        <f t="shared" si="2871"/>
        <v>0</v>
      </c>
      <c r="GC312" s="152">
        <f t="shared" si="2871"/>
        <v>0</v>
      </c>
      <c r="GD312" s="152">
        <f t="shared" si="2871"/>
        <v>0</v>
      </c>
      <c r="GE312" s="71">
        <f t="shared" si="2871"/>
        <v>853.63333333333333</v>
      </c>
      <c r="GF312" s="71">
        <f t="shared" si="2871"/>
        <v>473.33333333333331</v>
      </c>
      <c r="GG312" s="152"/>
      <c r="GH312" s="152"/>
      <c r="GI312" s="152"/>
      <c r="GJ312" s="264"/>
      <c r="GK312" s="268"/>
      <c r="GL312" s="265"/>
      <c r="GM312" s="7"/>
      <c r="GO312" s="11"/>
      <c r="GP312" s="37"/>
      <c r="GR312" s="38"/>
    </row>
    <row r="313" spans="1:200" ht="24.75" hidden="1" customHeight="1" outlineLevel="1" x14ac:dyDescent="0.3">
      <c r="A313" s="116"/>
      <c r="B313" s="62" t="s">
        <v>93</v>
      </c>
      <c r="C313" s="119" t="s">
        <v>110</v>
      </c>
      <c r="D313" s="119" t="s">
        <v>95</v>
      </c>
      <c r="E313" s="119" t="s">
        <v>130</v>
      </c>
      <c r="F313" s="119" t="s">
        <v>135</v>
      </c>
      <c r="G313" s="119">
        <v>1</v>
      </c>
      <c r="H313" s="63">
        <v>116</v>
      </c>
      <c r="I313" s="63">
        <v>1</v>
      </c>
      <c r="J313" s="63">
        <v>1</v>
      </c>
      <c r="K313" s="63">
        <f t="shared" ref="K313:K320" si="2872">SUM(J313)*2</f>
        <v>2</v>
      </c>
      <c r="L313" s="109">
        <v>42</v>
      </c>
      <c r="M313" s="110">
        <f t="shared" ref="M313:M320" si="2873">SUM(N313+P313+R313+T313+V313)</f>
        <v>42</v>
      </c>
      <c r="N313" s="109">
        <v>20</v>
      </c>
      <c r="O313" s="109">
        <f t="shared" ref="O313:O320" si="2874">SUM(N313)*I313</f>
        <v>20</v>
      </c>
      <c r="P313" s="109">
        <v>20</v>
      </c>
      <c r="Q313" s="111">
        <f t="shared" ref="Q313:Q322" si="2875">J313*P313</f>
        <v>20</v>
      </c>
      <c r="R313" s="109">
        <v>2</v>
      </c>
      <c r="S313" s="111">
        <f t="shared" ref="S313:S320" si="2876">SUM(R313)*J313</f>
        <v>2</v>
      </c>
      <c r="T313" s="176"/>
      <c r="U313" s="66">
        <f t="shared" ref="U313:U320" si="2877">SUM(T313)*K313</f>
        <v>0</v>
      </c>
      <c r="V313" s="176"/>
      <c r="W313" s="66">
        <f>SUM(V313)*J313*3</f>
        <v>0</v>
      </c>
      <c r="X313" s="67">
        <f>2/8*J313*AX313</f>
        <v>0</v>
      </c>
      <c r="Y313" s="67">
        <f>SUM(L313*5/100*J313)</f>
        <v>2.1</v>
      </c>
      <c r="Z313" s="176"/>
      <c r="AA313" s="66"/>
      <c r="AB313" s="176"/>
      <c r="AC313" s="67">
        <f>SUM(AB313)*3*H313/5</f>
        <v>0</v>
      </c>
      <c r="AD313" s="176"/>
      <c r="AE313" s="66">
        <f>SUM(AD313*H313*(30+4))</f>
        <v>0</v>
      </c>
      <c r="AF313" s="176"/>
      <c r="AG313" s="66">
        <f t="shared" ref="AG313:AG320" si="2878">SUM(AF313*H313*3)</f>
        <v>0</v>
      </c>
      <c r="AH313" s="176"/>
      <c r="AI313" s="67">
        <f t="shared" ref="AI313:AI320" si="2879">SUM(AH313*H313/3)</f>
        <v>0</v>
      </c>
      <c r="AJ313" s="176"/>
      <c r="AK313" s="67">
        <f t="shared" ref="AK313:AK320" si="2880">SUM(AJ313*H313*2/3)</f>
        <v>0</v>
      </c>
      <c r="AL313" s="176"/>
      <c r="AM313" s="66">
        <f t="shared" ref="AM313:AM320" si="2881">SUM(AL313*H313)</f>
        <v>0</v>
      </c>
      <c r="AN313" s="176"/>
      <c r="AO313" s="66">
        <f t="shared" ref="AO313:AO321" si="2882">SUM(AN313*J313)</f>
        <v>0</v>
      </c>
      <c r="AP313" s="176"/>
      <c r="AQ313" s="67">
        <f>SUM(AP313*H313*2)</f>
        <v>0</v>
      </c>
      <c r="AR313" s="176">
        <v>1</v>
      </c>
      <c r="AS313" s="67">
        <f>SUM(J313*AR313*6)</f>
        <v>6</v>
      </c>
      <c r="AT313" s="65"/>
      <c r="AU313" s="67">
        <f t="shared" ref="AU313:AU322" si="2883">AT313*H313/3</f>
        <v>0</v>
      </c>
      <c r="AV313" s="176"/>
      <c r="AW313" s="66">
        <f t="shared" ref="AW313:AW321" si="2884">SUM(AV313*H313/3)</f>
        <v>0</v>
      </c>
      <c r="AX313" s="65"/>
      <c r="AY313" s="67">
        <f>AX313*J313*8/2</f>
        <v>0</v>
      </c>
      <c r="AZ313" s="176"/>
      <c r="BA313" s="67">
        <f t="shared" ref="BA313:BA320" si="2885">SUM(AZ313*K313*5*6)</f>
        <v>0</v>
      </c>
      <c r="BB313" s="176"/>
      <c r="BC313" s="67">
        <f t="shared" ref="BC313:BC320" si="2886">SUM(BB313*K313*4*6)</f>
        <v>0</v>
      </c>
      <c r="BD313" s="176"/>
      <c r="BE313" s="70">
        <f t="shared" ref="BE313:BE322" si="2887">SUM(BD313*50)</f>
        <v>0</v>
      </c>
      <c r="BF313" s="116"/>
      <c r="BG313" s="181">
        <f t="shared" ref="BG313:BG328" si="2888">SUM(AO313+BE313+BC313+BA313+AY313+AW313+AS313+AQ313+AK313+AM313+AI313+AG313+AE313+AC313+AA313+Y313+X313+W313+U313+Q313+O313+S313+AU313)</f>
        <v>50.1</v>
      </c>
      <c r="BH313" s="181">
        <f t="shared" ref="BH313:BH328" si="2889">SUM(O313+Q313+U313+W313+X313+AS313+AW313+AY313+BA313+BC313+S313+AQ313)</f>
        <v>48</v>
      </c>
      <c r="BI313" s="116"/>
      <c r="BJ313" s="116"/>
      <c r="BK313" s="116"/>
      <c r="BL313" s="116"/>
      <c r="BM313" s="82"/>
      <c r="BN313" s="137" t="s">
        <v>102</v>
      </c>
      <c r="BO313" s="119" t="s">
        <v>94</v>
      </c>
      <c r="BP313" s="119" t="s">
        <v>95</v>
      </c>
      <c r="BQ313" s="119" t="s">
        <v>96</v>
      </c>
      <c r="BR313" s="119" t="s">
        <v>251</v>
      </c>
      <c r="BS313" s="119">
        <v>4</v>
      </c>
      <c r="BT313" s="119">
        <v>169</v>
      </c>
      <c r="BU313" s="63">
        <v>1</v>
      </c>
      <c r="BV313" s="63">
        <v>1</v>
      </c>
      <c r="BW313" s="63">
        <f>SUM(BV313)*2</f>
        <v>2</v>
      </c>
      <c r="BX313" s="137">
        <v>84</v>
      </c>
      <c r="BY313" s="166">
        <f>SUM(BZ313+CB313+CD313+CF313+CH313)</f>
        <v>84</v>
      </c>
      <c r="BZ313" s="141">
        <v>30</v>
      </c>
      <c r="CA313" s="141">
        <f>SUM(BZ313)*BU313</f>
        <v>30</v>
      </c>
      <c r="CB313" s="141">
        <v>26</v>
      </c>
      <c r="CC313" s="141">
        <f>BV313*CB313</f>
        <v>26</v>
      </c>
      <c r="CD313" s="141">
        <v>28</v>
      </c>
      <c r="CE313" s="141">
        <f>SUM(CD313)*BV313</f>
        <v>28</v>
      </c>
      <c r="CF313" s="141"/>
      <c r="CG313" s="142">
        <f>SUM(CF313)*BW313</f>
        <v>0</v>
      </c>
      <c r="CH313" s="141"/>
      <c r="CI313" s="142">
        <f>SUM(CH313)*BV313*5</f>
        <v>0</v>
      </c>
      <c r="CJ313" s="67">
        <f>SUM(BV313*DJ313*2+BW313*DL313*2)</f>
        <v>0</v>
      </c>
      <c r="CK313" s="68">
        <f>SUM(BX313*5/100*BV313)</f>
        <v>4.2</v>
      </c>
      <c r="CL313" s="141"/>
      <c r="CM313" s="142"/>
      <c r="CN313" s="141"/>
      <c r="CO313" s="67">
        <f>SUM(CN313)*3*BT313/5</f>
        <v>0</v>
      </c>
      <c r="CP313" s="65"/>
      <c r="CQ313" s="69">
        <f>SUM(CP313*BT313*(30+4))</f>
        <v>0</v>
      </c>
      <c r="CR313" s="65"/>
      <c r="CS313" s="66">
        <f>SUM(CR313*BT313*3)</f>
        <v>0</v>
      </c>
      <c r="CT313" s="66"/>
      <c r="CU313" s="167">
        <f>SUM(CT313*BT313/3)</f>
        <v>0</v>
      </c>
      <c r="CV313" s="141"/>
      <c r="CW313" s="67">
        <f>SUM(CV313*BT313*2/3)</f>
        <v>0</v>
      </c>
      <c r="CX313" s="65"/>
      <c r="CY313" s="66">
        <f>SUM(CX313*BT313)*2</f>
        <v>0</v>
      </c>
      <c r="CZ313" s="65"/>
      <c r="DA313" s="66">
        <f>SUM(CZ313*BV313*2)</f>
        <v>0</v>
      </c>
      <c r="DB313" s="65"/>
      <c r="DC313" s="66">
        <f>SUM(DB313*BT313*2)</f>
        <v>0</v>
      </c>
      <c r="DD313" s="65">
        <v>1</v>
      </c>
      <c r="DE313" s="66">
        <f>SUM(BV313*DD313*6)</f>
        <v>6</v>
      </c>
      <c r="DF313" s="65"/>
      <c r="DG313" s="67">
        <f>DF313*BT313/3</f>
        <v>0</v>
      </c>
      <c r="DH313" s="66"/>
      <c r="DI313" s="66">
        <f>SUM(DH313*BT313/3)</f>
        <v>0</v>
      </c>
      <c r="DJ313" s="141"/>
      <c r="DK313" s="66">
        <f>SUM(BV313*DJ313*8)</f>
        <v>0</v>
      </c>
      <c r="DL313" s="66"/>
      <c r="DM313" s="67">
        <f>SUM(DL313*BW313*5*6)</f>
        <v>0</v>
      </c>
      <c r="DN313" s="65"/>
      <c r="DO313" s="67">
        <f>SUM(DN313*BW313*4*6)</f>
        <v>0</v>
      </c>
      <c r="DP313" s="65"/>
      <c r="DQ313" s="70">
        <f>SUM(DP313*50)</f>
        <v>0</v>
      </c>
      <c r="DR313" s="79"/>
      <c r="DS313" s="153">
        <f>SUM(DA313+DQ313+DO313+DM313+DK313+DI313+DE313+DC313+CW313+CY313+CU313+CS313+CQ313+CO313+CM313+CK313+CJ313+CI313+CG313+CC313+CA313+CE313+DG313)</f>
        <v>94.2</v>
      </c>
      <c r="DT313" s="153">
        <f t="shared" ref="DT313:DT328" si="2890">SUM(CA313+CC313+CG313+CI313+CJ313+DE313+DI313+DK313+DM313+DO313+CE313+DC313)</f>
        <v>90</v>
      </c>
      <c r="DU313" s="79"/>
      <c r="DV313" s="79"/>
      <c r="DW313" s="79"/>
      <c r="DX313" s="182"/>
      <c r="DY313" s="183"/>
      <c r="DZ313" s="137" t="s">
        <v>102</v>
      </c>
      <c r="EA313" s="119" t="s">
        <v>94</v>
      </c>
      <c r="EB313" s="119" t="s">
        <v>95</v>
      </c>
      <c r="EC313" s="79"/>
      <c r="ED313" s="79"/>
      <c r="EE313" s="79"/>
      <c r="EF313" s="79"/>
      <c r="EG313" s="79"/>
      <c r="EH313" s="79"/>
      <c r="EI313" s="79"/>
      <c r="EJ313" s="79">
        <f t="shared" ref="EJ313:EJ328" si="2891">SUM(L313+BX313)</f>
        <v>126</v>
      </c>
      <c r="EK313" s="79">
        <f t="shared" ref="EK313:EK328" si="2892">SUM(M313+BY313)</f>
        <v>126</v>
      </c>
      <c r="EL313" s="79">
        <f t="shared" ref="EL313:EL328" si="2893">SUM(N313+BZ313)</f>
        <v>50</v>
      </c>
      <c r="EM313" s="153">
        <f t="shared" ref="EM313:EM328" si="2894">SUM(O313+CA313)</f>
        <v>50</v>
      </c>
      <c r="EN313" s="79">
        <f t="shared" ref="EN313:EN328" si="2895">SUM(P313+CB313)</f>
        <v>46</v>
      </c>
      <c r="EO313" s="79">
        <f t="shared" ref="EO313:EO328" si="2896">SUM(Q313+CC313)</f>
        <v>46</v>
      </c>
      <c r="EP313" s="79">
        <f t="shared" ref="EP313:EP328" si="2897">SUM(R313+CD313)</f>
        <v>30</v>
      </c>
      <c r="EQ313" s="79">
        <f t="shared" ref="EQ313:EQ328" si="2898">SUM(S313+CE313)</f>
        <v>30</v>
      </c>
      <c r="ER313" s="79">
        <f t="shared" ref="ER313:ER328" si="2899">SUM(T313+CF313)</f>
        <v>0</v>
      </c>
      <c r="ES313" s="79">
        <f t="shared" ref="ES313:ES328" si="2900">SUM(U313+CG313)</f>
        <v>0</v>
      </c>
      <c r="ET313" s="79">
        <f t="shared" ref="ET313:ET328" si="2901">SUM(V313+CH313)</f>
        <v>0</v>
      </c>
      <c r="EU313" s="79">
        <f t="shared" ref="EU313:EU328" si="2902">SUM(W313+CI313)</f>
        <v>0</v>
      </c>
      <c r="EV313" s="79">
        <f t="shared" ref="EV313:EV328" si="2903">SUM(X313+CJ313)</f>
        <v>0</v>
      </c>
      <c r="EW313" s="79">
        <f t="shared" ref="EW313:EW328" si="2904">SUM(Y313+CK313)</f>
        <v>6.3000000000000007</v>
      </c>
      <c r="EX313" s="79">
        <f t="shared" ref="EX313:EX328" si="2905">SUM(Z313+CL313)</f>
        <v>0</v>
      </c>
      <c r="EY313" s="79">
        <f t="shared" ref="EY313:EY328" si="2906">SUM(AA313+CM313)</f>
        <v>0</v>
      </c>
      <c r="EZ313" s="79">
        <f t="shared" ref="EZ313:EZ328" si="2907">SUM(AB313+CN313)</f>
        <v>0</v>
      </c>
      <c r="FA313" s="79">
        <f t="shared" ref="FA313:FA328" si="2908">SUM(AC313+CO313)</f>
        <v>0</v>
      </c>
      <c r="FB313" s="79">
        <f t="shared" ref="FB313:FB328" si="2909">SUM(AD313+CP313)</f>
        <v>0</v>
      </c>
      <c r="FC313" s="79">
        <f t="shared" ref="FC313:FC328" si="2910">SUM(AE313+CQ313)</f>
        <v>0</v>
      </c>
      <c r="FD313" s="79">
        <f t="shared" ref="FD313:FD328" si="2911">SUM(AF313+CR313)</f>
        <v>0</v>
      </c>
      <c r="FE313" s="79">
        <f t="shared" ref="FE313:FE328" si="2912">SUM(AG313+CS313)</f>
        <v>0</v>
      </c>
      <c r="FF313" s="79">
        <f t="shared" ref="FF313:FF328" si="2913">SUM(AH313+CT313)</f>
        <v>0</v>
      </c>
      <c r="FG313" s="153">
        <f t="shared" ref="FG313:FG328" si="2914">SUM(AI313+CU313)</f>
        <v>0</v>
      </c>
      <c r="FH313" s="79">
        <f t="shared" ref="FH313:FH328" si="2915">SUM(AJ313+CV313)</f>
        <v>0</v>
      </c>
      <c r="FI313" s="79">
        <f t="shared" ref="FI313:FI328" si="2916">SUM(AK313+CW313)</f>
        <v>0</v>
      </c>
      <c r="FJ313" s="79">
        <f t="shared" ref="FJ313:FJ328" si="2917">SUM(AL313+CX313)</f>
        <v>0</v>
      </c>
      <c r="FK313" s="79">
        <f t="shared" ref="FK313:FK328" si="2918">SUM(AM313+CY313)</f>
        <v>0</v>
      </c>
      <c r="FL313" s="79">
        <f t="shared" ref="FL313:FL328" si="2919">SUM(AN313+CZ313)</f>
        <v>0</v>
      </c>
      <c r="FM313" s="79">
        <f t="shared" ref="FM313:FM328" si="2920">SUM(AO313+DA313)</f>
        <v>0</v>
      </c>
      <c r="FN313" s="79">
        <f t="shared" ref="FN313:FN328" si="2921">SUM(AP313+DB313)</f>
        <v>0</v>
      </c>
      <c r="FO313" s="79">
        <f t="shared" ref="FO313:FO328" si="2922">SUM(AQ313+DC313)</f>
        <v>0</v>
      </c>
      <c r="FP313" s="79">
        <f t="shared" ref="FP313:FP328" si="2923">SUM(AR313+DD313)</f>
        <v>2</v>
      </c>
      <c r="FQ313" s="79">
        <f t="shared" ref="FQ313:FQ328" si="2924">SUM(AS313+DE313)</f>
        <v>12</v>
      </c>
      <c r="FR313" s="79"/>
      <c r="FS313" s="155">
        <f t="shared" ref="FS313:FS328" si="2925">SUM(AU313+DG313)</f>
        <v>0</v>
      </c>
      <c r="FT313" s="79">
        <f t="shared" ref="FT313:FT328" si="2926">SUM(AV313+DH313)</f>
        <v>0</v>
      </c>
      <c r="FU313" s="79">
        <f t="shared" ref="FU313:FU328" si="2927">SUM(AW313+DI313)</f>
        <v>0</v>
      </c>
      <c r="FV313" s="79">
        <f t="shared" ref="FV313:FV328" si="2928">SUM(AX313+DJ313)</f>
        <v>0</v>
      </c>
      <c r="FW313" s="79">
        <f t="shared" ref="FW313:FW328" si="2929">SUM(AY313+DK313)</f>
        <v>0</v>
      </c>
      <c r="FX313" s="79">
        <f t="shared" ref="FX313:FX328" si="2930">SUM(AZ313+DL313)</f>
        <v>0</v>
      </c>
      <c r="FY313" s="79">
        <f t="shared" ref="FY313:FY328" si="2931">SUM(BA313+DM313)</f>
        <v>0</v>
      </c>
      <c r="FZ313" s="79">
        <f t="shared" ref="FZ313:FZ328" si="2932">SUM(BB313+DN313)</f>
        <v>0</v>
      </c>
      <c r="GA313" s="79">
        <f t="shared" ref="GA313:GA328" si="2933">SUM(BC313+DO313)</f>
        <v>0</v>
      </c>
      <c r="GB313" s="79">
        <f t="shared" ref="GB313:GB328" si="2934">SUM(BD313+DP313)</f>
        <v>0</v>
      </c>
      <c r="GC313" s="79">
        <f t="shared" ref="GC313:GC328" si="2935">SUM(BE313+DQ313)</f>
        <v>0</v>
      </c>
      <c r="GD313" s="79">
        <f t="shared" ref="GD313:GD328" si="2936">SUM(BF313+DR313)</f>
        <v>0</v>
      </c>
      <c r="GE313" s="153">
        <f t="shared" ref="GE313:GE328" si="2937">SUM(BG313+DS313)</f>
        <v>144.30000000000001</v>
      </c>
      <c r="GF313" s="153">
        <f t="shared" ref="GF313:GF328" si="2938">SUM(BH313+DT313)</f>
        <v>138</v>
      </c>
      <c r="GG313" s="79"/>
      <c r="GH313" s="79"/>
      <c r="GI313" s="79"/>
      <c r="GJ313" s="80"/>
      <c r="GK313" s="267"/>
      <c r="GL313" s="10"/>
      <c r="GM313" s="10"/>
      <c r="GN313" s="1"/>
      <c r="GO313" s="13"/>
      <c r="GP313" s="26"/>
      <c r="GQ313" s="5"/>
      <c r="GR313" s="5"/>
    </row>
    <row r="314" spans="1:200" ht="24.95" hidden="1" customHeight="1" outlineLevel="1" x14ac:dyDescent="0.3">
      <c r="A314" s="116"/>
      <c r="B314" s="62" t="s">
        <v>93</v>
      </c>
      <c r="C314" s="119" t="s">
        <v>110</v>
      </c>
      <c r="D314" s="119" t="s">
        <v>95</v>
      </c>
      <c r="E314" s="119" t="s">
        <v>130</v>
      </c>
      <c r="F314" s="119" t="s">
        <v>144</v>
      </c>
      <c r="G314" s="119">
        <v>1</v>
      </c>
      <c r="H314" s="63">
        <v>80</v>
      </c>
      <c r="I314" s="63">
        <v>1</v>
      </c>
      <c r="J314" s="63">
        <v>1</v>
      </c>
      <c r="K314" s="63">
        <f t="shared" si="2872"/>
        <v>2</v>
      </c>
      <c r="L314" s="109">
        <v>42</v>
      </c>
      <c r="M314" s="110">
        <f t="shared" si="2873"/>
        <v>22</v>
      </c>
      <c r="N314" s="109"/>
      <c r="O314" s="109">
        <f t="shared" si="2874"/>
        <v>0</v>
      </c>
      <c r="P314" s="109">
        <v>20</v>
      </c>
      <c r="Q314" s="111">
        <f t="shared" si="2875"/>
        <v>20</v>
      </c>
      <c r="R314" s="109">
        <v>2</v>
      </c>
      <c r="S314" s="111">
        <f t="shared" si="2876"/>
        <v>2</v>
      </c>
      <c r="T314" s="176"/>
      <c r="U314" s="66">
        <f t="shared" si="2877"/>
        <v>0</v>
      </c>
      <c r="V314" s="176"/>
      <c r="W314" s="66">
        <f>SUM(V314)*J314*3</f>
        <v>0</v>
      </c>
      <c r="X314" s="67">
        <f>2/8*J314*AX314</f>
        <v>0</v>
      </c>
      <c r="Y314" s="67">
        <v>4.2</v>
      </c>
      <c r="Z314" s="176"/>
      <c r="AA314" s="66"/>
      <c r="AB314" s="176"/>
      <c r="AC314" s="67">
        <f>SUM(AB314)*3*H314/5</f>
        <v>0</v>
      </c>
      <c r="AD314" s="176"/>
      <c r="AE314" s="66">
        <f>SUM(AD314*H314*(30+4))</f>
        <v>0</v>
      </c>
      <c r="AF314" s="176"/>
      <c r="AG314" s="66">
        <f t="shared" si="2878"/>
        <v>0</v>
      </c>
      <c r="AH314" s="176"/>
      <c r="AI314" s="67">
        <f t="shared" si="2879"/>
        <v>0</v>
      </c>
      <c r="AJ314" s="176"/>
      <c r="AK314" s="67">
        <f t="shared" si="2880"/>
        <v>0</v>
      </c>
      <c r="AL314" s="176"/>
      <c r="AM314" s="66">
        <f t="shared" si="2881"/>
        <v>0</v>
      </c>
      <c r="AN314" s="176"/>
      <c r="AO314" s="66">
        <f t="shared" si="2882"/>
        <v>0</v>
      </c>
      <c r="AP314" s="176"/>
      <c r="AQ314" s="67">
        <f>SUM(AP314*H314*2)</f>
        <v>0</v>
      </c>
      <c r="AR314" s="176">
        <v>1</v>
      </c>
      <c r="AS314" s="67">
        <f>SUM(J314*AR314*6)</f>
        <v>6</v>
      </c>
      <c r="AT314" s="65"/>
      <c r="AU314" s="67">
        <f t="shared" si="2883"/>
        <v>0</v>
      </c>
      <c r="AV314" s="176"/>
      <c r="AW314" s="66">
        <f t="shared" si="2884"/>
        <v>0</v>
      </c>
      <c r="AX314" s="65"/>
      <c r="AY314" s="67">
        <f>AX314*J314*8/2</f>
        <v>0</v>
      </c>
      <c r="AZ314" s="176"/>
      <c r="BA314" s="67">
        <f t="shared" si="2885"/>
        <v>0</v>
      </c>
      <c r="BB314" s="176"/>
      <c r="BC314" s="67">
        <f t="shared" si="2886"/>
        <v>0</v>
      </c>
      <c r="BD314" s="176"/>
      <c r="BE314" s="70">
        <f t="shared" si="2887"/>
        <v>0</v>
      </c>
      <c r="BF314" s="116"/>
      <c r="BG314" s="181">
        <f t="shared" si="2888"/>
        <v>32.200000000000003</v>
      </c>
      <c r="BH314" s="181">
        <f t="shared" si="2889"/>
        <v>28</v>
      </c>
      <c r="BI314" s="116"/>
      <c r="BJ314" s="116"/>
      <c r="BK314" s="116"/>
      <c r="BL314" s="116"/>
      <c r="BM314" s="82"/>
      <c r="BN314" s="137" t="s">
        <v>102</v>
      </c>
      <c r="BO314" s="119" t="s">
        <v>94</v>
      </c>
      <c r="BP314" s="119" t="s">
        <v>95</v>
      </c>
      <c r="BQ314" s="119" t="s">
        <v>96</v>
      </c>
      <c r="BR314" s="119" t="s">
        <v>450</v>
      </c>
      <c r="BS314" s="119">
        <v>4</v>
      </c>
      <c r="BT314" s="119">
        <v>169</v>
      </c>
      <c r="BU314" s="63">
        <v>1</v>
      </c>
      <c r="BV314" s="63">
        <v>1</v>
      </c>
      <c r="BW314" s="63">
        <f>SUM(BV314)*2</f>
        <v>2</v>
      </c>
      <c r="BX314" s="137">
        <v>84</v>
      </c>
      <c r="BY314" s="166">
        <f>SUM(BZ314+CB314+CD314+CF314+CH314)</f>
        <v>54</v>
      </c>
      <c r="BZ314" s="141"/>
      <c r="CA314" s="141">
        <f>SUM(BZ314)*BU314</f>
        <v>0</v>
      </c>
      <c r="CB314" s="141">
        <v>26</v>
      </c>
      <c r="CC314" s="141">
        <f>BV314*CB314</f>
        <v>26</v>
      </c>
      <c r="CD314" s="141">
        <v>28</v>
      </c>
      <c r="CE314" s="141">
        <f>SUM(CD314)*BV314</f>
        <v>28</v>
      </c>
      <c r="CF314" s="141"/>
      <c r="CG314" s="142">
        <f>SUM(CF314)*BW314</f>
        <v>0</v>
      </c>
      <c r="CH314" s="141"/>
      <c r="CI314" s="142">
        <f>SUM(CH314)*BV314*5</f>
        <v>0</v>
      </c>
      <c r="CJ314" s="67">
        <f>SUM(BV314*DJ314*2+BW314*DL314*2)</f>
        <v>0</v>
      </c>
      <c r="CK314" s="68">
        <f>SUM(BX314*5/100*BV314)</f>
        <v>4.2</v>
      </c>
      <c r="CL314" s="141"/>
      <c r="CM314" s="142"/>
      <c r="CN314" s="141"/>
      <c r="CO314" s="67">
        <f>SUM(CN314)*3*BT314/5</f>
        <v>0</v>
      </c>
      <c r="CP314" s="65"/>
      <c r="CQ314" s="69">
        <f>SUM(CP314*BT314*(30+4))</f>
        <v>0</v>
      </c>
      <c r="CR314" s="65"/>
      <c r="CS314" s="66">
        <f>SUM(CR314*BT314*3)</f>
        <v>0</v>
      </c>
      <c r="CT314" s="66"/>
      <c r="CU314" s="167">
        <f>SUM(CT314*BT314/3)</f>
        <v>0</v>
      </c>
      <c r="CV314" s="141"/>
      <c r="CW314" s="67">
        <f>SUM(CV314*BT314*2/3)</f>
        <v>0</v>
      </c>
      <c r="CX314" s="65"/>
      <c r="CY314" s="66">
        <f>SUM(CX314*BT314)*2</f>
        <v>0</v>
      </c>
      <c r="CZ314" s="65"/>
      <c r="DA314" s="66">
        <f>SUM(CZ314*BV314*2)</f>
        <v>0</v>
      </c>
      <c r="DB314" s="65"/>
      <c r="DC314" s="66">
        <f>SUM(DB314*BT314*2)</f>
        <v>0</v>
      </c>
      <c r="DD314" s="65">
        <v>1</v>
      </c>
      <c r="DE314" s="66">
        <f>SUM(BV314*DD314*6)</f>
        <v>6</v>
      </c>
      <c r="DF314" s="65"/>
      <c r="DG314" s="67">
        <f>DF314*BT314/3</f>
        <v>0</v>
      </c>
      <c r="DH314" s="66"/>
      <c r="DI314" s="66">
        <f>SUM(DH314*BT314/3)</f>
        <v>0</v>
      </c>
      <c r="DJ314" s="141"/>
      <c r="DK314" s="66">
        <f>SUM(BV314*DJ314*8)</f>
        <v>0</v>
      </c>
      <c r="DL314" s="79"/>
      <c r="DM314" s="79"/>
      <c r="DN314" s="79"/>
      <c r="DO314" s="79"/>
      <c r="DP314" s="79"/>
      <c r="DQ314" s="79"/>
      <c r="DR314" s="79"/>
      <c r="DS314" s="153">
        <f t="shared" ref="DS314:DS328" si="2939">SUM(DA314+DQ314+DO314+DM314+DK314+DI314+DE314+DC314+CW314+CY314+CU314+CS314+CQ314+CO314+CM314+CK314+CJ314+CI314+CG314+CC314+CA314+CE314+DG314)</f>
        <v>64.2</v>
      </c>
      <c r="DT314" s="153">
        <f t="shared" si="2890"/>
        <v>60</v>
      </c>
      <c r="DU314" s="79"/>
      <c r="DV314" s="79"/>
      <c r="DW314" s="79"/>
      <c r="DX314" s="182"/>
      <c r="DY314" s="183"/>
      <c r="DZ314" s="137" t="s">
        <v>102</v>
      </c>
      <c r="EA314" s="119" t="s">
        <v>94</v>
      </c>
      <c r="EB314" s="119" t="s">
        <v>95</v>
      </c>
      <c r="EC314" s="79"/>
      <c r="ED314" s="79"/>
      <c r="EE314" s="79"/>
      <c r="EF314" s="79"/>
      <c r="EG314" s="79"/>
      <c r="EH314" s="79"/>
      <c r="EI314" s="79"/>
      <c r="EJ314" s="79">
        <f t="shared" si="2891"/>
        <v>126</v>
      </c>
      <c r="EK314" s="79">
        <f t="shared" si="2892"/>
        <v>76</v>
      </c>
      <c r="EL314" s="79">
        <f t="shared" si="2893"/>
        <v>0</v>
      </c>
      <c r="EM314" s="153">
        <f t="shared" si="2894"/>
        <v>0</v>
      </c>
      <c r="EN314" s="79">
        <f t="shared" si="2895"/>
        <v>46</v>
      </c>
      <c r="EO314" s="79">
        <f t="shared" si="2896"/>
        <v>46</v>
      </c>
      <c r="EP314" s="79">
        <f t="shared" si="2897"/>
        <v>30</v>
      </c>
      <c r="EQ314" s="79">
        <f t="shared" si="2898"/>
        <v>30</v>
      </c>
      <c r="ER314" s="79">
        <f t="shared" si="2899"/>
        <v>0</v>
      </c>
      <c r="ES314" s="79">
        <f t="shared" si="2900"/>
        <v>0</v>
      </c>
      <c r="ET314" s="79">
        <f t="shared" si="2901"/>
        <v>0</v>
      </c>
      <c r="EU314" s="79">
        <f t="shared" si="2902"/>
        <v>0</v>
      </c>
      <c r="EV314" s="79">
        <f t="shared" si="2903"/>
        <v>0</v>
      </c>
      <c r="EW314" s="79">
        <f t="shared" si="2904"/>
        <v>8.4</v>
      </c>
      <c r="EX314" s="79">
        <f t="shared" si="2905"/>
        <v>0</v>
      </c>
      <c r="EY314" s="79">
        <f t="shared" si="2906"/>
        <v>0</v>
      </c>
      <c r="EZ314" s="79">
        <f t="shared" si="2907"/>
        <v>0</v>
      </c>
      <c r="FA314" s="79">
        <f t="shared" si="2908"/>
        <v>0</v>
      </c>
      <c r="FB314" s="79">
        <f t="shared" si="2909"/>
        <v>0</v>
      </c>
      <c r="FC314" s="79">
        <f t="shared" si="2910"/>
        <v>0</v>
      </c>
      <c r="FD314" s="79">
        <f t="shared" si="2911"/>
        <v>0</v>
      </c>
      <c r="FE314" s="79">
        <f t="shared" si="2912"/>
        <v>0</v>
      </c>
      <c r="FF314" s="79">
        <f t="shared" si="2913"/>
        <v>0</v>
      </c>
      <c r="FG314" s="153">
        <f t="shared" si="2914"/>
        <v>0</v>
      </c>
      <c r="FH314" s="79">
        <f t="shared" si="2915"/>
        <v>0</v>
      </c>
      <c r="FI314" s="79">
        <f t="shared" si="2916"/>
        <v>0</v>
      </c>
      <c r="FJ314" s="79">
        <f t="shared" si="2917"/>
        <v>0</v>
      </c>
      <c r="FK314" s="79">
        <f t="shared" si="2918"/>
        <v>0</v>
      </c>
      <c r="FL314" s="79">
        <f t="shared" si="2919"/>
        <v>0</v>
      </c>
      <c r="FM314" s="79">
        <f t="shared" si="2920"/>
        <v>0</v>
      </c>
      <c r="FN314" s="79">
        <f t="shared" si="2921"/>
        <v>0</v>
      </c>
      <c r="FO314" s="79">
        <f t="shared" si="2922"/>
        <v>0</v>
      </c>
      <c r="FP314" s="79">
        <f t="shared" si="2923"/>
        <v>2</v>
      </c>
      <c r="FQ314" s="79">
        <f t="shared" si="2924"/>
        <v>12</v>
      </c>
      <c r="FR314" s="79"/>
      <c r="FS314" s="155">
        <f t="shared" si="2925"/>
        <v>0</v>
      </c>
      <c r="FT314" s="79">
        <f t="shared" si="2926"/>
        <v>0</v>
      </c>
      <c r="FU314" s="79">
        <f t="shared" si="2927"/>
        <v>0</v>
      </c>
      <c r="FV314" s="79">
        <f t="shared" si="2928"/>
        <v>0</v>
      </c>
      <c r="FW314" s="79">
        <f t="shared" si="2929"/>
        <v>0</v>
      </c>
      <c r="FX314" s="79">
        <f t="shared" si="2930"/>
        <v>0</v>
      </c>
      <c r="FY314" s="79">
        <f t="shared" si="2931"/>
        <v>0</v>
      </c>
      <c r="FZ314" s="79">
        <f t="shared" si="2932"/>
        <v>0</v>
      </c>
      <c r="GA314" s="79">
        <f t="shared" si="2933"/>
        <v>0</v>
      </c>
      <c r="GB314" s="79">
        <f t="shared" si="2934"/>
        <v>0</v>
      </c>
      <c r="GC314" s="79">
        <f t="shared" si="2935"/>
        <v>0</v>
      </c>
      <c r="GD314" s="79">
        <f t="shared" si="2936"/>
        <v>0</v>
      </c>
      <c r="GE314" s="153">
        <f t="shared" si="2937"/>
        <v>96.4</v>
      </c>
      <c r="GF314" s="153">
        <f t="shared" si="2938"/>
        <v>88</v>
      </c>
      <c r="GG314" s="79"/>
      <c r="GH314" s="79"/>
      <c r="GI314" s="79"/>
      <c r="GJ314" s="80"/>
      <c r="GK314" s="267"/>
      <c r="GL314" s="10"/>
      <c r="GM314" s="10"/>
      <c r="GN314" s="1"/>
      <c r="GO314" s="13"/>
      <c r="GP314" s="26"/>
      <c r="GQ314" s="5"/>
      <c r="GR314" s="5"/>
    </row>
    <row r="315" spans="1:200" ht="24.95" hidden="1" customHeight="1" outlineLevel="1" x14ac:dyDescent="0.3">
      <c r="A315" s="116"/>
      <c r="B315" s="62" t="s">
        <v>93</v>
      </c>
      <c r="C315" s="119" t="s">
        <v>110</v>
      </c>
      <c r="D315" s="119" t="s">
        <v>95</v>
      </c>
      <c r="E315" s="119" t="s">
        <v>130</v>
      </c>
      <c r="F315" s="119" t="s">
        <v>145</v>
      </c>
      <c r="G315" s="119">
        <v>1</v>
      </c>
      <c r="H315" s="63">
        <v>80</v>
      </c>
      <c r="I315" s="63">
        <v>1</v>
      </c>
      <c r="J315" s="63">
        <v>1</v>
      </c>
      <c r="K315" s="63">
        <f t="shared" si="2872"/>
        <v>2</v>
      </c>
      <c r="L315" s="109">
        <v>42</v>
      </c>
      <c r="M315" s="110">
        <f t="shared" si="2873"/>
        <v>22</v>
      </c>
      <c r="N315" s="109"/>
      <c r="O315" s="109">
        <f t="shared" si="2874"/>
        <v>0</v>
      </c>
      <c r="P315" s="109">
        <v>20</v>
      </c>
      <c r="Q315" s="111">
        <f t="shared" si="2875"/>
        <v>20</v>
      </c>
      <c r="R315" s="109">
        <v>2</v>
      </c>
      <c r="S315" s="111">
        <f t="shared" si="2876"/>
        <v>2</v>
      </c>
      <c r="T315" s="176"/>
      <c r="U315" s="66">
        <f t="shared" si="2877"/>
        <v>0</v>
      </c>
      <c r="V315" s="176"/>
      <c r="W315" s="66">
        <f>SUM(V315)*J315*3</f>
        <v>0</v>
      </c>
      <c r="X315" s="67">
        <f>2/8*J315*AX315</f>
        <v>0</v>
      </c>
      <c r="Y315" s="67">
        <f>SUM(L315*5/100*J315)</f>
        <v>2.1</v>
      </c>
      <c r="Z315" s="176"/>
      <c r="AA315" s="66"/>
      <c r="AB315" s="176"/>
      <c r="AC315" s="67">
        <f>SUM(AB315)*3*H315/5</f>
        <v>0</v>
      </c>
      <c r="AD315" s="176"/>
      <c r="AE315" s="66">
        <f>SUM(AD315*H315*(30+4))</f>
        <v>0</v>
      </c>
      <c r="AF315" s="176"/>
      <c r="AG315" s="66">
        <f t="shared" si="2878"/>
        <v>0</v>
      </c>
      <c r="AH315" s="176"/>
      <c r="AI315" s="67">
        <f t="shared" si="2879"/>
        <v>0</v>
      </c>
      <c r="AJ315" s="176"/>
      <c r="AK315" s="67">
        <f t="shared" si="2880"/>
        <v>0</v>
      </c>
      <c r="AL315" s="176"/>
      <c r="AM315" s="66">
        <f t="shared" si="2881"/>
        <v>0</v>
      </c>
      <c r="AN315" s="176"/>
      <c r="AO315" s="66">
        <f t="shared" si="2882"/>
        <v>0</v>
      </c>
      <c r="AP315" s="176"/>
      <c r="AQ315" s="67">
        <f>SUM(AP315*H315*2)</f>
        <v>0</v>
      </c>
      <c r="AR315" s="176">
        <v>1</v>
      </c>
      <c r="AS315" s="67">
        <f>SUM(J315*AR315*6)</f>
        <v>6</v>
      </c>
      <c r="AT315" s="65"/>
      <c r="AU315" s="67">
        <f t="shared" si="2883"/>
        <v>0</v>
      </c>
      <c r="AV315" s="176"/>
      <c r="AW315" s="66">
        <f t="shared" si="2884"/>
        <v>0</v>
      </c>
      <c r="AX315" s="65"/>
      <c r="AY315" s="67">
        <f>AX315*J315*8/2</f>
        <v>0</v>
      </c>
      <c r="AZ315" s="176"/>
      <c r="BA315" s="67">
        <f t="shared" si="2885"/>
        <v>0</v>
      </c>
      <c r="BB315" s="176"/>
      <c r="BC315" s="67">
        <f t="shared" si="2886"/>
        <v>0</v>
      </c>
      <c r="BD315" s="176"/>
      <c r="BE315" s="70">
        <f t="shared" si="2887"/>
        <v>0</v>
      </c>
      <c r="BF315" s="116"/>
      <c r="BG315" s="181">
        <f t="shared" si="2888"/>
        <v>30.1</v>
      </c>
      <c r="BH315" s="181">
        <f t="shared" si="2889"/>
        <v>28</v>
      </c>
      <c r="BI315" s="116"/>
      <c r="BJ315" s="116"/>
      <c r="BK315" s="116"/>
      <c r="BL315" s="116"/>
      <c r="BM315" s="82"/>
      <c r="BN315" s="62"/>
      <c r="BO315" s="63"/>
      <c r="BP315" s="63"/>
      <c r="BQ315" s="63"/>
      <c r="BR315" s="63"/>
      <c r="BS315" s="63"/>
      <c r="BT315" s="63"/>
      <c r="BU315" s="63"/>
      <c r="BV315" s="63"/>
      <c r="BW315" s="63"/>
      <c r="BX315" s="62"/>
      <c r="BY315" s="64"/>
      <c r="BZ315" s="65"/>
      <c r="CA315" s="66"/>
      <c r="CB315" s="65"/>
      <c r="CC315" s="66"/>
      <c r="CD315" s="65"/>
      <c r="CE315" s="66"/>
      <c r="CF315" s="65"/>
      <c r="CG315" s="66"/>
      <c r="CH315" s="65"/>
      <c r="CI315" s="66"/>
      <c r="CJ315" s="67"/>
      <c r="CK315" s="68"/>
      <c r="CL315" s="65"/>
      <c r="CM315" s="66"/>
      <c r="CN315" s="65"/>
      <c r="CO315" s="67"/>
      <c r="CP315" s="65"/>
      <c r="CQ315" s="69"/>
      <c r="CR315" s="65"/>
      <c r="CS315" s="66"/>
      <c r="CT315" s="65"/>
      <c r="CU315" s="67"/>
      <c r="CV315" s="65"/>
      <c r="CW315" s="67"/>
      <c r="CX315" s="65"/>
      <c r="CY315" s="66"/>
      <c r="CZ315" s="65"/>
      <c r="DA315" s="66"/>
      <c r="DB315" s="65"/>
      <c r="DC315" s="66"/>
      <c r="DD315" s="65"/>
      <c r="DE315" s="66"/>
      <c r="DF315" s="65"/>
      <c r="DG315" s="67"/>
      <c r="DH315" s="65"/>
      <c r="DI315" s="66"/>
      <c r="DJ315" s="65"/>
      <c r="DK315" s="66"/>
      <c r="DL315" s="79"/>
      <c r="DM315" s="79"/>
      <c r="DN315" s="79"/>
      <c r="DO315" s="79"/>
      <c r="DP315" s="79"/>
      <c r="DQ315" s="79"/>
      <c r="DR315" s="79"/>
      <c r="DS315" s="153">
        <f t="shared" si="2939"/>
        <v>0</v>
      </c>
      <c r="DT315" s="153">
        <f t="shared" si="2890"/>
        <v>0</v>
      </c>
      <c r="DU315" s="79"/>
      <c r="DV315" s="79"/>
      <c r="DW315" s="79"/>
      <c r="DX315" s="182"/>
      <c r="DY315" s="183"/>
      <c r="DZ315" s="62" t="s">
        <v>261</v>
      </c>
      <c r="EA315" s="63" t="s">
        <v>94</v>
      </c>
      <c r="EB315" s="63" t="s">
        <v>95</v>
      </c>
      <c r="EC315" s="79"/>
      <c r="ED315" s="79"/>
      <c r="EE315" s="79"/>
      <c r="EF315" s="79"/>
      <c r="EG315" s="79"/>
      <c r="EH315" s="79"/>
      <c r="EI315" s="79"/>
      <c r="EJ315" s="79">
        <f t="shared" si="2891"/>
        <v>42</v>
      </c>
      <c r="EK315" s="79">
        <f t="shared" si="2892"/>
        <v>22</v>
      </c>
      <c r="EL315" s="79">
        <f t="shared" si="2893"/>
        <v>0</v>
      </c>
      <c r="EM315" s="153">
        <f t="shared" si="2894"/>
        <v>0</v>
      </c>
      <c r="EN315" s="79">
        <f t="shared" si="2895"/>
        <v>20</v>
      </c>
      <c r="EO315" s="79">
        <f t="shared" si="2896"/>
        <v>20</v>
      </c>
      <c r="EP315" s="79">
        <f t="shared" si="2897"/>
        <v>2</v>
      </c>
      <c r="EQ315" s="79">
        <f t="shared" si="2898"/>
        <v>2</v>
      </c>
      <c r="ER315" s="79">
        <f t="shared" si="2899"/>
        <v>0</v>
      </c>
      <c r="ES315" s="79">
        <f t="shared" si="2900"/>
        <v>0</v>
      </c>
      <c r="ET315" s="79">
        <f t="shared" si="2901"/>
        <v>0</v>
      </c>
      <c r="EU315" s="79">
        <f t="shared" si="2902"/>
        <v>0</v>
      </c>
      <c r="EV315" s="79">
        <f t="shared" si="2903"/>
        <v>0</v>
      </c>
      <c r="EW315" s="79">
        <f t="shared" si="2904"/>
        <v>2.1</v>
      </c>
      <c r="EX315" s="79">
        <f t="shared" si="2905"/>
        <v>0</v>
      </c>
      <c r="EY315" s="79">
        <f t="shared" si="2906"/>
        <v>0</v>
      </c>
      <c r="EZ315" s="79">
        <f t="shared" si="2907"/>
        <v>0</v>
      </c>
      <c r="FA315" s="79">
        <f t="shared" si="2908"/>
        <v>0</v>
      </c>
      <c r="FB315" s="79">
        <f t="shared" si="2909"/>
        <v>0</v>
      </c>
      <c r="FC315" s="79">
        <f t="shared" si="2910"/>
        <v>0</v>
      </c>
      <c r="FD315" s="79">
        <f t="shared" si="2911"/>
        <v>0</v>
      </c>
      <c r="FE315" s="79">
        <f t="shared" si="2912"/>
        <v>0</v>
      </c>
      <c r="FF315" s="79">
        <f t="shared" si="2913"/>
        <v>0</v>
      </c>
      <c r="FG315" s="153">
        <f t="shared" si="2914"/>
        <v>0</v>
      </c>
      <c r="FH315" s="79">
        <f t="shared" si="2915"/>
        <v>0</v>
      </c>
      <c r="FI315" s="79">
        <f t="shared" si="2916"/>
        <v>0</v>
      </c>
      <c r="FJ315" s="79">
        <f t="shared" si="2917"/>
        <v>0</v>
      </c>
      <c r="FK315" s="79">
        <f t="shared" si="2918"/>
        <v>0</v>
      </c>
      <c r="FL315" s="79">
        <f t="shared" si="2919"/>
        <v>0</v>
      </c>
      <c r="FM315" s="79">
        <f t="shared" si="2920"/>
        <v>0</v>
      </c>
      <c r="FN315" s="79">
        <f t="shared" si="2921"/>
        <v>0</v>
      </c>
      <c r="FO315" s="79">
        <f t="shared" si="2922"/>
        <v>0</v>
      </c>
      <c r="FP315" s="79">
        <f t="shared" si="2923"/>
        <v>1</v>
      </c>
      <c r="FQ315" s="79">
        <f t="shared" si="2924"/>
        <v>6</v>
      </c>
      <c r="FR315" s="79"/>
      <c r="FS315" s="155">
        <f t="shared" si="2925"/>
        <v>0</v>
      </c>
      <c r="FT315" s="79">
        <f t="shared" si="2926"/>
        <v>0</v>
      </c>
      <c r="FU315" s="79">
        <f t="shared" si="2927"/>
        <v>0</v>
      </c>
      <c r="FV315" s="79">
        <f t="shared" si="2928"/>
        <v>0</v>
      </c>
      <c r="FW315" s="79">
        <f t="shared" si="2929"/>
        <v>0</v>
      </c>
      <c r="FX315" s="79">
        <f t="shared" si="2930"/>
        <v>0</v>
      </c>
      <c r="FY315" s="79">
        <f t="shared" si="2931"/>
        <v>0</v>
      </c>
      <c r="FZ315" s="79">
        <f t="shared" si="2932"/>
        <v>0</v>
      </c>
      <c r="GA315" s="79">
        <f t="shared" si="2933"/>
        <v>0</v>
      </c>
      <c r="GB315" s="79">
        <f t="shared" si="2934"/>
        <v>0</v>
      </c>
      <c r="GC315" s="79">
        <f t="shared" si="2935"/>
        <v>0</v>
      </c>
      <c r="GD315" s="79">
        <f t="shared" si="2936"/>
        <v>0</v>
      </c>
      <c r="GE315" s="153">
        <f t="shared" si="2937"/>
        <v>30.1</v>
      </c>
      <c r="GF315" s="153">
        <f t="shared" si="2938"/>
        <v>28</v>
      </c>
      <c r="GG315" s="79"/>
      <c r="GH315" s="79"/>
      <c r="GI315" s="79"/>
      <c r="GJ315" s="80"/>
      <c r="GK315" s="267"/>
      <c r="GL315" s="10"/>
      <c r="GM315" s="10"/>
      <c r="GN315" s="1"/>
      <c r="GO315" s="13"/>
      <c r="GP315" s="26"/>
      <c r="GQ315" s="5"/>
      <c r="GR315" s="5"/>
    </row>
    <row r="316" spans="1:200" ht="24.95" hidden="1" customHeight="1" outlineLevel="1" x14ac:dyDescent="0.3">
      <c r="A316" s="116"/>
      <c r="B316" s="62" t="s">
        <v>115</v>
      </c>
      <c r="C316" s="63" t="s">
        <v>110</v>
      </c>
      <c r="D316" s="63" t="s">
        <v>95</v>
      </c>
      <c r="E316" s="63" t="s">
        <v>130</v>
      </c>
      <c r="F316" s="119" t="s">
        <v>147</v>
      </c>
      <c r="G316" s="63">
        <v>1</v>
      </c>
      <c r="H316" s="63">
        <v>80</v>
      </c>
      <c r="I316" s="63">
        <v>1</v>
      </c>
      <c r="J316" s="63">
        <v>1</v>
      </c>
      <c r="K316" s="63">
        <f t="shared" si="2872"/>
        <v>2</v>
      </c>
      <c r="L316" s="62">
        <v>50</v>
      </c>
      <c r="M316" s="64">
        <f t="shared" si="2873"/>
        <v>26</v>
      </c>
      <c r="N316" s="65"/>
      <c r="O316" s="66">
        <f t="shared" si="2874"/>
        <v>0</v>
      </c>
      <c r="P316" s="65">
        <v>22</v>
      </c>
      <c r="Q316" s="66">
        <f t="shared" si="2875"/>
        <v>22</v>
      </c>
      <c r="R316" s="65">
        <v>4</v>
      </c>
      <c r="S316" s="66">
        <f t="shared" si="2876"/>
        <v>4</v>
      </c>
      <c r="T316" s="65"/>
      <c r="U316" s="66">
        <f t="shared" si="2877"/>
        <v>0</v>
      </c>
      <c r="V316" s="65"/>
      <c r="W316" s="66">
        <f>SUM(V316)*J316*5</f>
        <v>0</v>
      </c>
      <c r="X316" s="67">
        <f t="shared" ref="X316:X321" si="2940">SUM(J316*AX316*2+K316*AZ316*2)</f>
        <v>0</v>
      </c>
      <c r="Y316" s="68">
        <f>SUM(L316*5/100*J316)</f>
        <v>2.5</v>
      </c>
      <c r="Z316" s="65"/>
      <c r="AA316" s="66"/>
      <c r="AB316" s="65"/>
      <c r="AC316" s="67">
        <f>SUM(AB316)*3*H316/5</f>
        <v>0</v>
      </c>
      <c r="AD316" s="65"/>
      <c r="AE316" s="69">
        <f>SUM(AD316*H316*(30+4))</f>
        <v>0</v>
      </c>
      <c r="AF316" s="65"/>
      <c r="AG316" s="66">
        <f t="shared" si="2878"/>
        <v>0</v>
      </c>
      <c r="AH316" s="65"/>
      <c r="AI316" s="67">
        <f t="shared" si="2879"/>
        <v>0</v>
      </c>
      <c r="AJ316" s="65"/>
      <c r="AK316" s="67">
        <f t="shared" si="2880"/>
        <v>0</v>
      </c>
      <c r="AL316" s="65"/>
      <c r="AM316" s="66">
        <f t="shared" si="2881"/>
        <v>0</v>
      </c>
      <c r="AN316" s="65"/>
      <c r="AO316" s="66">
        <f t="shared" si="2882"/>
        <v>0</v>
      </c>
      <c r="AP316" s="65"/>
      <c r="AQ316" s="67">
        <f>SUM(AP316*H316*2)</f>
        <v>0</v>
      </c>
      <c r="AR316" s="65">
        <v>1</v>
      </c>
      <c r="AS316" s="67">
        <f>AR316*J316*6</f>
        <v>6</v>
      </c>
      <c r="AT316" s="65"/>
      <c r="AU316" s="67">
        <f t="shared" si="2883"/>
        <v>0</v>
      </c>
      <c r="AV316" s="65"/>
      <c r="AW316" s="66">
        <f t="shared" si="2884"/>
        <v>0</v>
      </c>
      <c r="AX316" s="65"/>
      <c r="AY316" s="67">
        <f t="shared" ref="AY316:AY322" si="2941">SUM(J316*AX316*8)</f>
        <v>0</v>
      </c>
      <c r="AZ316" s="65"/>
      <c r="BA316" s="67">
        <f t="shared" si="2885"/>
        <v>0</v>
      </c>
      <c r="BB316" s="65"/>
      <c r="BC316" s="67">
        <f t="shared" si="2886"/>
        <v>0</v>
      </c>
      <c r="BD316" s="65"/>
      <c r="BE316" s="70">
        <f t="shared" si="2887"/>
        <v>0</v>
      </c>
      <c r="BF316" s="116"/>
      <c r="BG316" s="181">
        <f t="shared" si="2888"/>
        <v>34.5</v>
      </c>
      <c r="BH316" s="181">
        <f t="shared" si="2889"/>
        <v>32</v>
      </c>
      <c r="BI316" s="116"/>
      <c r="BJ316" s="116"/>
      <c r="BK316" s="116"/>
      <c r="BL316" s="116"/>
      <c r="BM316" s="82"/>
      <c r="BN316" s="62" t="s">
        <v>158</v>
      </c>
      <c r="BO316" s="63" t="s">
        <v>108</v>
      </c>
      <c r="BP316" s="63" t="s">
        <v>95</v>
      </c>
      <c r="BQ316" s="63" t="s">
        <v>265</v>
      </c>
      <c r="BR316" s="63" t="s">
        <v>268</v>
      </c>
      <c r="BS316" s="63">
        <v>4</v>
      </c>
      <c r="BT316" s="63">
        <v>10</v>
      </c>
      <c r="BU316" s="63">
        <v>1</v>
      </c>
      <c r="BV316" s="63">
        <v>1</v>
      </c>
      <c r="BW316" s="63">
        <v>4</v>
      </c>
      <c r="BX316" s="62">
        <v>130</v>
      </c>
      <c r="BY316" s="64">
        <f>SUM(BZ316+CB316+CD316+CF316+CH316)</f>
        <v>130</v>
      </c>
      <c r="BZ316" s="65">
        <v>52</v>
      </c>
      <c r="CA316" s="66">
        <f>SUM(BZ316)*BU316</f>
        <v>52</v>
      </c>
      <c r="CB316" s="65">
        <v>36</v>
      </c>
      <c r="CC316" s="66">
        <f>BV316*CB316</f>
        <v>36</v>
      </c>
      <c r="CD316" s="65">
        <v>42</v>
      </c>
      <c r="CE316" s="66">
        <f>SUM(CD316)*BV316</f>
        <v>42</v>
      </c>
      <c r="CF316" s="65"/>
      <c r="CG316" s="66">
        <f>SUM(CF316)*BW316</f>
        <v>0</v>
      </c>
      <c r="CH316" s="65"/>
      <c r="CI316" s="66">
        <f>SUM(CH316)*BV316*5</f>
        <v>0</v>
      </c>
      <c r="CJ316" s="67">
        <f>SUM(BV316*DJ316*2+BW316*DL316*2)</f>
        <v>2</v>
      </c>
      <c r="CK316" s="68">
        <f>SUM(BX316*5/100*BV316)</f>
        <v>6.5</v>
      </c>
      <c r="CL316" s="65"/>
      <c r="CM316" s="66"/>
      <c r="CN316" s="65"/>
      <c r="CO316" s="67">
        <f>SUM(CN316)*3*BT316/5</f>
        <v>0</v>
      </c>
      <c r="CP316" s="65"/>
      <c r="CQ316" s="69">
        <f>SUM(CP316*BT316*(30+4))</f>
        <v>0</v>
      </c>
      <c r="CR316" s="65"/>
      <c r="CS316" s="66">
        <f>SUM(CR316*BT316*3)</f>
        <v>0</v>
      </c>
      <c r="CT316" s="66"/>
      <c r="CU316" s="67">
        <f>SUM(CT316*BT316/3)</f>
        <v>0</v>
      </c>
      <c r="CV316" s="65"/>
      <c r="CW316" s="67">
        <f>SUM(CV316*BT316*2/3)</f>
        <v>0</v>
      </c>
      <c r="CX316" s="65"/>
      <c r="CY316" s="66">
        <f>SUM(CX316*BT316)*2</f>
        <v>0</v>
      </c>
      <c r="CZ316" s="65"/>
      <c r="DA316" s="66">
        <f>SUM(CZ316*BV316*2)</f>
        <v>0</v>
      </c>
      <c r="DB316" s="65"/>
      <c r="DC316" s="66">
        <f>SUM(DB316*BT316*2)</f>
        <v>0</v>
      </c>
      <c r="DD316" s="65"/>
      <c r="DE316" s="66">
        <f>BT316/3*DD316</f>
        <v>0</v>
      </c>
      <c r="DF316" s="65"/>
      <c r="DG316" s="67">
        <f>DF316*BT316/3</f>
        <v>0</v>
      </c>
      <c r="DH316" s="66"/>
      <c r="DI316" s="66">
        <f>SUM(DH316*BT316/3)</f>
        <v>0</v>
      </c>
      <c r="DJ316" s="65">
        <v>1</v>
      </c>
      <c r="DK316" s="66">
        <f>DJ316*BT316/3</f>
        <v>3.3333333333333335</v>
      </c>
      <c r="DL316" s="66"/>
      <c r="DM316" s="67">
        <f>SUM(DL316*BW316*5*6)</f>
        <v>0</v>
      </c>
      <c r="DN316" s="65"/>
      <c r="DO316" s="67">
        <f>SUM(DN316*BW316*4*6)</f>
        <v>0</v>
      </c>
      <c r="DP316" s="65"/>
      <c r="DQ316" s="70">
        <f>SUM(DP316*50)</f>
        <v>0</v>
      </c>
      <c r="DR316" s="79"/>
      <c r="DS316" s="153">
        <f t="shared" si="2939"/>
        <v>141.83333333333334</v>
      </c>
      <c r="DT316" s="153">
        <f t="shared" si="2890"/>
        <v>135.33333333333331</v>
      </c>
      <c r="DU316" s="79"/>
      <c r="DV316" s="79"/>
      <c r="DW316" s="79"/>
      <c r="DX316" s="182"/>
      <c r="DY316" s="183"/>
      <c r="DZ316" s="62" t="s">
        <v>158</v>
      </c>
      <c r="EA316" s="63" t="s">
        <v>108</v>
      </c>
      <c r="EB316" s="63" t="s">
        <v>95</v>
      </c>
      <c r="EC316" s="79"/>
      <c r="ED316" s="79"/>
      <c r="EE316" s="79"/>
      <c r="EF316" s="79"/>
      <c r="EG316" s="79"/>
      <c r="EH316" s="79"/>
      <c r="EI316" s="79"/>
      <c r="EJ316" s="79">
        <f t="shared" si="2891"/>
        <v>180</v>
      </c>
      <c r="EK316" s="79">
        <f t="shared" si="2892"/>
        <v>156</v>
      </c>
      <c r="EL316" s="79">
        <f t="shared" si="2893"/>
        <v>52</v>
      </c>
      <c r="EM316" s="153">
        <f t="shared" si="2894"/>
        <v>52</v>
      </c>
      <c r="EN316" s="79">
        <f t="shared" si="2895"/>
        <v>58</v>
      </c>
      <c r="EO316" s="79">
        <f t="shared" si="2896"/>
        <v>58</v>
      </c>
      <c r="EP316" s="79">
        <f t="shared" si="2897"/>
        <v>46</v>
      </c>
      <c r="EQ316" s="79">
        <f t="shared" si="2898"/>
        <v>46</v>
      </c>
      <c r="ER316" s="79">
        <f t="shared" si="2899"/>
        <v>0</v>
      </c>
      <c r="ES316" s="79">
        <f t="shared" si="2900"/>
        <v>0</v>
      </c>
      <c r="ET316" s="79">
        <f t="shared" si="2901"/>
        <v>0</v>
      </c>
      <c r="EU316" s="79">
        <f t="shared" si="2902"/>
        <v>0</v>
      </c>
      <c r="EV316" s="79">
        <f t="shared" si="2903"/>
        <v>2</v>
      </c>
      <c r="EW316" s="79">
        <f t="shared" si="2904"/>
        <v>9</v>
      </c>
      <c r="EX316" s="79">
        <f t="shared" si="2905"/>
        <v>0</v>
      </c>
      <c r="EY316" s="79">
        <f t="shared" si="2906"/>
        <v>0</v>
      </c>
      <c r="EZ316" s="79">
        <f t="shared" si="2907"/>
        <v>0</v>
      </c>
      <c r="FA316" s="79">
        <f t="shared" si="2908"/>
        <v>0</v>
      </c>
      <c r="FB316" s="79">
        <f t="shared" si="2909"/>
        <v>0</v>
      </c>
      <c r="FC316" s="79">
        <f t="shared" si="2910"/>
        <v>0</v>
      </c>
      <c r="FD316" s="79">
        <f t="shared" si="2911"/>
        <v>0</v>
      </c>
      <c r="FE316" s="79">
        <f t="shared" si="2912"/>
        <v>0</v>
      </c>
      <c r="FF316" s="79">
        <f t="shared" si="2913"/>
        <v>0</v>
      </c>
      <c r="FG316" s="153">
        <f t="shared" si="2914"/>
        <v>0</v>
      </c>
      <c r="FH316" s="79">
        <f t="shared" si="2915"/>
        <v>0</v>
      </c>
      <c r="FI316" s="79">
        <f t="shared" si="2916"/>
        <v>0</v>
      </c>
      <c r="FJ316" s="79">
        <f t="shared" si="2917"/>
        <v>0</v>
      </c>
      <c r="FK316" s="79">
        <f t="shared" si="2918"/>
        <v>0</v>
      </c>
      <c r="FL316" s="79">
        <f t="shared" si="2919"/>
        <v>0</v>
      </c>
      <c r="FM316" s="79">
        <f t="shared" si="2920"/>
        <v>0</v>
      </c>
      <c r="FN316" s="79">
        <f t="shared" si="2921"/>
        <v>0</v>
      </c>
      <c r="FO316" s="79">
        <f t="shared" si="2922"/>
        <v>0</v>
      </c>
      <c r="FP316" s="79">
        <f t="shared" si="2923"/>
        <v>1</v>
      </c>
      <c r="FQ316" s="79">
        <f t="shared" si="2924"/>
        <v>6</v>
      </c>
      <c r="FR316" s="79"/>
      <c r="FS316" s="155">
        <f t="shared" si="2925"/>
        <v>0</v>
      </c>
      <c r="FT316" s="79">
        <f t="shared" si="2926"/>
        <v>0</v>
      </c>
      <c r="FU316" s="79">
        <f t="shared" si="2927"/>
        <v>0</v>
      </c>
      <c r="FV316" s="79">
        <f t="shared" si="2928"/>
        <v>1</v>
      </c>
      <c r="FW316" s="79">
        <f t="shared" si="2929"/>
        <v>3.3333333333333335</v>
      </c>
      <c r="FX316" s="79">
        <f t="shared" si="2930"/>
        <v>0</v>
      </c>
      <c r="FY316" s="79">
        <f t="shared" si="2931"/>
        <v>0</v>
      </c>
      <c r="FZ316" s="79">
        <f t="shared" si="2932"/>
        <v>0</v>
      </c>
      <c r="GA316" s="79">
        <f t="shared" si="2933"/>
        <v>0</v>
      </c>
      <c r="GB316" s="79">
        <f t="shared" si="2934"/>
        <v>0</v>
      </c>
      <c r="GC316" s="79">
        <f t="shared" si="2935"/>
        <v>0</v>
      </c>
      <c r="GD316" s="79">
        <f t="shared" si="2936"/>
        <v>0</v>
      </c>
      <c r="GE316" s="153">
        <f t="shared" si="2937"/>
        <v>176.33333333333334</v>
      </c>
      <c r="GF316" s="153">
        <f t="shared" si="2938"/>
        <v>167.33333333333331</v>
      </c>
      <c r="GG316" s="79"/>
      <c r="GH316" s="79"/>
      <c r="GI316" s="79"/>
      <c r="GJ316" s="80"/>
      <c r="GK316" s="267"/>
      <c r="GL316" s="10"/>
      <c r="GM316" s="10"/>
      <c r="GN316" s="1"/>
      <c r="GO316" s="13"/>
      <c r="GP316" s="26"/>
      <c r="GQ316" s="5"/>
      <c r="GR316" s="5"/>
    </row>
    <row r="317" spans="1:200" ht="24.95" hidden="1" customHeight="1" outlineLevel="1" x14ac:dyDescent="0.3">
      <c r="A317" s="116"/>
      <c r="B317" s="62" t="s">
        <v>115</v>
      </c>
      <c r="C317" s="63" t="s">
        <v>110</v>
      </c>
      <c r="D317" s="63" t="s">
        <v>95</v>
      </c>
      <c r="E317" s="63" t="s">
        <v>130</v>
      </c>
      <c r="F317" s="119" t="s">
        <v>148</v>
      </c>
      <c r="G317" s="63">
        <v>1</v>
      </c>
      <c r="H317" s="63">
        <v>80</v>
      </c>
      <c r="I317" s="63">
        <v>1</v>
      </c>
      <c r="J317" s="63">
        <v>1</v>
      </c>
      <c r="K317" s="63">
        <f t="shared" si="2872"/>
        <v>2</v>
      </c>
      <c r="L317" s="62">
        <v>50</v>
      </c>
      <c r="M317" s="64">
        <f t="shared" si="2873"/>
        <v>26</v>
      </c>
      <c r="N317" s="65"/>
      <c r="O317" s="66">
        <f t="shared" si="2874"/>
        <v>0</v>
      </c>
      <c r="P317" s="65">
        <v>22</v>
      </c>
      <c r="Q317" s="66">
        <f t="shared" si="2875"/>
        <v>22</v>
      </c>
      <c r="R317" s="65">
        <v>4</v>
      </c>
      <c r="S317" s="66">
        <f t="shared" si="2876"/>
        <v>4</v>
      </c>
      <c r="T317" s="65"/>
      <c r="U317" s="66">
        <f t="shared" si="2877"/>
        <v>0</v>
      </c>
      <c r="V317" s="65"/>
      <c r="W317" s="66">
        <f>SUM(V317)*J317*5</f>
        <v>0</v>
      </c>
      <c r="X317" s="67">
        <f t="shared" si="2940"/>
        <v>0</v>
      </c>
      <c r="Y317" s="68">
        <f>SUM(L317*5/100*J317)</f>
        <v>2.5</v>
      </c>
      <c r="Z317" s="65"/>
      <c r="AA317" s="66"/>
      <c r="AB317" s="65"/>
      <c r="AC317" s="67">
        <f>SUM(AB317)*3*H317/5</f>
        <v>0</v>
      </c>
      <c r="AD317" s="65"/>
      <c r="AE317" s="69">
        <f>SUM(AD317*H317*(30+4))</f>
        <v>0</v>
      </c>
      <c r="AF317" s="65"/>
      <c r="AG317" s="66">
        <f t="shared" si="2878"/>
        <v>0</v>
      </c>
      <c r="AH317" s="65"/>
      <c r="AI317" s="67">
        <f t="shared" si="2879"/>
        <v>0</v>
      </c>
      <c r="AJ317" s="65"/>
      <c r="AK317" s="67">
        <f t="shared" si="2880"/>
        <v>0</v>
      </c>
      <c r="AL317" s="65"/>
      <c r="AM317" s="66">
        <f t="shared" si="2881"/>
        <v>0</v>
      </c>
      <c r="AN317" s="65"/>
      <c r="AO317" s="66">
        <f t="shared" si="2882"/>
        <v>0</v>
      </c>
      <c r="AP317" s="65"/>
      <c r="AQ317" s="67">
        <f>SUM(AP317*H317*2)</f>
        <v>0</v>
      </c>
      <c r="AR317" s="65">
        <v>1</v>
      </c>
      <c r="AS317" s="67">
        <f>AR317*J317*6</f>
        <v>6</v>
      </c>
      <c r="AT317" s="65"/>
      <c r="AU317" s="67">
        <f t="shared" si="2883"/>
        <v>0</v>
      </c>
      <c r="AV317" s="65"/>
      <c r="AW317" s="66">
        <f t="shared" si="2884"/>
        <v>0</v>
      </c>
      <c r="AX317" s="65"/>
      <c r="AY317" s="67">
        <f t="shared" si="2941"/>
        <v>0</v>
      </c>
      <c r="AZ317" s="65"/>
      <c r="BA317" s="67">
        <f t="shared" si="2885"/>
        <v>0</v>
      </c>
      <c r="BB317" s="65"/>
      <c r="BC317" s="67">
        <f t="shared" si="2886"/>
        <v>0</v>
      </c>
      <c r="BD317" s="65"/>
      <c r="BE317" s="70">
        <f t="shared" si="2887"/>
        <v>0</v>
      </c>
      <c r="BF317" s="116"/>
      <c r="BG317" s="181">
        <f t="shared" si="2888"/>
        <v>34.5</v>
      </c>
      <c r="BH317" s="181">
        <f t="shared" si="2889"/>
        <v>32</v>
      </c>
      <c r="BI317" s="116"/>
      <c r="BJ317" s="116"/>
      <c r="BK317" s="116"/>
      <c r="BL317" s="116"/>
      <c r="BM317" s="82"/>
      <c r="BN317" s="137" t="s">
        <v>233</v>
      </c>
      <c r="BO317" s="119" t="s">
        <v>110</v>
      </c>
      <c r="BP317" s="119" t="s">
        <v>95</v>
      </c>
      <c r="BQ317" s="119" t="s">
        <v>130</v>
      </c>
      <c r="BR317" s="119" t="s">
        <v>246</v>
      </c>
      <c r="BS317" s="119">
        <v>9</v>
      </c>
      <c r="BT317" s="119">
        <v>3</v>
      </c>
      <c r="BU317" s="119">
        <v>1</v>
      </c>
      <c r="BV317" s="119">
        <v>1</v>
      </c>
      <c r="BW317" s="119">
        <v>1</v>
      </c>
      <c r="BX317" s="138"/>
      <c r="BY317" s="139">
        <f t="shared" ref="BY317:BY318" si="2942">SUM(BZ317+CB317+CD317+CF317+CH317)</f>
        <v>0</v>
      </c>
      <c r="BZ317" s="138"/>
      <c r="CA317" s="138">
        <f t="shared" ref="CA317:CA318" si="2943">SUM(BZ317)*BU317</f>
        <v>0</v>
      </c>
      <c r="CB317" s="138"/>
      <c r="CC317" s="140">
        <f t="shared" ref="CC317:CC318" si="2944">BV317*CB317</f>
        <v>0</v>
      </c>
      <c r="CD317" s="138"/>
      <c r="CE317" s="140">
        <f t="shared" ref="CE317:CE318" si="2945">SUM(CD317)*BV317</f>
        <v>0</v>
      </c>
      <c r="CF317" s="141"/>
      <c r="CG317" s="142">
        <f t="shared" ref="CG317:CG318" si="2946">SUM(CF317)*BW317</f>
        <v>0</v>
      </c>
      <c r="CH317" s="141"/>
      <c r="CI317" s="142">
        <f t="shared" ref="CI317:CI318" si="2947">SUM(CH317)*BV317*5</f>
        <v>0</v>
      </c>
      <c r="CJ317" s="68">
        <f>SUM(BV317*DJ317*2+BW317*DL317*2)</f>
        <v>0</v>
      </c>
      <c r="CK317" s="68">
        <f t="shared" ref="CK317" si="2948">BX317*BV317*0.05</f>
        <v>0</v>
      </c>
      <c r="CL317" s="141"/>
      <c r="CM317" s="142"/>
      <c r="CN317" s="141"/>
      <c r="CO317" s="68">
        <f t="shared" ref="CO317:CO318" si="2949">SUM(CN317)*3*BT317/5</f>
        <v>0</v>
      </c>
      <c r="CP317" s="141">
        <v>1</v>
      </c>
      <c r="CQ317" s="148">
        <f>SUM(CP317*BT317*(15))</f>
        <v>45</v>
      </c>
      <c r="CR317" s="141"/>
      <c r="CS317" s="142">
        <f t="shared" ref="CS317:CS318" si="2950">SUM(CR317*BT317*3)</f>
        <v>0</v>
      </c>
      <c r="CT317" s="141"/>
      <c r="CU317" s="68">
        <f t="shared" ref="CU317:CU318" si="2951">SUM(CT317*BT317/3)</f>
        <v>0</v>
      </c>
      <c r="CV317" s="141"/>
      <c r="CW317" s="68">
        <f t="shared" ref="CW317:CW318" si="2952">SUM(CV317*BT317*2/3)</f>
        <v>0</v>
      </c>
      <c r="CX317" s="141"/>
      <c r="CY317" s="142">
        <f>SUM(CX317*BT317)*2</f>
        <v>0</v>
      </c>
      <c r="CZ317" s="141"/>
      <c r="DA317" s="142">
        <f t="shared" ref="DA317" si="2953">SUM(CZ317*BV317)</f>
        <v>0</v>
      </c>
      <c r="DB317" s="141"/>
      <c r="DC317" s="142">
        <f t="shared" ref="DC317:DC318" si="2954">SUM(DB317*BT317*2)</f>
        <v>0</v>
      </c>
      <c r="DD317" s="141"/>
      <c r="DE317" s="142">
        <f t="shared" ref="DE317:DE318" si="2955">SUM(BV317*DD317*6)</f>
        <v>0</v>
      </c>
      <c r="DF317" s="141"/>
      <c r="DG317" s="68">
        <f t="shared" ref="DG317:DG319" si="2956">DF317*BT317/3</f>
        <v>0</v>
      </c>
      <c r="DH317" s="141"/>
      <c r="DI317" s="142">
        <f t="shared" ref="DI317" si="2957">SUM(DH317*BT317/3)</f>
        <v>0</v>
      </c>
      <c r="DJ317" s="141"/>
      <c r="DK317" s="142">
        <f>SUM(BV317*DJ317*8)</f>
        <v>0</v>
      </c>
      <c r="DL317" s="141"/>
      <c r="DM317" s="68">
        <f>SUM(DL317*BW317*5*6)</f>
        <v>0</v>
      </c>
      <c r="DN317" s="141"/>
      <c r="DO317" s="68">
        <f t="shared" ref="DO317:DO318" si="2958">SUM(DN317*BW317*4*6)</f>
        <v>0</v>
      </c>
      <c r="DP317" s="141"/>
      <c r="DQ317" s="112">
        <f t="shared" ref="DQ317:DQ318" si="2959">SUM(DP317*50)</f>
        <v>0</v>
      </c>
      <c r="DR317" s="79"/>
      <c r="DS317" s="153">
        <f t="shared" si="2939"/>
        <v>45</v>
      </c>
      <c r="DT317" s="153">
        <f t="shared" si="2890"/>
        <v>0</v>
      </c>
      <c r="DU317" s="79"/>
      <c r="DV317" s="79"/>
      <c r="DW317" s="79"/>
      <c r="DX317" s="182"/>
      <c r="DY317" s="183"/>
      <c r="DZ317" s="184"/>
      <c r="EA317" s="184"/>
      <c r="EB317" s="79"/>
      <c r="EC317" s="79"/>
      <c r="ED317" s="79"/>
      <c r="EE317" s="79"/>
      <c r="EF317" s="79"/>
      <c r="EG317" s="79"/>
      <c r="EH317" s="79"/>
      <c r="EI317" s="79"/>
      <c r="EJ317" s="79">
        <f t="shared" si="2891"/>
        <v>50</v>
      </c>
      <c r="EK317" s="79">
        <f t="shared" si="2892"/>
        <v>26</v>
      </c>
      <c r="EL317" s="79">
        <f t="shared" si="2893"/>
        <v>0</v>
      </c>
      <c r="EM317" s="153">
        <f t="shared" si="2894"/>
        <v>0</v>
      </c>
      <c r="EN317" s="79">
        <f t="shared" si="2895"/>
        <v>22</v>
      </c>
      <c r="EO317" s="79">
        <f t="shared" si="2896"/>
        <v>22</v>
      </c>
      <c r="EP317" s="79">
        <f t="shared" si="2897"/>
        <v>4</v>
      </c>
      <c r="EQ317" s="79">
        <f t="shared" si="2898"/>
        <v>4</v>
      </c>
      <c r="ER317" s="79">
        <f t="shared" si="2899"/>
        <v>0</v>
      </c>
      <c r="ES317" s="79">
        <f t="shared" si="2900"/>
        <v>0</v>
      </c>
      <c r="ET317" s="79">
        <f t="shared" si="2901"/>
        <v>0</v>
      </c>
      <c r="EU317" s="79">
        <f t="shared" si="2902"/>
        <v>0</v>
      </c>
      <c r="EV317" s="79">
        <f t="shared" si="2903"/>
        <v>0</v>
      </c>
      <c r="EW317" s="79">
        <f t="shared" si="2904"/>
        <v>2.5</v>
      </c>
      <c r="EX317" s="79">
        <f t="shared" si="2905"/>
        <v>0</v>
      </c>
      <c r="EY317" s="79">
        <f t="shared" si="2906"/>
        <v>0</v>
      </c>
      <c r="EZ317" s="79">
        <f t="shared" si="2907"/>
        <v>0</v>
      </c>
      <c r="FA317" s="79">
        <f t="shared" si="2908"/>
        <v>0</v>
      </c>
      <c r="FB317" s="79">
        <f t="shared" si="2909"/>
        <v>1</v>
      </c>
      <c r="FC317" s="79">
        <f t="shared" si="2910"/>
        <v>45</v>
      </c>
      <c r="FD317" s="79">
        <f t="shared" si="2911"/>
        <v>0</v>
      </c>
      <c r="FE317" s="79">
        <f t="shared" si="2912"/>
        <v>0</v>
      </c>
      <c r="FF317" s="79">
        <f t="shared" si="2913"/>
        <v>0</v>
      </c>
      <c r="FG317" s="153">
        <f t="shared" si="2914"/>
        <v>0</v>
      </c>
      <c r="FH317" s="79">
        <f t="shared" si="2915"/>
        <v>0</v>
      </c>
      <c r="FI317" s="79">
        <f t="shared" si="2916"/>
        <v>0</v>
      </c>
      <c r="FJ317" s="79">
        <f t="shared" si="2917"/>
        <v>0</v>
      </c>
      <c r="FK317" s="79">
        <f t="shared" si="2918"/>
        <v>0</v>
      </c>
      <c r="FL317" s="79">
        <f t="shared" si="2919"/>
        <v>0</v>
      </c>
      <c r="FM317" s="79">
        <f t="shared" si="2920"/>
        <v>0</v>
      </c>
      <c r="FN317" s="79">
        <f t="shared" si="2921"/>
        <v>0</v>
      </c>
      <c r="FO317" s="79">
        <f t="shared" si="2922"/>
        <v>0</v>
      </c>
      <c r="FP317" s="79">
        <f t="shared" si="2923"/>
        <v>1</v>
      </c>
      <c r="FQ317" s="79">
        <f t="shared" si="2924"/>
        <v>6</v>
      </c>
      <c r="FR317" s="79"/>
      <c r="FS317" s="155">
        <f t="shared" si="2925"/>
        <v>0</v>
      </c>
      <c r="FT317" s="79">
        <f t="shared" si="2926"/>
        <v>0</v>
      </c>
      <c r="FU317" s="79">
        <f t="shared" si="2927"/>
        <v>0</v>
      </c>
      <c r="FV317" s="79">
        <f t="shared" si="2928"/>
        <v>0</v>
      </c>
      <c r="FW317" s="79">
        <f t="shared" si="2929"/>
        <v>0</v>
      </c>
      <c r="FX317" s="79">
        <f t="shared" si="2930"/>
        <v>0</v>
      </c>
      <c r="FY317" s="79">
        <f t="shared" si="2931"/>
        <v>0</v>
      </c>
      <c r="FZ317" s="79">
        <f t="shared" si="2932"/>
        <v>0</v>
      </c>
      <c r="GA317" s="79">
        <f t="shared" si="2933"/>
        <v>0</v>
      </c>
      <c r="GB317" s="79">
        <f t="shared" si="2934"/>
        <v>0</v>
      </c>
      <c r="GC317" s="79">
        <f t="shared" si="2935"/>
        <v>0</v>
      </c>
      <c r="GD317" s="79">
        <f t="shared" si="2936"/>
        <v>0</v>
      </c>
      <c r="GE317" s="153">
        <f t="shared" si="2937"/>
        <v>79.5</v>
      </c>
      <c r="GF317" s="153">
        <f t="shared" si="2938"/>
        <v>32</v>
      </c>
      <c r="GG317" s="79"/>
      <c r="GH317" s="79"/>
      <c r="GI317" s="79"/>
      <c r="GJ317" s="80"/>
      <c r="GK317" s="267"/>
      <c r="GL317" s="10"/>
      <c r="GM317" s="10"/>
      <c r="GN317" s="1"/>
      <c r="GO317" s="13"/>
      <c r="GP317" s="26"/>
      <c r="GQ317" s="5"/>
      <c r="GR317" s="5"/>
    </row>
    <row r="318" spans="1:200" ht="24.95" hidden="1" customHeight="1" outlineLevel="1" x14ac:dyDescent="0.3">
      <c r="A318" s="116"/>
      <c r="B318" s="62" t="s">
        <v>245</v>
      </c>
      <c r="C318" s="63" t="s">
        <v>110</v>
      </c>
      <c r="D318" s="63" t="s">
        <v>95</v>
      </c>
      <c r="E318" s="63" t="s">
        <v>130</v>
      </c>
      <c r="F318" s="63" t="s">
        <v>246</v>
      </c>
      <c r="G318" s="63">
        <v>9</v>
      </c>
      <c r="H318" s="63">
        <v>20</v>
      </c>
      <c r="I318" s="63">
        <v>1</v>
      </c>
      <c r="J318" s="63">
        <v>2</v>
      </c>
      <c r="K318" s="63">
        <f t="shared" si="2872"/>
        <v>4</v>
      </c>
      <c r="L318" s="62"/>
      <c r="M318" s="64">
        <f t="shared" si="2873"/>
        <v>0</v>
      </c>
      <c r="N318" s="65"/>
      <c r="O318" s="66">
        <f t="shared" si="2874"/>
        <v>0</v>
      </c>
      <c r="P318" s="65"/>
      <c r="Q318" s="66">
        <f t="shared" si="2875"/>
        <v>0</v>
      </c>
      <c r="R318" s="65"/>
      <c r="S318" s="66">
        <f t="shared" si="2876"/>
        <v>0</v>
      </c>
      <c r="T318" s="65"/>
      <c r="U318" s="66">
        <f t="shared" si="2877"/>
        <v>0</v>
      </c>
      <c r="V318" s="65"/>
      <c r="W318" s="66">
        <f>SUM(V318)*J318*5</f>
        <v>0</v>
      </c>
      <c r="X318" s="67">
        <f t="shared" si="2940"/>
        <v>0</v>
      </c>
      <c r="Y318" s="67">
        <f>L318*J318*0.05</f>
        <v>0</v>
      </c>
      <c r="Z318" s="65"/>
      <c r="AA318" s="66"/>
      <c r="AB318" s="65"/>
      <c r="AC318" s="67">
        <f>AB318*H318*2</f>
        <v>0</v>
      </c>
      <c r="AD318" s="65"/>
      <c r="AE318" s="69">
        <f>SUM(AD318*H318*(30+4))/5</f>
        <v>0</v>
      </c>
      <c r="AF318" s="65"/>
      <c r="AG318" s="66">
        <f t="shared" si="2878"/>
        <v>0</v>
      </c>
      <c r="AH318" s="65"/>
      <c r="AI318" s="67">
        <f t="shared" si="2879"/>
        <v>0</v>
      </c>
      <c r="AJ318" s="65"/>
      <c r="AK318" s="67">
        <f t="shared" si="2880"/>
        <v>0</v>
      </c>
      <c r="AL318" s="65"/>
      <c r="AM318" s="66">
        <f t="shared" si="2881"/>
        <v>0</v>
      </c>
      <c r="AN318" s="65"/>
      <c r="AO318" s="66">
        <f t="shared" si="2882"/>
        <v>0</v>
      </c>
      <c r="AP318" s="65">
        <v>1</v>
      </c>
      <c r="AQ318" s="68">
        <f>H318*AP318*3/3</f>
        <v>20</v>
      </c>
      <c r="AR318" s="65"/>
      <c r="AS318" s="67">
        <f>SUM(J318*AR318*6)</f>
        <v>0</v>
      </c>
      <c r="AT318" s="65"/>
      <c r="AU318" s="67">
        <f t="shared" si="2883"/>
        <v>0</v>
      </c>
      <c r="AV318" s="65"/>
      <c r="AW318" s="66">
        <f t="shared" si="2884"/>
        <v>0</v>
      </c>
      <c r="AX318" s="65"/>
      <c r="AY318" s="67">
        <f t="shared" si="2941"/>
        <v>0</v>
      </c>
      <c r="AZ318" s="65"/>
      <c r="BA318" s="67">
        <f t="shared" si="2885"/>
        <v>0</v>
      </c>
      <c r="BB318" s="65"/>
      <c r="BC318" s="67">
        <f t="shared" si="2886"/>
        <v>0</v>
      </c>
      <c r="BD318" s="65"/>
      <c r="BE318" s="70">
        <f t="shared" si="2887"/>
        <v>0</v>
      </c>
      <c r="BF318" s="116"/>
      <c r="BG318" s="181">
        <f t="shared" si="2888"/>
        <v>20</v>
      </c>
      <c r="BH318" s="181">
        <f t="shared" si="2889"/>
        <v>20</v>
      </c>
      <c r="BI318" s="116"/>
      <c r="BJ318" s="116"/>
      <c r="BK318" s="116"/>
      <c r="BL318" s="116"/>
      <c r="BM318" s="82"/>
      <c r="BN318" s="137" t="s">
        <v>233</v>
      </c>
      <c r="BO318" s="119" t="s">
        <v>94</v>
      </c>
      <c r="BP318" s="119" t="s">
        <v>95</v>
      </c>
      <c r="BQ318" s="119" t="s">
        <v>96</v>
      </c>
      <c r="BR318" s="119" t="s">
        <v>377</v>
      </c>
      <c r="BS318" s="119">
        <v>9</v>
      </c>
      <c r="BT318" s="119">
        <v>2</v>
      </c>
      <c r="BU318" s="119">
        <v>1</v>
      </c>
      <c r="BV318" s="119">
        <v>1</v>
      </c>
      <c r="BW318" s="119">
        <v>1</v>
      </c>
      <c r="BX318" s="138"/>
      <c r="BY318" s="139">
        <f t="shared" si="2942"/>
        <v>0</v>
      </c>
      <c r="BZ318" s="138"/>
      <c r="CA318" s="138">
        <f t="shared" si="2943"/>
        <v>0</v>
      </c>
      <c r="CB318" s="138"/>
      <c r="CC318" s="140">
        <f t="shared" si="2944"/>
        <v>0</v>
      </c>
      <c r="CD318" s="138"/>
      <c r="CE318" s="140">
        <f t="shared" si="2945"/>
        <v>0</v>
      </c>
      <c r="CF318" s="141"/>
      <c r="CG318" s="142">
        <f t="shared" si="2946"/>
        <v>0</v>
      </c>
      <c r="CH318" s="141"/>
      <c r="CI318" s="142">
        <f t="shared" si="2947"/>
        <v>0</v>
      </c>
      <c r="CJ318" s="68"/>
      <c r="CK318" s="68">
        <f t="shared" ref="CK318" si="2960">SUM(BX318*5/100*BV318)</f>
        <v>0</v>
      </c>
      <c r="CL318" s="141"/>
      <c r="CM318" s="142"/>
      <c r="CN318" s="141"/>
      <c r="CO318" s="68">
        <f t="shared" si="2949"/>
        <v>0</v>
      </c>
      <c r="CP318" s="141">
        <v>1</v>
      </c>
      <c r="CQ318" s="148">
        <f>SUM(CP318*BT318*(15))</f>
        <v>30</v>
      </c>
      <c r="CR318" s="141"/>
      <c r="CS318" s="142">
        <f t="shared" si="2950"/>
        <v>0</v>
      </c>
      <c r="CT318" s="141"/>
      <c r="CU318" s="68">
        <f t="shared" si="2951"/>
        <v>0</v>
      </c>
      <c r="CV318" s="141"/>
      <c r="CW318" s="68">
        <f t="shared" si="2952"/>
        <v>0</v>
      </c>
      <c r="CX318" s="141"/>
      <c r="CY318" s="142">
        <f>SUM(CX318*BT318)*2</f>
        <v>0</v>
      </c>
      <c r="CZ318" s="141"/>
      <c r="DA318" s="142">
        <f>SUM(CZ318*BV318*2)</f>
        <v>0</v>
      </c>
      <c r="DB318" s="141"/>
      <c r="DC318" s="142">
        <f t="shared" si="2954"/>
        <v>0</v>
      </c>
      <c r="DD318" s="141"/>
      <c r="DE318" s="142">
        <f t="shared" si="2955"/>
        <v>0</v>
      </c>
      <c r="DF318" s="141"/>
      <c r="DG318" s="68">
        <f t="shared" si="2956"/>
        <v>0</v>
      </c>
      <c r="DH318" s="141"/>
      <c r="DI318" s="142">
        <f>SUM(BV318*DH318*6)</f>
        <v>0</v>
      </c>
      <c r="DJ318" s="141"/>
      <c r="DK318" s="142">
        <f>SUM(BV318*DJ318*8)</f>
        <v>0</v>
      </c>
      <c r="DL318" s="141"/>
      <c r="DM318" s="68">
        <f>SUM(DL318*BW318*5*6)</f>
        <v>0</v>
      </c>
      <c r="DN318" s="141"/>
      <c r="DO318" s="68">
        <f t="shared" si="2958"/>
        <v>0</v>
      </c>
      <c r="DP318" s="141"/>
      <c r="DQ318" s="112">
        <f t="shared" si="2959"/>
        <v>0</v>
      </c>
      <c r="DR318" s="79"/>
      <c r="DS318" s="153">
        <f t="shared" si="2939"/>
        <v>30</v>
      </c>
      <c r="DT318" s="153">
        <f t="shared" si="2890"/>
        <v>0</v>
      </c>
      <c r="DU318" s="79"/>
      <c r="DV318" s="79"/>
      <c r="DW318" s="79"/>
      <c r="DX318" s="182"/>
      <c r="DY318" s="183"/>
      <c r="DZ318" s="184"/>
      <c r="EA318" s="184"/>
      <c r="EB318" s="79"/>
      <c r="EC318" s="79"/>
      <c r="ED318" s="79"/>
      <c r="EE318" s="79"/>
      <c r="EF318" s="79"/>
      <c r="EG318" s="79"/>
      <c r="EH318" s="79"/>
      <c r="EI318" s="79"/>
      <c r="EJ318" s="79">
        <f t="shared" si="2891"/>
        <v>0</v>
      </c>
      <c r="EK318" s="79">
        <f t="shared" si="2892"/>
        <v>0</v>
      </c>
      <c r="EL318" s="79">
        <f t="shared" si="2893"/>
        <v>0</v>
      </c>
      <c r="EM318" s="153">
        <f t="shared" si="2894"/>
        <v>0</v>
      </c>
      <c r="EN318" s="79">
        <f t="shared" si="2895"/>
        <v>0</v>
      </c>
      <c r="EO318" s="79">
        <f t="shared" si="2896"/>
        <v>0</v>
      </c>
      <c r="EP318" s="79">
        <f t="shared" si="2897"/>
        <v>0</v>
      </c>
      <c r="EQ318" s="79">
        <f t="shared" si="2898"/>
        <v>0</v>
      </c>
      <c r="ER318" s="79">
        <f t="shared" si="2899"/>
        <v>0</v>
      </c>
      <c r="ES318" s="79">
        <f t="shared" si="2900"/>
        <v>0</v>
      </c>
      <c r="ET318" s="79">
        <f t="shared" si="2901"/>
        <v>0</v>
      </c>
      <c r="EU318" s="79">
        <f t="shared" si="2902"/>
        <v>0</v>
      </c>
      <c r="EV318" s="79">
        <f t="shared" si="2903"/>
        <v>0</v>
      </c>
      <c r="EW318" s="79">
        <f t="shared" si="2904"/>
        <v>0</v>
      </c>
      <c r="EX318" s="79">
        <f t="shared" si="2905"/>
        <v>0</v>
      </c>
      <c r="EY318" s="79">
        <f t="shared" si="2906"/>
        <v>0</v>
      </c>
      <c r="EZ318" s="79">
        <f t="shared" si="2907"/>
        <v>0</v>
      </c>
      <c r="FA318" s="79">
        <f t="shared" si="2908"/>
        <v>0</v>
      </c>
      <c r="FB318" s="79">
        <f t="shared" si="2909"/>
        <v>1</v>
      </c>
      <c r="FC318" s="79">
        <f t="shared" si="2910"/>
        <v>30</v>
      </c>
      <c r="FD318" s="79">
        <f t="shared" si="2911"/>
        <v>0</v>
      </c>
      <c r="FE318" s="79">
        <f t="shared" si="2912"/>
        <v>0</v>
      </c>
      <c r="FF318" s="79">
        <f t="shared" si="2913"/>
        <v>0</v>
      </c>
      <c r="FG318" s="153">
        <f t="shared" si="2914"/>
        <v>0</v>
      </c>
      <c r="FH318" s="79">
        <f t="shared" si="2915"/>
        <v>0</v>
      </c>
      <c r="FI318" s="79">
        <f t="shared" si="2916"/>
        <v>0</v>
      </c>
      <c r="FJ318" s="79">
        <f t="shared" si="2917"/>
        <v>0</v>
      </c>
      <c r="FK318" s="79">
        <f t="shared" si="2918"/>
        <v>0</v>
      </c>
      <c r="FL318" s="79">
        <f t="shared" si="2919"/>
        <v>0</v>
      </c>
      <c r="FM318" s="79">
        <f t="shared" si="2920"/>
        <v>0</v>
      </c>
      <c r="FN318" s="79">
        <f t="shared" si="2921"/>
        <v>1</v>
      </c>
      <c r="FO318" s="79">
        <f t="shared" si="2922"/>
        <v>20</v>
      </c>
      <c r="FP318" s="79">
        <f t="shared" si="2923"/>
        <v>0</v>
      </c>
      <c r="FQ318" s="79">
        <f t="shared" si="2924"/>
        <v>0</v>
      </c>
      <c r="FR318" s="79"/>
      <c r="FS318" s="155">
        <f t="shared" si="2925"/>
        <v>0</v>
      </c>
      <c r="FT318" s="79">
        <f t="shared" si="2926"/>
        <v>0</v>
      </c>
      <c r="FU318" s="79">
        <f t="shared" si="2927"/>
        <v>0</v>
      </c>
      <c r="FV318" s="79">
        <f t="shared" si="2928"/>
        <v>0</v>
      </c>
      <c r="FW318" s="79">
        <f t="shared" si="2929"/>
        <v>0</v>
      </c>
      <c r="FX318" s="79">
        <f t="shared" si="2930"/>
        <v>0</v>
      </c>
      <c r="FY318" s="79">
        <f t="shared" si="2931"/>
        <v>0</v>
      </c>
      <c r="FZ318" s="79">
        <f t="shared" si="2932"/>
        <v>0</v>
      </c>
      <c r="GA318" s="79">
        <f t="shared" si="2933"/>
        <v>0</v>
      </c>
      <c r="GB318" s="79">
        <f t="shared" si="2934"/>
        <v>0</v>
      </c>
      <c r="GC318" s="79">
        <f t="shared" si="2935"/>
        <v>0</v>
      </c>
      <c r="GD318" s="79">
        <f t="shared" si="2936"/>
        <v>0</v>
      </c>
      <c r="GE318" s="153">
        <f t="shared" si="2937"/>
        <v>50</v>
      </c>
      <c r="GF318" s="153">
        <f t="shared" si="2938"/>
        <v>20</v>
      </c>
      <c r="GG318" s="79"/>
      <c r="GH318" s="79"/>
      <c r="GI318" s="79"/>
      <c r="GJ318" s="80"/>
      <c r="GK318" s="267"/>
      <c r="GL318" s="10"/>
      <c r="GM318" s="10"/>
      <c r="GN318" s="1"/>
      <c r="GO318" s="13"/>
      <c r="GP318" s="26"/>
      <c r="GQ318" s="5"/>
      <c r="GR318" s="5"/>
    </row>
    <row r="319" spans="1:200" ht="24.95" hidden="1" customHeight="1" outlineLevel="1" x14ac:dyDescent="0.3">
      <c r="A319" s="116"/>
      <c r="B319" s="62" t="s">
        <v>247</v>
      </c>
      <c r="C319" s="63" t="s">
        <v>110</v>
      </c>
      <c r="D319" s="63" t="s">
        <v>95</v>
      </c>
      <c r="E319" s="63" t="s">
        <v>130</v>
      </c>
      <c r="F319" s="63" t="s">
        <v>248</v>
      </c>
      <c r="G319" s="63">
        <v>9</v>
      </c>
      <c r="H319" s="63">
        <v>2</v>
      </c>
      <c r="I319" s="63">
        <v>1</v>
      </c>
      <c r="J319" s="63">
        <v>3</v>
      </c>
      <c r="K319" s="63">
        <f t="shared" si="2872"/>
        <v>6</v>
      </c>
      <c r="L319" s="62"/>
      <c r="M319" s="64">
        <f t="shared" si="2873"/>
        <v>0</v>
      </c>
      <c r="N319" s="65"/>
      <c r="O319" s="66">
        <f t="shared" si="2874"/>
        <v>0</v>
      </c>
      <c r="P319" s="65"/>
      <c r="Q319" s="66">
        <f t="shared" si="2875"/>
        <v>0</v>
      </c>
      <c r="R319" s="65"/>
      <c r="S319" s="66">
        <f t="shared" si="2876"/>
        <v>0</v>
      </c>
      <c r="T319" s="65"/>
      <c r="U319" s="66">
        <f t="shared" si="2877"/>
        <v>0</v>
      </c>
      <c r="V319" s="65"/>
      <c r="W319" s="66">
        <f>SUM(V319)*J319*5</f>
        <v>0</v>
      </c>
      <c r="X319" s="67">
        <f t="shared" si="2940"/>
        <v>0</v>
      </c>
      <c r="Y319" s="67">
        <f>L319*J319*0.05</f>
        <v>0</v>
      </c>
      <c r="Z319" s="65"/>
      <c r="AA319" s="66"/>
      <c r="AB319" s="65">
        <v>17</v>
      </c>
      <c r="AC319" s="67">
        <f>AB319*H319*2</f>
        <v>68</v>
      </c>
      <c r="AD319" s="65"/>
      <c r="AE319" s="69">
        <f>SUM(AD319*H319*(30+4))/5</f>
        <v>0</v>
      </c>
      <c r="AF319" s="65"/>
      <c r="AG319" s="66">
        <f t="shared" si="2878"/>
        <v>0</v>
      </c>
      <c r="AH319" s="65"/>
      <c r="AI319" s="67">
        <f t="shared" si="2879"/>
        <v>0</v>
      </c>
      <c r="AJ319" s="65"/>
      <c r="AK319" s="67">
        <f t="shared" si="2880"/>
        <v>0</v>
      </c>
      <c r="AL319" s="65"/>
      <c r="AM319" s="66">
        <f t="shared" si="2881"/>
        <v>0</v>
      </c>
      <c r="AN319" s="65"/>
      <c r="AO319" s="66">
        <f t="shared" si="2882"/>
        <v>0</v>
      </c>
      <c r="AP319" s="65"/>
      <c r="AQ319" s="68">
        <f>AP319*122/3</f>
        <v>0</v>
      </c>
      <c r="AR319" s="65"/>
      <c r="AS319" s="67">
        <f>SUM(J319*AR319*6)</f>
        <v>0</v>
      </c>
      <c r="AT319" s="65"/>
      <c r="AU319" s="67">
        <f t="shared" si="2883"/>
        <v>0</v>
      </c>
      <c r="AV319" s="65"/>
      <c r="AW319" s="66">
        <f t="shared" si="2884"/>
        <v>0</v>
      </c>
      <c r="AX319" s="65"/>
      <c r="AY319" s="67">
        <f t="shared" si="2941"/>
        <v>0</v>
      </c>
      <c r="AZ319" s="65"/>
      <c r="BA319" s="67">
        <f t="shared" si="2885"/>
        <v>0</v>
      </c>
      <c r="BB319" s="65"/>
      <c r="BC319" s="67">
        <f t="shared" si="2886"/>
        <v>0</v>
      </c>
      <c r="BD319" s="65"/>
      <c r="BE319" s="70">
        <f t="shared" si="2887"/>
        <v>0</v>
      </c>
      <c r="BF319" s="116"/>
      <c r="BG319" s="181">
        <f t="shared" si="2888"/>
        <v>68</v>
      </c>
      <c r="BH319" s="181">
        <f t="shared" si="2889"/>
        <v>0</v>
      </c>
      <c r="BI319" s="116"/>
      <c r="BJ319" s="116"/>
      <c r="BK319" s="116"/>
      <c r="BL319" s="116"/>
      <c r="BM319" s="82"/>
      <c r="BN319" s="137" t="s">
        <v>394</v>
      </c>
      <c r="BO319" s="119" t="s">
        <v>110</v>
      </c>
      <c r="BP319" s="119" t="s">
        <v>95</v>
      </c>
      <c r="BQ319" s="119" t="s">
        <v>130</v>
      </c>
      <c r="BR319" s="119" t="s">
        <v>396</v>
      </c>
      <c r="BS319" s="119">
        <v>6</v>
      </c>
      <c r="BT319" s="119">
        <v>48</v>
      </c>
      <c r="BU319" s="119">
        <v>2</v>
      </c>
      <c r="BV319" s="119">
        <v>1</v>
      </c>
      <c r="BW319" s="119">
        <v>1</v>
      </c>
      <c r="BX319" s="137"/>
      <c r="BY319" s="172">
        <f>SUM(BZ319+CB319+CD319+CF319+CH319)</f>
        <v>0</v>
      </c>
      <c r="BZ319" s="141"/>
      <c r="CA319" s="142">
        <f t="shared" ref="CA319" si="2961">SUM(BZ319)*BU319</f>
        <v>0</v>
      </c>
      <c r="CB319" s="141"/>
      <c r="CC319" s="142">
        <f>BV319*CB319</f>
        <v>0</v>
      </c>
      <c r="CD319" s="141"/>
      <c r="CE319" s="142">
        <f>SUM(CD319)*BV319</f>
        <v>0</v>
      </c>
      <c r="CF319" s="141"/>
      <c r="CG319" s="142">
        <f>SUM(CF319)*BW319</f>
        <v>0</v>
      </c>
      <c r="CH319" s="141"/>
      <c r="CI319" s="142">
        <f>SUM(CH319)*BV319*5</f>
        <v>0</v>
      </c>
      <c r="CJ319" s="68">
        <f>SUM(BV319*DJ319*2+BW319*DL319*2)</f>
        <v>0</v>
      </c>
      <c r="CK319" s="68">
        <f t="shared" ref="CK319" si="2962">BX319*BV319*0.05</f>
        <v>0</v>
      </c>
      <c r="CL319" s="141"/>
      <c r="CM319" s="142"/>
      <c r="CN319" s="141">
        <v>4</v>
      </c>
      <c r="CO319" s="68">
        <f>CN319*8*BW319</f>
        <v>32</v>
      </c>
      <c r="CP319" s="141"/>
      <c r="CQ319" s="148">
        <f t="shared" ref="CQ319" si="2963">SUM(CP319*BT319*(30+4))</f>
        <v>0</v>
      </c>
      <c r="CR319" s="141"/>
      <c r="CS319" s="142">
        <f t="shared" ref="CS319" si="2964">SUM(CR319*BT319*3)</f>
        <v>0</v>
      </c>
      <c r="CT319" s="141"/>
      <c r="CU319" s="68">
        <f t="shared" ref="CU319" si="2965">SUM(CT319*BT319/3)</f>
        <v>0</v>
      </c>
      <c r="CV319" s="141"/>
      <c r="CW319" s="68">
        <f>SUM(CV319*BT319*2/3)</f>
        <v>0</v>
      </c>
      <c r="CX319" s="141"/>
      <c r="CY319" s="142">
        <f t="shared" ref="CY319" si="2966">SUM(CX319*BT319*2)</f>
        <v>0</v>
      </c>
      <c r="CZ319" s="141"/>
      <c r="DA319" s="142">
        <f t="shared" ref="DA319" si="2967">SUM(CZ319*BV319*2)</f>
        <v>0</v>
      </c>
      <c r="DB319" s="141">
        <v>1</v>
      </c>
      <c r="DC319" s="142"/>
      <c r="DD319" s="141"/>
      <c r="DE319" s="142">
        <f>SUM(BV319*DD319*6)</f>
        <v>0</v>
      </c>
      <c r="DF319" s="141"/>
      <c r="DG319" s="68">
        <f t="shared" si="2956"/>
        <v>0</v>
      </c>
      <c r="DH319" s="141"/>
      <c r="DI319" s="142">
        <f>SUM(DH319*BT319/3)</f>
        <v>0</v>
      </c>
      <c r="DJ319" s="141"/>
      <c r="DK319" s="142">
        <f>SUM(DJ319*BT319/3)</f>
        <v>0</v>
      </c>
      <c r="DL319" s="141"/>
      <c r="DM319" s="68">
        <f>SUM(DL319*BW319*5*6)</f>
        <v>0</v>
      </c>
      <c r="DN319" s="141"/>
      <c r="DO319" s="68">
        <f>SUM(DN319*BW319*4*6)</f>
        <v>0</v>
      </c>
      <c r="DP319" s="141"/>
      <c r="DQ319" s="112">
        <f>SUM(DP319*50)</f>
        <v>0</v>
      </c>
      <c r="DR319" s="79"/>
      <c r="DS319" s="153">
        <f t="shared" si="2939"/>
        <v>32</v>
      </c>
      <c r="DT319" s="153">
        <f t="shared" si="2890"/>
        <v>0</v>
      </c>
      <c r="DU319" s="79"/>
      <c r="DV319" s="79"/>
      <c r="DW319" s="79"/>
      <c r="DX319" s="182"/>
      <c r="DY319" s="183"/>
      <c r="DZ319" s="184"/>
      <c r="EA319" s="184"/>
      <c r="EB319" s="79"/>
      <c r="EC319" s="79"/>
      <c r="ED319" s="79"/>
      <c r="EE319" s="79"/>
      <c r="EF319" s="79"/>
      <c r="EG319" s="79"/>
      <c r="EH319" s="79"/>
      <c r="EI319" s="79"/>
      <c r="EJ319" s="79">
        <f t="shared" si="2891"/>
        <v>0</v>
      </c>
      <c r="EK319" s="79">
        <f t="shared" si="2892"/>
        <v>0</v>
      </c>
      <c r="EL319" s="79">
        <f t="shared" si="2893"/>
        <v>0</v>
      </c>
      <c r="EM319" s="153">
        <f t="shared" si="2894"/>
        <v>0</v>
      </c>
      <c r="EN319" s="79">
        <f t="shared" si="2895"/>
        <v>0</v>
      </c>
      <c r="EO319" s="79">
        <f t="shared" si="2896"/>
        <v>0</v>
      </c>
      <c r="EP319" s="79">
        <f t="shared" si="2897"/>
        <v>0</v>
      </c>
      <c r="EQ319" s="79">
        <f t="shared" si="2898"/>
        <v>0</v>
      </c>
      <c r="ER319" s="79">
        <f t="shared" si="2899"/>
        <v>0</v>
      </c>
      <c r="ES319" s="79">
        <f t="shared" si="2900"/>
        <v>0</v>
      </c>
      <c r="ET319" s="79">
        <f t="shared" si="2901"/>
        <v>0</v>
      </c>
      <c r="EU319" s="79">
        <f t="shared" si="2902"/>
        <v>0</v>
      </c>
      <c r="EV319" s="79">
        <f t="shared" si="2903"/>
        <v>0</v>
      </c>
      <c r="EW319" s="79">
        <f t="shared" si="2904"/>
        <v>0</v>
      </c>
      <c r="EX319" s="79">
        <f t="shared" si="2905"/>
        <v>0</v>
      </c>
      <c r="EY319" s="79">
        <f t="shared" si="2906"/>
        <v>0</v>
      </c>
      <c r="EZ319" s="79">
        <f t="shared" si="2907"/>
        <v>21</v>
      </c>
      <c r="FA319" s="79">
        <f t="shared" si="2908"/>
        <v>100</v>
      </c>
      <c r="FB319" s="79">
        <f t="shared" si="2909"/>
        <v>0</v>
      </c>
      <c r="FC319" s="79">
        <f t="shared" si="2910"/>
        <v>0</v>
      </c>
      <c r="FD319" s="79">
        <f t="shared" si="2911"/>
        <v>0</v>
      </c>
      <c r="FE319" s="79">
        <f t="shared" si="2912"/>
        <v>0</v>
      </c>
      <c r="FF319" s="79">
        <f t="shared" si="2913"/>
        <v>0</v>
      </c>
      <c r="FG319" s="153">
        <f t="shared" si="2914"/>
        <v>0</v>
      </c>
      <c r="FH319" s="79">
        <f t="shared" si="2915"/>
        <v>0</v>
      </c>
      <c r="FI319" s="79">
        <f t="shared" si="2916"/>
        <v>0</v>
      </c>
      <c r="FJ319" s="79">
        <f t="shared" si="2917"/>
        <v>0</v>
      </c>
      <c r="FK319" s="79">
        <f t="shared" si="2918"/>
        <v>0</v>
      </c>
      <c r="FL319" s="79">
        <f t="shared" si="2919"/>
        <v>0</v>
      </c>
      <c r="FM319" s="79">
        <f t="shared" si="2920"/>
        <v>0</v>
      </c>
      <c r="FN319" s="79">
        <f t="shared" si="2921"/>
        <v>1</v>
      </c>
      <c r="FO319" s="79">
        <f t="shared" si="2922"/>
        <v>0</v>
      </c>
      <c r="FP319" s="79">
        <f t="shared" si="2923"/>
        <v>0</v>
      </c>
      <c r="FQ319" s="79">
        <f t="shared" si="2924"/>
        <v>0</v>
      </c>
      <c r="FR319" s="79"/>
      <c r="FS319" s="155">
        <f t="shared" si="2925"/>
        <v>0</v>
      </c>
      <c r="FT319" s="79">
        <f t="shared" si="2926"/>
        <v>0</v>
      </c>
      <c r="FU319" s="79">
        <f t="shared" si="2927"/>
        <v>0</v>
      </c>
      <c r="FV319" s="79">
        <f t="shared" si="2928"/>
        <v>0</v>
      </c>
      <c r="FW319" s="79">
        <f t="shared" si="2929"/>
        <v>0</v>
      </c>
      <c r="FX319" s="79">
        <f t="shared" si="2930"/>
        <v>0</v>
      </c>
      <c r="FY319" s="79">
        <f t="shared" si="2931"/>
        <v>0</v>
      </c>
      <c r="FZ319" s="79">
        <f t="shared" si="2932"/>
        <v>0</v>
      </c>
      <c r="GA319" s="79">
        <f t="shared" si="2933"/>
        <v>0</v>
      </c>
      <c r="GB319" s="79">
        <f t="shared" si="2934"/>
        <v>0</v>
      </c>
      <c r="GC319" s="79">
        <f t="shared" si="2935"/>
        <v>0</v>
      </c>
      <c r="GD319" s="79">
        <f t="shared" si="2936"/>
        <v>0</v>
      </c>
      <c r="GE319" s="153">
        <f t="shared" si="2937"/>
        <v>100</v>
      </c>
      <c r="GF319" s="153">
        <f t="shared" si="2938"/>
        <v>0</v>
      </c>
      <c r="GG319" s="79"/>
      <c r="GH319" s="79"/>
      <c r="GI319" s="79"/>
      <c r="GJ319" s="80"/>
      <c r="GK319" s="267"/>
      <c r="GL319" s="10"/>
      <c r="GM319" s="10"/>
      <c r="GN319" s="1"/>
      <c r="GO319" s="13"/>
      <c r="GP319" s="26"/>
      <c r="GQ319" s="5"/>
      <c r="GR319" s="5"/>
    </row>
    <row r="320" spans="1:200" ht="24.95" hidden="1" customHeight="1" outlineLevel="1" x14ac:dyDescent="0.3">
      <c r="A320" s="116"/>
      <c r="B320" s="62" t="s">
        <v>245</v>
      </c>
      <c r="C320" s="63" t="s">
        <v>110</v>
      </c>
      <c r="D320" s="63" t="s">
        <v>95</v>
      </c>
      <c r="E320" s="63" t="s">
        <v>130</v>
      </c>
      <c r="F320" s="63" t="s">
        <v>246</v>
      </c>
      <c r="G320" s="63">
        <v>9</v>
      </c>
      <c r="H320" s="63">
        <v>3</v>
      </c>
      <c r="I320" s="63">
        <v>1</v>
      </c>
      <c r="J320" s="63">
        <v>2</v>
      </c>
      <c r="K320" s="63">
        <f t="shared" si="2872"/>
        <v>4</v>
      </c>
      <c r="L320" s="62"/>
      <c r="M320" s="64">
        <f t="shared" si="2873"/>
        <v>0</v>
      </c>
      <c r="N320" s="65"/>
      <c r="O320" s="66">
        <f t="shared" si="2874"/>
        <v>0</v>
      </c>
      <c r="P320" s="65"/>
      <c r="Q320" s="66">
        <f t="shared" si="2875"/>
        <v>0</v>
      </c>
      <c r="R320" s="65"/>
      <c r="S320" s="66">
        <f t="shared" si="2876"/>
        <v>0</v>
      </c>
      <c r="T320" s="65"/>
      <c r="U320" s="66">
        <f t="shared" si="2877"/>
        <v>0</v>
      </c>
      <c r="V320" s="65"/>
      <c r="W320" s="66">
        <f>SUM(V320)*J320*5</f>
        <v>0</v>
      </c>
      <c r="X320" s="67">
        <f t="shared" si="2940"/>
        <v>0</v>
      </c>
      <c r="Y320" s="67">
        <f>L320*J320*0.05</f>
        <v>0</v>
      </c>
      <c r="Z320" s="65"/>
      <c r="AA320" s="66"/>
      <c r="AB320" s="65">
        <v>17</v>
      </c>
      <c r="AC320" s="67">
        <f>AB320*H320*2</f>
        <v>102</v>
      </c>
      <c r="AD320" s="65"/>
      <c r="AE320" s="69">
        <f>SUM(AD320*H320*(30+4))/5</f>
        <v>0</v>
      </c>
      <c r="AF320" s="65"/>
      <c r="AG320" s="66">
        <f t="shared" si="2878"/>
        <v>0</v>
      </c>
      <c r="AH320" s="65"/>
      <c r="AI320" s="67">
        <f t="shared" si="2879"/>
        <v>0</v>
      </c>
      <c r="AJ320" s="65"/>
      <c r="AK320" s="67">
        <f t="shared" si="2880"/>
        <v>0</v>
      </c>
      <c r="AL320" s="65"/>
      <c r="AM320" s="66">
        <f t="shared" si="2881"/>
        <v>0</v>
      </c>
      <c r="AN320" s="65"/>
      <c r="AO320" s="66">
        <f t="shared" si="2882"/>
        <v>0</v>
      </c>
      <c r="AP320" s="65"/>
      <c r="AQ320" s="68">
        <f>H320*AP320*3/3</f>
        <v>0</v>
      </c>
      <c r="AR320" s="65"/>
      <c r="AS320" s="67">
        <f>SUM(J320*AR320*6)</f>
        <v>0</v>
      </c>
      <c r="AT320" s="65"/>
      <c r="AU320" s="67">
        <f t="shared" si="2883"/>
        <v>0</v>
      </c>
      <c r="AV320" s="65"/>
      <c r="AW320" s="66">
        <f t="shared" si="2884"/>
        <v>0</v>
      </c>
      <c r="AX320" s="65"/>
      <c r="AY320" s="67">
        <f t="shared" si="2941"/>
        <v>0</v>
      </c>
      <c r="AZ320" s="65"/>
      <c r="BA320" s="67">
        <f t="shared" si="2885"/>
        <v>0</v>
      </c>
      <c r="BB320" s="65"/>
      <c r="BC320" s="67">
        <f t="shared" si="2886"/>
        <v>0</v>
      </c>
      <c r="BD320" s="65"/>
      <c r="BE320" s="70">
        <f t="shared" si="2887"/>
        <v>0</v>
      </c>
      <c r="BF320" s="116"/>
      <c r="BG320" s="181">
        <f t="shared" si="2888"/>
        <v>102</v>
      </c>
      <c r="BH320" s="181">
        <f t="shared" si="2889"/>
        <v>0</v>
      </c>
      <c r="BI320" s="116"/>
      <c r="BJ320" s="116"/>
      <c r="BK320" s="116"/>
      <c r="BL320" s="116"/>
      <c r="BM320" s="82"/>
      <c r="BN320" s="137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38"/>
      <c r="BY320" s="172"/>
      <c r="BZ320" s="141"/>
      <c r="CA320" s="142"/>
      <c r="CB320" s="141"/>
      <c r="CC320" s="142"/>
      <c r="CD320" s="141"/>
      <c r="CE320" s="142"/>
      <c r="CF320" s="141"/>
      <c r="CG320" s="142"/>
      <c r="CH320" s="141"/>
      <c r="CI320" s="142"/>
      <c r="CJ320" s="68"/>
      <c r="CK320" s="68"/>
      <c r="CL320" s="141"/>
      <c r="CM320" s="142"/>
      <c r="CN320" s="141"/>
      <c r="CO320" s="68"/>
      <c r="CP320" s="79"/>
      <c r="CQ320" s="79"/>
      <c r="CR320" s="79"/>
      <c r="CS320" s="79"/>
      <c r="CT320" s="79"/>
      <c r="CU320" s="153"/>
      <c r="CV320" s="79"/>
      <c r="CW320" s="79"/>
      <c r="CX320" s="79"/>
      <c r="CY320" s="79"/>
      <c r="CZ320" s="79"/>
      <c r="DA320" s="79"/>
      <c r="DB320" s="79"/>
      <c r="DC320" s="155"/>
      <c r="DD320" s="79"/>
      <c r="DE320" s="155"/>
      <c r="DF320" s="79"/>
      <c r="DG320" s="79"/>
      <c r="DH320" s="79"/>
      <c r="DI320" s="79"/>
      <c r="DJ320" s="79"/>
      <c r="DK320" s="155"/>
      <c r="DL320" s="79"/>
      <c r="DM320" s="79"/>
      <c r="DN320" s="79"/>
      <c r="DO320" s="79"/>
      <c r="DP320" s="79"/>
      <c r="DQ320" s="79"/>
      <c r="DR320" s="79"/>
      <c r="DS320" s="153">
        <f t="shared" si="2939"/>
        <v>0</v>
      </c>
      <c r="DT320" s="153">
        <f t="shared" si="2890"/>
        <v>0</v>
      </c>
      <c r="DU320" s="79"/>
      <c r="DV320" s="79"/>
      <c r="DW320" s="79"/>
      <c r="DX320" s="182"/>
      <c r="DY320" s="183"/>
      <c r="DZ320" s="184"/>
      <c r="EA320" s="184"/>
      <c r="EB320" s="79"/>
      <c r="EC320" s="79"/>
      <c r="ED320" s="79"/>
      <c r="EE320" s="79"/>
      <c r="EF320" s="79"/>
      <c r="EG320" s="79"/>
      <c r="EH320" s="79"/>
      <c r="EI320" s="79"/>
      <c r="EJ320" s="79">
        <f t="shared" si="2891"/>
        <v>0</v>
      </c>
      <c r="EK320" s="79">
        <f t="shared" si="2892"/>
        <v>0</v>
      </c>
      <c r="EL320" s="79">
        <f t="shared" si="2893"/>
        <v>0</v>
      </c>
      <c r="EM320" s="153">
        <f t="shared" si="2894"/>
        <v>0</v>
      </c>
      <c r="EN320" s="79">
        <f t="shared" si="2895"/>
        <v>0</v>
      </c>
      <c r="EO320" s="79">
        <f t="shared" si="2896"/>
        <v>0</v>
      </c>
      <c r="EP320" s="79">
        <f t="shared" si="2897"/>
        <v>0</v>
      </c>
      <c r="EQ320" s="79">
        <f t="shared" si="2898"/>
        <v>0</v>
      </c>
      <c r="ER320" s="79">
        <f t="shared" si="2899"/>
        <v>0</v>
      </c>
      <c r="ES320" s="79">
        <f t="shared" si="2900"/>
        <v>0</v>
      </c>
      <c r="ET320" s="79">
        <f t="shared" si="2901"/>
        <v>0</v>
      </c>
      <c r="EU320" s="79">
        <f t="shared" si="2902"/>
        <v>0</v>
      </c>
      <c r="EV320" s="79">
        <f t="shared" si="2903"/>
        <v>0</v>
      </c>
      <c r="EW320" s="79">
        <f t="shared" si="2904"/>
        <v>0</v>
      </c>
      <c r="EX320" s="79">
        <f t="shared" si="2905"/>
        <v>0</v>
      </c>
      <c r="EY320" s="79">
        <f t="shared" si="2906"/>
        <v>0</v>
      </c>
      <c r="EZ320" s="79">
        <f t="shared" si="2907"/>
        <v>17</v>
      </c>
      <c r="FA320" s="79">
        <f t="shared" si="2908"/>
        <v>102</v>
      </c>
      <c r="FB320" s="79">
        <f t="shared" si="2909"/>
        <v>0</v>
      </c>
      <c r="FC320" s="79">
        <f t="shared" si="2910"/>
        <v>0</v>
      </c>
      <c r="FD320" s="79">
        <f t="shared" si="2911"/>
        <v>0</v>
      </c>
      <c r="FE320" s="79">
        <f t="shared" si="2912"/>
        <v>0</v>
      </c>
      <c r="FF320" s="79">
        <f t="shared" si="2913"/>
        <v>0</v>
      </c>
      <c r="FG320" s="153">
        <f t="shared" si="2914"/>
        <v>0</v>
      </c>
      <c r="FH320" s="79">
        <f t="shared" si="2915"/>
        <v>0</v>
      </c>
      <c r="FI320" s="79">
        <f t="shared" si="2916"/>
        <v>0</v>
      </c>
      <c r="FJ320" s="79">
        <f t="shared" si="2917"/>
        <v>0</v>
      </c>
      <c r="FK320" s="79">
        <f t="shared" si="2918"/>
        <v>0</v>
      </c>
      <c r="FL320" s="79">
        <f t="shared" si="2919"/>
        <v>0</v>
      </c>
      <c r="FM320" s="79">
        <f t="shared" si="2920"/>
        <v>0</v>
      </c>
      <c r="FN320" s="79">
        <f t="shared" si="2921"/>
        <v>0</v>
      </c>
      <c r="FO320" s="79">
        <f t="shared" si="2922"/>
        <v>0</v>
      </c>
      <c r="FP320" s="79">
        <f t="shared" si="2923"/>
        <v>0</v>
      </c>
      <c r="FQ320" s="79">
        <f t="shared" si="2924"/>
        <v>0</v>
      </c>
      <c r="FR320" s="79"/>
      <c r="FS320" s="155">
        <f t="shared" si="2925"/>
        <v>0</v>
      </c>
      <c r="FT320" s="79">
        <f t="shared" si="2926"/>
        <v>0</v>
      </c>
      <c r="FU320" s="79">
        <f t="shared" si="2927"/>
        <v>0</v>
      </c>
      <c r="FV320" s="79">
        <f t="shared" si="2928"/>
        <v>0</v>
      </c>
      <c r="FW320" s="79">
        <f t="shared" si="2929"/>
        <v>0</v>
      </c>
      <c r="FX320" s="79">
        <f t="shared" si="2930"/>
        <v>0</v>
      </c>
      <c r="FY320" s="79">
        <f t="shared" si="2931"/>
        <v>0</v>
      </c>
      <c r="FZ320" s="79">
        <f t="shared" si="2932"/>
        <v>0</v>
      </c>
      <c r="GA320" s="79">
        <f t="shared" si="2933"/>
        <v>0</v>
      </c>
      <c r="GB320" s="79">
        <f t="shared" si="2934"/>
        <v>0</v>
      </c>
      <c r="GC320" s="79">
        <f t="shared" si="2935"/>
        <v>0</v>
      </c>
      <c r="GD320" s="79">
        <f t="shared" si="2936"/>
        <v>0</v>
      </c>
      <c r="GE320" s="153">
        <f t="shared" si="2937"/>
        <v>102</v>
      </c>
      <c r="GF320" s="153">
        <f t="shared" si="2938"/>
        <v>0</v>
      </c>
      <c r="GG320" s="79"/>
      <c r="GH320" s="79"/>
      <c r="GI320" s="79"/>
      <c r="GJ320" s="80"/>
      <c r="GK320" s="267"/>
      <c r="GL320" s="10"/>
      <c r="GM320" s="10"/>
      <c r="GN320" s="1"/>
      <c r="GO320" s="13"/>
      <c r="GP320" s="26"/>
      <c r="GQ320" s="5"/>
      <c r="GR320" s="5"/>
    </row>
    <row r="321" spans="1:200" ht="24.95" hidden="1" customHeight="1" outlineLevel="1" x14ac:dyDescent="0.3">
      <c r="A321" s="116"/>
      <c r="B321" s="137" t="s">
        <v>233</v>
      </c>
      <c r="C321" s="119" t="s">
        <v>110</v>
      </c>
      <c r="D321" s="119" t="s">
        <v>95</v>
      </c>
      <c r="E321" s="119" t="s">
        <v>130</v>
      </c>
      <c r="F321" s="119" t="s">
        <v>246</v>
      </c>
      <c r="G321" s="119">
        <v>9</v>
      </c>
      <c r="H321" s="119">
        <v>3</v>
      </c>
      <c r="I321" s="119">
        <v>1</v>
      </c>
      <c r="J321" s="119">
        <v>1</v>
      </c>
      <c r="K321" s="119">
        <v>1</v>
      </c>
      <c r="L321" s="138"/>
      <c r="M321" s="139">
        <f t="shared" ref="M321:M322" si="2968">SUM(N321+P321+R321+T321+V321)</f>
        <v>0</v>
      </c>
      <c r="N321" s="138"/>
      <c r="O321" s="138">
        <f t="shared" ref="O321:O322" si="2969">SUM(N321)*I321</f>
        <v>0</v>
      </c>
      <c r="P321" s="138"/>
      <c r="Q321" s="140">
        <f t="shared" si="2875"/>
        <v>0</v>
      </c>
      <c r="R321" s="138"/>
      <c r="S321" s="140">
        <f t="shared" ref="S321:S322" si="2970">SUM(R321)*J321</f>
        <v>0</v>
      </c>
      <c r="T321" s="141"/>
      <c r="U321" s="142">
        <f t="shared" ref="U321:U322" si="2971">SUM(T321)*K321</f>
        <v>0</v>
      </c>
      <c r="V321" s="141"/>
      <c r="W321" s="142">
        <f t="shared" ref="W321:W322" si="2972">SUM(V321)*J321*5</f>
        <v>0</v>
      </c>
      <c r="X321" s="68">
        <f t="shared" si="2940"/>
        <v>0</v>
      </c>
      <c r="Y321" s="68">
        <f t="shared" ref="Y321" si="2973">L321*J321*0.05</f>
        <v>0</v>
      </c>
      <c r="Z321" s="141"/>
      <c r="AA321" s="142"/>
      <c r="AB321" s="141"/>
      <c r="AC321" s="68">
        <f t="shared" ref="AC321:AC322" si="2974">SUM(AB321)*3*H321/5</f>
        <v>0</v>
      </c>
      <c r="AD321" s="141">
        <v>1</v>
      </c>
      <c r="AE321" s="148">
        <f>SUM(AD321*H321*(15))</f>
        <v>45</v>
      </c>
      <c r="AF321" s="141"/>
      <c r="AG321" s="142">
        <f t="shared" ref="AG321:AG322" si="2975">SUM(AF321*H321*3)</f>
        <v>0</v>
      </c>
      <c r="AH321" s="141"/>
      <c r="AI321" s="68">
        <f t="shared" ref="AI321:AI322" si="2976">SUM(AH321*H321/3)</f>
        <v>0</v>
      </c>
      <c r="AJ321" s="141"/>
      <c r="AK321" s="68">
        <f t="shared" ref="AK321:AK322" si="2977">SUM(AJ321*H321*2/3)</f>
        <v>0</v>
      </c>
      <c r="AL321" s="141"/>
      <c r="AM321" s="142">
        <f>SUM(AL321*H321)*2</f>
        <v>0</v>
      </c>
      <c r="AN321" s="141"/>
      <c r="AO321" s="142">
        <f t="shared" si="2882"/>
        <v>0</v>
      </c>
      <c r="AP321" s="141"/>
      <c r="AQ321" s="68">
        <f t="shared" ref="AQ321:AQ322" si="2978">SUM(AP321*H321*2)</f>
        <v>0</v>
      </c>
      <c r="AR321" s="141"/>
      <c r="AS321" s="68">
        <f t="shared" ref="AS321:AS322" si="2979">SUM(J321*AR321*6)</f>
        <v>0</v>
      </c>
      <c r="AT321" s="141"/>
      <c r="AU321" s="68">
        <f t="shared" si="2883"/>
        <v>0</v>
      </c>
      <c r="AV321" s="141"/>
      <c r="AW321" s="142">
        <f t="shared" si="2884"/>
        <v>0</v>
      </c>
      <c r="AX321" s="141"/>
      <c r="AY321" s="68">
        <f t="shared" si="2941"/>
        <v>0</v>
      </c>
      <c r="AZ321" s="141"/>
      <c r="BA321" s="68">
        <f>SUM(AZ321*K321*5*6)</f>
        <v>0</v>
      </c>
      <c r="BB321" s="141"/>
      <c r="BC321" s="68">
        <f t="shared" ref="BC321:BC322" si="2980">SUM(BB321*K321*4*6)</f>
        <v>0</v>
      </c>
      <c r="BD321" s="141"/>
      <c r="BE321" s="112">
        <f t="shared" si="2887"/>
        <v>0</v>
      </c>
      <c r="BF321" s="116"/>
      <c r="BG321" s="181">
        <f t="shared" si="2888"/>
        <v>45</v>
      </c>
      <c r="BH321" s="181">
        <f t="shared" si="2889"/>
        <v>0</v>
      </c>
      <c r="BI321" s="116"/>
      <c r="BJ321" s="116"/>
      <c r="BK321" s="116"/>
      <c r="BL321" s="116"/>
      <c r="BM321" s="82"/>
      <c r="BN321" s="184"/>
      <c r="BO321" s="184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>
        <f t="shared" ref="BY321:BY328" si="2981">SUM(BZ321+CB321+CF321+CH321+DD321*2)</f>
        <v>0</v>
      </c>
      <c r="BZ321" s="79"/>
      <c r="CA321" s="153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153"/>
      <c r="CV321" s="79"/>
      <c r="CW321" s="79"/>
      <c r="CX321" s="79"/>
      <c r="CY321" s="79"/>
      <c r="CZ321" s="79"/>
      <c r="DA321" s="79"/>
      <c r="DB321" s="79"/>
      <c r="DC321" s="155"/>
      <c r="DD321" s="79"/>
      <c r="DE321" s="155"/>
      <c r="DF321" s="79"/>
      <c r="DG321" s="79"/>
      <c r="DH321" s="79"/>
      <c r="DI321" s="79"/>
      <c r="DJ321" s="79"/>
      <c r="DK321" s="155"/>
      <c r="DL321" s="79"/>
      <c r="DM321" s="79"/>
      <c r="DN321" s="79"/>
      <c r="DO321" s="79"/>
      <c r="DP321" s="79"/>
      <c r="DQ321" s="79"/>
      <c r="DR321" s="79"/>
      <c r="DS321" s="153">
        <f t="shared" si="2939"/>
        <v>0</v>
      </c>
      <c r="DT321" s="153">
        <f t="shared" si="2890"/>
        <v>0</v>
      </c>
      <c r="DU321" s="79"/>
      <c r="DV321" s="79"/>
      <c r="DW321" s="79"/>
      <c r="DX321" s="182"/>
      <c r="DY321" s="183"/>
      <c r="DZ321" s="184"/>
      <c r="EA321" s="184"/>
      <c r="EB321" s="79"/>
      <c r="EC321" s="79"/>
      <c r="ED321" s="79"/>
      <c r="EE321" s="79"/>
      <c r="EF321" s="79"/>
      <c r="EG321" s="79"/>
      <c r="EH321" s="79"/>
      <c r="EI321" s="79"/>
      <c r="EJ321" s="79">
        <f t="shared" si="2891"/>
        <v>0</v>
      </c>
      <c r="EK321" s="79">
        <f t="shared" si="2892"/>
        <v>0</v>
      </c>
      <c r="EL321" s="79">
        <f t="shared" si="2893"/>
        <v>0</v>
      </c>
      <c r="EM321" s="153">
        <f t="shared" si="2894"/>
        <v>0</v>
      </c>
      <c r="EN321" s="79">
        <f t="shared" si="2895"/>
        <v>0</v>
      </c>
      <c r="EO321" s="79">
        <f t="shared" si="2896"/>
        <v>0</v>
      </c>
      <c r="EP321" s="79">
        <f t="shared" si="2897"/>
        <v>0</v>
      </c>
      <c r="EQ321" s="79">
        <f t="shared" si="2898"/>
        <v>0</v>
      </c>
      <c r="ER321" s="79">
        <f t="shared" si="2899"/>
        <v>0</v>
      </c>
      <c r="ES321" s="79">
        <f t="shared" si="2900"/>
        <v>0</v>
      </c>
      <c r="ET321" s="79">
        <f t="shared" si="2901"/>
        <v>0</v>
      </c>
      <c r="EU321" s="79">
        <f t="shared" si="2902"/>
        <v>0</v>
      </c>
      <c r="EV321" s="79">
        <f t="shared" si="2903"/>
        <v>0</v>
      </c>
      <c r="EW321" s="79">
        <f t="shared" si="2904"/>
        <v>0</v>
      </c>
      <c r="EX321" s="79">
        <f t="shared" si="2905"/>
        <v>0</v>
      </c>
      <c r="EY321" s="79">
        <f t="shared" si="2906"/>
        <v>0</v>
      </c>
      <c r="EZ321" s="79">
        <f t="shared" si="2907"/>
        <v>0</v>
      </c>
      <c r="FA321" s="79">
        <f t="shared" si="2908"/>
        <v>0</v>
      </c>
      <c r="FB321" s="79">
        <f t="shared" si="2909"/>
        <v>1</v>
      </c>
      <c r="FC321" s="79">
        <f t="shared" si="2910"/>
        <v>45</v>
      </c>
      <c r="FD321" s="79">
        <f t="shared" si="2911"/>
        <v>0</v>
      </c>
      <c r="FE321" s="79">
        <f t="shared" si="2912"/>
        <v>0</v>
      </c>
      <c r="FF321" s="79">
        <f t="shared" si="2913"/>
        <v>0</v>
      </c>
      <c r="FG321" s="153">
        <f t="shared" si="2914"/>
        <v>0</v>
      </c>
      <c r="FH321" s="79">
        <f t="shared" si="2915"/>
        <v>0</v>
      </c>
      <c r="FI321" s="79">
        <f t="shared" si="2916"/>
        <v>0</v>
      </c>
      <c r="FJ321" s="79">
        <f t="shared" si="2917"/>
        <v>0</v>
      </c>
      <c r="FK321" s="79">
        <f t="shared" si="2918"/>
        <v>0</v>
      </c>
      <c r="FL321" s="79">
        <f t="shared" si="2919"/>
        <v>0</v>
      </c>
      <c r="FM321" s="79">
        <f t="shared" si="2920"/>
        <v>0</v>
      </c>
      <c r="FN321" s="79">
        <f t="shared" si="2921"/>
        <v>0</v>
      </c>
      <c r="FO321" s="79">
        <f t="shared" si="2922"/>
        <v>0</v>
      </c>
      <c r="FP321" s="79">
        <f t="shared" si="2923"/>
        <v>0</v>
      </c>
      <c r="FQ321" s="79">
        <f t="shared" si="2924"/>
        <v>0</v>
      </c>
      <c r="FR321" s="79"/>
      <c r="FS321" s="155">
        <f t="shared" si="2925"/>
        <v>0</v>
      </c>
      <c r="FT321" s="79">
        <f t="shared" si="2926"/>
        <v>0</v>
      </c>
      <c r="FU321" s="79">
        <f t="shared" si="2927"/>
        <v>0</v>
      </c>
      <c r="FV321" s="79">
        <f t="shared" si="2928"/>
        <v>0</v>
      </c>
      <c r="FW321" s="79">
        <f t="shared" si="2929"/>
        <v>0</v>
      </c>
      <c r="FX321" s="79">
        <f t="shared" si="2930"/>
        <v>0</v>
      </c>
      <c r="FY321" s="79">
        <f t="shared" si="2931"/>
        <v>0</v>
      </c>
      <c r="FZ321" s="79">
        <f t="shared" si="2932"/>
        <v>0</v>
      </c>
      <c r="GA321" s="79">
        <f t="shared" si="2933"/>
        <v>0</v>
      </c>
      <c r="GB321" s="79">
        <f t="shared" si="2934"/>
        <v>0</v>
      </c>
      <c r="GC321" s="79">
        <f t="shared" si="2935"/>
        <v>0</v>
      </c>
      <c r="GD321" s="79">
        <f t="shared" si="2936"/>
        <v>0</v>
      </c>
      <c r="GE321" s="153">
        <f t="shared" si="2937"/>
        <v>45</v>
      </c>
      <c r="GF321" s="153">
        <f t="shared" si="2938"/>
        <v>0</v>
      </c>
      <c r="GG321" s="79"/>
      <c r="GH321" s="79"/>
      <c r="GI321" s="79"/>
      <c r="GJ321" s="80"/>
      <c r="GK321" s="267"/>
      <c r="GL321" s="10"/>
      <c r="GM321" s="10"/>
      <c r="GN321" s="1"/>
      <c r="GO321" s="13"/>
      <c r="GP321" s="26"/>
      <c r="GQ321" s="5"/>
      <c r="GR321" s="5"/>
    </row>
    <row r="322" spans="1:200" ht="24.95" hidden="1" customHeight="1" outlineLevel="1" x14ac:dyDescent="0.3">
      <c r="A322" s="116"/>
      <c r="B322" s="137" t="s">
        <v>233</v>
      </c>
      <c r="C322" s="119" t="s">
        <v>94</v>
      </c>
      <c r="D322" s="119" t="s">
        <v>95</v>
      </c>
      <c r="E322" s="119" t="s">
        <v>96</v>
      </c>
      <c r="F322" s="119" t="s">
        <v>377</v>
      </c>
      <c r="G322" s="119">
        <v>9</v>
      </c>
      <c r="H322" s="119">
        <v>2</v>
      </c>
      <c r="I322" s="119">
        <v>1</v>
      </c>
      <c r="J322" s="119">
        <v>1</v>
      </c>
      <c r="K322" s="119">
        <v>1</v>
      </c>
      <c r="L322" s="138"/>
      <c r="M322" s="139">
        <f t="shared" si="2968"/>
        <v>0</v>
      </c>
      <c r="N322" s="138"/>
      <c r="O322" s="138">
        <f t="shared" si="2969"/>
        <v>0</v>
      </c>
      <c r="P322" s="138"/>
      <c r="Q322" s="140">
        <f t="shared" si="2875"/>
        <v>0</v>
      </c>
      <c r="R322" s="138"/>
      <c r="S322" s="140">
        <f t="shared" si="2970"/>
        <v>0</v>
      </c>
      <c r="T322" s="141"/>
      <c r="U322" s="142">
        <f t="shared" si="2971"/>
        <v>0</v>
      </c>
      <c r="V322" s="141"/>
      <c r="W322" s="142">
        <f t="shared" si="2972"/>
        <v>0</v>
      </c>
      <c r="X322" s="68"/>
      <c r="Y322" s="68">
        <f t="shared" ref="Y322" si="2982">SUM(L322*5/100*J322)</f>
        <v>0</v>
      </c>
      <c r="Z322" s="141"/>
      <c r="AA322" s="142"/>
      <c r="AB322" s="141"/>
      <c r="AC322" s="68">
        <f t="shared" si="2974"/>
        <v>0</v>
      </c>
      <c r="AD322" s="141">
        <v>1</v>
      </c>
      <c r="AE322" s="148">
        <f>SUM(AD322*H322*(15))</f>
        <v>30</v>
      </c>
      <c r="AF322" s="141"/>
      <c r="AG322" s="142">
        <f t="shared" si="2975"/>
        <v>0</v>
      </c>
      <c r="AH322" s="141"/>
      <c r="AI322" s="68">
        <f t="shared" si="2976"/>
        <v>0</v>
      </c>
      <c r="AJ322" s="141"/>
      <c r="AK322" s="68">
        <f t="shared" si="2977"/>
        <v>0</v>
      </c>
      <c r="AL322" s="141"/>
      <c r="AM322" s="142">
        <f>SUM(AL322*H322)*2</f>
        <v>0</v>
      </c>
      <c r="AN322" s="141"/>
      <c r="AO322" s="142">
        <f>SUM(AN322*J322*2)</f>
        <v>0</v>
      </c>
      <c r="AP322" s="141"/>
      <c r="AQ322" s="68">
        <f t="shared" si="2978"/>
        <v>0</v>
      </c>
      <c r="AR322" s="141"/>
      <c r="AS322" s="68">
        <f t="shared" si="2979"/>
        <v>0</v>
      </c>
      <c r="AT322" s="141"/>
      <c r="AU322" s="68">
        <f t="shared" si="2883"/>
        <v>0</v>
      </c>
      <c r="AV322" s="141"/>
      <c r="AW322" s="142">
        <f>SUM(J322*AV322*6)</f>
        <v>0</v>
      </c>
      <c r="AX322" s="141"/>
      <c r="AY322" s="68">
        <f t="shared" si="2941"/>
        <v>0</v>
      </c>
      <c r="AZ322" s="141"/>
      <c r="BA322" s="68">
        <f>SUM(AZ322*K322*5*6)</f>
        <v>0</v>
      </c>
      <c r="BB322" s="141"/>
      <c r="BC322" s="68">
        <f t="shared" si="2980"/>
        <v>0</v>
      </c>
      <c r="BD322" s="141"/>
      <c r="BE322" s="112">
        <f t="shared" si="2887"/>
        <v>0</v>
      </c>
      <c r="BF322" s="116"/>
      <c r="BG322" s="181">
        <f t="shared" si="2888"/>
        <v>30</v>
      </c>
      <c r="BH322" s="181">
        <f t="shared" si="2889"/>
        <v>0</v>
      </c>
      <c r="BI322" s="116"/>
      <c r="BJ322" s="116"/>
      <c r="BK322" s="116"/>
      <c r="BL322" s="116"/>
      <c r="BM322" s="82"/>
      <c r="BN322" s="184"/>
      <c r="BO322" s="184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>
        <f t="shared" si="2981"/>
        <v>0</v>
      </c>
      <c r="BZ322" s="79"/>
      <c r="CA322" s="153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153"/>
      <c r="CV322" s="79"/>
      <c r="CW322" s="79"/>
      <c r="CX322" s="79"/>
      <c r="CY322" s="79"/>
      <c r="CZ322" s="79"/>
      <c r="DA322" s="79"/>
      <c r="DB322" s="79"/>
      <c r="DC322" s="155"/>
      <c r="DD322" s="79"/>
      <c r="DE322" s="155"/>
      <c r="DF322" s="79"/>
      <c r="DG322" s="79"/>
      <c r="DH322" s="79"/>
      <c r="DI322" s="79"/>
      <c r="DJ322" s="79"/>
      <c r="DK322" s="155"/>
      <c r="DL322" s="79"/>
      <c r="DM322" s="79"/>
      <c r="DN322" s="79"/>
      <c r="DO322" s="79"/>
      <c r="DP322" s="79"/>
      <c r="DQ322" s="79"/>
      <c r="DR322" s="79"/>
      <c r="DS322" s="153">
        <f t="shared" si="2939"/>
        <v>0</v>
      </c>
      <c r="DT322" s="153">
        <f t="shared" si="2890"/>
        <v>0</v>
      </c>
      <c r="DU322" s="79"/>
      <c r="DV322" s="79"/>
      <c r="DW322" s="79"/>
      <c r="DX322" s="182"/>
      <c r="DY322" s="183"/>
      <c r="DZ322" s="184"/>
      <c r="EA322" s="184"/>
      <c r="EB322" s="79"/>
      <c r="EC322" s="79"/>
      <c r="ED322" s="79"/>
      <c r="EE322" s="79"/>
      <c r="EF322" s="79"/>
      <c r="EG322" s="79"/>
      <c r="EH322" s="79"/>
      <c r="EI322" s="79"/>
      <c r="EJ322" s="79">
        <f t="shared" si="2891"/>
        <v>0</v>
      </c>
      <c r="EK322" s="79">
        <f t="shared" si="2892"/>
        <v>0</v>
      </c>
      <c r="EL322" s="79">
        <f t="shared" si="2893"/>
        <v>0</v>
      </c>
      <c r="EM322" s="153">
        <f t="shared" si="2894"/>
        <v>0</v>
      </c>
      <c r="EN322" s="79">
        <f t="shared" si="2895"/>
        <v>0</v>
      </c>
      <c r="EO322" s="79">
        <f t="shared" si="2896"/>
        <v>0</v>
      </c>
      <c r="EP322" s="79">
        <f t="shared" si="2897"/>
        <v>0</v>
      </c>
      <c r="EQ322" s="79">
        <f t="shared" si="2898"/>
        <v>0</v>
      </c>
      <c r="ER322" s="79">
        <f t="shared" si="2899"/>
        <v>0</v>
      </c>
      <c r="ES322" s="79">
        <f t="shared" si="2900"/>
        <v>0</v>
      </c>
      <c r="ET322" s="79">
        <f t="shared" si="2901"/>
        <v>0</v>
      </c>
      <c r="EU322" s="79">
        <f t="shared" si="2902"/>
        <v>0</v>
      </c>
      <c r="EV322" s="79">
        <f t="shared" si="2903"/>
        <v>0</v>
      </c>
      <c r="EW322" s="79">
        <f t="shared" si="2904"/>
        <v>0</v>
      </c>
      <c r="EX322" s="79">
        <f t="shared" si="2905"/>
        <v>0</v>
      </c>
      <c r="EY322" s="79">
        <f t="shared" si="2906"/>
        <v>0</v>
      </c>
      <c r="EZ322" s="79">
        <f t="shared" si="2907"/>
        <v>0</v>
      </c>
      <c r="FA322" s="79">
        <f t="shared" si="2908"/>
        <v>0</v>
      </c>
      <c r="FB322" s="79">
        <f t="shared" si="2909"/>
        <v>1</v>
      </c>
      <c r="FC322" s="79">
        <f t="shared" si="2910"/>
        <v>30</v>
      </c>
      <c r="FD322" s="79">
        <f t="shared" si="2911"/>
        <v>0</v>
      </c>
      <c r="FE322" s="79">
        <f t="shared" si="2912"/>
        <v>0</v>
      </c>
      <c r="FF322" s="79">
        <f t="shared" si="2913"/>
        <v>0</v>
      </c>
      <c r="FG322" s="153">
        <f t="shared" si="2914"/>
        <v>0</v>
      </c>
      <c r="FH322" s="79">
        <f t="shared" si="2915"/>
        <v>0</v>
      </c>
      <c r="FI322" s="79">
        <f t="shared" si="2916"/>
        <v>0</v>
      </c>
      <c r="FJ322" s="79">
        <f t="shared" si="2917"/>
        <v>0</v>
      </c>
      <c r="FK322" s="79">
        <f t="shared" si="2918"/>
        <v>0</v>
      </c>
      <c r="FL322" s="79">
        <f t="shared" si="2919"/>
        <v>0</v>
      </c>
      <c r="FM322" s="79">
        <f t="shared" si="2920"/>
        <v>0</v>
      </c>
      <c r="FN322" s="79">
        <f t="shared" si="2921"/>
        <v>0</v>
      </c>
      <c r="FO322" s="79">
        <f t="shared" si="2922"/>
        <v>0</v>
      </c>
      <c r="FP322" s="79">
        <f t="shared" si="2923"/>
        <v>0</v>
      </c>
      <c r="FQ322" s="79">
        <f t="shared" si="2924"/>
        <v>0</v>
      </c>
      <c r="FR322" s="79"/>
      <c r="FS322" s="155">
        <f t="shared" si="2925"/>
        <v>0</v>
      </c>
      <c r="FT322" s="79">
        <f t="shared" si="2926"/>
        <v>0</v>
      </c>
      <c r="FU322" s="79">
        <f t="shared" si="2927"/>
        <v>0</v>
      </c>
      <c r="FV322" s="79">
        <f t="shared" si="2928"/>
        <v>0</v>
      </c>
      <c r="FW322" s="79">
        <f t="shared" si="2929"/>
        <v>0</v>
      </c>
      <c r="FX322" s="79">
        <f t="shared" si="2930"/>
        <v>0</v>
      </c>
      <c r="FY322" s="79">
        <f t="shared" si="2931"/>
        <v>0</v>
      </c>
      <c r="FZ322" s="79">
        <f t="shared" si="2932"/>
        <v>0</v>
      </c>
      <c r="GA322" s="79">
        <f t="shared" si="2933"/>
        <v>0</v>
      </c>
      <c r="GB322" s="79">
        <f t="shared" si="2934"/>
        <v>0</v>
      </c>
      <c r="GC322" s="79">
        <f t="shared" si="2935"/>
        <v>0</v>
      </c>
      <c r="GD322" s="79">
        <f t="shared" si="2936"/>
        <v>0</v>
      </c>
      <c r="GE322" s="153">
        <f t="shared" si="2937"/>
        <v>30</v>
      </c>
      <c r="GF322" s="153">
        <f t="shared" si="2938"/>
        <v>0</v>
      </c>
      <c r="GG322" s="79"/>
      <c r="GH322" s="79"/>
      <c r="GI322" s="79"/>
      <c r="GJ322" s="80"/>
      <c r="GK322" s="267"/>
      <c r="GL322" s="10"/>
      <c r="GM322" s="10"/>
      <c r="GN322" s="1"/>
      <c r="GO322" s="13"/>
      <c r="GP322" s="26"/>
      <c r="GQ322" s="5"/>
      <c r="GR322" s="5"/>
    </row>
    <row r="323" spans="1:200" ht="24.95" hidden="1" customHeight="1" outlineLevel="1" x14ac:dyDescent="0.3">
      <c r="A323" s="116"/>
      <c r="B323" s="168"/>
      <c r="C323" s="168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>
        <f t="shared" ref="M323:M328" si="2983">SUM(N323+P323+T323+V323+AR323*2)</f>
        <v>0</v>
      </c>
      <c r="N323" s="116"/>
      <c r="O323" s="181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  <c r="AF323" s="116"/>
      <c r="AG323" s="116"/>
      <c r="AH323" s="116"/>
      <c r="AI323" s="181"/>
      <c r="AJ323" s="116"/>
      <c r="AK323" s="116"/>
      <c r="AL323" s="116"/>
      <c r="AM323" s="116"/>
      <c r="AN323" s="116"/>
      <c r="AO323" s="116"/>
      <c r="AP323" s="116"/>
      <c r="AQ323" s="116"/>
      <c r="AR323" s="116"/>
      <c r="AS323" s="116"/>
      <c r="AT323" s="116"/>
      <c r="AU323" s="116"/>
      <c r="AV323" s="116"/>
      <c r="AW323" s="116"/>
      <c r="AX323" s="116"/>
      <c r="AY323" s="116"/>
      <c r="AZ323" s="116"/>
      <c r="BA323" s="116"/>
      <c r="BB323" s="116"/>
      <c r="BC323" s="116"/>
      <c r="BD323" s="116"/>
      <c r="BE323" s="116"/>
      <c r="BF323" s="116"/>
      <c r="BG323" s="181">
        <f t="shared" si="2888"/>
        <v>0</v>
      </c>
      <c r="BH323" s="181">
        <f t="shared" si="2889"/>
        <v>0</v>
      </c>
      <c r="BI323" s="116"/>
      <c r="BJ323" s="116"/>
      <c r="BK323" s="116"/>
      <c r="BL323" s="116"/>
      <c r="BM323" s="82"/>
      <c r="BN323" s="184"/>
      <c r="BO323" s="184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>
        <f t="shared" si="2981"/>
        <v>0</v>
      </c>
      <c r="BZ323" s="79"/>
      <c r="CA323" s="153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153"/>
      <c r="CV323" s="79"/>
      <c r="CW323" s="79"/>
      <c r="CX323" s="79"/>
      <c r="CY323" s="79"/>
      <c r="CZ323" s="79"/>
      <c r="DA323" s="79"/>
      <c r="DB323" s="79"/>
      <c r="DC323" s="155"/>
      <c r="DD323" s="79"/>
      <c r="DE323" s="155"/>
      <c r="DF323" s="79"/>
      <c r="DG323" s="79"/>
      <c r="DH323" s="79"/>
      <c r="DI323" s="79"/>
      <c r="DJ323" s="79"/>
      <c r="DK323" s="155"/>
      <c r="DL323" s="79"/>
      <c r="DM323" s="79"/>
      <c r="DN323" s="79"/>
      <c r="DO323" s="79"/>
      <c r="DP323" s="79"/>
      <c r="DQ323" s="79"/>
      <c r="DR323" s="79"/>
      <c r="DS323" s="153">
        <f t="shared" si="2939"/>
        <v>0</v>
      </c>
      <c r="DT323" s="153">
        <f t="shared" si="2890"/>
        <v>0</v>
      </c>
      <c r="DU323" s="79"/>
      <c r="DV323" s="79"/>
      <c r="DW323" s="79"/>
      <c r="DX323" s="182"/>
      <c r="DY323" s="183"/>
      <c r="DZ323" s="184"/>
      <c r="EA323" s="184"/>
      <c r="EB323" s="79"/>
      <c r="EC323" s="79"/>
      <c r="ED323" s="79"/>
      <c r="EE323" s="79"/>
      <c r="EF323" s="79"/>
      <c r="EG323" s="79"/>
      <c r="EH323" s="79"/>
      <c r="EI323" s="79"/>
      <c r="EJ323" s="79">
        <f t="shared" si="2891"/>
        <v>0</v>
      </c>
      <c r="EK323" s="79">
        <f t="shared" si="2892"/>
        <v>0</v>
      </c>
      <c r="EL323" s="79">
        <f t="shared" si="2893"/>
        <v>0</v>
      </c>
      <c r="EM323" s="153">
        <f t="shared" si="2894"/>
        <v>0</v>
      </c>
      <c r="EN323" s="79">
        <f t="shared" si="2895"/>
        <v>0</v>
      </c>
      <c r="EO323" s="79">
        <f t="shared" si="2896"/>
        <v>0</v>
      </c>
      <c r="EP323" s="79">
        <f t="shared" si="2897"/>
        <v>0</v>
      </c>
      <c r="EQ323" s="79">
        <f t="shared" si="2898"/>
        <v>0</v>
      </c>
      <c r="ER323" s="79">
        <f t="shared" si="2899"/>
        <v>0</v>
      </c>
      <c r="ES323" s="79">
        <f t="shared" si="2900"/>
        <v>0</v>
      </c>
      <c r="ET323" s="79">
        <f t="shared" si="2901"/>
        <v>0</v>
      </c>
      <c r="EU323" s="79">
        <f t="shared" si="2902"/>
        <v>0</v>
      </c>
      <c r="EV323" s="79">
        <f t="shared" si="2903"/>
        <v>0</v>
      </c>
      <c r="EW323" s="79">
        <f t="shared" si="2904"/>
        <v>0</v>
      </c>
      <c r="EX323" s="79">
        <f t="shared" si="2905"/>
        <v>0</v>
      </c>
      <c r="EY323" s="79">
        <f t="shared" si="2906"/>
        <v>0</v>
      </c>
      <c r="EZ323" s="79">
        <f t="shared" si="2907"/>
        <v>0</v>
      </c>
      <c r="FA323" s="79">
        <f t="shared" si="2908"/>
        <v>0</v>
      </c>
      <c r="FB323" s="79">
        <f t="shared" si="2909"/>
        <v>0</v>
      </c>
      <c r="FC323" s="79">
        <f t="shared" si="2910"/>
        <v>0</v>
      </c>
      <c r="FD323" s="79">
        <f t="shared" si="2911"/>
        <v>0</v>
      </c>
      <c r="FE323" s="79">
        <f t="shared" si="2912"/>
        <v>0</v>
      </c>
      <c r="FF323" s="79">
        <f t="shared" si="2913"/>
        <v>0</v>
      </c>
      <c r="FG323" s="153">
        <f t="shared" si="2914"/>
        <v>0</v>
      </c>
      <c r="FH323" s="79">
        <f t="shared" si="2915"/>
        <v>0</v>
      </c>
      <c r="FI323" s="79">
        <f t="shared" si="2916"/>
        <v>0</v>
      </c>
      <c r="FJ323" s="79">
        <f t="shared" si="2917"/>
        <v>0</v>
      </c>
      <c r="FK323" s="79">
        <f t="shared" si="2918"/>
        <v>0</v>
      </c>
      <c r="FL323" s="79">
        <f t="shared" si="2919"/>
        <v>0</v>
      </c>
      <c r="FM323" s="79">
        <f t="shared" si="2920"/>
        <v>0</v>
      </c>
      <c r="FN323" s="79">
        <f t="shared" si="2921"/>
        <v>0</v>
      </c>
      <c r="FO323" s="79">
        <f t="shared" si="2922"/>
        <v>0</v>
      </c>
      <c r="FP323" s="79">
        <f t="shared" si="2923"/>
        <v>0</v>
      </c>
      <c r="FQ323" s="79">
        <f t="shared" si="2924"/>
        <v>0</v>
      </c>
      <c r="FR323" s="79"/>
      <c r="FS323" s="155">
        <f t="shared" si="2925"/>
        <v>0</v>
      </c>
      <c r="FT323" s="79">
        <f t="shared" si="2926"/>
        <v>0</v>
      </c>
      <c r="FU323" s="79">
        <f t="shared" si="2927"/>
        <v>0</v>
      </c>
      <c r="FV323" s="79">
        <f t="shared" si="2928"/>
        <v>0</v>
      </c>
      <c r="FW323" s="79">
        <f t="shared" si="2929"/>
        <v>0</v>
      </c>
      <c r="FX323" s="79">
        <f t="shared" si="2930"/>
        <v>0</v>
      </c>
      <c r="FY323" s="79">
        <f t="shared" si="2931"/>
        <v>0</v>
      </c>
      <c r="FZ323" s="79">
        <f t="shared" si="2932"/>
        <v>0</v>
      </c>
      <c r="GA323" s="79">
        <f t="shared" si="2933"/>
        <v>0</v>
      </c>
      <c r="GB323" s="79">
        <f t="shared" si="2934"/>
        <v>0</v>
      </c>
      <c r="GC323" s="79">
        <f t="shared" si="2935"/>
        <v>0</v>
      </c>
      <c r="GD323" s="79">
        <f t="shared" si="2936"/>
        <v>0</v>
      </c>
      <c r="GE323" s="153">
        <f t="shared" si="2937"/>
        <v>0</v>
      </c>
      <c r="GF323" s="153">
        <f t="shared" si="2938"/>
        <v>0</v>
      </c>
      <c r="GG323" s="79"/>
      <c r="GH323" s="79"/>
      <c r="GI323" s="79"/>
      <c r="GJ323" s="80"/>
      <c r="GK323" s="267"/>
      <c r="GL323" s="10"/>
      <c r="GM323" s="10"/>
      <c r="GN323" s="1"/>
      <c r="GO323" s="13"/>
      <c r="GP323" s="26"/>
      <c r="GQ323" s="5"/>
      <c r="GR323" s="5"/>
    </row>
    <row r="324" spans="1:200" ht="24.95" hidden="1" customHeight="1" outlineLevel="1" x14ac:dyDescent="0.3">
      <c r="A324" s="116"/>
      <c r="B324" s="168"/>
      <c r="C324" s="168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>
        <f t="shared" si="2983"/>
        <v>0</v>
      </c>
      <c r="N324" s="116"/>
      <c r="O324" s="181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  <c r="AF324" s="116"/>
      <c r="AG324" s="116"/>
      <c r="AH324" s="116"/>
      <c r="AI324" s="181"/>
      <c r="AJ324" s="116"/>
      <c r="AK324" s="116"/>
      <c r="AL324" s="116"/>
      <c r="AM324" s="116"/>
      <c r="AN324" s="116"/>
      <c r="AO324" s="116"/>
      <c r="AP324" s="116"/>
      <c r="AQ324" s="116"/>
      <c r="AR324" s="116"/>
      <c r="AS324" s="116"/>
      <c r="AT324" s="116"/>
      <c r="AU324" s="116"/>
      <c r="AV324" s="116"/>
      <c r="AW324" s="116"/>
      <c r="AX324" s="116"/>
      <c r="AY324" s="116"/>
      <c r="AZ324" s="116"/>
      <c r="BA324" s="116"/>
      <c r="BB324" s="116"/>
      <c r="BC324" s="116"/>
      <c r="BD324" s="116"/>
      <c r="BE324" s="116"/>
      <c r="BF324" s="116"/>
      <c r="BG324" s="181">
        <f t="shared" si="2888"/>
        <v>0</v>
      </c>
      <c r="BH324" s="181">
        <f t="shared" si="2889"/>
        <v>0</v>
      </c>
      <c r="BI324" s="116"/>
      <c r="BJ324" s="116"/>
      <c r="BK324" s="116"/>
      <c r="BL324" s="116"/>
      <c r="BM324" s="82"/>
      <c r="BN324" s="184"/>
      <c r="BO324" s="184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>
        <f t="shared" si="2981"/>
        <v>0</v>
      </c>
      <c r="BZ324" s="79"/>
      <c r="CA324" s="153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153"/>
      <c r="CV324" s="79"/>
      <c r="CW324" s="79"/>
      <c r="CX324" s="79"/>
      <c r="CY324" s="79"/>
      <c r="CZ324" s="79"/>
      <c r="DA324" s="79"/>
      <c r="DB324" s="79"/>
      <c r="DC324" s="155"/>
      <c r="DD324" s="79"/>
      <c r="DE324" s="155"/>
      <c r="DF324" s="79"/>
      <c r="DG324" s="79"/>
      <c r="DH324" s="79"/>
      <c r="DI324" s="79"/>
      <c r="DJ324" s="79"/>
      <c r="DK324" s="155"/>
      <c r="DL324" s="79"/>
      <c r="DM324" s="79"/>
      <c r="DN324" s="79"/>
      <c r="DO324" s="79"/>
      <c r="DP324" s="79"/>
      <c r="DQ324" s="79"/>
      <c r="DR324" s="79"/>
      <c r="DS324" s="153">
        <f t="shared" si="2939"/>
        <v>0</v>
      </c>
      <c r="DT324" s="153">
        <f t="shared" si="2890"/>
        <v>0</v>
      </c>
      <c r="DU324" s="79"/>
      <c r="DV324" s="79"/>
      <c r="DW324" s="79"/>
      <c r="DX324" s="182"/>
      <c r="DY324" s="183"/>
      <c r="DZ324" s="184"/>
      <c r="EA324" s="184"/>
      <c r="EB324" s="79"/>
      <c r="EC324" s="79"/>
      <c r="ED324" s="79"/>
      <c r="EE324" s="79"/>
      <c r="EF324" s="79"/>
      <c r="EG324" s="79"/>
      <c r="EH324" s="79"/>
      <c r="EI324" s="79"/>
      <c r="EJ324" s="79">
        <f t="shared" si="2891"/>
        <v>0</v>
      </c>
      <c r="EK324" s="79">
        <f t="shared" si="2892"/>
        <v>0</v>
      </c>
      <c r="EL324" s="79">
        <f t="shared" si="2893"/>
        <v>0</v>
      </c>
      <c r="EM324" s="153">
        <f t="shared" si="2894"/>
        <v>0</v>
      </c>
      <c r="EN324" s="79">
        <f t="shared" si="2895"/>
        <v>0</v>
      </c>
      <c r="EO324" s="79">
        <f t="shared" si="2896"/>
        <v>0</v>
      </c>
      <c r="EP324" s="79">
        <f t="shared" si="2897"/>
        <v>0</v>
      </c>
      <c r="EQ324" s="79">
        <f t="shared" si="2898"/>
        <v>0</v>
      </c>
      <c r="ER324" s="79">
        <f t="shared" si="2899"/>
        <v>0</v>
      </c>
      <c r="ES324" s="79">
        <f t="shared" si="2900"/>
        <v>0</v>
      </c>
      <c r="ET324" s="79">
        <f t="shared" si="2901"/>
        <v>0</v>
      </c>
      <c r="EU324" s="79">
        <f t="shared" si="2902"/>
        <v>0</v>
      </c>
      <c r="EV324" s="79">
        <f t="shared" si="2903"/>
        <v>0</v>
      </c>
      <c r="EW324" s="79">
        <f t="shared" si="2904"/>
        <v>0</v>
      </c>
      <c r="EX324" s="79">
        <f t="shared" si="2905"/>
        <v>0</v>
      </c>
      <c r="EY324" s="79">
        <f t="shared" si="2906"/>
        <v>0</v>
      </c>
      <c r="EZ324" s="79">
        <f t="shared" si="2907"/>
        <v>0</v>
      </c>
      <c r="FA324" s="79">
        <f t="shared" si="2908"/>
        <v>0</v>
      </c>
      <c r="FB324" s="79">
        <f t="shared" si="2909"/>
        <v>0</v>
      </c>
      <c r="FC324" s="79">
        <f t="shared" si="2910"/>
        <v>0</v>
      </c>
      <c r="FD324" s="79">
        <f t="shared" si="2911"/>
        <v>0</v>
      </c>
      <c r="FE324" s="79">
        <f t="shared" si="2912"/>
        <v>0</v>
      </c>
      <c r="FF324" s="79">
        <f t="shared" si="2913"/>
        <v>0</v>
      </c>
      <c r="FG324" s="153">
        <f t="shared" si="2914"/>
        <v>0</v>
      </c>
      <c r="FH324" s="79">
        <f t="shared" si="2915"/>
        <v>0</v>
      </c>
      <c r="FI324" s="79">
        <f t="shared" si="2916"/>
        <v>0</v>
      </c>
      <c r="FJ324" s="79">
        <f t="shared" si="2917"/>
        <v>0</v>
      </c>
      <c r="FK324" s="79">
        <f t="shared" si="2918"/>
        <v>0</v>
      </c>
      <c r="FL324" s="79">
        <f t="shared" si="2919"/>
        <v>0</v>
      </c>
      <c r="FM324" s="79">
        <f t="shared" si="2920"/>
        <v>0</v>
      </c>
      <c r="FN324" s="79">
        <f t="shared" si="2921"/>
        <v>0</v>
      </c>
      <c r="FO324" s="79">
        <f t="shared" si="2922"/>
        <v>0</v>
      </c>
      <c r="FP324" s="79">
        <f t="shared" si="2923"/>
        <v>0</v>
      </c>
      <c r="FQ324" s="79">
        <f t="shared" si="2924"/>
        <v>0</v>
      </c>
      <c r="FR324" s="79"/>
      <c r="FS324" s="155">
        <f t="shared" si="2925"/>
        <v>0</v>
      </c>
      <c r="FT324" s="79">
        <f t="shared" si="2926"/>
        <v>0</v>
      </c>
      <c r="FU324" s="79">
        <f t="shared" si="2927"/>
        <v>0</v>
      </c>
      <c r="FV324" s="79">
        <f t="shared" si="2928"/>
        <v>0</v>
      </c>
      <c r="FW324" s="79">
        <f t="shared" si="2929"/>
        <v>0</v>
      </c>
      <c r="FX324" s="79">
        <f t="shared" si="2930"/>
        <v>0</v>
      </c>
      <c r="FY324" s="79">
        <f t="shared" si="2931"/>
        <v>0</v>
      </c>
      <c r="FZ324" s="79">
        <f t="shared" si="2932"/>
        <v>0</v>
      </c>
      <c r="GA324" s="79">
        <f t="shared" si="2933"/>
        <v>0</v>
      </c>
      <c r="GB324" s="79">
        <f t="shared" si="2934"/>
        <v>0</v>
      </c>
      <c r="GC324" s="79">
        <f t="shared" si="2935"/>
        <v>0</v>
      </c>
      <c r="GD324" s="79">
        <f t="shared" si="2936"/>
        <v>0</v>
      </c>
      <c r="GE324" s="153">
        <f t="shared" si="2937"/>
        <v>0</v>
      </c>
      <c r="GF324" s="153">
        <f t="shared" si="2938"/>
        <v>0</v>
      </c>
      <c r="GG324" s="79"/>
      <c r="GH324" s="79"/>
      <c r="GI324" s="79"/>
      <c r="GJ324" s="80"/>
      <c r="GK324" s="267"/>
      <c r="GL324" s="10"/>
      <c r="GM324" s="10"/>
      <c r="GN324" s="1"/>
      <c r="GO324" s="13"/>
      <c r="GP324" s="26"/>
      <c r="GQ324" s="5"/>
      <c r="GR324" s="5"/>
    </row>
    <row r="325" spans="1:200" ht="24.95" hidden="1" customHeight="1" outlineLevel="1" x14ac:dyDescent="0.3">
      <c r="A325" s="116"/>
      <c r="B325" s="168"/>
      <c r="C325" s="168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>
        <f t="shared" si="2983"/>
        <v>0</v>
      </c>
      <c r="N325" s="116"/>
      <c r="O325" s="181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  <c r="AF325" s="116"/>
      <c r="AG325" s="116"/>
      <c r="AH325" s="116"/>
      <c r="AI325" s="181"/>
      <c r="AJ325" s="116"/>
      <c r="AK325" s="116"/>
      <c r="AL325" s="116"/>
      <c r="AM325" s="116"/>
      <c r="AN325" s="116"/>
      <c r="AO325" s="116"/>
      <c r="AP325" s="116"/>
      <c r="AQ325" s="116"/>
      <c r="AR325" s="116"/>
      <c r="AS325" s="116"/>
      <c r="AT325" s="116"/>
      <c r="AU325" s="116"/>
      <c r="AV325" s="116"/>
      <c r="AW325" s="116"/>
      <c r="AX325" s="116"/>
      <c r="AY325" s="116"/>
      <c r="AZ325" s="116"/>
      <c r="BA325" s="116"/>
      <c r="BB325" s="116"/>
      <c r="BC325" s="116"/>
      <c r="BD325" s="116"/>
      <c r="BE325" s="116"/>
      <c r="BF325" s="116"/>
      <c r="BG325" s="181">
        <f t="shared" si="2888"/>
        <v>0</v>
      </c>
      <c r="BH325" s="181">
        <f t="shared" si="2889"/>
        <v>0</v>
      </c>
      <c r="BI325" s="116"/>
      <c r="BJ325" s="116"/>
      <c r="BK325" s="116"/>
      <c r="BL325" s="116"/>
      <c r="BM325" s="82"/>
      <c r="BN325" s="184"/>
      <c r="BO325" s="184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>
        <f t="shared" si="2981"/>
        <v>0</v>
      </c>
      <c r="BZ325" s="79"/>
      <c r="CA325" s="153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153"/>
      <c r="CV325" s="79"/>
      <c r="CW325" s="79"/>
      <c r="CX325" s="79"/>
      <c r="CY325" s="79"/>
      <c r="CZ325" s="79"/>
      <c r="DA325" s="79"/>
      <c r="DB325" s="79"/>
      <c r="DC325" s="155"/>
      <c r="DD325" s="79"/>
      <c r="DE325" s="155"/>
      <c r="DF325" s="79"/>
      <c r="DG325" s="79"/>
      <c r="DH325" s="79"/>
      <c r="DI325" s="79"/>
      <c r="DJ325" s="79"/>
      <c r="DK325" s="155"/>
      <c r="DL325" s="79"/>
      <c r="DM325" s="79"/>
      <c r="DN325" s="79"/>
      <c r="DO325" s="79"/>
      <c r="DP325" s="79"/>
      <c r="DQ325" s="79"/>
      <c r="DR325" s="79"/>
      <c r="DS325" s="153">
        <f t="shared" si="2939"/>
        <v>0</v>
      </c>
      <c r="DT325" s="153">
        <f t="shared" si="2890"/>
        <v>0</v>
      </c>
      <c r="DU325" s="79"/>
      <c r="DV325" s="79"/>
      <c r="DW325" s="79"/>
      <c r="DX325" s="182"/>
      <c r="DY325" s="183"/>
      <c r="DZ325" s="184"/>
      <c r="EA325" s="184"/>
      <c r="EB325" s="79"/>
      <c r="EC325" s="79"/>
      <c r="ED325" s="79"/>
      <c r="EE325" s="79"/>
      <c r="EF325" s="79"/>
      <c r="EG325" s="79"/>
      <c r="EH325" s="79"/>
      <c r="EI325" s="79"/>
      <c r="EJ325" s="79">
        <f t="shared" si="2891"/>
        <v>0</v>
      </c>
      <c r="EK325" s="79">
        <f t="shared" si="2892"/>
        <v>0</v>
      </c>
      <c r="EL325" s="79">
        <f t="shared" si="2893"/>
        <v>0</v>
      </c>
      <c r="EM325" s="153">
        <f t="shared" si="2894"/>
        <v>0</v>
      </c>
      <c r="EN325" s="79">
        <f t="shared" si="2895"/>
        <v>0</v>
      </c>
      <c r="EO325" s="79">
        <f t="shared" si="2896"/>
        <v>0</v>
      </c>
      <c r="EP325" s="79">
        <f t="shared" si="2897"/>
        <v>0</v>
      </c>
      <c r="EQ325" s="79">
        <f t="shared" si="2898"/>
        <v>0</v>
      </c>
      <c r="ER325" s="79">
        <f t="shared" si="2899"/>
        <v>0</v>
      </c>
      <c r="ES325" s="79">
        <f t="shared" si="2900"/>
        <v>0</v>
      </c>
      <c r="ET325" s="79">
        <f t="shared" si="2901"/>
        <v>0</v>
      </c>
      <c r="EU325" s="79">
        <f t="shared" si="2902"/>
        <v>0</v>
      </c>
      <c r="EV325" s="79">
        <f t="shared" si="2903"/>
        <v>0</v>
      </c>
      <c r="EW325" s="79">
        <f t="shared" si="2904"/>
        <v>0</v>
      </c>
      <c r="EX325" s="79">
        <f t="shared" si="2905"/>
        <v>0</v>
      </c>
      <c r="EY325" s="79">
        <f t="shared" si="2906"/>
        <v>0</v>
      </c>
      <c r="EZ325" s="79">
        <f t="shared" si="2907"/>
        <v>0</v>
      </c>
      <c r="FA325" s="79">
        <f t="shared" si="2908"/>
        <v>0</v>
      </c>
      <c r="FB325" s="79">
        <f t="shared" si="2909"/>
        <v>0</v>
      </c>
      <c r="FC325" s="79">
        <f t="shared" si="2910"/>
        <v>0</v>
      </c>
      <c r="FD325" s="79">
        <f t="shared" si="2911"/>
        <v>0</v>
      </c>
      <c r="FE325" s="79">
        <f t="shared" si="2912"/>
        <v>0</v>
      </c>
      <c r="FF325" s="79">
        <f t="shared" si="2913"/>
        <v>0</v>
      </c>
      <c r="FG325" s="153">
        <f t="shared" si="2914"/>
        <v>0</v>
      </c>
      <c r="FH325" s="79">
        <f t="shared" si="2915"/>
        <v>0</v>
      </c>
      <c r="FI325" s="79">
        <f t="shared" si="2916"/>
        <v>0</v>
      </c>
      <c r="FJ325" s="79">
        <f t="shared" si="2917"/>
        <v>0</v>
      </c>
      <c r="FK325" s="79">
        <f t="shared" si="2918"/>
        <v>0</v>
      </c>
      <c r="FL325" s="79">
        <f t="shared" si="2919"/>
        <v>0</v>
      </c>
      <c r="FM325" s="79">
        <f t="shared" si="2920"/>
        <v>0</v>
      </c>
      <c r="FN325" s="79">
        <f t="shared" si="2921"/>
        <v>0</v>
      </c>
      <c r="FO325" s="79">
        <f t="shared" si="2922"/>
        <v>0</v>
      </c>
      <c r="FP325" s="79">
        <f t="shared" si="2923"/>
        <v>0</v>
      </c>
      <c r="FQ325" s="79">
        <f t="shared" si="2924"/>
        <v>0</v>
      </c>
      <c r="FR325" s="79"/>
      <c r="FS325" s="155">
        <f t="shared" si="2925"/>
        <v>0</v>
      </c>
      <c r="FT325" s="79">
        <f t="shared" si="2926"/>
        <v>0</v>
      </c>
      <c r="FU325" s="79">
        <f t="shared" si="2927"/>
        <v>0</v>
      </c>
      <c r="FV325" s="79">
        <f t="shared" si="2928"/>
        <v>0</v>
      </c>
      <c r="FW325" s="79">
        <f t="shared" si="2929"/>
        <v>0</v>
      </c>
      <c r="FX325" s="79">
        <f t="shared" si="2930"/>
        <v>0</v>
      </c>
      <c r="FY325" s="79">
        <f t="shared" si="2931"/>
        <v>0</v>
      </c>
      <c r="FZ325" s="79">
        <f t="shared" si="2932"/>
        <v>0</v>
      </c>
      <c r="GA325" s="79">
        <f t="shared" si="2933"/>
        <v>0</v>
      </c>
      <c r="GB325" s="79">
        <f t="shared" si="2934"/>
        <v>0</v>
      </c>
      <c r="GC325" s="79">
        <f t="shared" si="2935"/>
        <v>0</v>
      </c>
      <c r="GD325" s="79">
        <f t="shared" si="2936"/>
        <v>0</v>
      </c>
      <c r="GE325" s="153">
        <f t="shared" si="2937"/>
        <v>0</v>
      </c>
      <c r="GF325" s="153">
        <f t="shared" si="2938"/>
        <v>0</v>
      </c>
      <c r="GG325" s="79"/>
      <c r="GH325" s="79"/>
      <c r="GI325" s="79"/>
      <c r="GJ325" s="80"/>
      <c r="GK325" s="267"/>
      <c r="GL325" s="10"/>
      <c r="GM325" s="10"/>
      <c r="GN325" s="1"/>
      <c r="GO325" s="13"/>
      <c r="GP325" s="26"/>
      <c r="GQ325" s="5"/>
      <c r="GR325" s="5"/>
    </row>
    <row r="326" spans="1:200" ht="24.95" hidden="1" customHeight="1" outlineLevel="1" x14ac:dyDescent="0.3">
      <c r="A326" s="116"/>
      <c r="B326" s="168"/>
      <c r="C326" s="168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>
        <f t="shared" si="2983"/>
        <v>0</v>
      </c>
      <c r="N326" s="116"/>
      <c r="O326" s="181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  <c r="AF326" s="116"/>
      <c r="AG326" s="116"/>
      <c r="AH326" s="116"/>
      <c r="AI326" s="181"/>
      <c r="AJ326" s="116"/>
      <c r="AK326" s="116"/>
      <c r="AL326" s="116"/>
      <c r="AM326" s="116"/>
      <c r="AN326" s="116"/>
      <c r="AO326" s="116"/>
      <c r="AP326" s="116"/>
      <c r="AQ326" s="116"/>
      <c r="AR326" s="116"/>
      <c r="AS326" s="116"/>
      <c r="AT326" s="116"/>
      <c r="AU326" s="116"/>
      <c r="AV326" s="116"/>
      <c r="AW326" s="116"/>
      <c r="AX326" s="116"/>
      <c r="AY326" s="116"/>
      <c r="AZ326" s="116"/>
      <c r="BA326" s="116"/>
      <c r="BB326" s="116"/>
      <c r="BC326" s="116"/>
      <c r="BD326" s="116"/>
      <c r="BE326" s="116"/>
      <c r="BF326" s="116"/>
      <c r="BG326" s="181">
        <f t="shared" si="2888"/>
        <v>0</v>
      </c>
      <c r="BH326" s="181">
        <f t="shared" si="2889"/>
        <v>0</v>
      </c>
      <c r="BI326" s="116"/>
      <c r="BJ326" s="116"/>
      <c r="BK326" s="116"/>
      <c r="BL326" s="116"/>
      <c r="BM326" s="82"/>
      <c r="BN326" s="184"/>
      <c r="BO326" s="184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>
        <f t="shared" si="2981"/>
        <v>0</v>
      </c>
      <c r="BZ326" s="79"/>
      <c r="CA326" s="153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153"/>
      <c r="CV326" s="79"/>
      <c r="CW326" s="79"/>
      <c r="CX326" s="79"/>
      <c r="CY326" s="79"/>
      <c r="CZ326" s="79"/>
      <c r="DA326" s="79"/>
      <c r="DB326" s="79"/>
      <c r="DC326" s="155"/>
      <c r="DD326" s="79"/>
      <c r="DE326" s="155"/>
      <c r="DF326" s="79"/>
      <c r="DG326" s="79"/>
      <c r="DH326" s="79"/>
      <c r="DI326" s="79"/>
      <c r="DJ326" s="79"/>
      <c r="DK326" s="155"/>
      <c r="DL326" s="79"/>
      <c r="DM326" s="79"/>
      <c r="DN326" s="79"/>
      <c r="DO326" s="79"/>
      <c r="DP326" s="79"/>
      <c r="DQ326" s="79"/>
      <c r="DR326" s="79"/>
      <c r="DS326" s="153">
        <f t="shared" si="2939"/>
        <v>0</v>
      </c>
      <c r="DT326" s="153">
        <f t="shared" si="2890"/>
        <v>0</v>
      </c>
      <c r="DU326" s="79"/>
      <c r="DV326" s="79"/>
      <c r="DW326" s="79"/>
      <c r="DX326" s="182"/>
      <c r="DY326" s="183"/>
      <c r="DZ326" s="184"/>
      <c r="EA326" s="184"/>
      <c r="EB326" s="79"/>
      <c r="EC326" s="79"/>
      <c r="ED326" s="79"/>
      <c r="EE326" s="79"/>
      <c r="EF326" s="79"/>
      <c r="EG326" s="79"/>
      <c r="EH326" s="79"/>
      <c r="EI326" s="79"/>
      <c r="EJ326" s="79">
        <f t="shared" si="2891"/>
        <v>0</v>
      </c>
      <c r="EK326" s="79">
        <f t="shared" si="2892"/>
        <v>0</v>
      </c>
      <c r="EL326" s="79">
        <f t="shared" si="2893"/>
        <v>0</v>
      </c>
      <c r="EM326" s="153">
        <f t="shared" si="2894"/>
        <v>0</v>
      </c>
      <c r="EN326" s="79">
        <f t="shared" si="2895"/>
        <v>0</v>
      </c>
      <c r="EO326" s="79">
        <f t="shared" si="2896"/>
        <v>0</v>
      </c>
      <c r="EP326" s="79">
        <f t="shared" si="2897"/>
        <v>0</v>
      </c>
      <c r="EQ326" s="79">
        <f t="shared" si="2898"/>
        <v>0</v>
      </c>
      <c r="ER326" s="79">
        <f t="shared" si="2899"/>
        <v>0</v>
      </c>
      <c r="ES326" s="79">
        <f t="shared" si="2900"/>
        <v>0</v>
      </c>
      <c r="ET326" s="79">
        <f t="shared" si="2901"/>
        <v>0</v>
      </c>
      <c r="EU326" s="79">
        <f t="shared" si="2902"/>
        <v>0</v>
      </c>
      <c r="EV326" s="79">
        <f t="shared" si="2903"/>
        <v>0</v>
      </c>
      <c r="EW326" s="79">
        <f t="shared" si="2904"/>
        <v>0</v>
      </c>
      <c r="EX326" s="79">
        <f t="shared" si="2905"/>
        <v>0</v>
      </c>
      <c r="EY326" s="79">
        <f t="shared" si="2906"/>
        <v>0</v>
      </c>
      <c r="EZ326" s="79">
        <f t="shared" si="2907"/>
        <v>0</v>
      </c>
      <c r="FA326" s="79">
        <f t="shared" si="2908"/>
        <v>0</v>
      </c>
      <c r="FB326" s="79">
        <f t="shared" si="2909"/>
        <v>0</v>
      </c>
      <c r="FC326" s="79">
        <f t="shared" si="2910"/>
        <v>0</v>
      </c>
      <c r="FD326" s="79">
        <f t="shared" si="2911"/>
        <v>0</v>
      </c>
      <c r="FE326" s="79">
        <f t="shared" si="2912"/>
        <v>0</v>
      </c>
      <c r="FF326" s="79">
        <f t="shared" si="2913"/>
        <v>0</v>
      </c>
      <c r="FG326" s="153">
        <f t="shared" si="2914"/>
        <v>0</v>
      </c>
      <c r="FH326" s="79">
        <f t="shared" si="2915"/>
        <v>0</v>
      </c>
      <c r="FI326" s="79">
        <f t="shared" si="2916"/>
        <v>0</v>
      </c>
      <c r="FJ326" s="79">
        <f t="shared" si="2917"/>
        <v>0</v>
      </c>
      <c r="FK326" s="79">
        <f t="shared" si="2918"/>
        <v>0</v>
      </c>
      <c r="FL326" s="79">
        <f t="shared" si="2919"/>
        <v>0</v>
      </c>
      <c r="FM326" s="79">
        <f t="shared" si="2920"/>
        <v>0</v>
      </c>
      <c r="FN326" s="79">
        <f t="shared" si="2921"/>
        <v>0</v>
      </c>
      <c r="FO326" s="79">
        <f t="shared" si="2922"/>
        <v>0</v>
      </c>
      <c r="FP326" s="79">
        <f t="shared" si="2923"/>
        <v>0</v>
      </c>
      <c r="FQ326" s="79">
        <f t="shared" si="2924"/>
        <v>0</v>
      </c>
      <c r="FR326" s="79"/>
      <c r="FS326" s="155">
        <f t="shared" si="2925"/>
        <v>0</v>
      </c>
      <c r="FT326" s="79">
        <f t="shared" si="2926"/>
        <v>0</v>
      </c>
      <c r="FU326" s="79">
        <f t="shared" si="2927"/>
        <v>0</v>
      </c>
      <c r="FV326" s="79">
        <f t="shared" si="2928"/>
        <v>0</v>
      </c>
      <c r="FW326" s="79">
        <f t="shared" si="2929"/>
        <v>0</v>
      </c>
      <c r="FX326" s="79">
        <f t="shared" si="2930"/>
        <v>0</v>
      </c>
      <c r="FY326" s="79">
        <f t="shared" si="2931"/>
        <v>0</v>
      </c>
      <c r="FZ326" s="79">
        <f t="shared" si="2932"/>
        <v>0</v>
      </c>
      <c r="GA326" s="79">
        <f t="shared" si="2933"/>
        <v>0</v>
      </c>
      <c r="GB326" s="79">
        <f t="shared" si="2934"/>
        <v>0</v>
      </c>
      <c r="GC326" s="79">
        <f t="shared" si="2935"/>
        <v>0</v>
      </c>
      <c r="GD326" s="79">
        <f t="shared" si="2936"/>
        <v>0</v>
      </c>
      <c r="GE326" s="153">
        <f t="shared" si="2937"/>
        <v>0</v>
      </c>
      <c r="GF326" s="153">
        <f t="shared" si="2938"/>
        <v>0</v>
      </c>
      <c r="GG326" s="79"/>
      <c r="GH326" s="79"/>
      <c r="GI326" s="79"/>
      <c r="GJ326" s="80"/>
      <c r="GK326" s="267"/>
      <c r="GL326" s="10"/>
      <c r="GM326" s="10"/>
      <c r="GN326" s="1"/>
      <c r="GO326" s="13"/>
      <c r="GP326" s="26"/>
      <c r="GQ326" s="5"/>
      <c r="GR326" s="5"/>
    </row>
    <row r="327" spans="1:200" ht="24.95" hidden="1" customHeight="1" outlineLevel="1" x14ac:dyDescent="0.3">
      <c r="A327" s="116"/>
      <c r="B327" s="168"/>
      <c r="C327" s="168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>
        <f t="shared" si="2983"/>
        <v>0</v>
      </c>
      <c r="N327" s="116"/>
      <c r="O327" s="181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  <c r="AF327" s="116"/>
      <c r="AG327" s="116"/>
      <c r="AH327" s="116"/>
      <c r="AI327" s="181"/>
      <c r="AJ327" s="116"/>
      <c r="AK327" s="116"/>
      <c r="AL327" s="116"/>
      <c r="AM327" s="116"/>
      <c r="AN327" s="116"/>
      <c r="AO327" s="116"/>
      <c r="AP327" s="116"/>
      <c r="AQ327" s="116"/>
      <c r="AR327" s="116"/>
      <c r="AS327" s="116"/>
      <c r="AT327" s="116"/>
      <c r="AU327" s="116"/>
      <c r="AV327" s="116"/>
      <c r="AW327" s="116"/>
      <c r="AX327" s="116"/>
      <c r="AY327" s="116"/>
      <c r="AZ327" s="116"/>
      <c r="BA327" s="116"/>
      <c r="BB327" s="116"/>
      <c r="BC327" s="116"/>
      <c r="BD327" s="116"/>
      <c r="BE327" s="116"/>
      <c r="BF327" s="116"/>
      <c r="BG327" s="181">
        <f t="shared" si="2888"/>
        <v>0</v>
      </c>
      <c r="BH327" s="181">
        <f t="shared" si="2889"/>
        <v>0</v>
      </c>
      <c r="BI327" s="116"/>
      <c r="BJ327" s="116"/>
      <c r="BK327" s="116"/>
      <c r="BL327" s="116"/>
      <c r="BM327" s="82"/>
      <c r="BN327" s="184"/>
      <c r="BO327" s="184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>
        <f t="shared" si="2981"/>
        <v>0</v>
      </c>
      <c r="BZ327" s="79"/>
      <c r="CA327" s="153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153"/>
      <c r="CV327" s="79"/>
      <c r="CW327" s="79"/>
      <c r="CX327" s="79"/>
      <c r="CY327" s="79"/>
      <c r="CZ327" s="79"/>
      <c r="DA327" s="79"/>
      <c r="DB327" s="79"/>
      <c r="DC327" s="155"/>
      <c r="DD327" s="79"/>
      <c r="DE327" s="155"/>
      <c r="DF327" s="79"/>
      <c r="DG327" s="79"/>
      <c r="DH327" s="79"/>
      <c r="DI327" s="79"/>
      <c r="DJ327" s="79"/>
      <c r="DK327" s="155"/>
      <c r="DL327" s="79"/>
      <c r="DM327" s="79"/>
      <c r="DN327" s="79"/>
      <c r="DO327" s="79"/>
      <c r="DP327" s="79"/>
      <c r="DQ327" s="79"/>
      <c r="DR327" s="79"/>
      <c r="DS327" s="153">
        <f t="shared" si="2939"/>
        <v>0</v>
      </c>
      <c r="DT327" s="153">
        <f t="shared" si="2890"/>
        <v>0</v>
      </c>
      <c r="DU327" s="79"/>
      <c r="DV327" s="79"/>
      <c r="DW327" s="79"/>
      <c r="DX327" s="182"/>
      <c r="DY327" s="183"/>
      <c r="DZ327" s="184"/>
      <c r="EA327" s="184"/>
      <c r="EB327" s="79"/>
      <c r="EC327" s="79"/>
      <c r="ED327" s="79"/>
      <c r="EE327" s="79"/>
      <c r="EF327" s="79"/>
      <c r="EG327" s="79"/>
      <c r="EH327" s="79"/>
      <c r="EI327" s="79"/>
      <c r="EJ327" s="79">
        <f t="shared" si="2891"/>
        <v>0</v>
      </c>
      <c r="EK327" s="79">
        <f t="shared" si="2892"/>
        <v>0</v>
      </c>
      <c r="EL327" s="79">
        <f t="shared" si="2893"/>
        <v>0</v>
      </c>
      <c r="EM327" s="153">
        <f t="shared" si="2894"/>
        <v>0</v>
      </c>
      <c r="EN327" s="79">
        <f t="shared" si="2895"/>
        <v>0</v>
      </c>
      <c r="EO327" s="79">
        <f t="shared" si="2896"/>
        <v>0</v>
      </c>
      <c r="EP327" s="79">
        <f t="shared" si="2897"/>
        <v>0</v>
      </c>
      <c r="EQ327" s="79">
        <f t="shared" si="2898"/>
        <v>0</v>
      </c>
      <c r="ER327" s="79">
        <f t="shared" si="2899"/>
        <v>0</v>
      </c>
      <c r="ES327" s="79">
        <f t="shared" si="2900"/>
        <v>0</v>
      </c>
      <c r="ET327" s="79">
        <f t="shared" si="2901"/>
        <v>0</v>
      </c>
      <c r="EU327" s="79">
        <f t="shared" si="2902"/>
        <v>0</v>
      </c>
      <c r="EV327" s="79">
        <f t="shared" si="2903"/>
        <v>0</v>
      </c>
      <c r="EW327" s="79">
        <f t="shared" si="2904"/>
        <v>0</v>
      </c>
      <c r="EX327" s="79">
        <f t="shared" si="2905"/>
        <v>0</v>
      </c>
      <c r="EY327" s="79">
        <f t="shared" si="2906"/>
        <v>0</v>
      </c>
      <c r="EZ327" s="79">
        <f t="shared" si="2907"/>
        <v>0</v>
      </c>
      <c r="FA327" s="79">
        <f t="shared" si="2908"/>
        <v>0</v>
      </c>
      <c r="FB327" s="79">
        <f t="shared" si="2909"/>
        <v>0</v>
      </c>
      <c r="FC327" s="79">
        <f t="shared" si="2910"/>
        <v>0</v>
      </c>
      <c r="FD327" s="79">
        <f t="shared" si="2911"/>
        <v>0</v>
      </c>
      <c r="FE327" s="79">
        <f t="shared" si="2912"/>
        <v>0</v>
      </c>
      <c r="FF327" s="79">
        <f t="shared" si="2913"/>
        <v>0</v>
      </c>
      <c r="FG327" s="153">
        <f t="shared" si="2914"/>
        <v>0</v>
      </c>
      <c r="FH327" s="79">
        <f t="shared" si="2915"/>
        <v>0</v>
      </c>
      <c r="FI327" s="79">
        <f t="shared" si="2916"/>
        <v>0</v>
      </c>
      <c r="FJ327" s="79">
        <f t="shared" si="2917"/>
        <v>0</v>
      </c>
      <c r="FK327" s="79">
        <f t="shared" si="2918"/>
        <v>0</v>
      </c>
      <c r="FL327" s="79">
        <f t="shared" si="2919"/>
        <v>0</v>
      </c>
      <c r="FM327" s="79">
        <f t="shared" si="2920"/>
        <v>0</v>
      </c>
      <c r="FN327" s="79">
        <f t="shared" si="2921"/>
        <v>0</v>
      </c>
      <c r="FO327" s="79">
        <f t="shared" si="2922"/>
        <v>0</v>
      </c>
      <c r="FP327" s="79">
        <f t="shared" si="2923"/>
        <v>0</v>
      </c>
      <c r="FQ327" s="79">
        <f t="shared" si="2924"/>
        <v>0</v>
      </c>
      <c r="FR327" s="79"/>
      <c r="FS327" s="155">
        <f t="shared" si="2925"/>
        <v>0</v>
      </c>
      <c r="FT327" s="79">
        <f t="shared" si="2926"/>
        <v>0</v>
      </c>
      <c r="FU327" s="79">
        <f t="shared" si="2927"/>
        <v>0</v>
      </c>
      <c r="FV327" s="79">
        <f t="shared" si="2928"/>
        <v>0</v>
      </c>
      <c r="FW327" s="79">
        <f t="shared" si="2929"/>
        <v>0</v>
      </c>
      <c r="FX327" s="79">
        <f t="shared" si="2930"/>
        <v>0</v>
      </c>
      <c r="FY327" s="79">
        <f t="shared" si="2931"/>
        <v>0</v>
      </c>
      <c r="FZ327" s="79">
        <f t="shared" si="2932"/>
        <v>0</v>
      </c>
      <c r="GA327" s="79">
        <f t="shared" si="2933"/>
        <v>0</v>
      </c>
      <c r="GB327" s="79">
        <f t="shared" si="2934"/>
        <v>0</v>
      </c>
      <c r="GC327" s="79">
        <f t="shared" si="2935"/>
        <v>0</v>
      </c>
      <c r="GD327" s="79">
        <f t="shared" si="2936"/>
        <v>0</v>
      </c>
      <c r="GE327" s="153">
        <f t="shared" si="2937"/>
        <v>0</v>
      </c>
      <c r="GF327" s="153">
        <f t="shared" si="2938"/>
        <v>0</v>
      </c>
      <c r="GG327" s="79"/>
      <c r="GH327" s="79"/>
      <c r="GI327" s="79"/>
      <c r="GJ327" s="80"/>
      <c r="GK327" s="267"/>
      <c r="GL327" s="10"/>
      <c r="GM327" s="10"/>
      <c r="GN327" s="1"/>
      <c r="GO327" s="13"/>
      <c r="GP327" s="26"/>
      <c r="GQ327" s="5"/>
      <c r="GR327" s="5"/>
    </row>
    <row r="328" spans="1:200" ht="24.95" hidden="1" customHeight="1" outlineLevel="1" x14ac:dyDescent="0.3">
      <c r="A328" s="116"/>
      <c r="B328" s="168"/>
      <c r="C328" s="168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>
        <f t="shared" si="2983"/>
        <v>0</v>
      </c>
      <c r="N328" s="116"/>
      <c r="O328" s="181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  <c r="AF328" s="116"/>
      <c r="AG328" s="116"/>
      <c r="AH328" s="116"/>
      <c r="AI328" s="181"/>
      <c r="AJ328" s="116"/>
      <c r="AK328" s="116"/>
      <c r="AL328" s="116"/>
      <c r="AM328" s="116"/>
      <c r="AN328" s="116"/>
      <c r="AO328" s="116"/>
      <c r="AP328" s="116"/>
      <c r="AQ328" s="116"/>
      <c r="AR328" s="116"/>
      <c r="AS328" s="116"/>
      <c r="AT328" s="116"/>
      <c r="AU328" s="116"/>
      <c r="AV328" s="116"/>
      <c r="AW328" s="116"/>
      <c r="AX328" s="116"/>
      <c r="AY328" s="116"/>
      <c r="AZ328" s="116"/>
      <c r="BA328" s="116"/>
      <c r="BB328" s="116"/>
      <c r="BC328" s="116"/>
      <c r="BD328" s="116"/>
      <c r="BE328" s="116"/>
      <c r="BF328" s="116"/>
      <c r="BG328" s="181">
        <f t="shared" si="2888"/>
        <v>0</v>
      </c>
      <c r="BH328" s="181">
        <f t="shared" si="2889"/>
        <v>0</v>
      </c>
      <c r="BI328" s="116"/>
      <c r="BJ328" s="116"/>
      <c r="BK328" s="116"/>
      <c r="BL328" s="116"/>
      <c r="BM328" s="185"/>
      <c r="BN328" s="186"/>
      <c r="BO328" s="186"/>
      <c r="BP328" s="83"/>
      <c r="BQ328" s="83"/>
      <c r="BR328" s="83"/>
      <c r="BS328" s="83"/>
      <c r="BT328" s="83"/>
      <c r="BU328" s="83"/>
      <c r="BV328" s="83"/>
      <c r="BW328" s="83"/>
      <c r="BX328" s="83"/>
      <c r="BY328" s="83">
        <f t="shared" si="2981"/>
        <v>0</v>
      </c>
      <c r="BZ328" s="83"/>
      <c r="CA328" s="187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187"/>
      <c r="CV328" s="83"/>
      <c r="CW328" s="83"/>
      <c r="CX328" s="83"/>
      <c r="CY328" s="83"/>
      <c r="CZ328" s="83"/>
      <c r="DA328" s="83"/>
      <c r="DB328" s="83"/>
      <c r="DC328" s="188"/>
      <c r="DD328" s="83"/>
      <c r="DE328" s="188"/>
      <c r="DF328" s="83"/>
      <c r="DG328" s="83"/>
      <c r="DH328" s="83"/>
      <c r="DI328" s="83"/>
      <c r="DJ328" s="83"/>
      <c r="DK328" s="188"/>
      <c r="DL328" s="83"/>
      <c r="DM328" s="83"/>
      <c r="DN328" s="83"/>
      <c r="DO328" s="83"/>
      <c r="DP328" s="83"/>
      <c r="DQ328" s="83"/>
      <c r="DR328" s="83"/>
      <c r="DS328" s="187">
        <f t="shared" si="2939"/>
        <v>0</v>
      </c>
      <c r="DT328" s="187">
        <f t="shared" si="2890"/>
        <v>0</v>
      </c>
      <c r="DU328" s="83"/>
      <c r="DV328" s="83"/>
      <c r="DW328" s="83"/>
      <c r="DX328" s="84"/>
      <c r="DY328" s="189"/>
      <c r="DZ328" s="186"/>
      <c r="EA328" s="186"/>
      <c r="EB328" s="83"/>
      <c r="EC328" s="83"/>
      <c r="ED328" s="83"/>
      <c r="EE328" s="83"/>
      <c r="EF328" s="83"/>
      <c r="EG328" s="83"/>
      <c r="EH328" s="83"/>
      <c r="EI328" s="83"/>
      <c r="EJ328" s="83">
        <f t="shared" si="2891"/>
        <v>0</v>
      </c>
      <c r="EK328" s="83">
        <f t="shared" si="2892"/>
        <v>0</v>
      </c>
      <c r="EL328" s="83">
        <f t="shared" si="2893"/>
        <v>0</v>
      </c>
      <c r="EM328" s="187">
        <f t="shared" si="2894"/>
        <v>0</v>
      </c>
      <c r="EN328" s="83">
        <f t="shared" si="2895"/>
        <v>0</v>
      </c>
      <c r="EO328" s="83">
        <f t="shared" si="2896"/>
        <v>0</v>
      </c>
      <c r="EP328" s="83">
        <f t="shared" si="2897"/>
        <v>0</v>
      </c>
      <c r="EQ328" s="83">
        <f t="shared" si="2898"/>
        <v>0</v>
      </c>
      <c r="ER328" s="83">
        <f t="shared" si="2899"/>
        <v>0</v>
      </c>
      <c r="ES328" s="83">
        <f t="shared" si="2900"/>
        <v>0</v>
      </c>
      <c r="ET328" s="83">
        <f t="shared" si="2901"/>
        <v>0</v>
      </c>
      <c r="EU328" s="83">
        <f t="shared" si="2902"/>
        <v>0</v>
      </c>
      <c r="EV328" s="83">
        <f t="shared" si="2903"/>
        <v>0</v>
      </c>
      <c r="EW328" s="83">
        <f t="shared" si="2904"/>
        <v>0</v>
      </c>
      <c r="EX328" s="83">
        <f t="shared" si="2905"/>
        <v>0</v>
      </c>
      <c r="EY328" s="83">
        <f t="shared" si="2906"/>
        <v>0</v>
      </c>
      <c r="EZ328" s="83">
        <f t="shared" si="2907"/>
        <v>0</v>
      </c>
      <c r="FA328" s="83">
        <f t="shared" si="2908"/>
        <v>0</v>
      </c>
      <c r="FB328" s="83">
        <f t="shared" si="2909"/>
        <v>0</v>
      </c>
      <c r="FC328" s="83">
        <f t="shared" si="2910"/>
        <v>0</v>
      </c>
      <c r="FD328" s="83">
        <f t="shared" si="2911"/>
        <v>0</v>
      </c>
      <c r="FE328" s="83">
        <f t="shared" si="2912"/>
        <v>0</v>
      </c>
      <c r="FF328" s="83">
        <f t="shared" si="2913"/>
        <v>0</v>
      </c>
      <c r="FG328" s="187">
        <f t="shared" si="2914"/>
        <v>0</v>
      </c>
      <c r="FH328" s="83">
        <f t="shared" si="2915"/>
        <v>0</v>
      </c>
      <c r="FI328" s="83">
        <f t="shared" si="2916"/>
        <v>0</v>
      </c>
      <c r="FJ328" s="83">
        <f t="shared" si="2917"/>
        <v>0</v>
      </c>
      <c r="FK328" s="83">
        <f t="shared" si="2918"/>
        <v>0</v>
      </c>
      <c r="FL328" s="83">
        <f t="shared" si="2919"/>
        <v>0</v>
      </c>
      <c r="FM328" s="83">
        <f t="shared" si="2920"/>
        <v>0</v>
      </c>
      <c r="FN328" s="83">
        <f t="shared" si="2921"/>
        <v>0</v>
      </c>
      <c r="FO328" s="83">
        <f t="shared" si="2922"/>
        <v>0</v>
      </c>
      <c r="FP328" s="83">
        <f t="shared" si="2923"/>
        <v>0</v>
      </c>
      <c r="FQ328" s="83">
        <f t="shared" si="2924"/>
        <v>0</v>
      </c>
      <c r="FR328" s="83"/>
      <c r="FS328" s="188">
        <f t="shared" si="2925"/>
        <v>0</v>
      </c>
      <c r="FT328" s="83">
        <f t="shared" si="2926"/>
        <v>0</v>
      </c>
      <c r="FU328" s="83">
        <f t="shared" si="2927"/>
        <v>0</v>
      </c>
      <c r="FV328" s="83">
        <f t="shared" si="2928"/>
        <v>0</v>
      </c>
      <c r="FW328" s="83">
        <f t="shared" si="2929"/>
        <v>0</v>
      </c>
      <c r="FX328" s="83">
        <f t="shared" si="2930"/>
        <v>0</v>
      </c>
      <c r="FY328" s="83">
        <f t="shared" si="2931"/>
        <v>0</v>
      </c>
      <c r="FZ328" s="83">
        <f t="shared" si="2932"/>
        <v>0</v>
      </c>
      <c r="GA328" s="83">
        <f t="shared" si="2933"/>
        <v>0</v>
      </c>
      <c r="GB328" s="83">
        <f t="shared" si="2934"/>
        <v>0</v>
      </c>
      <c r="GC328" s="83">
        <f t="shared" si="2935"/>
        <v>0</v>
      </c>
      <c r="GD328" s="83">
        <f t="shared" si="2936"/>
        <v>0</v>
      </c>
      <c r="GE328" s="187">
        <f t="shared" si="2937"/>
        <v>0</v>
      </c>
      <c r="GF328" s="187">
        <f t="shared" si="2938"/>
        <v>0</v>
      </c>
      <c r="GG328" s="83"/>
      <c r="GH328" s="83"/>
      <c r="GI328" s="83"/>
      <c r="GJ328" s="195"/>
      <c r="GK328" s="267"/>
      <c r="GL328" s="10"/>
      <c r="GM328" s="10"/>
      <c r="GN328" s="1"/>
      <c r="GO328" s="13"/>
      <c r="GP328" s="26"/>
      <c r="GQ328" s="5"/>
      <c r="GR328" s="5"/>
    </row>
    <row r="329" spans="1:200" s="2" customFormat="1" ht="24.75" customHeight="1" collapsed="1" x14ac:dyDescent="0.3">
      <c r="A329" s="152">
        <v>21</v>
      </c>
      <c r="B329" s="101" t="s">
        <v>80</v>
      </c>
      <c r="C329" s="100" t="s">
        <v>73</v>
      </c>
      <c r="D329" s="101">
        <v>1</v>
      </c>
      <c r="E329" s="152"/>
      <c r="F329" s="152"/>
      <c r="G329" s="152"/>
      <c r="H329" s="152"/>
      <c r="I329" s="152"/>
      <c r="J329" s="152"/>
      <c r="K329" s="152"/>
      <c r="L329" s="152">
        <f>SUM(L330:L339)</f>
        <v>186</v>
      </c>
      <c r="M329" s="152">
        <f>SUM(M330:M339)</f>
        <v>142</v>
      </c>
      <c r="N329" s="152">
        <f>SUM(N330:N339)</f>
        <v>42</v>
      </c>
      <c r="O329" s="71">
        <f t="shared" ref="O329:BH329" si="2984">SUM(O330:O345)</f>
        <v>62</v>
      </c>
      <c r="P329" s="152">
        <f t="shared" si="2984"/>
        <v>72</v>
      </c>
      <c r="Q329" s="152">
        <f t="shared" si="2984"/>
        <v>72</v>
      </c>
      <c r="R329" s="152">
        <f t="shared" si="2984"/>
        <v>28</v>
      </c>
      <c r="S329" s="152">
        <f t="shared" si="2984"/>
        <v>28</v>
      </c>
      <c r="T329" s="152">
        <f t="shared" si="2984"/>
        <v>0</v>
      </c>
      <c r="U329" s="152">
        <f t="shared" si="2984"/>
        <v>0</v>
      </c>
      <c r="V329" s="152">
        <f t="shared" si="2984"/>
        <v>0</v>
      </c>
      <c r="W329" s="152">
        <f t="shared" si="2984"/>
        <v>0</v>
      </c>
      <c r="X329" s="152">
        <f t="shared" si="2984"/>
        <v>0</v>
      </c>
      <c r="Y329" s="152">
        <f t="shared" si="2984"/>
        <v>9.3000000000000007</v>
      </c>
      <c r="Z329" s="152">
        <f t="shared" si="2984"/>
        <v>0</v>
      </c>
      <c r="AA329" s="152">
        <f t="shared" si="2984"/>
        <v>0</v>
      </c>
      <c r="AB329" s="152">
        <f t="shared" si="2984"/>
        <v>51</v>
      </c>
      <c r="AC329" s="152">
        <f t="shared" si="2984"/>
        <v>136</v>
      </c>
      <c r="AD329" s="152">
        <f t="shared" si="2984"/>
        <v>1</v>
      </c>
      <c r="AE329" s="152">
        <f t="shared" si="2984"/>
        <v>75</v>
      </c>
      <c r="AF329" s="152">
        <f t="shared" si="2984"/>
        <v>0</v>
      </c>
      <c r="AG329" s="152">
        <f t="shared" si="2984"/>
        <v>0</v>
      </c>
      <c r="AH329" s="152">
        <f t="shared" si="2984"/>
        <v>0</v>
      </c>
      <c r="AI329" s="71">
        <f t="shared" si="2984"/>
        <v>0</v>
      </c>
      <c r="AJ329" s="152">
        <f t="shared" si="2984"/>
        <v>0</v>
      </c>
      <c r="AK329" s="152">
        <f t="shared" si="2984"/>
        <v>0</v>
      </c>
      <c r="AL329" s="152">
        <f t="shared" si="2984"/>
        <v>1</v>
      </c>
      <c r="AM329" s="152">
        <f t="shared" si="2984"/>
        <v>48</v>
      </c>
      <c r="AN329" s="152">
        <f t="shared" si="2984"/>
        <v>0</v>
      </c>
      <c r="AO329" s="152">
        <f t="shared" si="2984"/>
        <v>0</v>
      </c>
      <c r="AP329" s="152">
        <f t="shared" si="2984"/>
        <v>0</v>
      </c>
      <c r="AQ329" s="152">
        <f t="shared" si="2984"/>
        <v>0</v>
      </c>
      <c r="AR329" s="152">
        <f t="shared" si="2984"/>
        <v>3</v>
      </c>
      <c r="AS329" s="152">
        <f t="shared" si="2984"/>
        <v>18</v>
      </c>
      <c r="AT329" s="152">
        <f t="shared" si="2984"/>
        <v>1</v>
      </c>
      <c r="AU329" s="71">
        <f t="shared" si="2984"/>
        <v>8</v>
      </c>
      <c r="AV329" s="152">
        <f t="shared" si="2984"/>
        <v>0</v>
      </c>
      <c r="AW329" s="152">
        <f t="shared" si="2984"/>
        <v>0</v>
      </c>
      <c r="AX329" s="152">
        <f t="shared" si="2984"/>
        <v>0</v>
      </c>
      <c r="AY329" s="152">
        <f t="shared" si="2984"/>
        <v>0</v>
      </c>
      <c r="AZ329" s="152">
        <f t="shared" si="2984"/>
        <v>0</v>
      </c>
      <c r="BA329" s="152">
        <f t="shared" si="2984"/>
        <v>0</v>
      </c>
      <c r="BB329" s="152">
        <f t="shared" si="2984"/>
        <v>0</v>
      </c>
      <c r="BC329" s="152">
        <f t="shared" si="2984"/>
        <v>0</v>
      </c>
      <c r="BD329" s="152">
        <f t="shared" si="2984"/>
        <v>0</v>
      </c>
      <c r="BE329" s="152">
        <f t="shared" si="2984"/>
        <v>0</v>
      </c>
      <c r="BF329" s="152">
        <f t="shared" si="2984"/>
        <v>0</v>
      </c>
      <c r="BG329" s="71">
        <f t="shared" si="2984"/>
        <v>456.29999999999995</v>
      </c>
      <c r="BH329" s="71">
        <f t="shared" si="2984"/>
        <v>180</v>
      </c>
      <c r="BI329" s="152"/>
      <c r="BJ329" s="152"/>
      <c r="BK329" s="152"/>
      <c r="BL329" s="152"/>
      <c r="BM329" s="152">
        <v>21</v>
      </c>
      <c r="BN329" s="101" t="s">
        <v>80</v>
      </c>
      <c r="BO329" s="100" t="s">
        <v>73</v>
      </c>
      <c r="BP329" s="101">
        <v>1</v>
      </c>
      <c r="BQ329" s="152"/>
      <c r="BR329" s="152"/>
      <c r="BS329" s="152"/>
      <c r="BT329" s="152"/>
      <c r="BU329" s="152"/>
      <c r="BV329" s="152"/>
      <c r="BW329" s="152"/>
      <c r="BX329" s="152">
        <f>SUM(BX330:BX339)</f>
        <v>308</v>
      </c>
      <c r="BY329" s="152">
        <f>SUM(BY330:BY339)</f>
        <v>250</v>
      </c>
      <c r="BZ329" s="152">
        <f>SUM(BZ330:BZ339)</f>
        <v>46</v>
      </c>
      <c r="CA329" s="71">
        <f t="shared" ref="CA329:DS329" si="2985">SUM(CA330:CA345)</f>
        <v>46</v>
      </c>
      <c r="CB329" s="152">
        <f t="shared" si="2985"/>
        <v>92</v>
      </c>
      <c r="CC329" s="152">
        <f t="shared" si="2985"/>
        <v>104</v>
      </c>
      <c r="CD329" s="152">
        <f t="shared" si="2985"/>
        <v>112</v>
      </c>
      <c r="CE329" s="152">
        <f t="shared" si="2985"/>
        <v>114</v>
      </c>
      <c r="CF329" s="152">
        <f t="shared" si="2985"/>
        <v>0</v>
      </c>
      <c r="CG329" s="152">
        <f t="shared" si="2985"/>
        <v>0</v>
      </c>
      <c r="CH329" s="152">
        <f t="shared" si="2985"/>
        <v>0</v>
      </c>
      <c r="CI329" s="152">
        <f t="shared" si="2985"/>
        <v>0</v>
      </c>
      <c r="CJ329" s="152">
        <f t="shared" si="2985"/>
        <v>2</v>
      </c>
      <c r="CK329" s="152">
        <f t="shared" si="2985"/>
        <v>16.900000000000002</v>
      </c>
      <c r="CL329" s="152">
        <f t="shared" si="2985"/>
        <v>0</v>
      </c>
      <c r="CM329" s="152">
        <f t="shared" si="2985"/>
        <v>0</v>
      </c>
      <c r="CN329" s="152">
        <f t="shared" si="2985"/>
        <v>0</v>
      </c>
      <c r="CO329" s="152">
        <f t="shared" si="2985"/>
        <v>0</v>
      </c>
      <c r="CP329" s="152">
        <f t="shared" si="2985"/>
        <v>1</v>
      </c>
      <c r="CQ329" s="152">
        <f t="shared" si="2985"/>
        <v>75</v>
      </c>
      <c r="CR329" s="152">
        <f t="shared" si="2985"/>
        <v>0</v>
      </c>
      <c r="CS329" s="152">
        <f t="shared" si="2985"/>
        <v>0</v>
      </c>
      <c r="CT329" s="152">
        <f t="shared" si="2985"/>
        <v>0</v>
      </c>
      <c r="CU329" s="71">
        <f t="shared" si="2985"/>
        <v>0</v>
      </c>
      <c r="CV329" s="152">
        <f t="shared" si="2985"/>
        <v>0</v>
      </c>
      <c r="CW329" s="152">
        <f t="shared" si="2985"/>
        <v>0</v>
      </c>
      <c r="CX329" s="152">
        <f t="shared" si="2985"/>
        <v>0</v>
      </c>
      <c r="CY329" s="152">
        <f t="shared" si="2985"/>
        <v>0</v>
      </c>
      <c r="CZ329" s="152">
        <f t="shared" si="2985"/>
        <v>0</v>
      </c>
      <c r="DA329" s="152">
        <f t="shared" si="2985"/>
        <v>0</v>
      </c>
      <c r="DB329" s="152">
        <f t="shared" si="2985"/>
        <v>0</v>
      </c>
      <c r="DC329" s="169">
        <f t="shared" si="2985"/>
        <v>0</v>
      </c>
      <c r="DD329" s="152">
        <f t="shared" si="2985"/>
        <v>5</v>
      </c>
      <c r="DE329" s="169">
        <f t="shared" si="2985"/>
        <v>33.666666666666664</v>
      </c>
      <c r="DF329" s="152">
        <f t="shared" si="2985"/>
        <v>0</v>
      </c>
      <c r="DG329" s="152">
        <f t="shared" si="2985"/>
        <v>0</v>
      </c>
      <c r="DH329" s="152">
        <f t="shared" si="2985"/>
        <v>0</v>
      </c>
      <c r="DI329" s="152">
        <f t="shared" si="2985"/>
        <v>0</v>
      </c>
      <c r="DJ329" s="152">
        <f t="shared" si="2985"/>
        <v>1</v>
      </c>
      <c r="DK329" s="169">
        <f t="shared" si="2985"/>
        <v>8</v>
      </c>
      <c r="DL329" s="152">
        <f t="shared" si="2985"/>
        <v>0</v>
      </c>
      <c r="DM329" s="152">
        <f t="shared" si="2985"/>
        <v>0</v>
      </c>
      <c r="DN329" s="152">
        <f t="shared" si="2985"/>
        <v>0</v>
      </c>
      <c r="DO329" s="152">
        <f t="shared" si="2985"/>
        <v>0</v>
      </c>
      <c r="DP329" s="152">
        <f t="shared" si="2985"/>
        <v>0</v>
      </c>
      <c r="DQ329" s="152">
        <f t="shared" si="2985"/>
        <v>0</v>
      </c>
      <c r="DR329" s="152">
        <f t="shared" si="2985"/>
        <v>0</v>
      </c>
      <c r="DS329" s="71">
        <f t="shared" si="2985"/>
        <v>399.56666666666672</v>
      </c>
      <c r="DT329" s="71">
        <f>SUM(DT330:DT345)</f>
        <v>307.66666666666669</v>
      </c>
      <c r="DU329" s="152"/>
      <c r="DV329" s="152"/>
      <c r="DW329" s="152"/>
      <c r="DX329" s="152"/>
      <c r="DY329" s="152">
        <v>21</v>
      </c>
      <c r="DZ329" s="101" t="s">
        <v>80</v>
      </c>
      <c r="EA329" s="100" t="s">
        <v>73</v>
      </c>
      <c r="EB329" s="101">
        <v>1</v>
      </c>
      <c r="EC329" s="152"/>
      <c r="ED329" s="152"/>
      <c r="EE329" s="152"/>
      <c r="EF329" s="152"/>
      <c r="EG329" s="152"/>
      <c r="EH329" s="152"/>
      <c r="EI329" s="152"/>
      <c r="EJ329" s="152">
        <f>SUM(EJ330:EJ345)</f>
        <v>494</v>
      </c>
      <c r="EK329" s="152">
        <f>SUM(EK330:EK345)</f>
        <v>392</v>
      </c>
      <c r="EL329" s="152">
        <f>SUM(EL330:EL345)</f>
        <v>88</v>
      </c>
      <c r="EM329" s="71">
        <f>SUM(EM330:EM345)</f>
        <v>108</v>
      </c>
      <c r="EN329" s="152">
        <f t="shared" ref="EN329:FP329" si="2986">SUM(EN330:EN345)</f>
        <v>164</v>
      </c>
      <c r="EO329" s="152">
        <f t="shared" si="2986"/>
        <v>176</v>
      </c>
      <c r="EP329" s="152">
        <f t="shared" si="2986"/>
        <v>140</v>
      </c>
      <c r="EQ329" s="152">
        <f t="shared" si="2986"/>
        <v>142</v>
      </c>
      <c r="ER329" s="152">
        <f t="shared" si="2986"/>
        <v>0</v>
      </c>
      <c r="ES329" s="152">
        <f t="shared" si="2986"/>
        <v>0</v>
      </c>
      <c r="ET329" s="152">
        <f t="shared" si="2986"/>
        <v>0</v>
      </c>
      <c r="EU329" s="152">
        <f t="shared" si="2986"/>
        <v>0</v>
      </c>
      <c r="EV329" s="152">
        <f t="shared" si="2986"/>
        <v>2</v>
      </c>
      <c r="EW329" s="152">
        <f t="shared" si="2986"/>
        <v>26.200000000000003</v>
      </c>
      <c r="EX329" s="152">
        <f t="shared" si="2986"/>
        <v>0</v>
      </c>
      <c r="EY329" s="152">
        <f t="shared" si="2986"/>
        <v>0</v>
      </c>
      <c r="EZ329" s="152">
        <f t="shared" si="2986"/>
        <v>51</v>
      </c>
      <c r="FA329" s="152">
        <f t="shared" si="2986"/>
        <v>136</v>
      </c>
      <c r="FB329" s="152">
        <f t="shared" si="2986"/>
        <v>2</v>
      </c>
      <c r="FC329" s="152">
        <f t="shared" si="2986"/>
        <v>150</v>
      </c>
      <c r="FD329" s="152">
        <f t="shared" si="2986"/>
        <v>0</v>
      </c>
      <c r="FE329" s="152">
        <f t="shared" si="2986"/>
        <v>0</v>
      </c>
      <c r="FF329" s="152">
        <f t="shared" si="2986"/>
        <v>0</v>
      </c>
      <c r="FG329" s="71">
        <f t="shared" si="2986"/>
        <v>0</v>
      </c>
      <c r="FH329" s="152">
        <f t="shared" si="2986"/>
        <v>0</v>
      </c>
      <c r="FI329" s="152">
        <f t="shared" si="2986"/>
        <v>0</v>
      </c>
      <c r="FJ329" s="152">
        <f t="shared" si="2986"/>
        <v>1</v>
      </c>
      <c r="FK329" s="152">
        <f t="shared" si="2986"/>
        <v>48</v>
      </c>
      <c r="FL329" s="152">
        <f t="shared" si="2986"/>
        <v>0</v>
      </c>
      <c r="FM329" s="152">
        <f t="shared" si="2986"/>
        <v>0</v>
      </c>
      <c r="FN329" s="152">
        <f t="shared" si="2986"/>
        <v>0</v>
      </c>
      <c r="FO329" s="152">
        <f t="shared" si="2986"/>
        <v>0</v>
      </c>
      <c r="FP329" s="152">
        <f t="shared" si="2986"/>
        <v>8</v>
      </c>
      <c r="FQ329" s="71">
        <f>SUM(FQ330:FQ345)</f>
        <v>51.666666666666664</v>
      </c>
      <c r="FR329" s="152"/>
      <c r="FS329" s="169">
        <f t="shared" ref="FS329:GF329" si="2987">SUM(FS330:FS345)</f>
        <v>8</v>
      </c>
      <c r="FT329" s="152">
        <f t="shared" si="2987"/>
        <v>0</v>
      </c>
      <c r="FU329" s="152">
        <f t="shared" si="2987"/>
        <v>0</v>
      </c>
      <c r="FV329" s="152">
        <f t="shared" si="2987"/>
        <v>1</v>
      </c>
      <c r="FW329" s="152">
        <f t="shared" si="2987"/>
        <v>8</v>
      </c>
      <c r="FX329" s="152">
        <f t="shared" si="2987"/>
        <v>0</v>
      </c>
      <c r="FY329" s="152">
        <f t="shared" si="2987"/>
        <v>0</v>
      </c>
      <c r="FZ329" s="152">
        <f t="shared" si="2987"/>
        <v>0</v>
      </c>
      <c r="GA329" s="152">
        <f t="shared" si="2987"/>
        <v>0</v>
      </c>
      <c r="GB329" s="152">
        <f t="shared" si="2987"/>
        <v>0</v>
      </c>
      <c r="GC329" s="152">
        <f t="shared" si="2987"/>
        <v>0</v>
      </c>
      <c r="GD329" s="152">
        <f t="shared" si="2987"/>
        <v>0</v>
      </c>
      <c r="GE329" s="71">
        <f t="shared" si="2987"/>
        <v>855.86666666666667</v>
      </c>
      <c r="GF329" s="71">
        <f t="shared" si="2987"/>
        <v>487.66666666666669</v>
      </c>
      <c r="GG329" s="152"/>
      <c r="GH329" s="152"/>
      <c r="GI329" s="152"/>
      <c r="GJ329" s="264"/>
      <c r="GK329" s="268"/>
      <c r="GL329" s="265"/>
      <c r="GM329" s="7"/>
      <c r="GO329" s="11"/>
      <c r="GP329" s="37"/>
      <c r="GR329" s="38"/>
    </row>
    <row r="330" spans="1:200" ht="24.75" hidden="1" customHeight="1" outlineLevel="1" x14ac:dyDescent="0.3">
      <c r="A330" s="116"/>
      <c r="B330" s="62" t="s">
        <v>93</v>
      </c>
      <c r="C330" s="119" t="s">
        <v>110</v>
      </c>
      <c r="D330" s="119" t="s">
        <v>95</v>
      </c>
      <c r="E330" s="119" t="s">
        <v>111</v>
      </c>
      <c r="F330" s="119" t="s">
        <v>112</v>
      </c>
      <c r="G330" s="119">
        <v>1</v>
      </c>
      <c r="H330" s="119">
        <v>80</v>
      </c>
      <c r="I330" s="119">
        <v>2</v>
      </c>
      <c r="J330" s="119">
        <v>1</v>
      </c>
      <c r="K330" s="119">
        <f t="shared" ref="K330:K336" si="2988">SUM(J330)*2</f>
        <v>2</v>
      </c>
      <c r="L330" s="109">
        <v>42</v>
      </c>
      <c r="M330" s="110">
        <f t="shared" ref="M330:M336" si="2989">SUM(N330+P330+R330+T330+V330)</f>
        <v>42</v>
      </c>
      <c r="N330" s="109">
        <v>20</v>
      </c>
      <c r="O330" s="109">
        <f t="shared" ref="O330:O336" si="2990">SUM(N330)*I330</f>
        <v>40</v>
      </c>
      <c r="P330" s="109">
        <v>20</v>
      </c>
      <c r="Q330" s="111">
        <f t="shared" ref="Q330:Q338" si="2991">J330*P330</f>
        <v>20</v>
      </c>
      <c r="R330" s="109">
        <v>2</v>
      </c>
      <c r="S330" s="111">
        <f t="shared" ref="S330:S336" si="2992">SUM(R330)*J330</f>
        <v>2</v>
      </c>
      <c r="T330" s="176"/>
      <c r="U330" s="66">
        <f t="shared" ref="U330:U336" si="2993">SUM(T330)*K330</f>
        <v>0</v>
      </c>
      <c r="V330" s="176"/>
      <c r="W330" s="66">
        <f>SUM(V330)*J330*3</f>
        <v>0</v>
      </c>
      <c r="X330" s="67">
        <f>2/8*J330*AX330</f>
        <v>0</v>
      </c>
      <c r="Y330" s="67">
        <f>SUM(L330*5/100*J330)</f>
        <v>2.1</v>
      </c>
      <c r="Z330" s="176"/>
      <c r="AA330" s="66"/>
      <c r="AB330" s="176"/>
      <c r="AC330" s="67">
        <f>SUM(AB330)*3*H330/5</f>
        <v>0</v>
      </c>
      <c r="AD330" s="176"/>
      <c r="AE330" s="66">
        <f>SUM(AD330*H330*(30+4))</f>
        <v>0</v>
      </c>
      <c r="AF330" s="176"/>
      <c r="AG330" s="66">
        <f t="shared" ref="AG330:AG336" si="2994">SUM(AF330*H330*3)</f>
        <v>0</v>
      </c>
      <c r="AH330" s="176"/>
      <c r="AI330" s="67">
        <f t="shared" ref="AI330:AI336" si="2995">SUM(AH330*H330/3)</f>
        <v>0</v>
      </c>
      <c r="AJ330" s="176"/>
      <c r="AK330" s="67">
        <f t="shared" ref="AK330:AK336" si="2996">SUM(AJ330*H330*2/3)</f>
        <v>0</v>
      </c>
      <c r="AL330" s="176"/>
      <c r="AM330" s="66">
        <f>SUM(AL330*H330)</f>
        <v>0</v>
      </c>
      <c r="AN330" s="176"/>
      <c r="AO330" s="66">
        <f>SUM(AN330*J330)</f>
        <v>0</v>
      </c>
      <c r="AP330" s="176"/>
      <c r="AQ330" s="67">
        <f>SUM(AP330*H330*2)</f>
        <v>0</v>
      </c>
      <c r="AR330" s="176">
        <v>1</v>
      </c>
      <c r="AS330" s="67">
        <f>SUM(J330*AR330*6)</f>
        <v>6</v>
      </c>
      <c r="AT330" s="65"/>
      <c r="AU330" s="67">
        <f t="shared" ref="AU330:AU338" si="2997">AT330*H330/3</f>
        <v>0</v>
      </c>
      <c r="AV330" s="176"/>
      <c r="AW330" s="66">
        <f>SUM(AV330*H330/3)</f>
        <v>0</v>
      </c>
      <c r="AX330" s="65"/>
      <c r="AY330" s="67">
        <f>AX330*J330*8/2</f>
        <v>0</v>
      </c>
      <c r="AZ330" s="176"/>
      <c r="BA330" s="67">
        <f t="shared" ref="BA330:BA336" si="2998">SUM(AZ330*K330*5*6)</f>
        <v>0</v>
      </c>
      <c r="BB330" s="176"/>
      <c r="BC330" s="67">
        <f t="shared" ref="BC330:BC336" si="2999">SUM(BB330*K330*4*6)</f>
        <v>0</v>
      </c>
      <c r="BD330" s="176"/>
      <c r="BE330" s="70">
        <f t="shared" ref="BE330:BE337" si="3000">SUM(BD330*50)</f>
        <v>0</v>
      </c>
      <c r="BF330" s="116"/>
      <c r="BG330" s="181">
        <f t="shared" ref="BG330:BG345" si="3001">SUM(AO330+BE330+BC330+BA330+AY330+AW330+AS330+AQ330+AK330+AM330+AI330+AG330+AE330+AC330+AA330+Y330+X330+W330+U330+Q330+O330+S330+AU330)</f>
        <v>70.099999999999994</v>
      </c>
      <c r="BH330" s="181">
        <f t="shared" ref="BH330:BH345" si="3002">SUM(O330+Q330+U330+W330+X330+AS330+AW330+AY330+BA330+BC330+S330+AQ330)</f>
        <v>68</v>
      </c>
      <c r="BI330" s="116"/>
      <c r="BJ330" s="116"/>
      <c r="BK330" s="116"/>
      <c r="BL330" s="116"/>
      <c r="BM330" s="82"/>
      <c r="BN330" s="137" t="s">
        <v>115</v>
      </c>
      <c r="BO330" s="119" t="s">
        <v>94</v>
      </c>
      <c r="BP330" s="119" t="s">
        <v>95</v>
      </c>
      <c r="BQ330" s="119" t="s">
        <v>96</v>
      </c>
      <c r="BR330" s="119" t="s">
        <v>250</v>
      </c>
      <c r="BS330" s="119">
        <v>2</v>
      </c>
      <c r="BT330" s="63">
        <v>120</v>
      </c>
      <c r="BU330" s="63">
        <v>1</v>
      </c>
      <c r="BV330" s="63">
        <v>2</v>
      </c>
      <c r="BW330" s="63">
        <f>SUM(BV330)*2</f>
        <v>4</v>
      </c>
      <c r="BX330" s="165">
        <v>30</v>
      </c>
      <c r="BY330" s="166">
        <f>SUM(BZ330+CB330+CD330+CF330+CH330)</f>
        <v>30</v>
      </c>
      <c r="BZ330" s="141">
        <v>16</v>
      </c>
      <c r="CA330" s="142">
        <f>SUM(BZ330)*BU330</f>
        <v>16</v>
      </c>
      <c r="CB330" s="141">
        <v>12</v>
      </c>
      <c r="CC330" s="142">
        <f>BV330*CB330</f>
        <v>24</v>
      </c>
      <c r="CD330" s="141">
        <v>2</v>
      </c>
      <c r="CE330" s="142">
        <f>SUM(CD330)*BV330</f>
        <v>4</v>
      </c>
      <c r="CF330" s="141"/>
      <c r="CG330" s="142">
        <f>SUM(CF330)*BW330</f>
        <v>0</v>
      </c>
      <c r="CH330" s="141"/>
      <c r="CI330" s="142">
        <f>SUM(CH330)*BV330*5</f>
        <v>0</v>
      </c>
      <c r="CJ330" s="163">
        <f>SUM(BV330*DJ330*2+BW330*DL330*2)</f>
        <v>0</v>
      </c>
      <c r="CK330" s="68">
        <f>SUM(BX330*5/100*BV330)</f>
        <v>3</v>
      </c>
      <c r="CL330" s="141"/>
      <c r="CM330" s="142"/>
      <c r="CN330" s="141"/>
      <c r="CO330" s="163">
        <f>SUM(CN330)*3*BT330/5</f>
        <v>0</v>
      </c>
      <c r="CP330" s="141"/>
      <c r="CQ330" s="148">
        <f>SUM(CP330*BT330*(30+4))</f>
        <v>0</v>
      </c>
      <c r="CR330" s="141"/>
      <c r="CS330" s="142">
        <f>SUM(CR330*BT330*3)</f>
        <v>0</v>
      </c>
      <c r="CT330" s="141"/>
      <c r="CU330" s="167">
        <f>SUM(CT330*BT330/3)</f>
        <v>0</v>
      </c>
      <c r="CV330" s="141"/>
      <c r="CW330" s="67">
        <f>SUM(CV330*BT330*2/3)</f>
        <v>0</v>
      </c>
      <c r="CX330" s="141"/>
      <c r="CY330" s="142">
        <f>SUM(CX330*BT330)</f>
        <v>0</v>
      </c>
      <c r="CZ330" s="141"/>
      <c r="DA330" s="142">
        <f>SUM(CZ330*BV330)</f>
        <v>0</v>
      </c>
      <c r="DB330" s="141"/>
      <c r="DC330" s="142">
        <f>SUM(DB330*BT330*2)</f>
        <v>0</v>
      </c>
      <c r="DD330" s="141">
        <v>1</v>
      </c>
      <c r="DE330" s="66">
        <f>DD330*BV330*6</f>
        <v>12</v>
      </c>
      <c r="DF330" s="65"/>
      <c r="DG330" s="67">
        <f>DF330*BT330/3</f>
        <v>0</v>
      </c>
      <c r="DH330" s="141"/>
      <c r="DI330" s="162">
        <f>SUM(DH330*BT330/3)</f>
        <v>0</v>
      </c>
      <c r="DJ330" s="141"/>
      <c r="DK330" s="162">
        <f t="shared" ref="DK330:DK336" si="3003">SUM(BV330*DJ330*8)</f>
        <v>0</v>
      </c>
      <c r="DL330" s="141"/>
      <c r="DM330" s="163">
        <f>SUM(DL330*BW330*5*6)</f>
        <v>0</v>
      </c>
      <c r="DN330" s="141"/>
      <c r="DO330" s="68">
        <f>SUM(DN330*BW330*4*6)</f>
        <v>0</v>
      </c>
      <c r="DP330" s="141"/>
      <c r="DQ330" s="164">
        <f>SUM(DP330*50)</f>
        <v>0</v>
      </c>
      <c r="DR330" s="79"/>
      <c r="DS330" s="153">
        <f t="shared" ref="DS330:DS345" si="3004">SUM(DA330+DQ330+DO330+DM330+DK330+DI330+DE330+DC330+CW330+CY330+CU330+CS330+CQ330+CO330+CM330+CK330+CJ330+CI330+CG330+CC330+CA330+CE330+DG330)</f>
        <v>59</v>
      </c>
      <c r="DT330" s="153">
        <f t="shared" ref="DT330:DT345" si="3005">SUM(CA330+CC330+CG330+CI330+CJ330+DE330+DI330+DK330+DM330+DO330+CE330+DC330)</f>
        <v>56</v>
      </c>
      <c r="DU330" s="79"/>
      <c r="DV330" s="79"/>
      <c r="DW330" s="79"/>
      <c r="DX330" s="182"/>
      <c r="DY330" s="183"/>
      <c r="DZ330" s="137" t="s">
        <v>115</v>
      </c>
      <c r="EA330" s="119" t="s">
        <v>94</v>
      </c>
      <c r="EB330" s="119" t="s">
        <v>95</v>
      </c>
      <c r="EC330" s="79"/>
      <c r="ED330" s="79"/>
      <c r="EE330" s="79"/>
      <c r="EF330" s="79"/>
      <c r="EG330" s="79"/>
      <c r="EH330" s="79"/>
      <c r="EI330" s="79"/>
      <c r="EJ330" s="79">
        <f t="shared" ref="EJ330:EJ345" si="3006">SUM(L330+BX330)</f>
        <v>72</v>
      </c>
      <c r="EK330" s="79">
        <f t="shared" ref="EK330:EK345" si="3007">SUM(M330+BY330)</f>
        <v>72</v>
      </c>
      <c r="EL330" s="79">
        <f t="shared" ref="EL330:EL345" si="3008">SUM(N330+BZ330)</f>
        <v>36</v>
      </c>
      <c r="EM330" s="153">
        <f t="shared" ref="EM330:EM345" si="3009">SUM(O330+CA330)</f>
        <v>56</v>
      </c>
      <c r="EN330" s="79">
        <f t="shared" ref="EN330:EN345" si="3010">SUM(P330+CB330)</f>
        <v>32</v>
      </c>
      <c r="EO330" s="79">
        <f t="shared" ref="EO330:EO345" si="3011">SUM(Q330+CC330)</f>
        <v>44</v>
      </c>
      <c r="EP330" s="79">
        <f t="shared" ref="EP330:EP345" si="3012">SUM(R330+CD330)</f>
        <v>4</v>
      </c>
      <c r="EQ330" s="79">
        <f t="shared" ref="EQ330:EQ345" si="3013">SUM(S330+CE330)</f>
        <v>6</v>
      </c>
      <c r="ER330" s="79">
        <f t="shared" ref="ER330:ER345" si="3014">SUM(T330+CF330)</f>
        <v>0</v>
      </c>
      <c r="ES330" s="79">
        <f t="shared" ref="ES330:ES345" si="3015">SUM(U330+CG330)</f>
        <v>0</v>
      </c>
      <c r="ET330" s="79">
        <f t="shared" ref="ET330:ET345" si="3016">SUM(V330+CH330)</f>
        <v>0</v>
      </c>
      <c r="EU330" s="79">
        <f t="shared" ref="EU330:EU345" si="3017">SUM(W330+CI330)</f>
        <v>0</v>
      </c>
      <c r="EV330" s="79">
        <f t="shared" ref="EV330:EV345" si="3018">SUM(X330+CJ330)</f>
        <v>0</v>
      </c>
      <c r="EW330" s="79">
        <f t="shared" ref="EW330:EW345" si="3019">SUM(Y330+CK330)</f>
        <v>5.0999999999999996</v>
      </c>
      <c r="EX330" s="79">
        <f t="shared" ref="EX330:EX345" si="3020">SUM(Z330+CL330)</f>
        <v>0</v>
      </c>
      <c r="EY330" s="79">
        <f t="shared" ref="EY330:EY345" si="3021">SUM(AA330+CM330)</f>
        <v>0</v>
      </c>
      <c r="EZ330" s="79">
        <f t="shared" ref="EZ330:EZ345" si="3022">SUM(AB330+CN330)</f>
        <v>0</v>
      </c>
      <c r="FA330" s="79">
        <f t="shared" ref="FA330:FA345" si="3023">SUM(AC330+CO330)</f>
        <v>0</v>
      </c>
      <c r="FB330" s="79">
        <f t="shared" ref="FB330:FB345" si="3024">SUM(AD330+CP330)</f>
        <v>0</v>
      </c>
      <c r="FC330" s="79">
        <f t="shared" ref="FC330:FC345" si="3025">SUM(AE330+CQ330)</f>
        <v>0</v>
      </c>
      <c r="FD330" s="79">
        <f t="shared" ref="FD330:FD345" si="3026">SUM(AF330+CR330)</f>
        <v>0</v>
      </c>
      <c r="FE330" s="79">
        <f t="shared" ref="FE330:FE345" si="3027">SUM(AG330+CS330)</f>
        <v>0</v>
      </c>
      <c r="FF330" s="79">
        <f t="shared" ref="FF330:FF345" si="3028">SUM(AH330+CT330)</f>
        <v>0</v>
      </c>
      <c r="FG330" s="153">
        <f t="shared" ref="FG330:FG345" si="3029">SUM(AI330+CU330)</f>
        <v>0</v>
      </c>
      <c r="FH330" s="79">
        <f t="shared" ref="FH330:FH345" si="3030">SUM(AJ330+CV330)</f>
        <v>0</v>
      </c>
      <c r="FI330" s="79">
        <f t="shared" ref="FI330:FI345" si="3031">SUM(AK330+CW330)</f>
        <v>0</v>
      </c>
      <c r="FJ330" s="79">
        <f t="shared" ref="FJ330:FJ345" si="3032">SUM(AL330+CX330)</f>
        <v>0</v>
      </c>
      <c r="FK330" s="79">
        <f t="shared" ref="FK330:FK345" si="3033">SUM(AM330+CY330)</f>
        <v>0</v>
      </c>
      <c r="FL330" s="79">
        <f t="shared" ref="FL330:FL345" si="3034">SUM(AN330+CZ330)</f>
        <v>0</v>
      </c>
      <c r="FM330" s="79">
        <f t="shared" ref="FM330:FM345" si="3035">SUM(AO330+DA330)</f>
        <v>0</v>
      </c>
      <c r="FN330" s="79">
        <f t="shared" ref="FN330:FN345" si="3036">SUM(AP330+DB330)</f>
        <v>0</v>
      </c>
      <c r="FO330" s="79">
        <f t="shared" ref="FO330:FO345" si="3037">SUM(AQ330+DC330)</f>
        <v>0</v>
      </c>
      <c r="FP330" s="79">
        <f t="shared" ref="FP330:FP345" si="3038">SUM(AR330+DD330)</f>
        <v>2</v>
      </c>
      <c r="FQ330" s="79">
        <f t="shared" ref="FQ330:FQ345" si="3039">SUM(AS330+DE330)</f>
        <v>18</v>
      </c>
      <c r="FR330" s="79"/>
      <c r="FS330" s="155">
        <f t="shared" ref="FS330:FS345" si="3040">SUM(AU330+DG330)</f>
        <v>0</v>
      </c>
      <c r="FT330" s="79">
        <f t="shared" ref="FT330:FT345" si="3041">SUM(AV330+DH330)</f>
        <v>0</v>
      </c>
      <c r="FU330" s="79">
        <f t="shared" ref="FU330:FU345" si="3042">SUM(AW330+DI330)</f>
        <v>0</v>
      </c>
      <c r="FV330" s="79">
        <f t="shared" ref="FV330:FV345" si="3043">SUM(AX330+DJ330)</f>
        <v>0</v>
      </c>
      <c r="FW330" s="79">
        <f t="shared" ref="FW330:FW345" si="3044">SUM(AY330+DK330)</f>
        <v>0</v>
      </c>
      <c r="FX330" s="79">
        <f t="shared" ref="FX330:FX345" si="3045">SUM(AZ330+DL330)</f>
        <v>0</v>
      </c>
      <c r="FY330" s="79">
        <f t="shared" ref="FY330:FY345" si="3046">SUM(BA330+DM330)</f>
        <v>0</v>
      </c>
      <c r="FZ330" s="79">
        <f t="shared" ref="FZ330:FZ345" si="3047">SUM(BB330+DN330)</f>
        <v>0</v>
      </c>
      <c r="GA330" s="79">
        <f t="shared" ref="GA330:GA345" si="3048">SUM(BC330+DO330)</f>
        <v>0</v>
      </c>
      <c r="GB330" s="79">
        <f t="shared" ref="GB330:GB345" si="3049">SUM(BD330+DP330)</f>
        <v>0</v>
      </c>
      <c r="GC330" s="79">
        <f t="shared" ref="GC330:GC345" si="3050">SUM(BE330+DQ330)</f>
        <v>0</v>
      </c>
      <c r="GD330" s="79">
        <f t="shared" ref="GD330:GD345" si="3051">SUM(BF330+DR330)</f>
        <v>0</v>
      </c>
      <c r="GE330" s="153">
        <f t="shared" ref="GE330:GE345" si="3052">SUM(BG330+DS330)</f>
        <v>129.1</v>
      </c>
      <c r="GF330" s="153">
        <f t="shared" ref="GF330:GF345" si="3053">SUM(BH330+DT330)</f>
        <v>124</v>
      </c>
      <c r="GG330" s="79"/>
      <c r="GH330" s="79"/>
      <c r="GI330" s="79"/>
      <c r="GJ330" s="80"/>
      <c r="GK330" s="267"/>
      <c r="GL330" s="10"/>
      <c r="GM330" s="10"/>
      <c r="GN330" s="1"/>
      <c r="GO330" s="13"/>
      <c r="GP330" s="26"/>
      <c r="GQ330" s="5"/>
      <c r="GR330" s="5"/>
    </row>
    <row r="331" spans="1:200" ht="24.95" hidden="1" customHeight="1" outlineLevel="1" x14ac:dyDescent="0.3">
      <c r="A331" s="116"/>
      <c r="B331" s="62" t="s">
        <v>93</v>
      </c>
      <c r="C331" s="119" t="s">
        <v>110</v>
      </c>
      <c r="D331" s="119" t="s">
        <v>95</v>
      </c>
      <c r="E331" s="119" t="s">
        <v>111</v>
      </c>
      <c r="F331" s="119" t="s">
        <v>113</v>
      </c>
      <c r="G331" s="119">
        <v>1</v>
      </c>
      <c r="H331" s="119">
        <v>80</v>
      </c>
      <c r="I331" s="119">
        <v>1</v>
      </c>
      <c r="J331" s="119">
        <v>1</v>
      </c>
      <c r="K331" s="119">
        <f t="shared" si="2988"/>
        <v>2</v>
      </c>
      <c r="L331" s="109">
        <v>42</v>
      </c>
      <c r="M331" s="110">
        <f t="shared" si="2989"/>
        <v>22</v>
      </c>
      <c r="N331" s="109"/>
      <c r="O331" s="109">
        <f t="shared" si="2990"/>
        <v>0</v>
      </c>
      <c r="P331" s="109">
        <v>20</v>
      </c>
      <c r="Q331" s="111">
        <f t="shared" si="2991"/>
        <v>20</v>
      </c>
      <c r="R331" s="109">
        <v>2</v>
      </c>
      <c r="S331" s="111">
        <f t="shared" si="2992"/>
        <v>2</v>
      </c>
      <c r="T331" s="176"/>
      <c r="U331" s="66">
        <f t="shared" si="2993"/>
        <v>0</v>
      </c>
      <c r="V331" s="176"/>
      <c r="W331" s="66">
        <f>SUM(V331)*J331*3</f>
        <v>0</v>
      </c>
      <c r="X331" s="67">
        <f>2/8*J331*AX331</f>
        <v>0</v>
      </c>
      <c r="Y331" s="67">
        <f>SUM(L331*5/100*J331)</f>
        <v>2.1</v>
      </c>
      <c r="Z331" s="176"/>
      <c r="AA331" s="66"/>
      <c r="AB331" s="176"/>
      <c r="AC331" s="67">
        <f>SUM(AB331)*3*H331/5</f>
        <v>0</v>
      </c>
      <c r="AD331" s="176"/>
      <c r="AE331" s="66">
        <f>SUM(AD331*H331*(30+4))</f>
        <v>0</v>
      </c>
      <c r="AF331" s="176"/>
      <c r="AG331" s="66">
        <f t="shared" si="2994"/>
        <v>0</v>
      </c>
      <c r="AH331" s="176"/>
      <c r="AI331" s="67">
        <f t="shared" si="2995"/>
        <v>0</v>
      </c>
      <c r="AJ331" s="176"/>
      <c r="AK331" s="67">
        <f t="shared" si="2996"/>
        <v>0</v>
      </c>
      <c r="AL331" s="176"/>
      <c r="AM331" s="66">
        <f>SUM(AL331*H331)</f>
        <v>0</v>
      </c>
      <c r="AN331" s="176"/>
      <c r="AO331" s="66">
        <f>SUM(AN331*J331)</f>
        <v>0</v>
      </c>
      <c r="AP331" s="176"/>
      <c r="AQ331" s="67">
        <f>SUM(AP331*H331*2)</f>
        <v>0</v>
      </c>
      <c r="AR331" s="176">
        <v>1</v>
      </c>
      <c r="AS331" s="67">
        <f>SUM(J331*AR331*6)</f>
        <v>6</v>
      </c>
      <c r="AT331" s="65"/>
      <c r="AU331" s="67">
        <f t="shared" si="2997"/>
        <v>0</v>
      </c>
      <c r="AV331" s="176"/>
      <c r="AW331" s="66">
        <f>SUM(AV331*H331/3)</f>
        <v>0</v>
      </c>
      <c r="AX331" s="65"/>
      <c r="AY331" s="67">
        <f>AX331*J331*8/2</f>
        <v>0</v>
      </c>
      <c r="AZ331" s="176"/>
      <c r="BA331" s="67">
        <f t="shared" si="2998"/>
        <v>0</v>
      </c>
      <c r="BB331" s="176"/>
      <c r="BC331" s="67">
        <f t="shared" si="2999"/>
        <v>0</v>
      </c>
      <c r="BD331" s="176"/>
      <c r="BE331" s="70">
        <f t="shared" si="3000"/>
        <v>0</v>
      </c>
      <c r="BF331" s="116"/>
      <c r="BG331" s="181">
        <f t="shared" si="3001"/>
        <v>30.1</v>
      </c>
      <c r="BH331" s="181">
        <f t="shared" si="3002"/>
        <v>28</v>
      </c>
      <c r="BI331" s="116"/>
      <c r="BJ331" s="116"/>
      <c r="BK331" s="116"/>
      <c r="BL331" s="116"/>
      <c r="BM331" s="82"/>
      <c r="BN331" s="137" t="s">
        <v>102</v>
      </c>
      <c r="BO331" s="119" t="s">
        <v>94</v>
      </c>
      <c r="BP331" s="119" t="s">
        <v>95</v>
      </c>
      <c r="BQ331" s="119" t="s">
        <v>96</v>
      </c>
      <c r="BR331" s="119" t="s">
        <v>252</v>
      </c>
      <c r="BS331" s="119">
        <v>4</v>
      </c>
      <c r="BT331" s="119">
        <v>169</v>
      </c>
      <c r="BU331" s="63">
        <v>1</v>
      </c>
      <c r="BV331" s="63">
        <v>1</v>
      </c>
      <c r="BW331" s="63">
        <f>SUM(BV331)*2</f>
        <v>2</v>
      </c>
      <c r="BX331" s="137">
        <v>84</v>
      </c>
      <c r="BY331" s="166">
        <f>SUM(BZ331+CB331+CD331+CF331+CH331)</f>
        <v>54</v>
      </c>
      <c r="BZ331" s="141"/>
      <c r="CA331" s="141">
        <f>SUM(BZ331)*BU331</f>
        <v>0</v>
      </c>
      <c r="CB331" s="141">
        <v>26</v>
      </c>
      <c r="CC331" s="141">
        <f>BV331*CB331</f>
        <v>26</v>
      </c>
      <c r="CD331" s="141">
        <v>28</v>
      </c>
      <c r="CE331" s="141">
        <f>SUM(CD331)*BV331</f>
        <v>28</v>
      </c>
      <c r="CF331" s="141"/>
      <c r="CG331" s="142">
        <f>SUM(CF331)*BW331</f>
        <v>0</v>
      </c>
      <c r="CH331" s="141"/>
      <c r="CI331" s="142">
        <f>SUM(CH331)*BV331*5</f>
        <v>0</v>
      </c>
      <c r="CJ331" s="67">
        <f>SUM(BV331*DJ331*2+BW331*DL331*2)</f>
        <v>0</v>
      </c>
      <c r="CK331" s="68">
        <f>SUM(BX331*5/100*BV331)</f>
        <v>4.2</v>
      </c>
      <c r="CL331" s="141"/>
      <c r="CM331" s="142"/>
      <c r="CN331" s="141"/>
      <c r="CO331" s="67">
        <f>SUM(CN331)*3*BT331/5</f>
        <v>0</v>
      </c>
      <c r="CP331" s="65"/>
      <c r="CQ331" s="69">
        <f>SUM(CP331*BT331*(30+4))</f>
        <v>0</v>
      </c>
      <c r="CR331" s="65"/>
      <c r="CS331" s="66">
        <f>SUM(CR331*BT331*3)</f>
        <v>0</v>
      </c>
      <c r="CT331" s="66"/>
      <c r="CU331" s="167">
        <f>SUM(CT331*BT331/3)</f>
        <v>0</v>
      </c>
      <c r="CV331" s="141"/>
      <c r="CW331" s="67">
        <f>SUM(CV331*BT331*2/3)</f>
        <v>0</v>
      </c>
      <c r="CX331" s="65"/>
      <c r="CY331" s="66">
        <f>SUM(CX331*BT331)*2</f>
        <v>0</v>
      </c>
      <c r="CZ331" s="65"/>
      <c r="DA331" s="66">
        <f>SUM(CZ331*BV331*2)</f>
        <v>0</v>
      </c>
      <c r="DB331" s="65"/>
      <c r="DC331" s="66">
        <f>SUM(DB331*BT331*2)</f>
        <v>0</v>
      </c>
      <c r="DD331" s="65">
        <v>1</v>
      </c>
      <c r="DE331" s="66">
        <f>SUM(BV331*DD331*6)</f>
        <v>6</v>
      </c>
      <c r="DF331" s="65"/>
      <c r="DG331" s="67">
        <f>DF331*BT331/3</f>
        <v>0</v>
      </c>
      <c r="DH331" s="66"/>
      <c r="DI331" s="66">
        <f>SUM(DH331*BT331/3)</f>
        <v>0</v>
      </c>
      <c r="DJ331" s="141"/>
      <c r="DK331" s="66">
        <f t="shared" si="3003"/>
        <v>0</v>
      </c>
      <c r="DL331" s="79"/>
      <c r="DM331" s="79"/>
      <c r="DN331" s="79"/>
      <c r="DO331" s="79"/>
      <c r="DP331" s="79"/>
      <c r="DQ331" s="79"/>
      <c r="DR331" s="79"/>
      <c r="DS331" s="153">
        <f t="shared" si="3004"/>
        <v>64.2</v>
      </c>
      <c r="DT331" s="153">
        <f t="shared" si="3005"/>
        <v>60</v>
      </c>
      <c r="DU331" s="79"/>
      <c r="DV331" s="79"/>
      <c r="DW331" s="79"/>
      <c r="DX331" s="182"/>
      <c r="DY331" s="183"/>
      <c r="DZ331" s="137" t="s">
        <v>102</v>
      </c>
      <c r="EA331" s="119" t="s">
        <v>94</v>
      </c>
      <c r="EB331" s="119" t="s">
        <v>95</v>
      </c>
      <c r="EC331" s="79"/>
      <c r="ED331" s="79"/>
      <c r="EE331" s="79"/>
      <c r="EF331" s="79"/>
      <c r="EG331" s="79"/>
      <c r="EH331" s="79"/>
      <c r="EI331" s="79"/>
      <c r="EJ331" s="79">
        <f t="shared" si="3006"/>
        <v>126</v>
      </c>
      <c r="EK331" s="79">
        <f t="shared" si="3007"/>
        <v>76</v>
      </c>
      <c r="EL331" s="79">
        <f t="shared" si="3008"/>
        <v>0</v>
      </c>
      <c r="EM331" s="153">
        <f t="shared" si="3009"/>
        <v>0</v>
      </c>
      <c r="EN331" s="79">
        <f t="shared" si="3010"/>
        <v>46</v>
      </c>
      <c r="EO331" s="79">
        <f t="shared" si="3011"/>
        <v>46</v>
      </c>
      <c r="EP331" s="79">
        <f t="shared" si="3012"/>
        <v>30</v>
      </c>
      <c r="EQ331" s="79">
        <f t="shared" si="3013"/>
        <v>30</v>
      </c>
      <c r="ER331" s="79">
        <f t="shared" si="3014"/>
        <v>0</v>
      </c>
      <c r="ES331" s="79">
        <f t="shared" si="3015"/>
        <v>0</v>
      </c>
      <c r="ET331" s="79">
        <f t="shared" si="3016"/>
        <v>0</v>
      </c>
      <c r="EU331" s="79">
        <f t="shared" si="3017"/>
        <v>0</v>
      </c>
      <c r="EV331" s="79">
        <f t="shared" si="3018"/>
        <v>0</v>
      </c>
      <c r="EW331" s="79">
        <f t="shared" si="3019"/>
        <v>6.3000000000000007</v>
      </c>
      <c r="EX331" s="79">
        <f t="shared" si="3020"/>
        <v>0</v>
      </c>
      <c r="EY331" s="79">
        <f t="shared" si="3021"/>
        <v>0</v>
      </c>
      <c r="EZ331" s="79">
        <f t="shared" si="3022"/>
        <v>0</v>
      </c>
      <c r="FA331" s="79">
        <f t="shared" si="3023"/>
        <v>0</v>
      </c>
      <c r="FB331" s="79">
        <f t="shared" si="3024"/>
        <v>0</v>
      </c>
      <c r="FC331" s="79">
        <f t="shared" si="3025"/>
        <v>0</v>
      </c>
      <c r="FD331" s="79">
        <f t="shared" si="3026"/>
        <v>0</v>
      </c>
      <c r="FE331" s="79">
        <f t="shared" si="3027"/>
        <v>0</v>
      </c>
      <c r="FF331" s="79">
        <f t="shared" si="3028"/>
        <v>0</v>
      </c>
      <c r="FG331" s="153">
        <f t="shared" si="3029"/>
        <v>0</v>
      </c>
      <c r="FH331" s="79">
        <f t="shared" si="3030"/>
        <v>0</v>
      </c>
      <c r="FI331" s="79">
        <f t="shared" si="3031"/>
        <v>0</v>
      </c>
      <c r="FJ331" s="79">
        <f t="shared" si="3032"/>
        <v>0</v>
      </c>
      <c r="FK331" s="79">
        <f t="shared" si="3033"/>
        <v>0</v>
      </c>
      <c r="FL331" s="79">
        <f t="shared" si="3034"/>
        <v>0</v>
      </c>
      <c r="FM331" s="79">
        <f t="shared" si="3035"/>
        <v>0</v>
      </c>
      <c r="FN331" s="79">
        <f t="shared" si="3036"/>
        <v>0</v>
      </c>
      <c r="FO331" s="79">
        <f t="shared" si="3037"/>
        <v>0</v>
      </c>
      <c r="FP331" s="79">
        <f t="shared" si="3038"/>
        <v>2</v>
      </c>
      <c r="FQ331" s="79">
        <f t="shared" si="3039"/>
        <v>12</v>
      </c>
      <c r="FR331" s="79"/>
      <c r="FS331" s="155">
        <f t="shared" si="3040"/>
        <v>0</v>
      </c>
      <c r="FT331" s="79">
        <f t="shared" si="3041"/>
        <v>0</v>
      </c>
      <c r="FU331" s="79">
        <f t="shared" si="3042"/>
        <v>0</v>
      </c>
      <c r="FV331" s="79">
        <f t="shared" si="3043"/>
        <v>0</v>
      </c>
      <c r="FW331" s="79">
        <f t="shared" si="3044"/>
        <v>0</v>
      </c>
      <c r="FX331" s="79">
        <f t="shared" si="3045"/>
        <v>0</v>
      </c>
      <c r="FY331" s="79">
        <f t="shared" si="3046"/>
        <v>0</v>
      </c>
      <c r="FZ331" s="79">
        <f t="shared" si="3047"/>
        <v>0</v>
      </c>
      <c r="GA331" s="79">
        <f t="shared" si="3048"/>
        <v>0</v>
      </c>
      <c r="GB331" s="79">
        <f t="shared" si="3049"/>
        <v>0</v>
      </c>
      <c r="GC331" s="79">
        <f t="shared" si="3050"/>
        <v>0</v>
      </c>
      <c r="GD331" s="79">
        <f t="shared" si="3051"/>
        <v>0</v>
      </c>
      <c r="GE331" s="153">
        <f t="shared" si="3052"/>
        <v>94.300000000000011</v>
      </c>
      <c r="GF331" s="153">
        <f t="shared" si="3053"/>
        <v>88</v>
      </c>
      <c r="GG331" s="79"/>
      <c r="GH331" s="79"/>
      <c r="GI331" s="79"/>
      <c r="GJ331" s="80"/>
      <c r="GK331" s="267"/>
      <c r="GL331" s="10"/>
      <c r="GM331" s="10"/>
      <c r="GN331" s="1"/>
      <c r="GO331" s="13"/>
      <c r="GP331" s="26"/>
      <c r="GQ331" s="5"/>
      <c r="GR331" s="5"/>
    </row>
    <row r="332" spans="1:200" ht="24.95" hidden="1" customHeight="1" outlineLevel="1" x14ac:dyDescent="0.3">
      <c r="A332" s="116"/>
      <c r="B332" s="62" t="s">
        <v>115</v>
      </c>
      <c r="C332" s="119" t="s">
        <v>110</v>
      </c>
      <c r="D332" s="63" t="s">
        <v>95</v>
      </c>
      <c r="E332" s="63" t="s">
        <v>111</v>
      </c>
      <c r="F332" s="119" t="s">
        <v>112</v>
      </c>
      <c r="G332" s="63">
        <v>1</v>
      </c>
      <c r="H332" s="63">
        <v>80</v>
      </c>
      <c r="I332" s="63">
        <v>1</v>
      </c>
      <c r="J332" s="63">
        <v>1</v>
      </c>
      <c r="K332" s="63">
        <f t="shared" si="2988"/>
        <v>2</v>
      </c>
      <c r="L332" s="62">
        <v>40</v>
      </c>
      <c r="M332" s="64">
        <f t="shared" si="2989"/>
        <v>40</v>
      </c>
      <c r="N332" s="65">
        <v>22</v>
      </c>
      <c r="O332" s="66">
        <f t="shared" si="2990"/>
        <v>22</v>
      </c>
      <c r="P332" s="65">
        <v>18</v>
      </c>
      <c r="Q332" s="65">
        <f t="shared" si="2991"/>
        <v>18</v>
      </c>
      <c r="R332" s="65"/>
      <c r="S332" s="66">
        <f t="shared" si="2992"/>
        <v>0</v>
      </c>
      <c r="T332" s="65"/>
      <c r="U332" s="66">
        <f t="shared" si="2993"/>
        <v>0</v>
      </c>
      <c r="V332" s="65"/>
      <c r="W332" s="66">
        <f>SUM(V332)*J332*5</f>
        <v>0</v>
      </c>
      <c r="X332" s="67">
        <f>SUM(J332*AX332*2+K332*AZ332*2)</f>
        <v>0</v>
      </c>
      <c r="Y332" s="68">
        <f>SUM(L332*5/100*J332)</f>
        <v>2</v>
      </c>
      <c r="Z332" s="65"/>
      <c r="AA332" s="66"/>
      <c r="AB332" s="65"/>
      <c r="AC332" s="67">
        <f>SUM(AB332)*3*H332/5</f>
        <v>0</v>
      </c>
      <c r="AD332" s="65"/>
      <c r="AE332" s="69">
        <f>SUM(AD332*H332*(30+4))</f>
        <v>0</v>
      </c>
      <c r="AF332" s="65"/>
      <c r="AG332" s="66">
        <f t="shared" si="2994"/>
        <v>0</v>
      </c>
      <c r="AH332" s="65"/>
      <c r="AI332" s="67">
        <f t="shared" si="2995"/>
        <v>0</v>
      </c>
      <c r="AJ332" s="65"/>
      <c r="AK332" s="67">
        <f t="shared" si="2996"/>
        <v>0</v>
      </c>
      <c r="AL332" s="65"/>
      <c r="AM332" s="66">
        <f>SUM(AL332*H332)</f>
        <v>0</v>
      </c>
      <c r="AN332" s="65"/>
      <c r="AO332" s="66">
        <f>SUM(AN332*J332)</f>
        <v>0</v>
      </c>
      <c r="AP332" s="65"/>
      <c r="AQ332" s="67">
        <f>SUM(AP332*H332*2)</f>
        <v>0</v>
      </c>
      <c r="AR332" s="65">
        <v>1</v>
      </c>
      <c r="AS332" s="67">
        <f>AR332*J332*6</f>
        <v>6</v>
      </c>
      <c r="AT332" s="65"/>
      <c r="AU332" s="67">
        <f t="shared" si="2997"/>
        <v>0</v>
      </c>
      <c r="AV332" s="65"/>
      <c r="AW332" s="66">
        <f>SUM(AV332*H332/3)</f>
        <v>0</v>
      </c>
      <c r="AX332" s="65"/>
      <c r="AY332" s="67">
        <f t="shared" ref="AY332:AY337" si="3054">SUM(J332*AX332*8)</f>
        <v>0</v>
      </c>
      <c r="AZ332" s="65"/>
      <c r="BA332" s="67">
        <f t="shared" si="2998"/>
        <v>0</v>
      </c>
      <c r="BB332" s="65"/>
      <c r="BC332" s="67">
        <f t="shared" si="2999"/>
        <v>0</v>
      </c>
      <c r="BD332" s="65"/>
      <c r="BE332" s="70">
        <f t="shared" si="3000"/>
        <v>0</v>
      </c>
      <c r="BF332" s="116"/>
      <c r="BG332" s="181">
        <f t="shared" si="3001"/>
        <v>48</v>
      </c>
      <c r="BH332" s="181">
        <f t="shared" si="3002"/>
        <v>46</v>
      </c>
      <c r="BI332" s="116"/>
      <c r="BJ332" s="116"/>
      <c r="BK332" s="116"/>
      <c r="BL332" s="116"/>
      <c r="BM332" s="82"/>
      <c r="BN332" s="137" t="s">
        <v>102</v>
      </c>
      <c r="BO332" s="119" t="s">
        <v>94</v>
      </c>
      <c r="BP332" s="119" t="s">
        <v>95</v>
      </c>
      <c r="BQ332" s="119" t="s">
        <v>96</v>
      </c>
      <c r="BR332" s="119" t="s">
        <v>254</v>
      </c>
      <c r="BS332" s="119">
        <v>4</v>
      </c>
      <c r="BT332" s="119">
        <v>169</v>
      </c>
      <c r="BU332" s="63">
        <v>1</v>
      </c>
      <c r="BV332" s="63">
        <v>1</v>
      </c>
      <c r="BW332" s="63">
        <f>SUM(BV332)*2</f>
        <v>2</v>
      </c>
      <c r="BX332" s="137">
        <v>84</v>
      </c>
      <c r="BY332" s="166">
        <f>SUM(BZ332+CB332+CD332+CF332+CH332)</f>
        <v>84</v>
      </c>
      <c r="BZ332" s="141">
        <v>30</v>
      </c>
      <c r="CA332" s="141">
        <f>SUM(BZ332)*BU332</f>
        <v>30</v>
      </c>
      <c r="CB332" s="141">
        <v>26</v>
      </c>
      <c r="CC332" s="141">
        <f>BV332*CB332</f>
        <v>26</v>
      </c>
      <c r="CD332" s="141">
        <v>28</v>
      </c>
      <c r="CE332" s="141">
        <f>SUM(CD332)*BV332</f>
        <v>28</v>
      </c>
      <c r="CF332" s="141"/>
      <c r="CG332" s="142">
        <f>SUM(CF332)*BW332</f>
        <v>0</v>
      </c>
      <c r="CH332" s="141"/>
      <c r="CI332" s="142">
        <f>SUM(CH332)*BV332*5</f>
        <v>0</v>
      </c>
      <c r="CJ332" s="67">
        <f>SUM(BV332*DJ332*2+BW332*DL332*2)</f>
        <v>0</v>
      </c>
      <c r="CK332" s="68">
        <f>SUM(BX332*5/100*BV332)</f>
        <v>4.2</v>
      </c>
      <c r="CL332" s="141"/>
      <c r="CM332" s="142"/>
      <c r="CN332" s="141"/>
      <c r="CO332" s="67">
        <f>SUM(CN332)*3*BT332/5</f>
        <v>0</v>
      </c>
      <c r="CP332" s="65"/>
      <c r="CQ332" s="69">
        <f>SUM(CP332*BT332*(30+4))</f>
        <v>0</v>
      </c>
      <c r="CR332" s="65"/>
      <c r="CS332" s="66">
        <f>SUM(CR332*BT332*3)</f>
        <v>0</v>
      </c>
      <c r="CT332" s="66"/>
      <c r="CU332" s="167">
        <f>SUM(CT332*BT332/3)</f>
        <v>0</v>
      </c>
      <c r="CV332" s="141"/>
      <c r="CW332" s="67">
        <f>SUM(CV332*BT332*2/3)</f>
        <v>0</v>
      </c>
      <c r="CX332" s="65"/>
      <c r="CY332" s="66">
        <f>SUM(CX332*BT332)*2</f>
        <v>0</v>
      </c>
      <c r="CZ332" s="65"/>
      <c r="DA332" s="66">
        <f>SUM(CZ332*BV332*2)</f>
        <v>0</v>
      </c>
      <c r="DB332" s="65"/>
      <c r="DC332" s="66">
        <f>SUM(DB332*BT332*2)</f>
        <v>0</v>
      </c>
      <c r="DD332" s="65">
        <v>1</v>
      </c>
      <c r="DE332" s="66">
        <f>SUM(BV332*DD332*6)</f>
        <v>6</v>
      </c>
      <c r="DF332" s="65"/>
      <c r="DG332" s="67">
        <f>DF332*BT332/3</f>
        <v>0</v>
      </c>
      <c r="DH332" s="66"/>
      <c r="DI332" s="66">
        <f>SUM(DH332*BT332/3)</f>
        <v>0</v>
      </c>
      <c r="DJ332" s="141"/>
      <c r="DK332" s="66">
        <f t="shared" si="3003"/>
        <v>0</v>
      </c>
      <c r="DL332" s="79"/>
      <c r="DM332" s="79"/>
      <c r="DN332" s="79"/>
      <c r="DO332" s="79"/>
      <c r="DP332" s="79"/>
      <c r="DQ332" s="79"/>
      <c r="DR332" s="79"/>
      <c r="DS332" s="153">
        <f t="shared" si="3004"/>
        <v>94.2</v>
      </c>
      <c r="DT332" s="153">
        <f t="shared" si="3005"/>
        <v>90</v>
      </c>
      <c r="DU332" s="79"/>
      <c r="DV332" s="79"/>
      <c r="DW332" s="79"/>
      <c r="DX332" s="182"/>
      <c r="DY332" s="183"/>
      <c r="DZ332" s="137" t="s">
        <v>102</v>
      </c>
      <c r="EA332" s="119" t="s">
        <v>94</v>
      </c>
      <c r="EB332" s="119" t="s">
        <v>95</v>
      </c>
      <c r="EC332" s="79"/>
      <c r="ED332" s="79"/>
      <c r="EE332" s="79"/>
      <c r="EF332" s="79"/>
      <c r="EG332" s="79"/>
      <c r="EH332" s="79"/>
      <c r="EI332" s="79"/>
      <c r="EJ332" s="79">
        <f t="shared" si="3006"/>
        <v>124</v>
      </c>
      <c r="EK332" s="79">
        <f t="shared" si="3007"/>
        <v>124</v>
      </c>
      <c r="EL332" s="79">
        <f t="shared" si="3008"/>
        <v>52</v>
      </c>
      <c r="EM332" s="153">
        <f t="shared" si="3009"/>
        <v>52</v>
      </c>
      <c r="EN332" s="79">
        <f t="shared" si="3010"/>
        <v>44</v>
      </c>
      <c r="EO332" s="79">
        <f t="shared" si="3011"/>
        <v>44</v>
      </c>
      <c r="EP332" s="79">
        <f t="shared" si="3012"/>
        <v>28</v>
      </c>
      <c r="EQ332" s="79">
        <f t="shared" si="3013"/>
        <v>28</v>
      </c>
      <c r="ER332" s="79">
        <f t="shared" si="3014"/>
        <v>0</v>
      </c>
      <c r="ES332" s="79">
        <f t="shared" si="3015"/>
        <v>0</v>
      </c>
      <c r="ET332" s="79">
        <f t="shared" si="3016"/>
        <v>0</v>
      </c>
      <c r="EU332" s="79">
        <f t="shared" si="3017"/>
        <v>0</v>
      </c>
      <c r="EV332" s="79">
        <f t="shared" si="3018"/>
        <v>0</v>
      </c>
      <c r="EW332" s="79">
        <f t="shared" si="3019"/>
        <v>6.2</v>
      </c>
      <c r="EX332" s="79">
        <f t="shared" si="3020"/>
        <v>0</v>
      </c>
      <c r="EY332" s="79">
        <f t="shared" si="3021"/>
        <v>0</v>
      </c>
      <c r="EZ332" s="79">
        <f t="shared" si="3022"/>
        <v>0</v>
      </c>
      <c r="FA332" s="79">
        <f t="shared" si="3023"/>
        <v>0</v>
      </c>
      <c r="FB332" s="79">
        <f t="shared" si="3024"/>
        <v>0</v>
      </c>
      <c r="FC332" s="79">
        <f t="shared" si="3025"/>
        <v>0</v>
      </c>
      <c r="FD332" s="79">
        <f t="shared" si="3026"/>
        <v>0</v>
      </c>
      <c r="FE332" s="79">
        <f t="shared" si="3027"/>
        <v>0</v>
      </c>
      <c r="FF332" s="79">
        <f t="shared" si="3028"/>
        <v>0</v>
      </c>
      <c r="FG332" s="153">
        <f t="shared" si="3029"/>
        <v>0</v>
      </c>
      <c r="FH332" s="79">
        <f t="shared" si="3030"/>
        <v>0</v>
      </c>
      <c r="FI332" s="79">
        <f t="shared" si="3031"/>
        <v>0</v>
      </c>
      <c r="FJ332" s="79">
        <f t="shared" si="3032"/>
        <v>0</v>
      </c>
      <c r="FK332" s="79">
        <f t="shared" si="3033"/>
        <v>0</v>
      </c>
      <c r="FL332" s="79">
        <f t="shared" si="3034"/>
        <v>0</v>
      </c>
      <c r="FM332" s="79">
        <f t="shared" si="3035"/>
        <v>0</v>
      </c>
      <c r="FN332" s="79">
        <f t="shared" si="3036"/>
        <v>0</v>
      </c>
      <c r="FO332" s="79">
        <f t="shared" si="3037"/>
        <v>0</v>
      </c>
      <c r="FP332" s="79">
        <f t="shared" si="3038"/>
        <v>2</v>
      </c>
      <c r="FQ332" s="79">
        <f t="shared" si="3039"/>
        <v>12</v>
      </c>
      <c r="FR332" s="79"/>
      <c r="FS332" s="155">
        <f t="shared" si="3040"/>
        <v>0</v>
      </c>
      <c r="FT332" s="79">
        <f t="shared" si="3041"/>
        <v>0</v>
      </c>
      <c r="FU332" s="79">
        <f t="shared" si="3042"/>
        <v>0</v>
      </c>
      <c r="FV332" s="79">
        <f t="shared" si="3043"/>
        <v>0</v>
      </c>
      <c r="FW332" s="79">
        <f t="shared" si="3044"/>
        <v>0</v>
      </c>
      <c r="FX332" s="79">
        <f t="shared" si="3045"/>
        <v>0</v>
      </c>
      <c r="FY332" s="79">
        <f t="shared" si="3046"/>
        <v>0</v>
      </c>
      <c r="FZ332" s="79">
        <f t="shared" si="3047"/>
        <v>0</v>
      </c>
      <c r="GA332" s="79">
        <f t="shared" si="3048"/>
        <v>0</v>
      </c>
      <c r="GB332" s="79">
        <f t="shared" si="3049"/>
        <v>0</v>
      </c>
      <c r="GC332" s="79">
        <f t="shared" si="3050"/>
        <v>0</v>
      </c>
      <c r="GD332" s="79">
        <f t="shared" si="3051"/>
        <v>0</v>
      </c>
      <c r="GE332" s="153">
        <f t="shared" si="3052"/>
        <v>142.19999999999999</v>
      </c>
      <c r="GF332" s="153">
        <f t="shared" si="3053"/>
        <v>136</v>
      </c>
      <c r="GG332" s="79"/>
      <c r="GH332" s="79"/>
      <c r="GI332" s="79"/>
      <c r="GJ332" s="80"/>
      <c r="GK332" s="267"/>
      <c r="GL332" s="10"/>
      <c r="GM332" s="10"/>
      <c r="GN332" s="1"/>
      <c r="GO332" s="13"/>
      <c r="GP332" s="26"/>
      <c r="GQ332" s="5"/>
      <c r="GR332" s="5"/>
    </row>
    <row r="333" spans="1:200" ht="24.95" hidden="1" customHeight="1" outlineLevel="1" x14ac:dyDescent="0.3">
      <c r="A333" s="116"/>
      <c r="B333" s="62" t="s">
        <v>102</v>
      </c>
      <c r="C333" s="119" t="s">
        <v>110</v>
      </c>
      <c r="D333" s="119" t="s">
        <v>120</v>
      </c>
      <c r="E333" s="119" t="s">
        <v>111</v>
      </c>
      <c r="F333" s="119" t="s">
        <v>122</v>
      </c>
      <c r="G333" s="119">
        <v>5</v>
      </c>
      <c r="H333" s="63">
        <v>24</v>
      </c>
      <c r="I333" s="63">
        <v>1</v>
      </c>
      <c r="J333" s="63">
        <v>1</v>
      </c>
      <c r="K333" s="63">
        <f t="shared" si="2988"/>
        <v>2</v>
      </c>
      <c r="L333" s="62">
        <v>62</v>
      </c>
      <c r="M333" s="64">
        <f t="shared" si="2989"/>
        <v>38</v>
      </c>
      <c r="N333" s="65"/>
      <c r="O333" s="66">
        <f t="shared" si="2990"/>
        <v>0</v>
      </c>
      <c r="P333" s="65">
        <v>14</v>
      </c>
      <c r="Q333" s="66">
        <f t="shared" si="2991"/>
        <v>14</v>
      </c>
      <c r="R333" s="65">
        <v>24</v>
      </c>
      <c r="S333" s="66">
        <f t="shared" si="2992"/>
        <v>24</v>
      </c>
      <c r="T333" s="65"/>
      <c r="U333" s="66">
        <f t="shared" si="2993"/>
        <v>0</v>
      </c>
      <c r="V333" s="65"/>
      <c r="W333" s="66">
        <f>SUM(V333)*J333*5</f>
        <v>0</v>
      </c>
      <c r="X333" s="67">
        <f>SUM(J333*AX333*2+K333*AZ333*2)</f>
        <v>0</v>
      </c>
      <c r="Y333" s="68">
        <f>SUM(L333*5/100*J333)</f>
        <v>3.1</v>
      </c>
      <c r="Z333" s="65"/>
      <c r="AA333" s="66"/>
      <c r="AB333" s="65"/>
      <c r="AC333" s="67">
        <f>SUM(AB333)*3*H333/5</f>
        <v>0</v>
      </c>
      <c r="AD333" s="65"/>
      <c r="AE333" s="69">
        <f>SUM(AD333*H333*(30+4))</f>
        <v>0</v>
      </c>
      <c r="AF333" s="65"/>
      <c r="AG333" s="66">
        <f t="shared" si="2994"/>
        <v>0</v>
      </c>
      <c r="AH333" s="66"/>
      <c r="AI333" s="67">
        <f t="shared" si="2995"/>
        <v>0</v>
      </c>
      <c r="AJ333" s="65"/>
      <c r="AK333" s="67">
        <f t="shared" si="2996"/>
        <v>0</v>
      </c>
      <c r="AL333" s="65">
        <v>1</v>
      </c>
      <c r="AM333" s="66">
        <f>SUM(AL333*H333)*2</f>
        <v>48</v>
      </c>
      <c r="AN333" s="65"/>
      <c r="AO333" s="66">
        <f>SUM(AN333*J333*2)</f>
        <v>0</v>
      </c>
      <c r="AP333" s="65"/>
      <c r="AQ333" s="67">
        <f>SUM(AP333*H333*2)</f>
        <v>0</v>
      </c>
      <c r="AR333" s="65"/>
      <c r="AS333" s="67">
        <f>SUM(J333*AR333*6)</f>
        <v>0</v>
      </c>
      <c r="AT333" s="65">
        <v>1</v>
      </c>
      <c r="AU333" s="67">
        <f t="shared" si="2997"/>
        <v>8</v>
      </c>
      <c r="AV333" s="65"/>
      <c r="AW333" s="66">
        <f>SUM(J333*AV333*6)</f>
        <v>0</v>
      </c>
      <c r="AX333" s="65"/>
      <c r="AY333" s="67">
        <f t="shared" si="3054"/>
        <v>0</v>
      </c>
      <c r="AZ333" s="66"/>
      <c r="BA333" s="67">
        <f t="shared" si="2998"/>
        <v>0</v>
      </c>
      <c r="BB333" s="65"/>
      <c r="BC333" s="67">
        <f t="shared" si="2999"/>
        <v>0</v>
      </c>
      <c r="BD333" s="65"/>
      <c r="BE333" s="70">
        <f t="shared" si="3000"/>
        <v>0</v>
      </c>
      <c r="BF333" s="116"/>
      <c r="BG333" s="181">
        <f t="shared" si="3001"/>
        <v>97.1</v>
      </c>
      <c r="BH333" s="181">
        <f t="shared" si="3002"/>
        <v>38</v>
      </c>
      <c r="BI333" s="116"/>
      <c r="BJ333" s="116"/>
      <c r="BK333" s="116"/>
      <c r="BL333" s="116"/>
      <c r="BM333" s="82"/>
      <c r="BN333" s="62" t="s">
        <v>102</v>
      </c>
      <c r="BO333" s="119" t="s">
        <v>110</v>
      </c>
      <c r="BP333" s="119" t="s">
        <v>120</v>
      </c>
      <c r="BQ333" s="119" t="s">
        <v>111</v>
      </c>
      <c r="BR333" s="119" t="s">
        <v>122</v>
      </c>
      <c r="BS333" s="119">
        <v>6</v>
      </c>
      <c r="BT333" s="63">
        <f>22+25</f>
        <v>47</v>
      </c>
      <c r="BU333" s="63">
        <v>1</v>
      </c>
      <c r="BV333" s="63">
        <v>1</v>
      </c>
      <c r="BW333" s="63">
        <f>SUM(BV333)*2</f>
        <v>2</v>
      </c>
      <c r="BX333" s="62">
        <v>74</v>
      </c>
      <c r="BY333" s="64">
        <f>SUM(BZ333+CB333+CD333+CF333+CH333)</f>
        <v>46</v>
      </c>
      <c r="BZ333" s="65"/>
      <c r="CA333" s="66">
        <f>SUM(BZ333)*BU333</f>
        <v>0</v>
      </c>
      <c r="CB333" s="65">
        <v>28</v>
      </c>
      <c r="CC333" s="66">
        <f>BV333*CB333</f>
        <v>28</v>
      </c>
      <c r="CD333" s="65">
        <v>18</v>
      </c>
      <c r="CE333" s="66">
        <f>SUM(CD333)*BV333</f>
        <v>18</v>
      </c>
      <c r="CF333" s="65"/>
      <c r="CG333" s="66">
        <f>SUM(CF333)*BW333</f>
        <v>0</v>
      </c>
      <c r="CH333" s="65"/>
      <c r="CI333" s="66">
        <f>SUM(CH333)*BV333*5</f>
        <v>0</v>
      </c>
      <c r="CJ333" s="67">
        <f>SUM(BV333*DJ333*2+BW333*DL333*2)</f>
        <v>2</v>
      </c>
      <c r="CK333" s="68">
        <f>SUM(BX333*5/100*BV333)</f>
        <v>3.7</v>
      </c>
      <c r="CL333" s="65"/>
      <c r="CM333" s="66"/>
      <c r="CN333" s="65"/>
      <c r="CO333" s="67">
        <f>SUM(CN333)*3*BT333/5</f>
        <v>0</v>
      </c>
      <c r="CP333" s="65"/>
      <c r="CQ333" s="69">
        <f>SUM(CP333*BT333*(30+4))</f>
        <v>0</v>
      </c>
      <c r="CR333" s="65"/>
      <c r="CS333" s="66">
        <f>SUM(CR333*BT333*3)</f>
        <v>0</v>
      </c>
      <c r="CT333" s="66"/>
      <c r="CU333" s="67">
        <f>SUM(CT333*BT333/3)</f>
        <v>0</v>
      </c>
      <c r="CV333" s="65"/>
      <c r="CW333" s="67">
        <f>SUM(CV333*BT333*2/3)</f>
        <v>0</v>
      </c>
      <c r="CX333" s="65"/>
      <c r="CY333" s="66">
        <f>SUM(CX333*BT333)*2</f>
        <v>0</v>
      </c>
      <c r="CZ333" s="65"/>
      <c r="DA333" s="66">
        <f>SUM(CZ333*BV333*2)</f>
        <v>0</v>
      </c>
      <c r="DB333" s="65"/>
      <c r="DC333" s="66">
        <f>SUM(DB333*BT333*2)</f>
        <v>0</v>
      </c>
      <c r="DD333" s="65"/>
      <c r="DE333" s="66">
        <f>SUM(BV333*DD333*6)</f>
        <v>0</v>
      </c>
      <c r="DF333" s="65"/>
      <c r="DG333" s="67">
        <f>DF333*BT333/3</f>
        <v>0</v>
      </c>
      <c r="DH333" s="65"/>
      <c r="DI333" s="66">
        <f>SUM(BV333*DH333*6)</f>
        <v>0</v>
      </c>
      <c r="DJ333" s="65">
        <v>1</v>
      </c>
      <c r="DK333" s="66">
        <f t="shared" si="3003"/>
        <v>8</v>
      </c>
      <c r="DL333" s="79"/>
      <c r="DM333" s="79"/>
      <c r="DN333" s="79"/>
      <c r="DO333" s="79"/>
      <c r="DP333" s="79"/>
      <c r="DQ333" s="79"/>
      <c r="DR333" s="79"/>
      <c r="DS333" s="153">
        <f t="shared" si="3004"/>
        <v>59.7</v>
      </c>
      <c r="DT333" s="153">
        <f t="shared" si="3005"/>
        <v>56</v>
      </c>
      <c r="DU333" s="79"/>
      <c r="DV333" s="79"/>
      <c r="DW333" s="79"/>
      <c r="DX333" s="182"/>
      <c r="DY333" s="183"/>
      <c r="DZ333" s="62" t="s">
        <v>102</v>
      </c>
      <c r="EA333" s="119" t="s">
        <v>110</v>
      </c>
      <c r="EB333" s="119" t="s">
        <v>120</v>
      </c>
      <c r="EC333" s="79"/>
      <c r="ED333" s="79"/>
      <c r="EE333" s="79"/>
      <c r="EF333" s="79"/>
      <c r="EG333" s="79"/>
      <c r="EH333" s="79"/>
      <c r="EI333" s="79"/>
      <c r="EJ333" s="79">
        <f t="shared" si="3006"/>
        <v>136</v>
      </c>
      <c r="EK333" s="79">
        <f t="shared" si="3007"/>
        <v>84</v>
      </c>
      <c r="EL333" s="79">
        <f t="shared" si="3008"/>
        <v>0</v>
      </c>
      <c r="EM333" s="153">
        <f t="shared" si="3009"/>
        <v>0</v>
      </c>
      <c r="EN333" s="79">
        <f t="shared" si="3010"/>
        <v>42</v>
      </c>
      <c r="EO333" s="79">
        <f t="shared" si="3011"/>
        <v>42</v>
      </c>
      <c r="EP333" s="79">
        <f t="shared" si="3012"/>
        <v>42</v>
      </c>
      <c r="EQ333" s="79">
        <f t="shared" si="3013"/>
        <v>42</v>
      </c>
      <c r="ER333" s="79">
        <f t="shared" si="3014"/>
        <v>0</v>
      </c>
      <c r="ES333" s="79">
        <f t="shared" si="3015"/>
        <v>0</v>
      </c>
      <c r="ET333" s="79">
        <f t="shared" si="3016"/>
        <v>0</v>
      </c>
      <c r="EU333" s="79">
        <f t="shared" si="3017"/>
        <v>0</v>
      </c>
      <c r="EV333" s="79">
        <f t="shared" si="3018"/>
        <v>2</v>
      </c>
      <c r="EW333" s="79">
        <f t="shared" si="3019"/>
        <v>6.8000000000000007</v>
      </c>
      <c r="EX333" s="79">
        <f t="shared" si="3020"/>
        <v>0</v>
      </c>
      <c r="EY333" s="79">
        <f t="shared" si="3021"/>
        <v>0</v>
      </c>
      <c r="EZ333" s="79">
        <f t="shared" si="3022"/>
        <v>0</v>
      </c>
      <c r="FA333" s="79">
        <f t="shared" si="3023"/>
        <v>0</v>
      </c>
      <c r="FB333" s="79">
        <f t="shared" si="3024"/>
        <v>0</v>
      </c>
      <c r="FC333" s="79">
        <f t="shared" si="3025"/>
        <v>0</v>
      </c>
      <c r="FD333" s="79">
        <f t="shared" si="3026"/>
        <v>0</v>
      </c>
      <c r="FE333" s="79">
        <f t="shared" si="3027"/>
        <v>0</v>
      </c>
      <c r="FF333" s="79">
        <f t="shared" si="3028"/>
        <v>0</v>
      </c>
      <c r="FG333" s="153">
        <f t="shared" si="3029"/>
        <v>0</v>
      </c>
      <c r="FH333" s="79">
        <f t="shared" si="3030"/>
        <v>0</v>
      </c>
      <c r="FI333" s="79">
        <f t="shared" si="3031"/>
        <v>0</v>
      </c>
      <c r="FJ333" s="79">
        <f t="shared" si="3032"/>
        <v>1</v>
      </c>
      <c r="FK333" s="79">
        <f t="shared" si="3033"/>
        <v>48</v>
      </c>
      <c r="FL333" s="79">
        <f t="shared" si="3034"/>
        <v>0</v>
      </c>
      <c r="FM333" s="79">
        <f t="shared" si="3035"/>
        <v>0</v>
      </c>
      <c r="FN333" s="79">
        <f t="shared" si="3036"/>
        <v>0</v>
      </c>
      <c r="FO333" s="79">
        <f t="shared" si="3037"/>
        <v>0</v>
      </c>
      <c r="FP333" s="79">
        <f t="shared" si="3038"/>
        <v>0</v>
      </c>
      <c r="FQ333" s="79">
        <f t="shared" si="3039"/>
        <v>0</v>
      </c>
      <c r="FR333" s="79"/>
      <c r="FS333" s="155">
        <f t="shared" si="3040"/>
        <v>8</v>
      </c>
      <c r="FT333" s="79">
        <f t="shared" si="3041"/>
        <v>0</v>
      </c>
      <c r="FU333" s="79">
        <f t="shared" si="3042"/>
        <v>0</v>
      </c>
      <c r="FV333" s="79">
        <f t="shared" si="3043"/>
        <v>1</v>
      </c>
      <c r="FW333" s="79">
        <f t="shared" si="3044"/>
        <v>8</v>
      </c>
      <c r="FX333" s="79">
        <f t="shared" si="3045"/>
        <v>0</v>
      </c>
      <c r="FY333" s="79">
        <f t="shared" si="3046"/>
        <v>0</v>
      </c>
      <c r="FZ333" s="79">
        <f t="shared" si="3047"/>
        <v>0</v>
      </c>
      <c r="GA333" s="79">
        <f t="shared" si="3048"/>
        <v>0</v>
      </c>
      <c r="GB333" s="79">
        <f t="shared" si="3049"/>
        <v>0</v>
      </c>
      <c r="GC333" s="79">
        <f t="shared" si="3050"/>
        <v>0</v>
      </c>
      <c r="GD333" s="79">
        <f t="shared" si="3051"/>
        <v>0</v>
      </c>
      <c r="GE333" s="153">
        <f t="shared" si="3052"/>
        <v>156.80000000000001</v>
      </c>
      <c r="GF333" s="153">
        <f t="shared" si="3053"/>
        <v>94</v>
      </c>
      <c r="GG333" s="79"/>
      <c r="GH333" s="79"/>
      <c r="GI333" s="79"/>
      <c r="GJ333" s="80"/>
      <c r="GK333" s="267"/>
      <c r="GL333" s="10"/>
      <c r="GM333" s="10"/>
      <c r="GN333" s="1"/>
      <c r="GO333" s="13"/>
      <c r="GP333" s="26"/>
      <c r="GQ333" s="5"/>
      <c r="GR333" s="5"/>
    </row>
    <row r="334" spans="1:200" ht="24.95" hidden="1" customHeight="1" outlineLevel="1" x14ac:dyDescent="0.3">
      <c r="A334" s="116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2"/>
      <c r="M334" s="64"/>
      <c r="N334" s="65"/>
      <c r="O334" s="66"/>
      <c r="P334" s="65"/>
      <c r="Q334" s="66"/>
      <c r="R334" s="65"/>
      <c r="S334" s="66"/>
      <c r="T334" s="65"/>
      <c r="U334" s="66"/>
      <c r="V334" s="65"/>
      <c r="W334" s="66"/>
      <c r="X334" s="67"/>
      <c r="Y334" s="67"/>
      <c r="Z334" s="65"/>
      <c r="AA334" s="66"/>
      <c r="AB334" s="65"/>
      <c r="AC334" s="67"/>
      <c r="AD334" s="65"/>
      <c r="AE334" s="69"/>
      <c r="AF334" s="65"/>
      <c r="AG334" s="66"/>
      <c r="AH334" s="65"/>
      <c r="AI334" s="67"/>
      <c r="AJ334" s="65"/>
      <c r="AK334" s="67"/>
      <c r="AL334" s="65"/>
      <c r="AM334" s="66"/>
      <c r="AN334" s="65"/>
      <c r="AO334" s="66"/>
      <c r="AP334" s="65"/>
      <c r="AQ334" s="68"/>
      <c r="AR334" s="65"/>
      <c r="AS334" s="67"/>
      <c r="AT334" s="65"/>
      <c r="AU334" s="67"/>
      <c r="AV334" s="65"/>
      <c r="AW334" s="66"/>
      <c r="AX334" s="65"/>
      <c r="AY334" s="67"/>
      <c r="AZ334" s="65"/>
      <c r="BA334" s="67"/>
      <c r="BB334" s="65"/>
      <c r="BC334" s="67"/>
      <c r="BD334" s="65"/>
      <c r="BE334" s="70"/>
      <c r="BF334" s="116"/>
      <c r="BG334" s="181">
        <f t="shared" si="3001"/>
        <v>0</v>
      </c>
      <c r="BH334" s="181">
        <f t="shared" si="3002"/>
        <v>0</v>
      </c>
      <c r="BI334" s="116"/>
      <c r="BJ334" s="116"/>
      <c r="BK334" s="116"/>
      <c r="BL334" s="116"/>
      <c r="BM334" s="82"/>
      <c r="BN334" s="62" t="s">
        <v>261</v>
      </c>
      <c r="BO334" s="63" t="s">
        <v>94</v>
      </c>
      <c r="BP334" s="63" t="s">
        <v>95</v>
      </c>
      <c r="BQ334" s="63" t="s">
        <v>96</v>
      </c>
      <c r="BR334" s="63" t="s">
        <v>451</v>
      </c>
      <c r="BS334" s="63">
        <v>10</v>
      </c>
      <c r="BT334" s="63">
        <v>165</v>
      </c>
      <c r="BU334" s="63">
        <v>2</v>
      </c>
      <c r="BV334" s="63">
        <v>1</v>
      </c>
      <c r="BW334" s="63">
        <f>SUM(BV334)*2</f>
        <v>2</v>
      </c>
      <c r="BX334" s="62">
        <v>6</v>
      </c>
      <c r="BY334" s="64">
        <f>SUM(BZ334+CB334+CD334+CF334+CH334)</f>
        <v>6</v>
      </c>
      <c r="BZ334" s="65"/>
      <c r="CA334" s="66">
        <f>SUM(BZ334)*BU334</f>
        <v>0</v>
      </c>
      <c r="CB334" s="65"/>
      <c r="CC334" s="66">
        <f>CB334*BV334</f>
        <v>0</v>
      </c>
      <c r="CD334" s="65">
        <v>6</v>
      </c>
      <c r="CE334" s="66">
        <f>SUM(CD334)*BV334</f>
        <v>6</v>
      </c>
      <c r="CF334" s="65"/>
      <c r="CG334" s="66">
        <f>SUM(CF334)*BW334</f>
        <v>0</v>
      </c>
      <c r="CH334" s="65"/>
      <c r="CI334" s="66">
        <f>SUM(CH334)*BV334*4</f>
        <v>0</v>
      </c>
      <c r="CJ334" s="67">
        <f>SUM(BW334*DJ334*2+BW334*DL334*2)</f>
        <v>0</v>
      </c>
      <c r="CK334" s="68">
        <f>SUM(BX334*5/100*BV334)</f>
        <v>0.3</v>
      </c>
      <c r="CL334" s="65"/>
      <c r="CM334" s="66"/>
      <c r="CN334" s="65"/>
      <c r="CO334" s="67">
        <f>SUM(CN334)*3*BT334/5</f>
        <v>0</v>
      </c>
      <c r="CP334" s="65"/>
      <c r="CQ334" s="69">
        <f>SUM(CP334*BT334*(30+4))</f>
        <v>0</v>
      </c>
      <c r="CR334" s="65"/>
      <c r="CS334" s="66">
        <f>SUM(CR334*BT334*3)</f>
        <v>0</v>
      </c>
      <c r="CT334" s="65"/>
      <c r="CU334" s="67">
        <f>SUM(CT334*BT334/3)</f>
        <v>0</v>
      </c>
      <c r="CV334" s="65"/>
      <c r="CW334" s="67">
        <f>SUM(CV334*BT334*2/3)</f>
        <v>0</v>
      </c>
      <c r="CX334" s="65"/>
      <c r="CY334" s="66">
        <f>SUM(CX334*BT334)</f>
        <v>0</v>
      </c>
      <c r="CZ334" s="65"/>
      <c r="DA334" s="66">
        <f>SUM(CZ334*BV334)</f>
        <v>0</v>
      </c>
      <c r="DB334" s="65"/>
      <c r="DC334" s="66">
        <f>SUM(DB334*BT334*2)</f>
        <v>0</v>
      </c>
      <c r="DD334" s="65">
        <v>1</v>
      </c>
      <c r="DE334" s="66">
        <f>DD334*BV334*6</f>
        <v>6</v>
      </c>
      <c r="DF334" s="65"/>
      <c r="DG334" s="67">
        <f>DF334*BT334/3</f>
        <v>0</v>
      </c>
      <c r="DH334" s="65"/>
      <c r="DI334" s="66">
        <f>SUM(DH334*BT334/3)</f>
        <v>0</v>
      </c>
      <c r="DJ334" s="65"/>
      <c r="DK334" s="66">
        <f t="shared" si="3003"/>
        <v>0</v>
      </c>
      <c r="DL334" s="79"/>
      <c r="DM334" s="79"/>
      <c r="DN334" s="79"/>
      <c r="DO334" s="79"/>
      <c r="DP334" s="79"/>
      <c r="DQ334" s="79"/>
      <c r="DR334" s="79"/>
      <c r="DS334" s="153">
        <f t="shared" si="3004"/>
        <v>12.3</v>
      </c>
      <c r="DT334" s="153">
        <f t="shared" si="3005"/>
        <v>12</v>
      </c>
      <c r="DU334" s="79"/>
      <c r="DV334" s="79"/>
      <c r="DW334" s="79"/>
      <c r="DX334" s="182"/>
      <c r="DY334" s="183"/>
      <c r="DZ334" s="134" t="s">
        <v>257</v>
      </c>
      <c r="EA334" s="63" t="s">
        <v>94</v>
      </c>
      <c r="EB334" s="63" t="s">
        <v>95</v>
      </c>
      <c r="EC334" s="79"/>
      <c r="ED334" s="79"/>
      <c r="EE334" s="79"/>
      <c r="EF334" s="79"/>
      <c r="EG334" s="79"/>
      <c r="EH334" s="79"/>
      <c r="EI334" s="79"/>
      <c r="EJ334" s="79">
        <f t="shared" si="3006"/>
        <v>6</v>
      </c>
      <c r="EK334" s="79">
        <f t="shared" si="3007"/>
        <v>6</v>
      </c>
      <c r="EL334" s="79">
        <f t="shared" si="3008"/>
        <v>0</v>
      </c>
      <c r="EM334" s="153">
        <f t="shared" si="3009"/>
        <v>0</v>
      </c>
      <c r="EN334" s="79">
        <f t="shared" si="3010"/>
        <v>0</v>
      </c>
      <c r="EO334" s="79">
        <f t="shared" si="3011"/>
        <v>0</v>
      </c>
      <c r="EP334" s="79">
        <f t="shared" si="3012"/>
        <v>6</v>
      </c>
      <c r="EQ334" s="79">
        <f t="shared" si="3013"/>
        <v>6</v>
      </c>
      <c r="ER334" s="79">
        <f t="shared" si="3014"/>
        <v>0</v>
      </c>
      <c r="ES334" s="79">
        <f t="shared" si="3015"/>
        <v>0</v>
      </c>
      <c r="ET334" s="79">
        <f t="shared" si="3016"/>
        <v>0</v>
      </c>
      <c r="EU334" s="79">
        <f t="shared" si="3017"/>
        <v>0</v>
      </c>
      <c r="EV334" s="79">
        <f t="shared" si="3018"/>
        <v>0</v>
      </c>
      <c r="EW334" s="79">
        <f t="shared" si="3019"/>
        <v>0.3</v>
      </c>
      <c r="EX334" s="79">
        <f t="shared" si="3020"/>
        <v>0</v>
      </c>
      <c r="EY334" s="79">
        <f t="shared" si="3021"/>
        <v>0</v>
      </c>
      <c r="EZ334" s="79">
        <f t="shared" si="3022"/>
        <v>0</v>
      </c>
      <c r="FA334" s="79">
        <f t="shared" si="3023"/>
        <v>0</v>
      </c>
      <c r="FB334" s="79">
        <f t="shared" si="3024"/>
        <v>0</v>
      </c>
      <c r="FC334" s="79">
        <f t="shared" si="3025"/>
        <v>0</v>
      </c>
      <c r="FD334" s="79">
        <f t="shared" si="3026"/>
        <v>0</v>
      </c>
      <c r="FE334" s="79">
        <f t="shared" si="3027"/>
        <v>0</v>
      </c>
      <c r="FF334" s="79">
        <f t="shared" si="3028"/>
        <v>0</v>
      </c>
      <c r="FG334" s="153">
        <f t="shared" si="3029"/>
        <v>0</v>
      </c>
      <c r="FH334" s="79">
        <f t="shared" si="3030"/>
        <v>0</v>
      </c>
      <c r="FI334" s="79">
        <f t="shared" si="3031"/>
        <v>0</v>
      </c>
      <c r="FJ334" s="79">
        <f t="shared" si="3032"/>
        <v>0</v>
      </c>
      <c r="FK334" s="79">
        <f t="shared" si="3033"/>
        <v>0</v>
      </c>
      <c r="FL334" s="79">
        <f t="shared" si="3034"/>
        <v>0</v>
      </c>
      <c r="FM334" s="79">
        <f t="shared" si="3035"/>
        <v>0</v>
      </c>
      <c r="FN334" s="79">
        <f t="shared" si="3036"/>
        <v>0</v>
      </c>
      <c r="FO334" s="79">
        <f t="shared" si="3037"/>
        <v>0</v>
      </c>
      <c r="FP334" s="79">
        <f t="shared" si="3038"/>
        <v>1</v>
      </c>
      <c r="FQ334" s="79">
        <f t="shared" si="3039"/>
        <v>6</v>
      </c>
      <c r="FR334" s="79"/>
      <c r="FS334" s="155">
        <f t="shared" si="3040"/>
        <v>0</v>
      </c>
      <c r="FT334" s="79">
        <f t="shared" si="3041"/>
        <v>0</v>
      </c>
      <c r="FU334" s="79">
        <f t="shared" si="3042"/>
        <v>0</v>
      </c>
      <c r="FV334" s="79">
        <f t="shared" si="3043"/>
        <v>0</v>
      </c>
      <c r="FW334" s="79">
        <f t="shared" si="3044"/>
        <v>0</v>
      </c>
      <c r="FX334" s="79">
        <f t="shared" si="3045"/>
        <v>0</v>
      </c>
      <c r="FY334" s="79">
        <f t="shared" si="3046"/>
        <v>0</v>
      </c>
      <c r="FZ334" s="79">
        <f t="shared" si="3047"/>
        <v>0</v>
      </c>
      <c r="GA334" s="79">
        <f t="shared" si="3048"/>
        <v>0</v>
      </c>
      <c r="GB334" s="79">
        <f t="shared" si="3049"/>
        <v>0</v>
      </c>
      <c r="GC334" s="79">
        <f t="shared" si="3050"/>
        <v>0</v>
      </c>
      <c r="GD334" s="79">
        <f t="shared" si="3051"/>
        <v>0</v>
      </c>
      <c r="GE334" s="153">
        <f t="shared" si="3052"/>
        <v>12.3</v>
      </c>
      <c r="GF334" s="153">
        <f t="shared" si="3053"/>
        <v>12</v>
      </c>
      <c r="GG334" s="79"/>
      <c r="GH334" s="79"/>
      <c r="GI334" s="79"/>
      <c r="GJ334" s="80"/>
      <c r="GK334" s="267"/>
      <c r="GL334" s="10"/>
      <c r="GM334" s="10"/>
      <c r="GN334" s="1"/>
      <c r="GO334" s="13"/>
      <c r="GP334" s="26"/>
      <c r="GQ334" s="5"/>
      <c r="GR334" s="5"/>
    </row>
    <row r="335" spans="1:200" ht="24.95" hidden="1" customHeight="1" outlineLevel="1" x14ac:dyDescent="0.3">
      <c r="A335" s="116"/>
      <c r="B335" s="62" t="s">
        <v>247</v>
      </c>
      <c r="C335" s="63" t="s">
        <v>110</v>
      </c>
      <c r="D335" s="63" t="s">
        <v>95</v>
      </c>
      <c r="E335" s="63" t="s">
        <v>130</v>
      </c>
      <c r="F335" s="63" t="s">
        <v>248</v>
      </c>
      <c r="G335" s="63">
        <v>9</v>
      </c>
      <c r="H335" s="63">
        <v>1</v>
      </c>
      <c r="I335" s="63">
        <v>1</v>
      </c>
      <c r="J335" s="63">
        <v>3</v>
      </c>
      <c r="K335" s="63">
        <f t="shared" si="2988"/>
        <v>6</v>
      </c>
      <c r="L335" s="62"/>
      <c r="M335" s="64">
        <f t="shared" si="2989"/>
        <v>0</v>
      </c>
      <c r="N335" s="65"/>
      <c r="O335" s="66">
        <f t="shared" si="2990"/>
        <v>0</v>
      </c>
      <c r="P335" s="65"/>
      <c r="Q335" s="66">
        <f t="shared" si="2991"/>
        <v>0</v>
      </c>
      <c r="R335" s="65"/>
      <c r="S335" s="66">
        <f t="shared" si="2992"/>
        <v>0</v>
      </c>
      <c r="T335" s="65"/>
      <c r="U335" s="66">
        <f t="shared" si="2993"/>
        <v>0</v>
      </c>
      <c r="V335" s="65"/>
      <c r="W335" s="66">
        <f>SUM(V335)*J335*5</f>
        <v>0</v>
      </c>
      <c r="X335" s="67">
        <f>SUM(J335*AX335*2+K335*AZ335*2)</f>
        <v>0</v>
      </c>
      <c r="Y335" s="67">
        <f>L335*J335*0.05</f>
        <v>0</v>
      </c>
      <c r="Z335" s="65"/>
      <c r="AA335" s="66"/>
      <c r="AB335" s="65">
        <v>17</v>
      </c>
      <c r="AC335" s="67">
        <f>AB335*H335*2</f>
        <v>34</v>
      </c>
      <c r="AD335" s="65"/>
      <c r="AE335" s="69">
        <f>SUM(AD335*H335*(30+4))/5</f>
        <v>0</v>
      </c>
      <c r="AF335" s="65"/>
      <c r="AG335" s="66">
        <f t="shared" si="2994"/>
        <v>0</v>
      </c>
      <c r="AH335" s="65"/>
      <c r="AI335" s="67">
        <f t="shared" si="2995"/>
        <v>0</v>
      </c>
      <c r="AJ335" s="65"/>
      <c r="AK335" s="67">
        <f t="shared" si="2996"/>
        <v>0</v>
      </c>
      <c r="AL335" s="65"/>
      <c r="AM335" s="66">
        <f>SUM(AL335*H335)</f>
        <v>0</v>
      </c>
      <c r="AN335" s="65"/>
      <c r="AO335" s="66">
        <f>SUM(AN335*J335)</f>
        <v>0</v>
      </c>
      <c r="AP335" s="65"/>
      <c r="AQ335" s="68">
        <f>AP335*122/3</f>
        <v>0</v>
      </c>
      <c r="AR335" s="65"/>
      <c r="AS335" s="67">
        <f>SUM(J335*AR335*6)</f>
        <v>0</v>
      </c>
      <c r="AT335" s="65"/>
      <c r="AU335" s="67">
        <f t="shared" si="2997"/>
        <v>0</v>
      </c>
      <c r="AV335" s="65"/>
      <c r="AW335" s="66">
        <f>SUM(AV335*H335/3)</f>
        <v>0</v>
      </c>
      <c r="AX335" s="65"/>
      <c r="AY335" s="67">
        <f t="shared" si="3054"/>
        <v>0</v>
      </c>
      <c r="AZ335" s="65"/>
      <c r="BA335" s="67">
        <f t="shared" si="2998"/>
        <v>0</v>
      </c>
      <c r="BB335" s="65"/>
      <c r="BC335" s="67">
        <f t="shared" si="2999"/>
        <v>0</v>
      </c>
      <c r="BD335" s="65"/>
      <c r="BE335" s="70">
        <f t="shared" si="3000"/>
        <v>0</v>
      </c>
      <c r="BF335" s="116"/>
      <c r="BG335" s="181">
        <f t="shared" si="3001"/>
        <v>34</v>
      </c>
      <c r="BH335" s="181">
        <f t="shared" si="3002"/>
        <v>0</v>
      </c>
      <c r="BI335" s="116"/>
      <c r="BJ335" s="116"/>
      <c r="BK335" s="116"/>
      <c r="BL335" s="116"/>
      <c r="BM335" s="82"/>
      <c r="BN335" s="137" t="s">
        <v>233</v>
      </c>
      <c r="BO335" s="119" t="s">
        <v>94</v>
      </c>
      <c r="BP335" s="119" t="s">
        <v>95</v>
      </c>
      <c r="BQ335" s="119" t="s">
        <v>96</v>
      </c>
      <c r="BR335" s="119" t="s">
        <v>377</v>
      </c>
      <c r="BS335" s="119">
        <v>9</v>
      </c>
      <c r="BT335" s="119">
        <v>5</v>
      </c>
      <c r="BU335" s="119">
        <v>1</v>
      </c>
      <c r="BV335" s="119">
        <v>1</v>
      </c>
      <c r="BW335" s="119">
        <v>1</v>
      </c>
      <c r="BX335" s="138"/>
      <c r="BY335" s="139">
        <f t="shared" ref="BY335" si="3055">SUM(BZ335+CB335+CD335+CF335+CH335)</f>
        <v>0</v>
      </c>
      <c r="BZ335" s="138"/>
      <c r="CA335" s="138">
        <f t="shared" ref="CA335" si="3056">SUM(BZ335)*BU335</f>
        <v>0</v>
      </c>
      <c r="CB335" s="138"/>
      <c r="CC335" s="140">
        <f t="shared" ref="CC335" si="3057">BV335*CB335</f>
        <v>0</v>
      </c>
      <c r="CD335" s="138"/>
      <c r="CE335" s="140">
        <f t="shared" ref="CE335" si="3058">SUM(CD335)*BV335</f>
        <v>0</v>
      </c>
      <c r="CF335" s="141"/>
      <c r="CG335" s="142">
        <f t="shared" ref="CG335" si="3059">SUM(CF335)*BW335</f>
        <v>0</v>
      </c>
      <c r="CH335" s="141"/>
      <c r="CI335" s="142">
        <f t="shared" ref="CI335" si="3060">SUM(CH335)*BV335*5</f>
        <v>0</v>
      </c>
      <c r="CJ335" s="68"/>
      <c r="CK335" s="68">
        <f t="shared" ref="CK335" si="3061">SUM(BX335*5/100*BV335)</f>
        <v>0</v>
      </c>
      <c r="CL335" s="141"/>
      <c r="CM335" s="142"/>
      <c r="CN335" s="141"/>
      <c r="CO335" s="68">
        <f t="shared" ref="CO335" si="3062">SUM(CN335)*3*BT335/5</f>
        <v>0</v>
      </c>
      <c r="CP335" s="141">
        <v>1</v>
      </c>
      <c r="CQ335" s="148">
        <f>SUM(CP335*BT335*(15))</f>
        <v>75</v>
      </c>
      <c r="CR335" s="141"/>
      <c r="CS335" s="142">
        <f t="shared" ref="CS335" si="3063">SUM(CR335*BT335*3)</f>
        <v>0</v>
      </c>
      <c r="CT335" s="141"/>
      <c r="CU335" s="68">
        <f t="shared" ref="CU335" si="3064">SUM(CT335*BT335/3)</f>
        <v>0</v>
      </c>
      <c r="CV335" s="141"/>
      <c r="CW335" s="68">
        <f t="shared" ref="CW335" si="3065">SUM(CV335*BT335*2/3)</f>
        <v>0</v>
      </c>
      <c r="CX335" s="141"/>
      <c r="CY335" s="142">
        <f>SUM(CX335*BT335)*2</f>
        <v>0</v>
      </c>
      <c r="CZ335" s="141"/>
      <c r="DA335" s="142">
        <f>SUM(CZ335*BV335*2)</f>
        <v>0</v>
      </c>
      <c r="DB335" s="141"/>
      <c r="DC335" s="142">
        <f t="shared" ref="DC335" si="3066">SUM(DB335*BT335*2)</f>
        <v>0</v>
      </c>
      <c r="DD335" s="141"/>
      <c r="DE335" s="142">
        <f t="shared" ref="DE335" si="3067">SUM(BV335*DD335*6)</f>
        <v>0</v>
      </c>
      <c r="DF335" s="141"/>
      <c r="DG335" s="68">
        <f t="shared" ref="DG335" si="3068">DF335*BT335/3</f>
        <v>0</v>
      </c>
      <c r="DH335" s="141"/>
      <c r="DI335" s="142">
        <f>SUM(BV335*DH335*6)</f>
        <v>0</v>
      </c>
      <c r="DJ335" s="141"/>
      <c r="DK335" s="142">
        <f t="shared" si="3003"/>
        <v>0</v>
      </c>
      <c r="DL335" s="141"/>
      <c r="DM335" s="68">
        <f>SUM(DL335*BW335*5*6)</f>
        <v>0</v>
      </c>
      <c r="DN335" s="141"/>
      <c r="DO335" s="68">
        <f t="shared" ref="DO335" si="3069">SUM(DN335*BW335*4*6)</f>
        <v>0</v>
      </c>
      <c r="DP335" s="141"/>
      <c r="DQ335" s="112">
        <f t="shared" ref="DQ335" si="3070">SUM(DP335*50)</f>
        <v>0</v>
      </c>
      <c r="DR335" s="79"/>
      <c r="DS335" s="153">
        <f t="shared" si="3004"/>
        <v>75</v>
      </c>
      <c r="DT335" s="153">
        <f t="shared" si="3005"/>
        <v>0</v>
      </c>
      <c r="DU335" s="79"/>
      <c r="DV335" s="79"/>
      <c r="DW335" s="79"/>
      <c r="DX335" s="182"/>
      <c r="DY335" s="183"/>
      <c r="DZ335" s="184"/>
      <c r="EA335" s="184"/>
      <c r="EB335" s="79"/>
      <c r="EC335" s="79"/>
      <c r="ED335" s="79"/>
      <c r="EE335" s="79"/>
      <c r="EF335" s="79"/>
      <c r="EG335" s="79"/>
      <c r="EH335" s="79"/>
      <c r="EI335" s="79"/>
      <c r="EJ335" s="79">
        <f t="shared" si="3006"/>
        <v>0</v>
      </c>
      <c r="EK335" s="79">
        <f t="shared" si="3007"/>
        <v>0</v>
      </c>
      <c r="EL335" s="79">
        <f t="shared" si="3008"/>
        <v>0</v>
      </c>
      <c r="EM335" s="153">
        <f t="shared" si="3009"/>
        <v>0</v>
      </c>
      <c r="EN335" s="79">
        <f t="shared" si="3010"/>
        <v>0</v>
      </c>
      <c r="EO335" s="79">
        <f t="shared" si="3011"/>
        <v>0</v>
      </c>
      <c r="EP335" s="79">
        <f t="shared" si="3012"/>
        <v>0</v>
      </c>
      <c r="EQ335" s="79">
        <f t="shared" si="3013"/>
        <v>0</v>
      </c>
      <c r="ER335" s="79">
        <f t="shared" si="3014"/>
        <v>0</v>
      </c>
      <c r="ES335" s="79">
        <f t="shared" si="3015"/>
        <v>0</v>
      </c>
      <c r="ET335" s="79">
        <f t="shared" si="3016"/>
        <v>0</v>
      </c>
      <c r="EU335" s="79">
        <f t="shared" si="3017"/>
        <v>0</v>
      </c>
      <c r="EV335" s="79">
        <f t="shared" si="3018"/>
        <v>0</v>
      </c>
      <c r="EW335" s="79">
        <f t="shared" si="3019"/>
        <v>0</v>
      </c>
      <c r="EX335" s="79">
        <f t="shared" si="3020"/>
        <v>0</v>
      </c>
      <c r="EY335" s="79">
        <f t="shared" si="3021"/>
        <v>0</v>
      </c>
      <c r="EZ335" s="79">
        <f t="shared" si="3022"/>
        <v>17</v>
      </c>
      <c r="FA335" s="79">
        <f t="shared" si="3023"/>
        <v>34</v>
      </c>
      <c r="FB335" s="79">
        <f t="shared" si="3024"/>
        <v>1</v>
      </c>
      <c r="FC335" s="79">
        <f t="shared" si="3025"/>
        <v>75</v>
      </c>
      <c r="FD335" s="79">
        <f t="shared" si="3026"/>
        <v>0</v>
      </c>
      <c r="FE335" s="79">
        <f t="shared" si="3027"/>
        <v>0</v>
      </c>
      <c r="FF335" s="79">
        <f t="shared" si="3028"/>
        <v>0</v>
      </c>
      <c r="FG335" s="153">
        <f t="shared" si="3029"/>
        <v>0</v>
      </c>
      <c r="FH335" s="79">
        <f t="shared" si="3030"/>
        <v>0</v>
      </c>
      <c r="FI335" s="79">
        <f t="shared" si="3031"/>
        <v>0</v>
      </c>
      <c r="FJ335" s="79">
        <f t="shared" si="3032"/>
        <v>0</v>
      </c>
      <c r="FK335" s="79">
        <f t="shared" si="3033"/>
        <v>0</v>
      </c>
      <c r="FL335" s="79">
        <f t="shared" si="3034"/>
        <v>0</v>
      </c>
      <c r="FM335" s="79">
        <f t="shared" si="3035"/>
        <v>0</v>
      </c>
      <c r="FN335" s="79">
        <f t="shared" si="3036"/>
        <v>0</v>
      </c>
      <c r="FO335" s="79">
        <f t="shared" si="3037"/>
        <v>0</v>
      </c>
      <c r="FP335" s="79">
        <f t="shared" si="3038"/>
        <v>0</v>
      </c>
      <c r="FQ335" s="79">
        <f t="shared" si="3039"/>
        <v>0</v>
      </c>
      <c r="FR335" s="79"/>
      <c r="FS335" s="155">
        <f t="shared" si="3040"/>
        <v>0</v>
      </c>
      <c r="FT335" s="79">
        <f t="shared" si="3041"/>
        <v>0</v>
      </c>
      <c r="FU335" s="79">
        <f t="shared" si="3042"/>
        <v>0</v>
      </c>
      <c r="FV335" s="79">
        <f t="shared" si="3043"/>
        <v>0</v>
      </c>
      <c r="FW335" s="79">
        <f t="shared" si="3044"/>
        <v>0</v>
      </c>
      <c r="FX335" s="79">
        <f t="shared" si="3045"/>
        <v>0</v>
      </c>
      <c r="FY335" s="79">
        <f t="shared" si="3046"/>
        <v>0</v>
      </c>
      <c r="FZ335" s="79">
        <f t="shared" si="3047"/>
        <v>0</v>
      </c>
      <c r="GA335" s="79">
        <f t="shared" si="3048"/>
        <v>0</v>
      </c>
      <c r="GB335" s="79">
        <f t="shared" si="3049"/>
        <v>0</v>
      </c>
      <c r="GC335" s="79">
        <f t="shared" si="3050"/>
        <v>0</v>
      </c>
      <c r="GD335" s="79">
        <f t="shared" si="3051"/>
        <v>0</v>
      </c>
      <c r="GE335" s="153">
        <f t="shared" si="3052"/>
        <v>109</v>
      </c>
      <c r="GF335" s="153">
        <f t="shared" si="3053"/>
        <v>0</v>
      </c>
      <c r="GG335" s="79"/>
      <c r="GH335" s="79"/>
      <c r="GI335" s="79"/>
      <c r="GJ335" s="80"/>
      <c r="GK335" s="267"/>
      <c r="GL335" s="10"/>
      <c r="GM335" s="10"/>
      <c r="GN335" s="1"/>
      <c r="GO335" s="13"/>
      <c r="GP335" s="26"/>
      <c r="GQ335" s="5"/>
      <c r="GR335" s="5"/>
    </row>
    <row r="336" spans="1:200" ht="24.95" hidden="1" customHeight="1" outlineLevel="1" x14ac:dyDescent="0.3">
      <c r="A336" s="116"/>
      <c r="B336" s="62" t="s">
        <v>245</v>
      </c>
      <c r="C336" s="63" t="s">
        <v>110</v>
      </c>
      <c r="D336" s="63" t="s">
        <v>95</v>
      </c>
      <c r="E336" s="63" t="s">
        <v>130</v>
      </c>
      <c r="F336" s="63" t="s">
        <v>246</v>
      </c>
      <c r="G336" s="63">
        <v>9</v>
      </c>
      <c r="H336" s="63">
        <v>2</v>
      </c>
      <c r="I336" s="63">
        <v>1</v>
      </c>
      <c r="J336" s="63">
        <v>2</v>
      </c>
      <c r="K336" s="63">
        <f t="shared" si="2988"/>
        <v>4</v>
      </c>
      <c r="L336" s="62"/>
      <c r="M336" s="64">
        <f t="shared" si="2989"/>
        <v>0</v>
      </c>
      <c r="N336" s="65"/>
      <c r="O336" s="66">
        <f t="shared" si="2990"/>
        <v>0</v>
      </c>
      <c r="P336" s="65"/>
      <c r="Q336" s="66">
        <f t="shared" si="2991"/>
        <v>0</v>
      </c>
      <c r="R336" s="65"/>
      <c r="S336" s="66">
        <f t="shared" si="2992"/>
        <v>0</v>
      </c>
      <c r="T336" s="65"/>
      <c r="U336" s="66">
        <f t="shared" si="2993"/>
        <v>0</v>
      </c>
      <c r="V336" s="65"/>
      <c r="W336" s="66">
        <f>SUM(V336)*J336*5</f>
        <v>0</v>
      </c>
      <c r="X336" s="67">
        <f>SUM(J336*AX336*2+K336*AZ336*2)</f>
        <v>0</v>
      </c>
      <c r="Y336" s="67">
        <f>L336*J336*0.05</f>
        <v>0</v>
      </c>
      <c r="Z336" s="65"/>
      <c r="AA336" s="66"/>
      <c r="AB336" s="65">
        <v>17</v>
      </c>
      <c r="AC336" s="67">
        <f>AB336*H336*2</f>
        <v>68</v>
      </c>
      <c r="AD336" s="65"/>
      <c r="AE336" s="69">
        <f>SUM(AD336*H336*(30+4))/5</f>
        <v>0</v>
      </c>
      <c r="AF336" s="65"/>
      <c r="AG336" s="66">
        <f t="shared" si="2994"/>
        <v>0</v>
      </c>
      <c r="AH336" s="65"/>
      <c r="AI336" s="67">
        <f t="shared" si="2995"/>
        <v>0</v>
      </c>
      <c r="AJ336" s="65"/>
      <c r="AK336" s="67">
        <f t="shared" si="2996"/>
        <v>0</v>
      </c>
      <c r="AL336" s="65"/>
      <c r="AM336" s="66">
        <f>SUM(AL336*H336)</f>
        <v>0</v>
      </c>
      <c r="AN336" s="65"/>
      <c r="AO336" s="66">
        <f>SUM(AN336*J336)</f>
        <v>0</v>
      </c>
      <c r="AP336" s="65"/>
      <c r="AQ336" s="68">
        <f>H336*AP336*3/3</f>
        <v>0</v>
      </c>
      <c r="AR336" s="65"/>
      <c r="AS336" s="67">
        <f>SUM(J336*AR336*6)</f>
        <v>0</v>
      </c>
      <c r="AT336" s="65"/>
      <c r="AU336" s="67">
        <f t="shared" si="2997"/>
        <v>0</v>
      </c>
      <c r="AV336" s="65"/>
      <c r="AW336" s="66">
        <f>SUM(AV336*H336/3)</f>
        <v>0</v>
      </c>
      <c r="AX336" s="65"/>
      <c r="AY336" s="67">
        <f t="shared" si="3054"/>
        <v>0</v>
      </c>
      <c r="AZ336" s="65"/>
      <c r="BA336" s="67">
        <f t="shared" si="2998"/>
        <v>0</v>
      </c>
      <c r="BB336" s="65"/>
      <c r="BC336" s="67">
        <f t="shared" si="2999"/>
        <v>0</v>
      </c>
      <c r="BD336" s="65"/>
      <c r="BE336" s="70">
        <f t="shared" si="3000"/>
        <v>0</v>
      </c>
      <c r="BF336" s="116"/>
      <c r="BG336" s="181">
        <f t="shared" si="3001"/>
        <v>68</v>
      </c>
      <c r="BH336" s="181">
        <f t="shared" si="3002"/>
        <v>0</v>
      </c>
      <c r="BI336" s="116"/>
      <c r="BJ336" s="116"/>
      <c r="BK336" s="116"/>
      <c r="BL336" s="116"/>
      <c r="BM336" s="82"/>
      <c r="BN336" s="134" t="s">
        <v>257</v>
      </c>
      <c r="BO336" s="119" t="s">
        <v>110</v>
      </c>
      <c r="BP336" s="63" t="s">
        <v>95</v>
      </c>
      <c r="BQ336" s="63" t="s">
        <v>123</v>
      </c>
      <c r="BR336" s="63" t="s">
        <v>410</v>
      </c>
      <c r="BS336" s="63">
        <v>10</v>
      </c>
      <c r="BT336" s="63">
        <v>11</v>
      </c>
      <c r="BU336" s="63">
        <v>1</v>
      </c>
      <c r="BV336" s="63">
        <v>1</v>
      </c>
      <c r="BW336" s="63">
        <v>2</v>
      </c>
      <c r="BX336" s="62">
        <v>30</v>
      </c>
      <c r="BY336" s="64">
        <f>SUM(BZ336+CB336+CD336+CF336+CH336)</f>
        <v>30</v>
      </c>
      <c r="BZ336" s="65"/>
      <c r="CA336" s="66">
        <f>SUM(BZ336)*BU336</f>
        <v>0</v>
      </c>
      <c r="CB336" s="65"/>
      <c r="CC336" s="66">
        <f>BV336*CB336</f>
        <v>0</v>
      </c>
      <c r="CD336" s="65">
        <v>30</v>
      </c>
      <c r="CE336" s="66">
        <f>SUM(CD336)*BV336</f>
        <v>30</v>
      </c>
      <c r="CF336" s="65"/>
      <c r="CG336" s="66">
        <f>SUM(CF336)*BW336</f>
        <v>0</v>
      </c>
      <c r="CH336" s="65"/>
      <c r="CI336" s="66">
        <f>SUM(CH336)*BV336*5</f>
        <v>0</v>
      </c>
      <c r="CJ336" s="67">
        <f>SUM(BV336*DJ336*2+BW336*DL336*2)</f>
        <v>0</v>
      </c>
      <c r="CK336" s="68">
        <f>SUM(BX336*5/100*BV336)</f>
        <v>1.5</v>
      </c>
      <c r="CL336" s="65"/>
      <c r="CM336" s="66"/>
      <c r="CN336" s="65"/>
      <c r="CO336" s="67">
        <f>SUM(CN336)*3*BT336/5</f>
        <v>0</v>
      </c>
      <c r="CP336" s="65"/>
      <c r="CQ336" s="69">
        <f>SUM(CP336*BT336*(30+4))</f>
        <v>0</v>
      </c>
      <c r="CR336" s="65"/>
      <c r="CS336" s="66">
        <f>SUM(CR336*BT336*3)</f>
        <v>0</v>
      </c>
      <c r="CT336" s="65"/>
      <c r="CU336" s="67">
        <f>SUM(CT336*BT336/3)</f>
        <v>0</v>
      </c>
      <c r="CV336" s="65"/>
      <c r="CW336" s="67">
        <f>SUM(CV336*BT336*2/3)</f>
        <v>0</v>
      </c>
      <c r="CX336" s="65"/>
      <c r="CY336" s="66">
        <f>SUM(CX336*BT336*2)</f>
        <v>0</v>
      </c>
      <c r="CZ336" s="65"/>
      <c r="DA336" s="66">
        <f>SUM(CZ336*BV336*2)</f>
        <v>0</v>
      </c>
      <c r="DB336" s="65"/>
      <c r="DC336" s="66">
        <f>SUM(DB336*BT336*2)</f>
        <v>0</v>
      </c>
      <c r="DD336" s="65">
        <v>1</v>
      </c>
      <c r="DE336" s="66">
        <f>DD336*BT336/3</f>
        <v>3.6666666666666665</v>
      </c>
      <c r="DF336" s="65"/>
      <c r="DG336" s="67">
        <f>DF336*BT336/3</f>
        <v>0</v>
      </c>
      <c r="DH336" s="65"/>
      <c r="DI336" s="66">
        <f>SUM(BV336*DH336*6)</f>
        <v>0</v>
      </c>
      <c r="DJ336" s="65"/>
      <c r="DK336" s="66">
        <f t="shared" si="3003"/>
        <v>0</v>
      </c>
      <c r="DL336" s="65"/>
      <c r="DM336" s="67">
        <f>SUM(DL336*BW336*5*6)</f>
        <v>0</v>
      </c>
      <c r="DN336" s="65"/>
      <c r="DO336" s="67">
        <f>SUM(DN336*BW336*4*6)</f>
        <v>0</v>
      </c>
      <c r="DP336" s="65"/>
      <c r="DQ336" s="70">
        <f>SUM(DP336*50)</f>
        <v>0</v>
      </c>
      <c r="DR336" s="79"/>
      <c r="DS336" s="153">
        <f t="shared" si="3004"/>
        <v>35.166666666666664</v>
      </c>
      <c r="DT336" s="153">
        <f t="shared" si="3005"/>
        <v>33.666666666666664</v>
      </c>
      <c r="DU336" s="79"/>
      <c r="DV336" s="79"/>
      <c r="DW336" s="79"/>
      <c r="DX336" s="182"/>
      <c r="DY336" s="183"/>
      <c r="DZ336" s="184"/>
      <c r="EA336" s="184"/>
      <c r="EB336" s="79"/>
      <c r="EC336" s="79"/>
      <c r="ED336" s="79"/>
      <c r="EE336" s="79"/>
      <c r="EF336" s="79"/>
      <c r="EG336" s="79"/>
      <c r="EH336" s="79"/>
      <c r="EI336" s="79"/>
      <c r="EJ336" s="79">
        <f t="shared" si="3006"/>
        <v>30</v>
      </c>
      <c r="EK336" s="79">
        <f t="shared" si="3007"/>
        <v>30</v>
      </c>
      <c r="EL336" s="79">
        <f t="shared" si="3008"/>
        <v>0</v>
      </c>
      <c r="EM336" s="153">
        <f t="shared" si="3009"/>
        <v>0</v>
      </c>
      <c r="EN336" s="79">
        <f t="shared" si="3010"/>
        <v>0</v>
      </c>
      <c r="EO336" s="79">
        <f t="shared" si="3011"/>
        <v>0</v>
      </c>
      <c r="EP336" s="79">
        <f t="shared" si="3012"/>
        <v>30</v>
      </c>
      <c r="EQ336" s="79">
        <f t="shared" si="3013"/>
        <v>30</v>
      </c>
      <c r="ER336" s="79">
        <f t="shared" si="3014"/>
        <v>0</v>
      </c>
      <c r="ES336" s="79">
        <f t="shared" si="3015"/>
        <v>0</v>
      </c>
      <c r="ET336" s="79">
        <f t="shared" si="3016"/>
        <v>0</v>
      </c>
      <c r="EU336" s="79">
        <f t="shared" si="3017"/>
        <v>0</v>
      </c>
      <c r="EV336" s="79">
        <f t="shared" si="3018"/>
        <v>0</v>
      </c>
      <c r="EW336" s="79">
        <f t="shared" si="3019"/>
        <v>1.5</v>
      </c>
      <c r="EX336" s="79">
        <f t="shared" si="3020"/>
        <v>0</v>
      </c>
      <c r="EY336" s="79">
        <f t="shared" si="3021"/>
        <v>0</v>
      </c>
      <c r="EZ336" s="79">
        <f t="shared" si="3022"/>
        <v>17</v>
      </c>
      <c r="FA336" s="79">
        <f t="shared" si="3023"/>
        <v>68</v>
      </c>
      <c r="FB336" s="79">
        <f t="shared" si="3024"/>
        <v>0</v>
      </c>
      <c r="FC336" s="79">
        <f t="shared" si="3025"/>
        <v>0</v>
      </c>
      <c r="FD336" s="79">
        <f t="shared" si="3026"/>
        <v>0</v>
      </c>
      <c r="FE336" s="79">
        <f t="shared" si="3027"/>
        <v>0</v>
      </c>
      <c r="FF336" s="79">
        <f t="shared" si="3028"/>
        <v>0</v>
      </c>
      <c r="FG336" s="153">
        <f t="shared" si="3029"/>
        <v>0</v>
      </c>
      <c r="FH336" s="79">
        <f t="shared" si="3030"/>
        <v>0</v>
      </c>
      <c r="FI336" s="79">
        <f t="shared" si="3031"/>
        <v>0</v>
      </c>
      <c r="FJ336" s="79">
        <f t="shared" si="3032"/>
        <v>0</v>
      </c>
      <c r="FK336" s="79">
        <f t="shared" si="3033"/>
        <v>0</v>
      </c>
      <c r="FL336" s="79">
        <f t="shared" si="3034"/>
        <v>0</v>
      </c>
      <c r="FM336" s="79">
        <f t="shared" si="3035"/>
        <v>0</v>
      </c>
      <c r="FN336" s="79">
        <f t="shared" si="3036"/>
        <v>0</v>
      </c>
      <c r="FO336" s="79">
        <f t="shared" si="3037"/>
        <v>0</v>
      </c>
      <c r="FP336" s="79">
        <f t="shared" si="3038"/>
        <v>1</v>
      </c>
      <c r="FQ336" s="79">
        <f t="shared" si="3039"/>
        <v>3.6666666666666665</v>
      </c>
      <c r="FR336" s="79"/>
      <c r="FS336" s="155">
        <f t="shared" si="3040"/>
        <v>0</v>
      </c>
      <c r="FT336" s="79">
        <f t="shared" si="3041"/>
        <v>0</v>
      </c>
      <c r="FU336" s="79">
        <f t="shared" si="3042"/>
        <v>0</v>
      </c>
      <c r="FV336" s="79">
        <f t="shared" si="3043"/>
        <v>0</v>
      </c>
      <c r="FW336" s="79">
        <f t="shared" si="3044"/>
        <v>0</v>
      </c>
      <c r="FX336" s="79">
        <f t="shared" si="3045"/>
        <v>0</v>
      </c>
      <c r="FY336" s="79">
        <f t="shared" si="3046"/>
        <v>0</v>
      </c>
      <c r="FZ336" s="79">
        <f t="shared" si="3047"/>
        <v>0</v>
      </c>
      <c r="GA336" s="79">
        <f t="shared" si="3048"/>
        <v>0</v>
      </c>
      <c r="GB336" s="79">
        <f t="shared" si="3049"/>
        <v>0</v>
      </c>
      <c r="GC336" s="79">
        <f t="shared" si="3050"/>
        <v>0</v>
      </c>
      <c r="GD336" s="79">
        <f t="shared" si="3051"/>
        <v>0</v>
      </c>
      <c r="GE336" s="153">
        <f t="shared" si="3052"/>
        <v>103.16666666666666</v>
      </c>
      <c r="GF336" s="153">
        <f t="shared" si="3053"/>
        <v>33.666666666666664</v>
      </c>
      <c r="GG336" s="79"/>
      <c r="GH336" s="79"/>
      <c r="GI336" s="79"/>
      <c r="GJ336" s="80"/>
      <c r="GK336" s="267"/>
      <c r="GL336" s="10"/>
      <c r="GM336" s="10"/>
      <c r="GN336" s="1"/>
      <c r="GO336" s="13"/>
      <c r="GP336" s="26"/>
      <c r="GQ336" s="5"/>
      <c r="GR336" s="5"/>
    </row>
    <row r="337" spans="1:200" ht="24.95" hidden="1" customHeight="1" outlineLevel="1" x14ac:dyDescent="0.3">
      <c r="A337" s="116"/>
      <c r="B337" s="137" t="s">
        <v>233</v>
      </c>
      <c r="C337" s="119" t="s">
        <v>94</v>
      </c>
      <c r="D337" s="119" t="s">
        <v>95</v>
      </c>
      <c r="E337" s="119" t="s">
        <v>96</v>
      </c>
      <c r="F337" s="119" t="s">
        <v>377</v>
      </c>
      <c r="G337" s="119">
        <v>9</v>
      </c>
      <c r="H337" s="119">
        <v>5</v>
      </c>
      <c r="I337" s="119">
        <v>1</v>
      </c>
      <c r="J337" s="119">
        <v>1</v>
      </c>
      <c r="K337" s="119">
        <v>1</v>
      </c>
      <c r="L337" s="138"/>
      <c r="M337" s="139">
        <f t="shared" ref="M337:M338" si="3071">SUM(N337+P337+R337+T337+V337)</f>
        <v>0</v>
      </c>
      <c r="N337" s="138"/>
      <c r="O337" s="138">
        <f t="shared" ref="O337:O338" si="3072">SUM(N337)*I337</f>
        <v>0</v>
      </c>
      <c r="P337" s="138"/>
      <c r="Q337" s="140">
        <f t="shared" si="2991"/>
        <v>0</v>
      </c>
      <c r="R337" s="138"/>
      <c r="S337" s="140">
        <f t="shared" ref="S337:S338" si="3073">SUM(R337)*J337</f>
        <v>0</v>
      </c>
      <c r="T337" s="141"/>
      <c r="U337" s="142">
        <f t="shared" ref="U337:U338" si="3074">SUM(T337)*K337</f>
        <v>0</v>
      </c>
      <c r="V337" s="141"/>
      <c r="W337" s="142">
        <f t="shared" ref="W337:W338" si="3075">SUM(V337)*J337*5</f>
        <v>0</v>
      </c>
      <c r="X337" s="68"/>
      <c r="Y337" s="68">
        <f t="shared" ref="Y337" si="3076">SUM(L337*5/100*J337)</f>
        <v>0</v>
      </c>
      <c r="Z337" s="141"/>
      <c r="AA337" s="142"/>
      <c r="AB337" s="141"/>
      <c r="AC337" s="68">
        <f t="shared" ref="AC337" si="3077">SUM(AB337)*3*H337/5</f>
        <v>0</v>
      </c>
      <c r="AD337" s="141">
        <v>1</v>
      </c>
      <c r="AE337" s="148">
        <f>SUM(AD337*H337*(15))</f>
        <v>75</v>
      </c>
      <c r="AF337" s="141"/>
      <c r="AG337" s="142">
        <f t="shared" ref="AG337:AG338" si="3078">SUM(AF337*H337*3)</f>
        <v>0</v>
      </c>
      <c r="AH337" s="141"/>
      <c r="AI337" s="68">
        <f t="shared" ref="AI337:AI338" si="3079">SUM(AH337*H337/3)</f>
        <v>0</v>
      </c>
      <c r="AJ337" s="141"/>
      <c r="AK337" s="68">
        <f t="shared" ref="AK337" si="3080">SUM(AJ337*H337*2/3)</f>
        <v>0</v>
      </c>
      <c r="AL337" s="141"/>
      <c r="AM337" s="142">
        <f>SUM(AL337*H337)*2</f>
        <v>0</v>
      </c>
      <c r="AN337" s="141"/>
      <c r="AO337" s="142">
        <f>SUM(AN337*J337*2)</f>
        <v>0</v>
      </c>
      <c r="AP337" s="141"/>
      <c r="AQ337" s="68">
        <f t="shared" ref="AQ337" si="3081">SUM(AP337*H337*2)</f>
        <v>0</v>
      </c>
      <c r="AR337" s="141"/>
      <c r="AS337" s="68">
        <f t="shared" ref="AS337" si="3082">SUM(J337*AR337*6)</f>
        <v>0</v>
      </c>
      <c r="AT337" s="141"/>
      <c r="AU337" s="68">
        <f t="shared" si="2997"/>
        <v>0</v>
      </c>
      <c r="AV337" s="141"/>
      <c r="AW337" s="142">
        <f>SUM(J337*AV337*6)</f>
        <v>0</v>
      </c>
      <c r="AX337" s="141"/>
      <c r="AY337" s="68">
        <f t="shared" si="3054"/>
        <v>0</v>
      </c>
      <c r="AZ337" s="141"/>
      <c r="BA337" s="68">
        <f>SUM(AZ337*K337*5*6)</f>
        <v>0</v>
      </c>
      <c r="BB337" s="141"/>
      <c r="BC337" s="68">
        <f t="shared" ref="BC337" si="3083">SUM(BB337*K337*4*6)</f>
        <v>0</v>
      </c>
      <c r="BD337" s="141"/>
      <c r="BE337" s="112">
        <f t="shared" si="3000"/>
        <v>0</v>
      </c>
      <c r="BF337" s="116"/>
      <c r="BG337" s="181">
        <f t="shared" si="3001"/>
        <v>75</v>
      </c>
      <c r="BH337" s="181">
        <f t="shared" si="3002"/>
        <v>0</v>
      </c>
      <c r="BI337" s="116"/>
      <c r="BJ337" s="116"/>
      <c r="BK337" s="116"/>
      <c r="BL337" s="116"/>
      <c r="BM337" s="82"/>
      <c r="BN337" s="184"/>
      <c r="BO337" s="184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>
        <f t="shared" ref="BY337:BY345" si="3084">SUM(BZ337+CB337+CF337+CH337+DD337*2)</f>
        <v>0</v>
      </c>
      <c r="BZ337" s="79"/>
      <c r="CA337" s="153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153"/>
      <c r="CV337" s="79"/>
      <c r="CW337" s="79"/>
      <c r="CX337" s="79"/>
      <c r="CY337" s="79"/>
      <c r="CZ337" s="79"/>
      <c r="DA337" s="79"/>
      <c r="DB337" s="79"/>
      <c r="DC337" s="155"/>
      <c r="DD337" s="79"/>
      <c r="DE337" s="155"/>
      <c r="DF337" s="79"/>
      <c r="DG337" s="79"/>
      <c r="DH337" s="79"/>
      <c r="DI337" s="79"/>
      <c r="DJ337" s="79"/>
      <c r="DK337" s="155"/>
      <c r="DL337" s="79"/>
      <c r="DM337" s="79"/>
      <c r="DN337" s="79"/>
      <c r="DO337" s="79"/>
      <c r="DP337" s="79"/>
      <c r="DQ337" s="79"/>
      <c r="DR337" s="79"/>
      <c r="DS337" s="153">
        <f t="shared" si="3004"/>
        <v>0</v>
      </c>
      <c r="DT337" s="153">
        <f t="shared" si="3005"/>
        <v>0</v>
      </c>
      <c r="DU337" s="79"/>
      <c r="DV337" s="79"/>
      <c r="DW337" s="79"/>
      <c r="DX337" s="182"/>
      <c r="DY337" s="183"/>
      <c r="DZ337" s="184"/>
      <c r="EA337" s="184"/>
      <c r="EB337" s="79"/>
      <c r="EC337" s="79"/>
      <c r="ED337" s="79"/>
      <c r="EE337" s="79"/>
      <c r="EF337" s="79"/>
      <c r="EG337" s="79"/>
      <c r="EH337" s="79"/>
      <c r="EI337" s="79"/>
      <c r="EJ337" s="79">
        <f t="shared" si="3006"/>
        <v>0</v>
      </c>
      <c r="EK337" s="79">
        <f t="shared" si="3007"/>
        <v>0</v>
      </c>
      <c r="EL337" s="79">
        <f t="shared" si="3008"/>
        <v>0</v>
      </c>
      <c r="EM337" s="153">
        <f t="shared" si="3009"/>
        <v>0</v>
      </c>
      <c r="EN337" s="79">
        <f t="shared" si="3010"/>
        <v>0</v>
      </c>
      <c r="EO337" s="79">
        <f t="shared" si="3011"/>
        <v>0</v>
      </c>
      <c r="EP337" s="79">
        <f t="shared" si="3012"/>
        <v>0</v>
      </c>
      <c r="EQ337" s="79">
        <f t="shared" si="3013"/>
        <v>0</v>
      </c>
      <c r="ER337" s="79">
        <f t="shared" si="3014"/>
        <v>0</v>
      </c>
      <c r="ES337" s="79">
        <f t="shared" si="3015"/>
        <v>0</v>
      </c>
      <c r="ET337" s="79">
        <f t="shared" si="3016"/>
        <v>0</v>
      </c>
      <c r="EU337" s="79">
        <f t="shared" si="3017"/>
        <v>0</v>
      </c>
      <c r="EV337" s="79">
        <f t="shared" si="3018"/>
        <v>0</v>
      </c>
      <c r="EW337" s="79">
        <f t="shared" si="3019"/>
        <v>0</v>
      </c>
      <c r="EX337" s="79">
        <f t="shared" si="3020"/>
        <v>0</v>
      </c>
      <c r="EY337" s="79">
        <f t="shared" si="3021"/>
        <v>0</v>
      </c>
      <c r="EZ337" s="79">
        <f t="shared" si="3022"/>
        <v>0</v>
      </c>
      <c r="FA337" s="79">
        <f t="shared" si="3023"/>
        <v>0</v>
      </c>
      <c r="FB337" s="79">
        <f t="shared" si="3024"/>
        <v>1</v>
      </c>
      <c r="FC337" s="79">
        <f t="shared" si="3025"/>
        <v>75</v>
      </c>
      <c r="FD337" s="79">
        <f t="shared" si="3026"/>
        <v>0</v>
      </c>
      <c r="FE337" s="79">
        <f t="shared" si="3027"/>
        <v>0</v>
      </c>
      <c r="FF337" s="79">
        <f t="shared" si="3028"/>
        <v>0</v>
      </c>
      <c r="FG337" s="153">
        <f t="shared" si="3029"/>
        <v>0</v>
      </c>
      <c r="FH337" s="79">
        <f t="shared" si="3030"/>
        <v>0</v>
      </c>
      <c r="FI337" s="79">
        <f t="shared" si="3031"/>
        <v>0</v>
      </c>
      <c r="FJ337" s="79">
        <f t="shared" si="3032"/>
        <v>0</v>
      </c>
      <c r="FK337" s="79">
        <f t="shared" si="3033"/>
        <v>0</v>
      </c>
      <c r="FL337" s="79">
        <f t="shared" si="3034"/>
        <v>0</v>
      </c>
      <c r="FM337" s="79">
        <f t="shared" si="3035"/>
        <v>0</v>
      </c>
      <c r="FN337" s="79">
        <f t="shared" si="3036"/>
        <v>0</v>
      </c>
      <c r="FO337" s="79">
        <f t="shared" si="3037"/>
        <v>0</v>
      </c>
      <c r="FP337" s="79">
        <f t="shared" si="3038"/>
        <v>0</v>
      </c>
      <c r="FQ337" s="79">
        <f t="shared" si="3039"/>
        <v>0</v>
      </c>
      <c r="FR337" s="79"/>
      <c r="FS337" s="155">
        <f t="shared" si="3040"/>
        <v>0</v>
      </c>
      <c r="FT337" s="79">
        <f t="shared" si="3041"/>
        <v>0</v>
      </c>
      <c r="FU337" s="79">
        <f t="shared" si="3042"/>
        <v>0</v>
      </c>
      <c r="FV337" s="79">
        <f t="shared" si="3043"/>
        <v>0</v>
      </c>
      <c r="FW337" s="79">
        <f t="shared" si="3044"/>
        <v>0</v>
      </c>
      <c r="FX337" s="79">
        <f t="shared" si="3045"/>
        <v>0</v>
      </c>
      <c r="FY337" s="79">
        <f t="shared" si="3046"/>
        <v>0</v>
      </c>
      <c r="FZ337" s="79">
        <f t="shared" si="3047"/>
        <v>0</v>
      </c>
      <c r="GA337" s="79">
        <f t="shared" si="3048"/>
        <v>0</v>
      </c>
      <c r="GB337" s="79">
        <f t="shared" si="3049"/>
        <v>0</v>
      </c>
      <c r="GC337" s="79">
        <f t="shared" si="3050"/>
        <v>0</v>
      </c>
      <c r="GD337" s="79">
        <f t="shared" si="3051"/>
        <v>0</v>
      </c>
      <c r="GE337" s="153">
        <f t="shared" si="3052"/>
        <v>75</v>
      </c>
      <c r="GF337" s="153">
        <f t="shared" si="3053"/>
        <v>0</v>
      </c>
      <c r="GG337" s="79"/>
      <c r="GH337" s="79"/>
      <c r="GI337" s="79"/>
      <c r="GJ337" s="80"/>
      <c r="GK337" s="267"/>
      <c r="GL337" s="10"/>
      <c r="GM337" s="10"/>
      <c r="GN337" s="1"/>
      <c r="GO337" s="13"/>
      <c r="GP337" s="26"/>
      <c r="GQ337" s="5"/>
      <c r="GR337" s="5"/>
    </row>
    <row r="338" spans="1:200" ht="24.95" hidden="1" customHeight="1" outlineLevel="1" x14ac:dyDescent="0.3">
      <c r="A338" s="116"/>
      <c r="B338" s="62" t="s">
        <v>247</v>
      </c>
      <c r="C338" s="63" t="s">
        <v>110</v>
      </c>
      <c r="D338" s="63" t="s">
        <v>95</v>
      </c>
      <c r="E338" s="63" t="s">
        <v>130</v>
      </c>
      <c r="F338" s="63" t="s">
        <v>248</v>
      </c>
      <c r="G338" s="63">
        <v>9</v>
      </c>
      <c r="H338" s="63">
        <v>1</v>
      </c>
      <c r="I338" s="63">
        <v>1</v>
      </c>
      <c r="J338" s="63">
        <v>3</v>
      </c>
      <c r="K338" s="63">
        <f>SUM(J338)*2</f>
        <v>6</v>
      </c>
      <c r="L338" s="62"/>
      <c r="M338" s="64">
        <f t="shared" si="3071"/>
        <v>0</v>
      </c>
      <c r="N338" s="65"/>
      <c r="O338" s="66">
        <f t="shared" si="3072"/>
        <v>0</v>
      </c>
      <c r="P338" s="65"/>
      <c r="Q338" s="66">
        <f t="shared" si="2991"/>
        <v>0</v>
      </c>
      <c r="R338" s="65"/>
      <c r="S338" s="66">
        <f t="shared" si="3073"/>
        <v>0</v>
      </c>
      <c r="T338" s="65"/>
      <c r="U338" s="66">
        <f t="shared" si="3074"/>
        <v>0</v>
      </c>
      <c r="V338" s="65"/>
      <c r="W338" s="66">
        <f t="shared" si="3075"/>
        <v>0</v>
      </c>
      <c r="X338" s="67">
        <f>SUM(J338*AX338*2+K338*AZ338*2)</f>
        <v>0</v>
      </c>
      <c r="Y338" s="67">
        <f>L338*J338*0.05</f>
        <v>0</v>
      </c>
      <c r="Z338" s="65"/>
      <c r="AA338" s="66"/>
      <c r="AB338" s="65">
        <v>17</v>
      </c>
      <c r="AC338" s="67">
        <f>AB338*H338*2</f>
        <v>34</v>
      </c>
      <c r="AD338" s="65"/>
      <c r="AE338" s="69">
        <f>SUM(AD338*H338*(30+4))/5</f>
        <v>0</v>
      </c>
      <c r="AF338" s="65"/>
      <c r="AG338" s="66">
        <f t="shared" si="3078"/>
        <v>0</v>
      </c>
      <c r="AH338" s="65"/>
      <c r="AI338" s="67">
        <f t="shared" si="3079"/>
        <v>0</v>
      </c>
      <c r="AJ338" s="65"/>
      <c r="AK338" s="67">
        <f t="shared" ref="AK338" si="3085">SUM(AJ338*H338*2/3)</f>
        <v>0</v>
      </c>
      <c r="AL338" s="65"/>
      <c r="AM338" s="66">
        <f>SUM(AL338*H338)</f>
        <v>0</v>
      </c>
      <c r="AN338" s="65"/>
      <c r="AO338" s="66">
        <f t="shared" ref="AO338" si="3086">SUM(AN338*J338)</f>
        <v>0</v>
      </c>
      <c r="AP338" s="65"/>
      <c r="AQ338" s="68">
        <f>AP338*122/3</f>
        <v>0</v>
      </c>
      <c r="AR338" s="65"/>
      <c r="AS338" s="67">
        <f>SUM(J338*AR338*6)</f>
        <v>0</v>
      </c>
      <c r="AT338" s="65"/>
      <c r="AU338" s="67">
        <f t="shared" si="2997"/>
        <v>0</v>
      </c>
      <c r="AV338" s="65"/>
      <c r="AW338" s="66">
        <f>SUM(AV338*H338/3)</f>
        <v>0</v>
      </c>
      <c r="AX338" s="65"/>
      <c r="AY338" s="67">
        <f>SUM(J338*AX338*8)</f>
        <v>0</v>
      </c>
      <c r="AZ338" s="65"/>
      <c r="BA338" s="67">
        <f t="shared" ref="BA338" si="3087">SUM(AZ338*K338*5*6)</f>
        <v>0</v>
      </c>
      <c r="BB338" s="65"/>
      <c r="BC338" s="67">
        <f>SUM(BB338*K338*4*6)</f>
        <v>0</v>
      </c>
      <c r="BD338" s="65"/>
      <c r="BE338" s="70">
        <f>SUM(BD338*50)</f>
        <v>0</v>
      </c>
      <c r="BF338" s="116"/>
      <c r="BG338" s="181">
        <f t="shared" si="3001"/>
        <v>34</v>
      </c>
      <c r="BH338" s="181">
        <f t="shared" si="3002"/>
        <v>0</v>
      </c>
      <c r="BI338" s="116"/>
      <c r="BJ338" s="116"/>
      <c r="BK338" s="116"/>
      <c r="BL338" s="116"/>
      <c r="BM338" s="82"/>
      <c r="BN338" s="184"/>
      <c r="BO338" s="184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>
        <f t="shared" si="3084"/>
        <v>0</v>
      </c>
      <c r="BZ338" s="79"/>
      <c r="CA338" s="153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153"/>
      <c r="CV338" s="79"/>
      <c r="CW338" s="79"/>
      <c r="CX338" s="79"/>
      <c r="CY338" s="79"/>
      <c r="CZ338" s="79"/>
      <c r="DA338" s="79"/>
      <c r="DB338" s="79"/>
      <c r="DC338" s="155"/>
      <c r="DD338" s="79"/>
      <c r="DE338" s="155"/>
      <c r="DF338" s="79"/>
      <c r="DG338" s="79"/>
      <c r="DH338" s="79"/>
      <c r="DI338" s="79"/>
      <c r="DJ338" s="79"/>
      <c r="DK338" s="155"/>
      <c r="DL338" s="79"/>
      <c r="DM338" s="79"/>
      <c r="DN338" s="79"/>
      <c r="DO338" s="79"/>
      <c r="DP338" s="79"/>
      <c r="DQ338" s="79"/>
      <c r="DR338" s="79"/>
      <c r="DS338" s="153">
        <f t="shared" si="3004"/>
        <v>0</v>
      </c>
      <c r="DT338" s="153">
        <f t="shared" si="3005"/>
        <v>0</v>
      </c>
      <c r="DU338" s="79"/>
      <c r="DV338" s="79"/>
      <c r="DW338" s="79"/>
      <c r="DX338" s="182"/>
      <c r="DY338" s="183"/>
      <c r="DZ338" s="184"/>
      <c r="EA338" s="184"/>
      <c r="EB338" s="79"/>
      <c r="EC338" s="79"/>
      <c r="ED338" s="79"/>
      <c r="EE338" s="79"/>
      <c r="EF338" s="79"/>
      <c r="EG338" s="79"/>
      <c r="EH338" s="79"/>
      <c r="EI338" s="79"/>
      <c r="EJ338" s="79">
        <f t="shared" si="3006"/>
        <v>0</v>
      </c>
      <c r="EK338" s="79">
        <f t="shared" si="3007"/>
        <v>0</v>
      </c>
      <c r="EL338" s="79">
        <f t="shared" si="3008"/>
        <v>0</v>
      </c>
      <c r="EM338" s="153">
        <f t="shared" si="3009"/>
        <v>0</v>
      </c>
      <c r="EN338" s="79">
        <f t="shared" si="3010"/>
        <v>0</v>
      </c>
      <c r="EO338" s="79">
        <f t="shared" si="3011"/>
        <v>0</v>
      </c>
      <c r="EP338" s="79">
        <f t="shared" si="3012"/>
        <v>0</v>
      </c>
      <c r="EQ338" s="79">
        <f t="shared" si="3013"/>
        <v>0</v>
      </c>
      <c r="ER338" s="79">
        <f t="shared" si="3014"/>
        <v>0</v>
      </c>
      <c r="ES338" s="79">
        <f t="shared" si="3015"/>
        <v>0</v>
      </c>
      <c r="ET338" s="79">
        <f t="shared" si="3016"/>
        <v>0</v>
      </c>
      <c r="EU338" s="79">
        <f t="shared" si="3017"/>
        <v>0</v>
      </c>
      <c r="EV338" s="79">
        <f t="shared" si="3018"/>
        <v>0</v>
      </c>
      <c r="EW338" s="79">
        <f t="shared" si="3019"/>
        <v>0</v>
      </c>
      <c r="EX338" s="79">
        <f t="shared" si="3020"/>
        <v>0</v>
      </c>
      <c r="EY338" s="79">
        <f t="shared" si="3021"/>
        <v>0</v>
      </c>
      <c r="EZ338" s="79">
        <f t="shared" si="3022"/>
        <v>17</v>
      </c>
      <c r="FA338" s="79">
        <f t="shared" si="3023"/>
        <v>34</v>
      </c>
      <c r="FB338" s="79">
        <f t="shared" si="3024"/>
        <v>0</v>
      </c>
      <c r="FC338" s="79">
        <f t="shared" si="3025"/>
        <v>0</v>
      </c>
      <c r="FD338" s="79">
        <f t="shared" si="3026"/>
        <v>0</v>
      </c>
      <c r="FE338" s="79">
        <f t="shared" si="3027"/>
        <v>0</v>
      </c>
      <c r="FF338" s="79">
        <f t="shared" si="3028"/>
        <v>0</v>
      </c>
      <c r="FG338" s="153">
        <f t="shared" si="3029"/>
        <v>0</v>
      </c>
      <c r="FH338" s="79">
        <f t="shared" si="3030"/>
        <v>0</v>
      </c>
      <c r="FI338" s="79">
        <f t="shared" si="3031"/>
        <v>0</v>
      </c>
      <c r="FJ338" s="79">
        <f t="shared" si="3032"/>
        <v>0</v>
      </c>
      <c r="FK338" s="79">
        <f t="shared" si="3033"/>
        <v>0</v>
      </c>
      <c r="FL338" s="79">
        <f t="shared" si="3034"/>
        <v>0</v>
      </c>
      <c r="FM338" s="79">
        <f t="shared" si="3035"/>
        <v>0</v>
      </c>
      <c r="FN338" s="79">
        <f t="shared" si="3036"/>
        <v>0</v>
      </c>
      <c r="FO338" s="79">
        <f t="shared" si="3037"/>
        <v>0</v>
      </c>
      <c r="FP338" s="79">
        <f t="shared" si="3038"/>
        <v>0</v>
      </c>
      <c r="FQ338" s="79">
        <f t="shared" si="3039"/>
        <v>0</v>
      </c>
      <c r="FR338" s="79"/>
      <c r="FS338" s="155">
        <f t="shared" si="3040"/>
        <v>0</v>
      </c>
      <c r="FT338" s="79">
        <f t="shared" si="3041"/>
        <v>0</v>
      </c>
      <c r="FU338" s="79">
        <f t="shared" si="3042"/>
        <v>0</v>
      </c>
      <c r="FV338" s="79">
        <f t="shared" si="3043"/>
        <v>0</v>
      </c>
      <c r="FW338" s="79">
        <f t="shared" si="3044"/>
        <v>0</v>
      </c>
      <c r="FX338" s="79">
        <f t="shared" si="3045"/>
        <v>0</v>
      </c>
      <c r="FY338" s="79">
        <f t="shared" si="3046"/>
        <v>0</v>
      </c>
      <c r="FZ338" s="79">
        <f t="shared" si="3047"/>
        <v>0</v>
      </c>
      <c r="GA338" s="79">
        <f t="shared" si="3048"/>
        <v>0</v>
      </c>
      <c r="GB338" s="79">
        <f t="shared" si="3049"/>
        <v>0</v>
      </c>
      <c r="GC338" s="79">
        <f t="shared" si="3050"/>
        <v>0</v>
      </c>
      <c r="GD338" s="79">
        <f t="shared" si="3051"/>
        <v>0</v>
      </c>
      <c r="GE338" s="153">
        <f t="shared" si="3052"/>
        <v>34</v>
      </c>
      <c r="GF338" s="153">
        <f t="shared" si="3053"/>
        <v>0</v>
      </c>
      <c r="GG338" s="79"/>
      <c r="GH338" s="79"/>
      <c r="GI338" s="79"/>
      <c r="GJ338" s="80"/>
      <c r="GK338" s="267"/>
      <c r="GL338" s="10"/>
      <c r="GM338" s="10"/>
      <c r="GN338" s="1"/>
      <c r="GO338" s="13"/>
      <c r="GP338" s="26"/>
      <c r="GQ338" s="5"/>
      <c r="GR338" s="5"/>
    </row>
    <row r="339" spans="1:200" ht="24.95" hidden="1" customHeight="1" outlineLevel="1" x14ac:dyDescent="0.3">
      <c r="A339" s="116"/>
      <c r="B339" s="168"/>
      <c r="C339" s="168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>
        <f t="shared" ref="M339:M345" si="3088">SUM(N339+P339+T339+V339+AR339*2)</f>
        <v>0</v>
      </c>
      <c r="N339" s="116"/>
      <c r="O339" s="181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  <c r="AF339" s="116"/>
      <c r="AG339" s="116"/>
      <c r="AH339" s="116"/>
      <c r="AI339" s="181"/>
      <c r="AJ339" s="116"/>
      <c r="AK339" s="116"/>
      <c r="AL339" s="116"/>
      <c r="AM339" s="116"/>
      <c r="AN339" s="116"/>
      <c r="AO339" s="116"/>
      <c r="AP339" s="116"/>
      <c r="AQ339" s="116"/>
      <c r="AR339" s="116"/>
      <c r="AS339" s="116"/>
      <c r="AT339" s="116"/>
      <c r="AU339" s="116"/>
      <c r="AV339" s="116"/>
      <c r="AW339" s="116"/>
      <c r="AX339" s="116"/>
      <c r="AY339" s="116"/>
      <c r="AZ339" s="116"/>
      <c r="BA339" s="116"/>
      <c r="BB339" s="116"/>
      <c r="BC339" s="116"/>
      <c r="BD339" s="116"/>
      <c r="BE339" s="116"/>
      <c r="BF339" s="116"/>
      <c r="BG339" s="181">
        <f t="shared" si="3001"/>
        <v>0</v>
      </c>
      <c r="BH339" s="181">
        <f t="shared" si="3002"/>
        <v>0</v>
      </c>
      <c r="BI339" s="116"/>
      <c r="BJ339" s="116"/>
      <c r="BK339" s="116"/>
      <c r="BL339" s="116"/>
      <c r="BM339" s="82"/>
      <c r="BN339" s="184"/>
      <c r="BO339" s="184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>
        <f t="shared" si="3084"/>
        <v>0</v>
      </c>
      <c r="BZ339" s="79"/>
      <c r="CA339" s="153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153"/>
      <c r="CV339" s="79"/>
      <c r="CW339" s="79"/>
      <c r="CX339" s="79"/>
      <c r="CY339" s="79"/>
      <c r="CZ339" s="79"/>
      <c r="DA339" s="79"/>
      <c r="DB339" s="79"/>
      <c r="DC339" s="155"/>
      <c r="DD339" s="79"/>
      <c r="DE339" s="155"/>
      <c r="DF339" s="79"/>
      <c r="DG339" s="79"/>
      <c r="DH339" s="79"/>
      <c r="DI339" s="79"/>
      <c r="DJ339" s="79"/>
      <c r="DK339" s="155"/>
      <c r="DL339" s="79"/>
      <c r="DM339" s="79"/>
      <c r="DN339" s="79"/>
      <c r="DO339" s="79"/>
      <c r="DP339" s="79"/>
      <c r="DQ339" s="79"/>
      <c r="DR339" s="79"/>
      <c r="DS339" s="153">
        <f t="shared" si="3004"/>
        <v>0</v>
      </c>
      <c r="DT339" s="153">
        <f t="shared" si="3005"/>
        <v>0</v>
      </c>
      <c r="DU339" s="79"/>
      <c r="DV339" s="79"/>
      <c r="DW339" s="79"/>
      <c r="DX339" s="182"/>
      <c r="DY339" s="183"/>
      <c r="DZ339" s="184"/>
      <c r="EA339" s="184"/>
      <c r="EB339" s="79"/>
      <c r="EC339" s="79"/>
      <c r="ED339" s="79"/>
      <c r="EE339" s="79"/>
      <c r="EF339" s="79"/>
      <c r="EG339" s="79"/>
      <c r="EH339" s="79"/>
      <c r="EI339" s="79"/>
      <c r="EJ339" s="79">
        <f t="shared" si="3006"/>
        <v>0</v>
      </c>
      <c r="EK339" s="79">
        <f t="shared" si="3007"/>
        <v>0</v>
      </c>
      <c r="EL339" s="79">
        <f t="shared" si="3008"/>
        <v>0</v>
      </c>
      <c r="EM339" s="153">
        <f t="shared" si="3009"/>
        <v>0</v>
      </c>
      <c r="EN339" s="79">
        <f t="shared" si="3010"/>
        <v>0</v>
      </c>
      <c r="EO339" s="79">
        <f t="shared" si="3011"/>
        <v>0</v>
      </c>
      <c r="EP339" s="79">
        <f t="shared" si="3012"/>
        <v>0</v>
      </c>
      <c r="EQ339" s="79">
        <f t="shared" si="3013"/>
        <v>0</v>
      </c>
      <c r="ER339" s="79">
        <f t="shared" si="3014"/>
        <v>0</v>
      </c>
      <c r="ES339" s="79">
        <f t="shared" si="3015"/>
        <v>0</v>
      </c>
      <c r="ET339" s="79">
        <f t="shared" si="3016"/>
        <v>0</v>
      </c>
      <c r="EU339" s="79">
        <f t="shared" si="3017"/>
        <v>0</v>
      </c>
      <c r="EV339" s="79">
        <f t="shared" si="3018"/>
        <v>0</v>
      </c>
      <c r="EW339" s="79">
        <f t="shared" si="3019"/>
        <v>0</v>
      </c>
      <c r="EX339" s="79">
        <f t="shared" si="3020"/>
        <v>0</v>
      </c>
      <c r="EY339" s="79">
        <f t="shared" si="3021"/>
        <v>0</v>
      </c>
      <c r="EZ339" s="79">
        <f t="shared" si="3022"/>
        <v>0</v>
      </c>
      <c r="FA339" s="79">
        <f t="shared" si="3023"/>
        <v>0</v>
      </c>
      <c r="FB339" s="79">
        <f t="shared" si="3024"/>
        <v>0</v>
      </c>
      <c r="FC339" s="79">
        <f t="shared" si="3025"/>
        <v>0</v>
      </c>
      <c r="FD339" s="79">
        <f t="shared" si="3026"/>
        <v>0</v>
      </c>
      <c r="FE339" s="79">
        <f t="shared" si="3027"/>
        <v>0</v>
      </c>
      <c r="FF339" s="79">
        <f t="shared" si="3028"/>
        <v>0</v>
      </c>
      <c r="FG339" s="153">
        <f t="shared" si="3029"/>
        <v>0</v>
      </c>
      <c r="FH339" s="79">
        <f t="shared" si="3030"/>
        <v>0</v>
      </c>
      <c r="FI339" s="79">
        <f t="shared" si="3031"/>
        <v>0</v>
      </c>
      <c r="FJ339" s="79">
        <f t="shared" si="3032"/>
        <v>0</v>
      </c>
      <c r="FK339" s="79">
        <f t="shared" si="3033"/>
        <v>0</v>
      </c>
      <c r="FL339" s="79">
        <f t="shared" si="3034"/>
        <v>0</v>
      </c>
      <c r="FM339" s="79">
        <f t="shared" si="3035"/>
        <v>0</v>
      </c>
      <c r="FN339" s="79">
        <f t="shared" si="3036"/>
        <v>0</v>
      </c>
      <c r="FO339" s="79">
        <f t="shared" si="3037"/>
        <v>0</v>
      </c>
      <c r="FP339" s="79">
        <f t="shared" si="3038"/>
        <v>0</v>
      </c>
      <c r="FQ339" s="79">
        <f t="shared" si="3039"/>
        <v>0</v>
      </c>
      <c r="FR339" s="79"/>
      <c r="FS339" s="155">
        <f t="shared" si="3040"/>
        <v>0</v>
      </c>
      <c r="FT339" s="79">
        <f t="shared" si="3041"/>
        <v>0</v>
      </c>
      <c r="FU339" s="79">
        <f t="shared" si="3042"/>
        <v>0</v>
      </c>
      <c r="FV339" s="79">
        <f t="shared" si="3043"/>
        <v>0</v>
      </c>
      <c r="FW339" s="79">
        <f t="shared" si="3044"/>
        <v>0</v>
      </c>
      <c r="FX339" s="79">
        <f t="shared" si="3045"/>
        <v>0</v>
      </c>
      <c r="FY339" s="79">
        <f t="shared" si="3046"/>
        <v>0</v>
      </c>
      <c r="FZ339" s="79">
        <f t="shared" si="3047"/>
        <v>0</v>
      </c>
      <c r="GA339" s="79">
        <f t="shared" si="3048"/>
        <v>0</v>
      </c>
      <c r="GB339" s="79">
        <f t="shared" si="3049"/>
        <v>0</v>
      </c>
      <c r="GC339" s="79">
        <f t="shared" si="3050"/>
        <v>0</v>
      </c>
      <c r="GD339" s="79">
        <f t="shared" si="3051"/>
        <v>0</v>
      </c>
      <c r="GE339" s="153">
        <f t="shared" si="3052"/>
        <v>0</v>
      </c>
      <c r="GF339" s="153">
        <f t="shared" si="3053"/>
        <v>0</v>
      </c>
      <c r="GG339" s="79"/>
      <c r="GH339" s="79"/>
      <c r="GI339" s="79"/>
      <c r="GJ339" s="80"/>
      <c r="GK339" s="267"/>
      <c r="GL339" s="10"/>
      <c r="GM339" s="10"/>
      <c r="GN339" s="1"/>
      <c r="GO339" s="13"/>
      <c r="GP339" s="26"/>
      <c r="GQ339" s="5"/>
      <c r="GR339" s="5"/>
    </row>
    <row r="340" spans="1:200" ht="24.95" hidden="1" customHeight="1" outlineLevel="1" x14ac:dyDescent="0.3">
      <c r="A340" s="116"/>
      <c r="B340" s="168"/>
      <c r="C340" s="168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>
        <f t="shared" si="3088"/>
        <v>0</v>
      </c>
      <c r="N340" s="116"/>
      <c r="O340" s="181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  <c r="AF340" s="116"/>
      <c r="AG340" s="116"/>
      <c r="AH340" s="116"/>
      <c r="AI340" s="181"/>
      <c r="AJ340" s="116"/>
      <c r="AK340" s="116"/>
      <c r="AL340" s="116"/>
      <c r="AM340" s="116"/>
      <c r="AN340" s="116"/>
      <c r="AO340" s="116"/>
      <c r="AP340" s="116"/>
      <c r="AQ340" s="116"/>
      <c r="AR340" s="116"/>
      <c r="AS340" s="116"/>
      <c r="AT340" s="116"/>
      <c r="AU340" s="116"/>
      <c r="AV340" s="116"/>
      <c r="AW340" s="116"/>
      <c r="AX340" s="116"/>
      <c r="AY340" s="116"/>
      <c r="AZ340" s="116"/>
      <c r="BA340" s="116"/>
      <c r="BB340" s="116"/>
      <c r="BC340" s="116"/>
      <c r="BD340" s="116"/>
      <c r="BE340" s="116"/>
      <c r="BF340" s="116"/>
      <c r="BG340" s="181">
        <f t="shared" si="3001"/>
        <v>0</v>
      </c>
      <c r="BH340" s="181">
        <f t="shared" si="3002"/>
        <v>0</v>
      </c>
      <c r="BI340" s="116"/>
      <c r="BJ340" s="116"/>
      <c r="BK340" s="116"/>
      <c r="BL340" s="116"/>
      <c r="BM340" s="82"/>
      <c r="BN340" s="184"/>
      <c r="BO340" s="184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>
        <f t="shared" si="3084"/>
        <v>0</v>
      </c>
      <c r="BZ340" s="79"/>
      <c r="CA340" s="153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153"/>
      <c r="CV340" s="79"/>
      <c r="CW340" s="79"/>
      <c r="CX340" s="79"/>
      <c r="CY340" s="79"/>
      <c r="CZ340" s="79"/>
      <c r="DA340" s="79"/>
      <c r="DB340" s="79"/>
      <c r="DC340" s="155"/>
      <c r="DD340" s="79"/>
      <c r="DE340" s="155"/>
      <c r="DF340" s="79"/>
      <c r="DG340" s="79"/>
      <c r="DH340" s="79"/>
      <c r="DI340" s="79"/>
      <c r="DJ340" s="79"/>
      <c r="DK340" s="155"/>
      <c r="DL340" s="79"/>
      <c r="DM340" s="79"/>
      <c r="DN340" s="79"/>
      <c r="DO340" s="79"/>
      <c r="DP340" s="79"/>
      <c r="DQ340" s="79"/>
      <c r="DR340" s="79"/>
      <c r="DS340" s="153">
        <f t="shared" si="3004"/>
        <v>0</v>
      </c>
      <c r="DT340" s="153">
        <f t="shared" si="3005"/>
        <v>0</v>
      </c>
      <c r="DU340" s="79"/>
      <c r="DV340" s="79"/>
      <c r="DW340" s="79"/>
      <c r="DX340" s="182"/>
      <c r="DY340" s="183"/>
      <c r="DZ340" s="184"/>
      <c r="EA340" s="184"/>
      <c r="EB340" s="79"/>
      <c r="EC340" s="79"/>
      <c r="ED340" s="79"/>
      <c r="EE340" s="79"/>
      <c r="EF340" s="79"/>
      <c r="EG340" s="79"/>
      <c r="EH340" s="79"/>
      <c r="EI340" s="79"/>
      <c r="EJ340" s="79">
        <f t="shared" si="3006"/>
        <v>0</v>
      </c>
      <c r="EK340" s="79">
        <f t="shared" si="3007"/>
        <v>0</v>
      </c>
      <c r="EL340" s="79">
        <f t="shared" si="3008"/>
        <v>0</v>
      </c>
      <c r="EM340" s="153">
        <f t="shared" si="3009"/>
        <v>0</v>
      </c>
      <c r="EN340" s="79">
        <f t="shared" si="3010"/>
        <v>0</v>
      </c>
      <c r="EO340" s="79">
        <f t="shared" si="3011"/>
        <v>0</v>
      </c>
      <c r="EP340" s="79">
        <f t="shared" si="3012"/>
        <v>0</v>
      </c>
      <c r="EQ340" s="79">
        <f t="shared" si="3013"/>
        <v>0</v>
      </c>
      <c r="ER340" s="79">
        <f t="shared" si="3014"/>
        <v>0</v>
      </c>
      <c r="ES340" s="79">
        <f t="shared" si="3015"/>
        <v>0</v>
      </c>
      <c r="ET340" s="79">
        <f t="shared" si="3016"/>
        <v>0</v>
      </c>
      <c r="EU340" s="79">
        <f t="shared" si="3017"/>
        <v>0</v>
      </c>
      <c r="EV340" s="79">
        <f t="shared" si="3018"/>
        <v>0</v>
      </c>
      <c r="EW340" s="79">
        <f t="shared" si="3019"/>
        <v>0</v>
      </c>
      <c r="EX340" s="79">
        <f t="shared" si="3020"/>
        <v>0</v>
      </c>
      <c r="EY340" s="79">
        <f t="shared" si="3021"/>
        <v>0</v>
      </c>
      <c r="EZ340" s="79">
        <f t="shared" si="3022"/>
        <v>0</v>
      </c>
      <c r="FA340" s="79">
        <f t="shared" si="3023"/>
        <v>0</v>
      </c>
      <c r="FB340" s="79">
        <f t="shared" si="3024"/>
        <v>0</v>
      </c>
      <c r="FC340" s="79">
        <f t="shared" si="3025"/>
        <v>0</v>
      </c>
      <c r="FD340" s="79">
        <f t="shared" si="3026"/>
        <v>0</v>
      </c>
      <c r="FE340" s="79">
        <f t="shared" si="3027"/>
        <v>0</v>
      </c>
      <c r="FF340" s="79">
        <f t="shared" si="3028"/>
        <v>0</v>
      </c>
      <c r="FG340" s="153">
        <f t="shared" si="3029"/>
        <v>0</v>
      </c>
      <c r="FH340" s="79">
        <f t="shared" si="3030"/>
        <v>0</v>
      </c>
      <c r="FI340" s="79">
        <f t="shared" si="3031"/>
        <v>0</v>
      </c>
      <c r="FJ340" s="79">
        <f t="shared" si="3032"/>
        <v>0</v>
      </c>
      <c r="FK340" s="79">
        <f t="shared" si="3033"/>
        <v>0</v>
      </c>
      <c r="FL340" s="79">
        <f t="shared" si="3034"/>
        <v>0</v>
      </c>
      <c r="FM340" s="79">
        <f t="shared" si="3035"/>
        <v>0</v>
      </c>
      <c r="FN340" s="79">
        <f t="shared" si="3036"/>
        <v>0</v>
      </c>
      <c r="FO340" s="79">
        <f t="shared" si="3037"/>
        <v>0</v>
      </c>
      <c r="FP340" s="79">
        <f t="shared" si="3038"/>
        <v>0</v>
      </c>
      <c r="FQ340" s="79">
        <f t="shared" si="3039"/>
        <v>0</v>
      </c>
      <c r="FR340" s="79"/>
      <c r="FS340" s="155">
        <f t="shared" si="3040"/>
        <v>0</v>
      </c>
      <c r="FT340" s="79">
        <f t="shared" si="3041"/>
        <v>0</v>
      </c>
      <c r="FU340" s="79">
        <f t="shared" si="3042"/>
        <v>0</v>
      </c>
      <c r="FV340" s="79">
        <f t="shared" si="3043"/>
        <v>0</v>
      </c>
      <c r="FW340" s="79">
        <f t="shared" si="3044"/>
        <v>0</v>
      </c>
      <c r="FX340" s="79">
        <f t="shared" si="3045"/>
        <v>0</v>
      </c>
      <c r="FY340" s="79">
        <f t="shared" si="3046"/>
        <v>0</v>
      </c>
      <c r="FZ340" s="79">
        <f t="shared" si="3047"/>
        <v>0</v>
      </c>
      <c r="GA340" s="79">
        <f t="shared" si="3048"/>
        <v>0</v>
      </c>
      <c r="GB340" s="79">
        <f t="shared" si="3049"/>
        <v>0</v>
      </c>
      <c r="GC340" s="79">
        <f t="shared" si="3050"/>
        <v>0</v>
      </c>
      <c r="GD340" s="79">
        <f t="shared" si="3051"/>
        <v>0</v>
      </c>
      <c r="GE340" s="153">
        <f t="shared" si="3052"/>
        <v>0</v>
      </c>
      <c r="GF340" s="153">
        <f t="shared" si="3053"/>
        <v>0</v>
      </c>
      <c r="GG340" s="79"/>
      <c r="GH340" s="79"/>
      <c r="GI340" s="79"/>
      <c r="GJ340" s="80"/>
      <c r="GK340" s="267"/>
      <c r="GL340" s="10"/>
      <c r="GM340" s="10"/>
      <c r="GN340" s="1"/>
      <c r="GO340" s="13"/>
      <c r="GP340" s="26"/>
      <c r="GQ340" s="5"/>
      <c r="GR340" s="5"/>
    </row>
    <row r="341" spans="1:200" ht="24.95" hidden="1" customHeight="1" outlineLevel="1" x14ac:dyDescent="0.3">
      <c r="A341" s="116"/>
      <c r="B341" s="168"/>
      <c r="C341" s="168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>
        <f t="shared" si="3088"/>
        <v>0</v>
      </c>
      <c r="N341" s="116"/>
      <c r="O341" s="181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  <c r="AF341" s="116"/>
      <c r="AG341" s="116"/>
      <c r="AH341" s="116"/>
      <c r="AI341" s="181"/>
      <c r="AJ341" s="116"/>
      <c r="AK341" s="116"/>
      <c r="AL341" s="116"/>
      <c r="AM341" s="116"/>
      <c r="AN341" s="116"/>
      <c r="AO341" s="116"/>
      <c r="AP341" s="116"/>
      <c r="AQ341" s="116"/>
      <c r="AR341" s="116"/>
      <c r="AS341" s="116"/>
      <c r="AT341" s="116"/>
      <c r="AU341" s="116"/>
      <c r="AV341" s="116"/>
      <c r="AW341" s="116"/>
      <c r="AX341" s="116"/>
      <c r="AY341" s="116"/>
      <c r="AZ341" s="116"/>
      <c r="BA341" s="116"/>
      <c r="BB341" s="116"/>
      <c r="BC341" s="116"/>
      <c r="BD341" s="116"/>
      <c r="BE341" s="116"/>
      <c r="BF341" s="116"/>
      <c r="BG341" s="181">
        <f t="shared" si="3001"/>
        <v>0</v>
      </c>
      <c r="BH341" s="181">
        <f t="shared" si="3002"/>
        <v>0</v>
      </c>
      <c r="BI341" s="116"/>
      <c r="BJ341" s="116"/>
      <c r="BK341" s="116"/>
      <c r="BL341" s="116"/>
      <c r="BM341" s="82"/>
      <c r="BN341" s="184"/>
      <c r="BO341" s="184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>
        <f t="shared" si="3084"/>
        <v>0</v>
      </c>
      <c r="BZ341" s="79"/>
      <c r="CA341" s="153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153"/>
      <c r="CV341" s="79"/>
      <c r="CW341" s="79"/>
      <c r="CX341" s="79"/>
      <c r="CY341" s="79"/>
      <c r="CZ341" s="79"/>
      <c r="DA341" s="79"/>
      <c r="DB341" s="79"/>
      <c r="DC341" s="155"/>
      <c r="DD341" s="79"/>
      <c r="DE341" s="155"/>
      <c r="DF341" s="79"/>
      <c r="DG341" s="79"/>
      <c r="DH341" s="79"/>
      <c r="DI341" s="79"/>
      <c r="DJ341" s="79"/>
      <c r="DK341" s="155"/>
      <c r="DL341" s="79"/>
      <c r="DM341" s="79"/>
      <c r="DN341" s="79"/>
      <c r="DO341" s="79"/>
      <c r="DP341" s="79"/>
      <c r="DQ341" s="79"/>
      <c r="DR341" s="79"/>
      <c r="DS341" s="153">
        <f t="shared" si="3004"/>
        <v>0</v>
      </c>
      <c r="DT341" s="153">
        <f t="shared" si="3005"/>
        <v>0</v>
      </c>
      <c r="DU341" s="79"/>
      <c r="DV341" s="79"/>
      <c r="DW341" s="79"/>
      <c r="DX341" s="182"/>
      <c r="DY341" s="183"/>
      <c r="DZ341" s="184"/>
      <c r="EA341" s="184"/>
      <c r="EB341" s="79"/>
      <c r="EC341" s="79"/>
      <c r="ED341" s="79"/>
      <c r="EE341" s="79"/>
      <c r="EF341" s="79"/>
      <c r="EG341" s="79"/>
      <c r="EH341" s="79"/>
      <c r="EI341" s="79"/>
      <c r="EJ341" s="79">
        <f t="shared" si="3006"/>
        <v>0</v>
      </c>
      <c r="EK341" s="79">
        <f t="shared" si="3007"/>
        <v>0</v>
      </c>
      <c r="EL341" s="79">
        <f t="shared" si="3008"/>
        <v>0</v>
      </c>
      <c r="EM341" s="153">
        <f t="shared" si="3009"/>
        <v>0</v>
      </c>
      <c r="EN341" s="79">
        <f t="shared" si="3010"/>
        <v>0</v>
      </c>
      <c r="EO341" s="79">
        <f t="shared" si="3011"/>
        <v>0</v>
      </c>
      <c r="EP341" s="79">
        <f t="shared" si="3012"/>
        <v>0</v>
      </c>
      <c r="EQ341" s="79">
        <f t="shared" si="3013"/>
        <v>0</v>
      </c>
      <c r="ER341" s="79">
        <f t="shared" si="3014"/>
        <v>0</v>
      </c>
      <c r="ES341" s="79">
        <f t="shared" si="3015"/>
        <v>0</v>
      </c>
      <c r="ET341" s="79">
        <f t="shared" si="3016"/>
        <v>0</v>
      </c>
      <c r="EU341" s="79">
        <f t="shared" si="3017"/>
        <v>0</v>
      </c>
      <c r="EV341" s="79">
        <f t="shared" si="3018"/>
        <v>0</v>
      </c>
      <c r="EW341" s="79">
        <f t="shared" si="3019"/>
        <v>0</v>
      </c>
      <c r="EX341" s="79">
        <f t="shared" si="3020"/>
        <v>0</v>
      </c>
      <c r="EY341" s="79">
        <f t="shared" si="3021"/>
        <v>0</v>
      </c>
      <c r="EZ341" s="79">
        <f t="shared" si="3022"/>
        <v>0</v>
      </c>
      <c r="FA341" s="79">
        <f t="shared" si="3023"/>
        <v>0</v>
      </c>
      <c r="FB341" s="79">
        <f t="shared" si="3024"/>
        <v>0</v>
      </c>
      <c r="FC341" s="79">
        <f t="shared" si="3025"/>
        <v>0</v>
      </c>
      <c r="FD341" s="79">
        <f t="shared" si="3026"/>
        <v>0</v>
      </c>
      <c r="FE341" s="79">
        <f t="shared" si="3027"/>
        <v>0</v>
      </c>
      <c r="FF341" s="79">
        <f t="shared" si="3028"/>
        <v>0</v>
      </c>
      <c r="FG341" s="153">
        <f t="shared" si="3029"/>
        <v>0</v>
      </c>
      <c r="FH341" s="79">
        <f t="shared" si="3030"/>
        <v>0</v>
      </c>
      <c r="FI341" s="79">
        <f t="shared" si="3031"/>
        <v>0</v>
      </c>
      <c r="FJ341" s="79">
        <f t="shared" si="3032"/>
        <v>0</v>
      </c>
      <c r="FK341" s="79">
        <f t="shared" si="3033"/>
        <v>0</v>
      </c>
      <c r="FL341" s="79">
        <f t="shared" si="3034"/>
        <v>0</v>
      </c>
      <c r="FM341" s="79">
        <f t="shared" si="3035"/>
        <v>0</v>
      </c>
      <c r="FN341" s="79">
        <f t="shared" si="3036"/>
        <v>0</v>
      </c>
      <c r="FO341" s="79">
        <f t="shared" si="3037"/>
        <v>0</v>
      </c>
      <c r="FP341" s="79">
        <f t="shared" si="3038"/>
        <v>0</v>
      </c>
      <c r="FQ341" s="79">
        <f t="shared" si="3039"/>
        <v>0</v>
      </c>
      <c r="FR341" s="79"/>
      <c r="FS341" s="155">
        <f t="shared" si="3040"/>
        <v>0</v>
      </c>
      <c r="FT341" s="79">
        <f t="shared" si="3041"/>
        <v>0</v>
      </c>
      <c r="FU341" s="79">
        <f t="shared" si="3042"/>
        <v>0</v>
      </c>
      <c r="FV341" s="79">
        <f t="shared" si="3043"/>
        <v>0</v>
      </c>
      <c r="FW341" s="79">
        <f t="shared" si="3044"/>
        <v>0</v>
      </c>
      <c r="FX341" s="79">
        <f t="shared" si="3045"/>
        <v>0</v>
      </c>
      <c r="FY341" s="79">
        <f t="shared" si="3046"/>
        <v>0</v>
      </c>
      <c r="FZ341" s="79">
        <f t="shared" si="3047"/>
        <v>0</v>
      </c>
      <c r="GA341" s="79">
        <f t="shared" si="3048"/>
        <v>0</v>
      </c>
      <c r="GB341" s="79">
        <f t="shared" si="3049"/>
        <v>0</v>
      </c>
      <c r="GC341" s="79">
        <f t="shared" si="3050"/>
        <v>0</v>
      </c>
      <c r="GD341" s="79">
        <f t="shared" si="3051"/>
        <v>0</v>
      </c>
      <c r="GE341" s="153">
        <f t="shared" si="3052"/>
        <v>0</v>
      </c>
      <c r="GF341" s="153">
        <f t="shared" si="3053"/>
        <v>0</v>
      </c>
      <c r="GG341" s="79"/>
      <c r="GH341" s="79"/>
      <c r="GI341" s="79"/>
      <c r="GJ341" s="80"/>
      <c r="GK341" s="267"/>
      <c r="GL341" s="10"/>
      <c r="GM341" s="10"/>
      <c r="GN341" s="1"/>
      <c r="GO341" s="13"/>
      <c r="GP341" s="26"/>
      <c r="GQ341" s="5"/>
      <c r="GR341" s="5"/>
    </row>
    <row r="342" spans="1:200" ht="24.95" hidden="1" customHeight="1" outlineLevel="1" x14ac:dyDescent="0.3">
      <c r="A342" s="116"/>
      <c r="B342" s="168"/>
      <c r="C342" s="168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>
        <f t="shared" si="3088"/>
        <v>0</v>
      </c>
      <c r="N342" s="116"/>
      <c r="O342" s="181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  <c r="AF342" s="116"/>
      <c r="AG342" s="116"/>
      <c r="AH342" s="116"/>
      <c r="AI342" s="181"/>
      <c r="AJ342" s="116"/>
      <c r="AK342" s="116"/>
      <c r="AL342" s="116"/>
      <c r="AM342" s="116"/>
      <c r="AN342" s="116"/>
      <c r="AO342" s="116"/>
      <c r="AP342" s="116"/>
      <c r="AQ342" s="116"/>
      <c r="AR342" s="116"/>
      <c r="AS342" s="116"/>
      <c r="AT342" s="116"/>
      <c r="AU342" s="116"/>
      <c r="AV342" s="116"/>
      <c r="AW342" s="116"/>
      <c r="AX342" s="116"/>
      <c r="AY342" s="116"/>
      <c r="AZ342" s="116"/>
      <c r="BA342" s="116"/>
      <c r="BB342" s="116"/>
      <c r="BC342" s="116"/>
      <c r="BD342" s="116"/>
      <c r="BE342" s="116"/>
      <c r="BF342" s="116"/>
      <c r="BG342" s="181">
        <f t="shared" si="3001"/>
        <v>0</v>
      </c>
      <c r="BH342" s="181">
        <f t="shared" si="3002"/>
        <v>0</v>
      </c>
      <c r="BI342" s="116"/>
      <c r="BJ342" s="116"/>
      <c r="BK342" s="116"/>
      <c r="BL342" s="116"/>
      <c r="BM342" s="82"/>
      <c r="BN342" s="184"/>
      <c r="BO342" s="184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>
        <f t="shared" si="3084"/>
        <v>0</v>
      </c>
      <c r="BZ342" s="79"/>
      <c r="CA342" s="153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153"/>
      <c r="CV342" s="79"/>
      <c r="CW342" s="79"/>
      <c r="CX342" s="79"/>
      <c r="CY342" s="79"/>
      <c r="CZ342" s="79"/>
      <c r="DA342" s="79"/>
      <c r="DB342" s="79"/>
      <c r="DC342" s="155"/>
      <c r="DD342" s="79"/>
      <c r="DE342" s="155"/>
      <c r="DF342" s="79"/>
      <c r="DG342" s="79"/>
      <c r="DH342" s="79"/>
      <c r="DI342" s="79"/>
      <c r="DJ342" s="79"/>
      <c r="DK342" s="155"/>
      <c r="DL342" s="79"/>
      <c r="DM342" s="79"/>
      <c r="DN342" s="79"/>
      <c r="DO342" s="79"/>
      <c r="DP342" s="79"/>
      <c r="DQ342" s="79"/>
      <c r="DR342" s="79"/>
      <c r="DS342" s="153">
        <f t="shared" si="3004"/>
        <v>0</v>
      </c>
      <c r="DT342" s="153">
        <f t="shared" si="3005"/>
        <v>0</v>
      </c>
      <c r="DU342" s="79"/>
      <c r="DV342" s="79"/>
      <c r="DW342" s="79"/>
      <c r="DX342" s="182"/>
      <c r="DY342" s="183"/>
      <c r="DZ342" s="184"/>
      <c r="EA342" s="184"/>
      <c r="EB342" s="79"/>
      <c r="EC342" s="79"/>
      <c r="ED342" s="79"/>
      <c r="EE342" s="79"/>
      <c r="EF342" s="79"/>
      <c r="EG342" s="79"/>
      <c r="EH342" s="79"/>
      <c r="EI342" s="79"/>
      <c r="EJ342" s="79">
        <f t="shared" si="3006"/>
        <v>0</v>
      </c>
      <c r="EK342" s="79">
        <f t="shared" si="3007"/>
        <v>0</v>
      </c>
      <c r="EL342" s="79">
        <f t="shared" si="3008"/>
        <v>0</v>
      </c>
      <c r="EM342" s="153">
        <f t="shared" si="3009"/>
        <v>0</v>
      </c>
      <c r="EN342" s="79">
        <f t="shared" si="3010"/>
        <v>0</v>
      </c>
      <c r="EO342" s="79">
        <f t="shared" si="3011"/>
        <v>0</v>
      </c>
      <c r="EP342" s="79">
        <f t="shared" si="3012"/>
        <v>0</v>
      </c>
      <c r="EQ342" s="79">
        <f t="shared" si="3013"/>
        <v>0</v>
      </c>
      <c r="ER342" s="79">
        <f t="shared" si="3014"/>
        <v>0</v>
      </c>
      <c r="ES342" s="79">
        <f t="shared" si="3015"/>
        <v>0</v>
      </c>
      <c r="ET342" s="79">
        <f t="shared" si="3016"/>
        <v>0</v>
      </c>
      <c r="EU342" s="79">
        <f t="shared" si="3017"/>
        <v>0</v>
      </c>
      <c r="EV342" s="79">
        <f t="shared" si="3018"/>
        <v>0</v>
      </c>
      <c r="EW342" s="79">
        <f t="shared" si="3019"/>
        <v>0</v>
      </c>
      <c r="EX342" s="79">
        <f t="shared" si="3020"/>
        <v>0</v>
      </c>
      <c r="EY342" s="79">
        <f t="shared" si="3021"/>
        <v>0</v>
      </c>
      <c r="EZ342" s="79">
        <f t="shared" si="3022"/>
        <v>0</v>
      </c>
      <c r="FA342" s="79">
        <f t="shared" si="3023"/>
        <v>0</v>
      </c>
      <c r="FB342" s="79">
        <f t="shared" si="3024"/>
        <v>0</v>
      </c>
      <c r="FC342" s="79">
        <f t="shared" si="3025"/>
        <v>0</v>
      </c>
      <c r="FD342" s="79">
        <f t="shared" si="3026"/>
        <v>0</v>
      </c>
      <c r="FE342" s="79">
        <f t="shared" si="3027"/>
        <v>0</v>
      </c>
      <c r="FF342" s="79">
        <f t="shared" si="3028"/>
        <v>0</v>
      </c>
      <c r="FG342" s="153">
        <f t="shared" si="3029"/>
        <v>0</v>
      </c>
      <c r="FH342" s="79">
        <f t="shared" si="3030"/>
        <v>0</v>
      </c>
      <c r="FI342" s="79">
        <f t="shared" si="3031"/>
        <v>0</v>
      </c>
      <c r="FJ342" s="79">
        <f t="shared" si="3032"/>
        <v>0</v>
      </c>
      <c r="FK342" s="79">
        <f t="shared" si="3033"/>
        <v>0</v>
      </c>
      <c r="FL342" s="79">
        <f t="shared" si="3034"/>
        <v>0</v>
      </c>
      <c r="FM342" s="79">
        <f t="shared" si="3035"/>
        <v>0</v>
      </c>
      <c r="FN342" s="79">
        <f t="shared" si="3036"/>
        <v>0</v>
      </c>
      <c r="FO342" s="79">
        <f t="shared" si="3037"/>
        <v>0</v>
      </c>
      <c r="FP342" s="79">
        <f t="shared" si="3038"/>
        <v>0</v>
      </c>
      <c r="FQ342" s="79">
        <f t="shared" si="3039"/>
        <v>0</v>
      </c>
      <c r="FR342" s="79"/>
      <c r="FS342" s="155">
        <f t="shared" si="3040"/>
        <v>0</v>
      </c>
      <c r="FT342" s="79">
        <f t="shared" si="3041"/>
        <v>0</v>
      </c>
      <c r="FU342" s="79">
        <f t="shared" si="3042"/>
        <v>0</v>
      </c>
      <c r="FV342" s="79">
        <f t="shared" si="3043"/>
        <v>0</v>
      </c>
      <c r="FW342" s="79">
        <f t="shared" si="3044"/>
        <v>0</v>
      </c>
      <c r="FX342" s="79">
        <f t="shared" si="3045"/>
        <v>0</v>
      </c>
      <c r="FY342" s="79">
        <f t="shared" si="3046"/>
        <v>0</v>
      </c>
      <c r="FZ342" s="79">
        <f t="shared" si="3047"/>
        <v>0</v>
      </c>
      <c r="GA342" s="79">
        <f t="shared" si="3048"/>
        <v>0</v>
      </c>
      <c r="GB342" s="79">
        <f t="shared" si="3049"/>
        <v>0</v>
      </c>
      <c r="GC342" s="79">
        <f t="shared" si="3050"/>
        <v>0</v>
      </c>
      <c r="GD342" s="79">
        <f t="shared" si="3051"/>
        <v>0</v>
      </c>
      <c r="GE342" s="153">
        <f t="shared" si="3052"/>
        <v>0</v>
      </c>
      <c r="GF342" s="153">
        <f t="shared" si="3053"/>
        <v>0</v>
      </c>
      <c r="GG342" s="79"/>
      <c r="GH342" s="79"/>
      <c r="GI342" s="79"/>
      <c r="GJ342" s="80"/>
      <c r="GK342" s="267"/>
      <c r="GL342" s="10"/>
      <c r="GM342" s="10"/>
      <c r="GN342" s="1"/>
      <c r="GO342" s="13"/>
      <c r="GP342" s="26"/>
      <c r="GQ342" s="5"/>
      <c r="GR342" s="5"/>
    </row>
    <row r="343" spans="1:200" ht="24.95" hidden="1" customHeight="1" outlineLevel="1" x14ac:dyDescent="0.3">
      <c r="A343" s="116"/>
      <c r="B343" s="168"/>
      <c r="C343" s="168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>
        <f t="shared" si="3088"/>
        <v>0</v>
      </c>
      <c r="N343" s="116"/>
      <c r="O343" s="181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  <c r="AF343" s="116"/>
      <c r="AG343" s="116"/>
      <c r="AH343" s="116"/>
      <c r="AI343" s="181"/>
      <c r="AJ343" s="116"/>
      <c r="AK343" s="116"/>
      <c r="AL343" s="116"/>
      <c r="AM343" s="116"/>
      <c r="AN343" s="116"/>
      <c r="AO343" s="116"/>
      <c r="AP343" s="116"/>
      <c r="AQ343" s="116"/>
      <c r="AR343" s="116"/>
      <c r="AS343" s="116"/>
      <c r="AT343" s="116"/>
      <c r="AU343" s="116"/>
      <c r="AV343" s="116"/>
      <c r="AW343" s="116"/>
      <c r="AX343" s="116"/>
      <c r="AY343" s="116"/>
      <c r="AZ343" s="116"/>
      <c r="BA343" s="116"/>
      <c r="BB343" s="116"/>
      <c r="BC343" s="116"/>
      <c r="BD343" s="116"/>
      <c r="BE343" s="116"/>
      <c r="BF343" s="116"/>
      <c r="BG343" s="181">
        <f t="shared" si="3001"/>
        <v>0</v>
      </c>
      <c r="BH343" s="181">
        <f t="shared" si="3002"/>
        <v>0</v>
      </c>
      <c r="BI343" s="116"/>
      <c r="BJ343" s="116"/>
      <c r="BK343" s="116"/>
      <c r="BL343" s="116"/>
      <c r="BM343" s="82"/>
      <c r="BN343" s="184"/>
      <c r="BO343" s="184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>
        <f t="shared" si="3084"/>
        <v>0</v>
      </c>
      <c r="BZ343" s="79"/>
      <c r="CA343" s="153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153"/>
      <c r="CV343" s="79"/>
      <c r="CW343" s="79"/>
      <c r="CX343" s="79"/>
      <c r="CY343" s="79"/>
      <c r="CZ343" s="79"/>
      <c r="DA343" s="79"/>
      <c r="DB343" s="79"/>
      <c r="DC343" s="155"/>
      <c r="DD343" s="79"/>
      <c r="DE343" s="155"/>
      <c r="DF343" s="79"/>
      <c r="DG343" s="79"/>
      <c r="DH343" s="79"/>
      <c r="DI343" s="79"/>
      <c r="DJ343" s="79"/>
      <c r="DK343" s="155"/>
      <c r="DL343" s="79"/>
      <c r="DM343" s="79"/>
      <c r="DN343" s="79"/>
      <c r="DO343" s="79"/>
      <c r="DP343" s="79"/>
      <c r="DQ343" s="79"/>
      <c r="DR343" s="79"/>
      <c r="DS343" s="153">
        <f t="shared" si="3004"/>
        <v>0</v>
      </c>
      <c r="DT343" s="153">
        <f t="shared" si="3005"/>
        <v>0</v>
      </c>
      <c r="DU343" s="79"/>
      <c r="DV343" s="79"/>
      <c r="DW343" s="79"/>
      <c r="DX343" s="182"/>
      <c r="DY343" s="183"/>
      <c r="DZ343" s="184"/>
      <c r="EA343" s="184"/>
      <c r="EB343" s="79"/>
      <c r="EC343" s="79"/>
      <c r="ED343" s="79"/>
      <c r="EE343" s="79"/>
      <c r="EF343" s="79"/>
      <c r="EG343" s="79"/>
      <c r="EH343" s="79"/>
      <c r="EI343" s="79"/>
      <c r="EJ343" s="79">
        <f t="shared" si="3006"/>
        <v>0</v>
      </c>
      <c r="EK343" s="79">
        <f t="shared" si="3007"/>
        <v>0</v>
      </c>
      <c r="EL343" s="79">
        <f t="shared" si="3008"/>
        <v>0</v>
      </c>
      <c r="EM343" s="153">
        <f t="shared" si="3009"/>
        <v>0</v>
      </c>
      <c r="EN343" s="79">
        <f t="shared" si="3010"/>
        <v>0</v>
      </c>
      <c r="EO343" s="79">
        <f t="shared" si="3011"/>
        <v>0</v>
      </c>
      <c r="EP343" s="79">
        <f t="shared" si="3012"/>
        <v>0</v>
      </c>
      <c r="EQ343" s="79">
        <f t="shared" si="3013"/>
        <v>0</v>
      </c>
      <c r="ER343" s="79">
        <f t="shared" si="3014"/>
        <v>0</v>
      </c>
      <c r="ES343" s="79">
        <f t="shared" si="3015"/>
        <v>0</v>
      </c>
      <c r="ET343" s="79">
        <f t="shared" si="3016"/>
        <v>0</v>
      </c>
      <c r="EU343" s="79">
        <f t="shared" si="3017"/>
        <v>0</v>
      </c>
      <c r="EV343" s="79">
        <f t="shared" si="3018"/>
        <v>0</v>
      </c>
      <c r="EW343" s="79">
        <f t="shared" si="3019"/>
        <v>0</v>
      </c>
      <c r="EX343" s="79">
        <f t="shared" si="3020"/>
        <v>0</v>
      </c>
      <c r="EY343" s="79">
        <f t="shared" si="3021"/>
        <v>0</v>
      </c>
      <c r="EZ343" s="79">
        <f t="shared" si="3022"/>
        <v>0</v>
      </c>
      <c r="FA343" s="79">
        <f t="shared" si="3023"/>
        <v>0</v>
      </c>
      <c r="FB343" s="79">
        <f t="shared" si="3024"/>
        <v>0</v>
      </c>
      <c r="FC343" s="79">
        <f t="shared" si="3025"/>
        <v>0</v>
      </c>
      <c r="FD343" s="79">
        <f t="shared" si="3026"/>
        <v>0</v>
      </c>
      <c r="FE343" s="79">
        <f t="shared" si="3027"/>
        <v>0</v>
      </c>
      <c r="FF343" s="79">
        <f t="shared" si="3028"/>
        <v>0</v>
      </c>
      <c r="FG343" s="153">
        <f t="shared" si="3029"/>
        <v>0</v>
      </c>
      <c r="FH343" s="79">
        <f t="shared" si="3030"/>
        <v>0</v>
      </c>
      <c r="FI343" s="79">
        <f t="shared" si="3031"/>
        <v>0</v>
      </c>
      <c r="FJ343" s="79">
        <f t="shared" si="3032"/>
        <v>0</v>
      </c>
      <c r="FK343" s="79">
        <f t="shared" si="3033"/>
        <v>0</v>
      </c>
      <c r="FL343" s="79">
        <f t="shared" si="3034"/>
        <v>0</v>
      </c>
      <c r="FM343" s="79">
        <f t="shared" si="3035"/>
        <v>0</v>
      </c>
      <c r="FN343" s="79">
        <f t="shared" si="3036"/>
        <v>0</v>
      </c>
      <c r="FO343" s="79">
        <f t="shared" si="3037"/>
        <v>0</v>
      </c>
      <c r="FP343" s="79">
        <f t="shared" si="3038"/>
        <v>0</v>
      </c>
      <c r="FQ343" s="79">
        <f t="shared" si="3039"/>
        <v>0</v>
      </c>
      <c r="FR343" s="79"/>
      <c r="FS343" s="155">
        <f t="shared" si="3040"/>
        <v>0</v>
      </c>
      <c r="FT343" s="79">
        <f t="shared" si="3041"/>
        <v>0</v>
      </c>
      <c r="FU343" s="79">
        <f t="shared" si="3042"/>
        <v>0</v>
      </c>
      <c r="FV343" s="79">
        <f t="shared" si="3043"/>
        <v>0</v>
      </c>
      <c r="FW343" s="79">
        <f t="shared" si="3044"/>
        <v>0</v>
      </c>
      <c r="FX343" s="79">
        <f t="shared" si="3045"/>
        <v>0</v>
      </c>
      <c r="FY343" s="79">
        <f t="shared" si="3046"/>
        <v>0</v>
      </c>
      <c r="FZ343" s="79">
        <f t="shared" si="3047"/>
        <v>0</v>
      </c>
      <c r="GA343" s="79">
        <f t="shared" si="3048"/>
        <v>0</v>
      </c>
      <c r="GB343" s="79">
        <f t="shared" si="3049"/>
        <v>0</v>
      </c>
      <c r="GC343" s="79">
        <f t="shared" si="3050"/>
        <v>0</v>
      </c>
      <c r="GD343" s="79">
        <f t="shared" si="3051"/>
        <v>0</v>
      </c>
      <c r="GE343" s="153">
        <f t="shared" si="3052"/>
        <v>0</v>
      </c>
      <c r="GF343" s="153">
        <f t="shared" si="3053"/>
        <v>0</v>
      </c>
      <c r="GG343" s="79"/>
      <c r="GH343" s="79"/>
      <c r="GI343" s="79"/>
      <c r="GJ343" s="80"/>
      <c r="GK343" s="267"/>
      <c r="GL343" s="10"/>
      <c r="GM343" s="10"/>
      <c r="GN343" s="1"/>
      <c r="GO343" s="13"/>
      <c r="GP343" s="26"/>
      <c r="GQ343" s="5"/>
      <c r="GR343" s="5"/>
    </row>
    <row r="344" spans="1:200" ht="24.95" hidden="1" customHeight="1" outlineLevel="1" x14ac:dyDescent="0.3">
      <c r="A344" s="116"/>
      <c r="B344" s="168"/>
      <c r="C344" s="168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>
        <f t="shared" si="3088"/>
        <v>0</v>
      </c>
      <c r="N344" s="116"/>
      <c r="O344" s="181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  <c r="AF344" s="116"/>
      <c r="AG344" s="116"/>
      <c r="AH344" s="116"/>
      <c r="AI344" s="181"/>
      <c r="AJ344" s="116"/>
      <c r="AK344" s="116"/>
      <c r="AL344" s="116"/>
      <c r="AM344" s="116"/>
      <c r="AN344" s="116"/>
      <c r="AO344" s="116"/>
      <c r="AP344" s="116"/>
      <c r="AQ344" s="116"/>
      <c r="AR344" s="116"/>
      <c r="AS344" s="116"/>
      <c r="AT344" s="116"/>
      <c r="AU344" s="116"/>
      <c r="AV344" s="116"/>
      <c r="AW344" s="116"/>
      <c r="AX344" s="116"/>
      <c r="AY344" s="116"/>
      <c r="AZ344" s="116"/>
      <c r="BA344" s="116"/>
      <c r="BB344" s="116"/>
      <c r="BC344" s="116"/>
      <c r="BD344" s="116"/>
      <c r="BE344" s="116"/>
      <c r="BF344" s="116"/>
      <c r="BG344" s="181">
        <f t="shared" si="3001"/>
        <v>0</v>
      </c>
      <c r="BH344" s="181">
        <f t="shared" si="3002"/>
        <v>0</v>
      </c>
      <c r="BI344" s="116"/>
      <c r="BJ344" s="116"/>
      <c r="BK344" s="116"/>
      <c r="BL344" s="116"/>
      <c r="BM344" s="82"/>
      <c r="BN344" s="184"/>
      <c r="BO344" s="184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>
        <f t="shared" si="3084"/>
        <v>0</v>
      </c>
      <c r="BZ344" s="79"/>
      <c r="CA344" s="153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153"/>
      <c r="CV344" s="79"/>
      <c r="CW344" s="79"/>
      <c r="CX344" s="79"/>
      <c r="CY344" s="79"/>
      <c r="CZ344" s="79"/>
      <c r="DA344" s="79"/>
      <c r="DB344" s="79"/>
      <c r="DC344" s="155"/>
      <c r="DD344" s="79"/>
      <c r="DE344" s="155"/>
      <c r="DF344" s="79"/>
      <c r="DG344" s="79"/>
      <c r="DH344" s="79"/>
      <c r="DI344" s="79"/>
      <c r="DJ344" s="79"/>
      <c r="DK344" s="155"/>
      <c r="DL344" s="79"/>
      <c r="DM344" s="79"/>
      <c r="DN344" s="79"/>
      <c r="DO344" s="79"/>
      <c r="DP344" s="79"/>
      <c r="DQ344" s="79"/>
      <c r="DR344" s="79"/>
      <c r="DS344" s="153">
        <f t="shared" si="3004"/>
        <v>0</v>
      </c>
      <c r="DT344" s="153">
        <f t="shared" si="3005"/>
        <v>0</v>
      </c>
      <c r="DU344" s="79"/>
      <c r="DV344" s="79"/>
      <c r="DW344" s="79"/>
      <c r="DX344" s="182"/>
      <c r="DY344" s="183"/>
      <c r="DZ344" s="184"/>
      <c r="EA344" s="184"/>
      <c r="EB344" s="79"/>
      <c r="EC344" s="79"/>
      <c r="ED344" s="79"/>
      <c r="EE344" s="79"/>
      <c r="EF344" s="79"/>
      <c r="EG344" s="79"/>
      <c r="EH344" s="79"/>
      <c r="EI344" s="79"/>
      <c r="EJ344" s="79">
        <f t="shared" si="3006"/>
        <v>0</v>
      </c>
      <c r="EK344" s="79">
        <f t="shared" si="3007"/>
        <v>0</v>
      </c>
      <c r="EL344" s="79">
        <f t="shared" si="3008"/>
        <v>0</v>
      </c>
      <c r="EM344" s="153">
        <f t="shared" si="3009"/>
        <v>0</v>
      </c>
      <c r="EN344" s="79">
        <f t="shared" si="3010"/>
        <v>0</v>
      </c>
      <c r="EO344" s="79">
        <f t="shared" si="3011"/>
        <v>0</v>
      </c>
      <c r="EP344" s="79">
        <f t="shared" si="3012"/>
        <v>0</v>
      </c>
      <c r="EQ344" s="79">
        <f t="shared" si="3013"/>
        <v>0</v>
      </c>
      <c r="ER344" s="79">
        <f t="shared" si="3014"/>
        <v>0</v>
      </c>
      <c r="ES344" s="79">
        <f t="shared" si="3015"/>
        <v>0</v>
      </c>
      <c r="ET344" s="79">
        <f t="shared" si="3016"/>
        <v>0</v>
      </c>
      <c r="EU344" s="79">
        <f t="shared" si="3017"/>
        <v>0</v>
      </c>
      <c r="EV344" s="79">
        <f t="shared" si="3018"/>
        <v>0</v>
      </c>
      <c r="EW344" s="79">
        <f t="shared" si="3019"/>
        <v>0</v>
      </c>
      <c r="EX344" s="79">
        <f t="shared" si="3020"/>
        <v>0</v>
      </c>
      <c r="EY344" s="79">
        <f t="shared" si="3021"/>
        <v>0</v>
      </c>
      <c r="EZ344" s="79">
        <f t="shared" si="3022"/>
        <v>0</v>
      </c>
      <c r="FA344" s="79">
        <f t="shared" si="3023"/>
        <v>0</v>
      </c>
      <c r="FB344" s="79">
        <f t="shared" si="3024"/>
        <v>0</v>
      </c>
      <c r="FC344" s="79">
        <f t="shared" si="3025"/>
        <v>0</v>
      </c>
      <c r="FD344" s="79">
        <f t="shared" si="3026"/>
        <v>0</v>
      </c>
      <c r="FE344" s="79">
        <f t="shared" si="3027"/>
        <v>0</v>
      </c>
      <c r="FF344" s="79">
        <f t="shared" si="3028"/>
        <v>0</v>
      </c>
      <c r="FG344" s="153">
        <f t="shared" si="3029"/>
        <v>0</v>
      </c>
      <c r="FH344" s="79">
        <f t="shared" si="3030"/>
        <v>0</v>
      </c>
      <c r="FI344" s="79">
        <f t="shared" si="3031"/>
        <v>0</v>
      </c>
      <c r="FJ344" s="79">
        <f t="shared" si="3032"/>
        <v>0</v>
      </c>
      <c r="FK344" s="79">
        <f t="shared" si="3033"/>
        <v>0</v>
      </c>
      <c r="FL344" s="79">
        <f t="shared" si="3034"/>
        <v>0</v>
      </c>
      <c r="FM344" s="79">
        <f t="shared" si="3035"/>
        <v>0</v>
      </c>
      <c r="FN344" s="79">
        <f t="shared" si="3036"/>
        <v>0</v>
      </c>
      <c r="FO344" s="79">
        <f t="shared" si="3037"/>
        <v>0</v>
      </c>
      <c r="FP344" s="79">
        <f t="shared" si="3038"/>
        <v>0</v>
      </c>
      <c r="FQ344" s="79">
        <f t="shared" si="3039"/>
        <v>0</v>
      </c>
      <c r="FR344" s="79"/>
      <c r="FS344" s="155">
        <f t="shared" si="3040"/>
        <v>0</v>
      </c>
      <c r="FT344" s="79">
        <f t="shared" si="3041"/>
        <v>0</v>
      </c>
      <c r="FU344" s="79">
        <f t="shared" si="3042"/>
        <v>0</v>
      </c>
      <c r="FV344" s="79">
        <f t="shared" si="3043"/>
        <v>0</v>
      </c>
      <c r="FW344" s="79">
        <f t="shared" si="3044"/>
        <v>0</v>
      </c>
      <c r="FX344" s="79">
        <f t="shared" si="3045"/>
        <v>0</v>
      </c>
      <c r="FY344" s="79">
        <f t="shared" si="3046"/>
        <v>0</v>
      </c>
      <c r="FZ344" s="79">
        <f t="shared" si="3047"/>
        <v>0</v>
      </c>
      <c r="GA344" s="79">
        <f t="shared" si="3048"/>
        <v>0</v>
      </c>
      <c r="GB344" s="79">
        <f t="shared" si="3049"/>
        <v>0</v>
      </c>
      <c r="GC344" s="79">
        <f t="shared" si="3050"/>
        <v>0</v>
      </c>
      <c r="GD344" s="79">
        <f t="shared" si="3051"/>
        <v>0</v>
      </c>
      <c r="GE344" s="153">
        <f t="shared" si="3052"/>
        <v>0</v>
      </c>
      <c r="GF344" s="153">
        <f t="shared" si="3053"/>
        <v>0</v>
      </c>
      <c r="GG344" s="79"/>
      <c r="GH344" s="79"/>
      <c r="GI344" s="79"/>
      <c r="GJ344" s="80"/>
      <c r="GK344" s="267"/>
      <c r="GL344" s="10"/>
      <c r="GM344" s="10"/>
      <c r="GN344" s="1"/>
      <c r="GO344" s="13"/>
      <c r="GP344" s="26"/>
      <c r="GQ344" s="5"/>
      <c r="GR344" s="5"/>
    </row>
    <row r="345" spans="1:200" ht="24.95" hidden="1" customHeight="1" outlineLevel="1" x14ac:dyDescent="0.3">
      <c r="A345" s="116"/>
      <c r="B345" s="168"/>
      <c r="C345" s="168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>
        <f t="shared" si="3088"/>
        <v>0</v>
      </c>
      <c r="N345" s="116"/>
      <c r="O345" s="181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  <c r="AF345" s="116"/>
      <c r="AG345" s="116"/>
      <c r="AH345" s="116"/>
      <c r="AI345" s="181"/>
      <c r="AJ345" s="116"/>
      <c r="AK345" s="116"/>
      <c r="AL345" s="116"/>
      <c r="AM345" s="116"/>
      <c r="AN345" s="116"/>
      <c r="AO345" s="116"/>
      <c r="AP345" s="116"/>
      <c r="AQ345" s="116"/>
      <c r="AR345" s="116"/>
      <c r="AS345" s="116"/>
      <c r="AT345" s="116"/>
      <c r="AU345" s="116"/>
      <c r="AV345" s="116"/>
      <c r="AW345" s="116"/>
      <c r="AX345" s="116"/>
      <c r="AY345" s="116"/>
      <c r="AZ345" s="116"/>
      <c r="BA345" s="116"/>
      <c r="BB345" s="116"/>
      <c r="BC345" s="116"/>
      <c r="BD345" s="116"/>
      <c r="BE345" s="116"/>
      <c r="BF345" s="116"/>
      <c r="BG345" s="181">
        <f t="shared" si="3001"/>
        <v>0</v>
      </c>
      <c r="BH345" s="181">
        <f t="shared" si="3002"/>
        <v>0</v>
      </c>
      <c r="BI345" s="116"/>
      <c r="BJ345" s="116"/>
      <c r="BK345" s="116"/>
      <c r="BL345" s="116"/>
      <c r="BM345" s="185"/>
      <c r="BN345" s="186"/>
      <c r="BO345" s="186"/>
      <c r="BP345" s="83"/>
      <c r="BQ345" s="83"/>
      <c r="BR345" s="83"/>
      <c r="BS345" s="83"/>
      <c r="BT345" s="83"/>
      <c r="BU345" s="83"/>
      <c r="BV345" s="83"/>
      <c r="BW345" s="83"/>
      <c r="BX345" s="83"/>
      <c r="BY345" s="83">
        <f t="shared" si="3084"/>
        <v>0</v>
      </c>
      <c r="BZ345" s="83"/>
      <c r="CA345" s="187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187"/>
      <c r="CV345" s="83"/>
      <c r="CW345" s="83"/>
      <c r="CX345" s="83"/>
      <c r="CY345" s="83"/>
      <c r="CZ345" s="83"/>
      <c r="DA345" s="83"/>
      <c r="DB345" s="83"/>
      <c r="DC345" s="188"/>
      <c r="DD345" s="83"/>
      <c r="DE345" s="188"/>
      <c r="DF345" s="83"/>
      <c r="DG345" s="83"/>
      <c r="DH345" s="83"/>
      <c r="DI345" s="83"/>
      <c r="DJ345" s="83"/>
      <c r="DK345" s="188"/>
      <c r="DL345" s="83"/>
      <c r="DM345" s="83"/>
      <c r="DN345" s="83"/>
      <c r="DO345" s="83"/>
      <c r="DP345" s="83"/>
      <c r="DQ345" s="83"/>
      <c r="DR345" s="83"/>
      <c r="DS345" s="187">
        <f t="shared" si="3004"/>
        <v>0</v>
      </c>
      <c r="DT345" s="187">
        <f t="shared" si="3005"/>
        <v>0</v>
      </c>
      <c r="DU345" s="83"/>
      <c r="DV345" s="83"/>
      <c r="DW345" s="83"/>
      <c r="DX345" s="84"/>
      <c r="DY345" s="189"/>
      <c r="DZ345" s="186"/>
      <c r="EA345" s="186"/>
      <c r="EB345" s="83"/>
      <c r="EC345" s="83"/>
      <c r="ED345" s="83"/>
      <c r="EE345" s="83"/>
      <c r="EF345" s="83"/>
      <c r="EG345" s="83"/>
      <c r="EH345" s="83"/>
      <c r="EI345" s="83"/>
      <c r="EJ345" s="83">
        <f t="shared" si="3006"/>
        <v>0</v>
      </c>
      <c r="EK345" s="83">
        <f t="shared" si="3007"/>
        <v>0</v>
      </c>
      <c r="EL345" s="83">
        <f t="shared" si="3008"/>
        <v>0</v>
      </c>
      <c r="EM345" s="187">
        <f t="shared" si="3009"/>
        <v>0</v>
      </c>
      <c r="EN345" s="83">
        <f t="shared" si="3010"/>
        <v>0</v>
      </c>
      <c r="EO345" s="83">
        <f t="shared" si="3011"/>
        <v>0</v>
      </c>
      <c r="EP345" s="83">
        <f t="shared" si="3012"/>
        <v>0</v>
      </c>
      <c r="EQ345" s="83">
        <f t="shared" si="3013"/>
        <v>0</v>
      </c>
      <c r="ER345" s="83">
        <f t="shared" si="3014"/>
        <v>0</v>
      </c>
      <c r="ES345" s="83">
        <f t="shared" si="3015"/>
        <v>0</v>
      </c>
      <c r="ET345" s="83">
        <f t="shared" si="3016"/>
        <v>0</v>
      </c>
      <c r="EU345" s="83">
        <f t="shared" si="3017"/>
        <v>0</v>
      </c>
      <c r="EV345" s="83">
        <f t="shared" si="3018"/>
        <v>0</v>
      </c>
      <c r="EW345" s="83">
        <f t="shared" si="3019"/>
        <v>0</v>
      </c>
      <c r="EX345" s="83">
        <f t="shared" si="3020"/>
        <v>0</v>
      </c>
      <c r="EY345" s="83">
        <f t="shared" si="3021"/>
        <v>0</v>
      </c>
      <c r="EZ345" s="83">
        <f t="shared" si="3022"/>
        <v>0</v>
      </c>
      <c r="FA345" s="83">
        <f t="shared" si="3023"/>
        <v>0</v>
      </c>
      <c r="FB345" s="83">
        <f t="shared" si="3024"/>
        <v>0</v>
      </c>
      <c r="FC345" s="83">
        <f t="shared" si="3025"/>
        <v>0</v>
      </c>
      <c r="FD345" s="83">
        <f t="shared" si="3026"/>
        <v>0</v>
      </c>
      <c r="FE345" s="83">
        <f t="shared" si="3027"/>
        <v>0</v>
      </c>
      <c r="FF345" s="83">
        <f t="shared" si="3028"/>
        <v>0</v>
      </c>
      <c r="FG345" s="187">
        <f t="shared" si="3029"/>
        <v>0</v>
      </c>
      <c r="FH345" s="83">
        <f t="shared" si="3030"/>
        <v>0</v>
      </c>
      <c r="FI345" s="83">
        <f t="shared" si="3031"/>
        <v>0</v>
      </c>
      <c r="FJ345" s="83">
        <f t="shared" si="3032"/>
        <v>0</v>
      </c>
      <c r="FK345" s="83">
        <f t="shared" si="3033"/>
        <v>0</v>
      </c>
      <c r="FL345" s="83">
        <f t="shared" si="3034"/>
        <v>0</v>
      </c>
      <c r="FM345" s="83">
        <f t="shared" si="3035"/>
        <v>0</v>
      </c>
      <c r="FN345" s="83">
        <f t="shared" si="3036"/>
        <v>0</v>
      </c>
      <c r="FO345" s="83">
        <f t="shared" si="3037"/>
        <v>0</v>
      </c>
      <c r="FP345" s="83">
        <f t="shared" si="3038"/>
        <v>0</v>
      </c>
      <c r="FQ345" s="83">
        <f t="shared" si="3039"/>
        <v>0</v>
      </c>
      <c r="FR345" s="83"/>
      <c r="FS345" s="188">
        <f t="shared" si="3040"/>
        <v>0</v>
      </c>
      <c r="FT345" s="83">
        <f t="shared" si="3041"/>
        <v>0</v>
      </c>
      <c r="FU345" s="83">
        <f t="shared" si="3042"/>
        <v>0</v>
      </c>
      <c r="FV345" s="83">
        <f t="shared" si="3043"/>
        <v>0</v>
      </c>
      <c r="FW345" s="83">
        <f t="shared" si="3044"/>
        <v>0</v>
      </c>
      <c r="FX345" s="83">
        <f t="shared" si="3045"/>
        <v>0</v>
      </c>
      <c r="FY345" s="83">
        <f t="shared" si="3046"/>
        <v>0</v>
      </c>
      <c r="FZ345" s="83">
        <f t="shared" si="3047"/>
        <v>0</v>
      </c>
      <c r="GA345" s="83">
        <f t="shared" si="3048"/>
        <v>0</v>
      </c>
      <c r="GB345" s="83">
        <f t="shared" si="3049"/>
        <v>0</v>
      </c>
      <c r="GC345" s="83">
        <f t="shared" si="3050"/>
        <v>0</v>
      </c>
      <c r="GD345" s="83">
        <f t="shared" si="3051"/>
        <v>0</v>
      </c>
      <c r="GE345" s="187">
        <f t="shared" si="3052"/>
        <v>0</v>
      </c>
      <c r="GF345" s="187">
        <f t="shared" si="3053"/>
        <v>0</v>
      </c>
      <c r="GG345" s="83"/>
      <c r="GH345" s="83"/>
      <c r="GI345" s="83"/>
      <c r="GJ345" s="195"/>
      <c r="GK345" s="267"/>
      <c r="GL345" s="10"/>
      <c r="GM345" s="10"/>
      <c r="GN345" s="1"/>
      <c r="GO345" s="13"/>
      <c r="GP345" s="26"/>
      <c r="GQ345" s="5"/>
      <c r="GR345" s="5"/>
    </row>
    <row r="346" spans="1:200" s="2" customFormat="1" ht="24.75" customHeight="1" collapsed="1" x14ac:dyDescent="0.3">
      <c r="A346" s="152">
        <v>22</v>
      </c>
      <c r="B346" s="101" t="s">
        <v>81</v>
      </c>
      <c r="C346" s="100" t="s">
        <v>73</v>
      </c>
      <c r="D346" s="101">
        <v>1</v>
      </c>
      <c r="E346" s="152"/>
      <c r="F346" s="152"/>
      <c r="G346" s="152"/>
      <c r="H346" s="152"/>
      <c r="I346" s="152"/>
      <c r="J346" s="152"/>
      <c r="K346" s="152"/>
      <c r="L346" s="152">
        <f>SUM(L347:L356)</f>
        <v>372</v>
      </c>
      <c r="M346" s="152">
        <f>SUM(M347:M356)</f>
        <v>192</v>
      </c>
      <c r="N346" s="152">
        <f>SUM(N347:N356)</f>
        <v>44</v>
      </c>
      <c r="O346" s="71">
        <f t="shared" ref="O346:BH346" si="3089">SUM(O347:O362)</f>
        <v>44</v>
      </c>
      <c r="P346" s="152">
        <f t="shared" si="3089"/>
        <v>68</v>
      </c>
      <c r="Q346" s="152">
        <f t="shared" si="3089"/>
        <v>54</v>
      </c>
      <c r="R346" s="152">
        <f t="shared" si="3089"/>
        <v>52</v>
      </c>
      <c r="S346" s="152">
        <f t="shared" si="3089"/>
        <v>28</v>
      </c>
      <c r="T346" s="152">
        <f t="shared" si="3089"/>
        <v>0</v>
      </c>
      <c r="U346" s="152">
        <f t="shared" si="3089"/>
        <v>0</v>
      </c>
      <c r="V346" s="152">
        <f t="shared" si="3089"/>
        <v>28</v>
      </c>
      <c r="W346" s="152">
        <f t="shared" si="3089"/>
        <v>28</v>
      </c>
      <c r="X346" s="152">
        <f t="shared" si="3089"/>
        <v>0</v>
      </c>
      <c r="Y346" s="152">
        <f t="shared" si="3089"/>
        <v>10.4</v>
      </c>
      <c r="Z346" s="152">
        <f t="shared" si="3089"/>
        <v>0</v>
      </c>
      <c r="AA346" s="152">
        <f t="shared" si="3089"/>
        <v>0</v>
      </c>
      <c r="AB346" s="152">
        <f t="shared" si="3089"/>
        <v>34</v>
      </c>
      <c r="AC346" s="152">
        <f t="shared" si="3089"/>
        <v>136</v>
      </c>
      <c r="AD346" s="152">
        <f t="shared" si="3089"/>
        <v>1</v>
      </c>
      <c r="AE346" s="152">
        <f t="shared" si="3089"/>
        <v>90</v>
      </c>
      <c r="AF346" s="152">
        <f t="shared" si="3089"/>
        <v>0</v>
      </c>
      <c r="AG346" s="152">
        <f t="shared" si="3089"/>
        <v>0</v>
      </c>
      <c r="AH346" s="152">
        <f t="shared" si="3089"/>
        <v>0</v>
      </c>
      <c r="AI346" s="71">
        <f t="shared" si="3089"/>
        <v>0</v>
      </c>
      <c r="AJ346" s="152">
        <f t="shared" si="3089"/>
        <v>0</v>
      </c>
      <c r="AK346" s="152">
        <f t="shared" si="3089"/>
        <v>0</v>
      </c>
      <c r="AL346" s="152">
        <f t="shared" si="3089"/>
        <v>1</v>
      </c>
      <c r="AM346" s="152">
        <f t="shared" si="3089"/>
        <v>46</v>
      </c>
      <c r="AN346" s="152">
        <f t="shared" si="3089"/>
        <v>0</v>
      </c>
      <c r="AO346" s="152">
        <f t="shared" si="3089"/>
        <v>0</v>
      </c>
      <c r="AP346" s="152">
        <f t="shared" si="3089"/>
        <v>0</v>
      </c>
      <c r="AQ346" s="152">
        <f t="shared" si="3089"/>
        <v>0</v>
      </c>
      <c r="AR346" s="152">
        <f t="shared" si="3089"/>
        <v>2</v>
      </c>
      <c r="AS346" s="152">
        <f t="shared" si="3089"/>
        <v>12</v>
      </c>
      <c r="AT346" s="152">
        <f t="shared" si="3089"/>
        <v>1</v>
      </c>
      <c r="AU346" s="71">
        <f t="shared" si="3089"/>
        <v>7.666666666666667</v>
      </c>
      <c r="AV346" s="152">
        <f t="shared" si="3089"/>
        <v>0</v>
      </c>
      <c r="AW346" s="152">
        <f t="shared" si="3089"/>
        <v>0</v>
      </c>
      <c r="AX346" s="152">
        <f t="shared" si="3089"/>
        <v>0</v>
      </c>
      <c r="AY346" s="152">
        <f t="shared" si="3089"/>
        <v>0</v>
      </c>
      <c r="AZ346" s="152">
        <f t="shared" si="3089"/>
        <v>0</v>
      </c>
      <c r="BA346" s="152">
        <f t="shared" si="3089"/>
        <v>0</v>
      </c>
      <c r="BB346" s="152">
        <f t="shared" si="3089"/>
        <v>0</v>
      </c>
      <c r="BC346" s="152">
        <f t="shared" si="3089"/>
        <v>0</v>
      </c>
      <c r="BD346" s="152">
        <f t="shared" si="3089"/>
        <v>0</v>
      </c>
      <c r="BE346" s="152">
        <f t="shared" si="3089"/>
        <v>0</v>
      </c>
      <c r="BF346" s="152">
        <f t="shared" si="3089"/>
        <v>0</v>
      </c>
      <c r="BG346" s="71">
        <f t="shared" si="3089"/>
        <v>456.06666666666666</v>
      </c>
      <c r="BH346" s="71">
        <f t="shared" si="3089"/>
        <v>166</v>
      </c>
      <c r="BI346" s="152"/>
      <c r="BJ346" s="152"/>
      <c r="BK346" s="152"/>
      <c r="BL346" s="152"/>
      <c r="BM346" s="152">
        <v>22</v>
      </c>
      <c r="BN346" s="101" t="s">
        <v>81</v>
      </c>
      <c r="BO346" s="100" t="s">
        <v>73</v>
      </c>
      <c r="BP346" s="101">
        <v>1</v>
      </c>
      <c r="BQ346" s="152"/>
      <c r="BR346" s="152"/>
      <c r="BS346" s="152"/>
      <c r="BT346" s="152"/>
      <c r="BU346" s="152"/>
      <c r="BV346" s="152"/>
      <c r="BW346" s="152"/>
      <c r="BX346" s="152">
        <f>SUM(BX347:BX356)</f>
        <v>248</v>
      </c>
      <c r="BY346" s="152">
        <f>SUM(BY347:BY356)</f>
        <v>232</v>
      </c>
      <c r="BZ346" s="152">
        <f>SUM(BZ347:BZ356)</f>
        <v>56</v>
      </c>
      <c r="CA346" s="71">
        <f t="shared" ref="CA346:DR346" si="3090">SUM(CA347:CA362)</f>
        <v>56</v>
      </c>
      <c r="CB346" s="152">
        <f t="shared" si="3090"/>
        <v>66</v>
      </c>
      <c r="CC346" s="152">
        <f t="shared" si="3090"/>
        <v>66</v>
      </c>
      <c r="CD346" s="152">
        <f t="shared" si="3090"/>
        <v>110</v>
      </c>
      <c r="CE346" s="152">
        <f t="shared" si="3090"/>
        <v>140</v>
      </c>
      <c r="CF346" s="152">
        <f t="shared" si="3090"/>
        <v>0</v>
      </c>
      <c r="CG346" s="152">
        <f t="shared" si="3090"/>
        <v>0</v>
      </c>
      <c r="CH346" s="152">
        <f t="shared" si="3090"/>
        <v>0</v>
      </c>
      <c r="CI346" s="152">
        <f t="shared" si="3090"/>
        <v>0</v>
      </c>
      <c r="CJ346" s="152">
        <f t="shared" si="3090"/>
        <v>2</v>
      </c>
      <c r="CK346" s="152">
        <f t="shared" si="3090"/>
        <v>12.4</v>
      </c>
      <c r="CL346" s="152">
        <f t="shared" si="3090"/>
        <v>0</v>
      </c>
      <c r="CM346" s="152">
        <f t="shared" si="3090"/>
        <v>0</v>
      </c>
      <c r="CN346" s="152">
        <f t="shared" si="3090"/>
        <v>0</v>
      </c>
      <c r="CO346" s="152">
        <f t="shared" si="3090"/>
        <v>0</v>
      </c>
      <c r="CP346" s="152">
        <f t="shared" si="3090"/>
        <v>1</v>
      </c>
      <c r="CQ346" s="152">
        <f t="shared" si="3090"/>
        <v>90</v>
      </c>
      <c r="CR346" s="152">
        <f t="shared" si="3090"/>
        <v>0</v>
      </c>
      <c r="CS346" s="152">
        <f t="shared" si="3090"/>
        <v>0</v>
      </c>
      <c r="CT346" s="152">
        <f t="shared" si="3090"/>
        <v>0</v>
      </c>
      <c r="CU346" s="71">
        <f t="shared" si="3090"/>
        <v>0</v>
      </c>
      <c r="CV346" s="152">
        <f t="shared" si="3090"/>
        <v>0</v>
      </c>
      <c r="CW346" s="152">
        <f t="shared" si="3090"/>
        <v>0</v>
      </c>
      <c r="CX346" s="152">
        <f t="shared" si="3090"/>
        <v>0</v>
      </c>
      <c r="CY346" s="152">
        <f t="shared" si="3090"/>
        <v>0</v>
      </c>
      <c r="CZ346" s="152">
        <f t="shared" si="3090"/>
        <v>0</v>
      </c>
      <c r="DA346" s="152">
        <f t="shared" si="3090"/>
        <v>0</v>
      </c>
      <c r="DB346" s="152">
        <f t="shared" si="3090"/>
        <v>0</v>
      </c>
      <c r="DC346" s="169">
        <f t="shared" si="3090"/>
        <v>0</v>
      </c>
      <c r="DD346" s="152">
        <f t="shared" si="3090"/>
        <v>4</v>
      </c>
      <c r="DE346" s="169">
        <f t="shared" si="3090"/>
        <v>30</v>
      </c>
      <c r="DF346" s="152">
        <f t="shared" si="3090"/>
        <v>0</v>
      </c>
      <c r="DG346" s="152">
        <f t="shared" si="3090"/>
        <v>0</v>
      </c>
      <c r="DH346" s="152">
        <f t="shared" si="3090"/>
        <v>0</v>
      </c>
      <c r="DI346" s="152">
        <f t="shared" si="3090"/>
        <v>0</v>
      </c>
      <c r="DJ346" s="152">
        <f t="shared" si="3090"/>
        <v>1</v>
      </c>
      <c r="DK346" s="169">
        <f t="shared" si="3090"/>
        <v>7.666666666666667</v>
      </c>
      <c r="DL346" s="152">
        <f t="shared" si="3090"/>
        <v>0</v>
      </c>
      <c r="DM346" s="152">
        <f t="shared" si="3090"/>
        <v>0</v>
      </c>
      <c r="DN346" s="152">
        <f t="shared" si="3090"/>
        <v>0</v>
      </c>
      <c r="DO346" s="152">
        <f t="shared" si="3090"/>
        <v>0</v>
      </c>
      <c r="DP346" s="152">
        <f t="shared" si="3090"/>
        <v>0</v>
      </c>
      <c r="DQ346" s="152">
        <f t="shared" si="3090"/>
        <v>0</v>
      </c>
      <c r="DR346" s="152">
        <f t="shared" si="3090"/>
        <v>0</v>
      </c>
      <c r="DS346" s="71">
        <f t="shared" ref="DS346" si="3091">SUM(DS347:DS362)</f>
        <v>404.06666666666666</v>
      </c>
      <c r="DT346" s="71">
        <f>SUM(DT347:DT362)</f>
        <v>301.66666666666663</v>
      </c>
      <c r="DU346" s="152"/>
      <c r="DV346" s="152"/>
      <c r="DW346" s="152"/>
      <c r="DX346" s="152"/>
      <c r="DY346" s="152">
        <v>22</v>
      </c>
      <c r="DZ346" s="101" t="s">
        <v>81</v>
      </c>
      <c r="EA346" s="100" t="s">
        <v>73</v>
      </c>
      <c r="EB346" s="101">
        <v>1</v>
      </c>
      <c r="EC346" s="152"/>
      <c r="ED346" s="152"/>
      <c r="EE346" s="152"/>
      <c r="EF346" s="152"/>
      <c r="EG346" s="152"/>
      <c r="EH346" s="152"/>
      <c r="EI346" s="152"/>
      <c r="EJ346" s="152" t="e">
        <f>SUM(EJ347:EJ362)</f>
        <v>#REF!</v>
      </c>
      <c r="EK346" s="152" t="e">
        <f>SUM(EK347:EK362)</f>
        <v>#REF!</v>
      </c>
      <c r="EL346" s="152" t="e">
        <f>SUM(EL347:EL362)</f>
        <v>#REF!</v>
      </c>
      <c r="EM346" s="71">
        <f>SUM(EM347:EM362)</f>
        <v>100</v>
      </c>
      <c r="EN346" s="152">
        <f t="shared" ref="EN346:FP346" si="3092">SUM(EN347:EN362)</f>
        <v>134</v>
      </c>
      <c r="EO346" s="152">
        <f t="shared" si="3092"/>
        <v>120</v>
      </c>
      <c r="EP346" s="152">
        <f t="shared" si="3092"/>
        <v>162</v>
      </c>
      <c r="EQ346" s="152">
        <f t="shared" si="3092"/>
        <v>168</v>
      </c>
      <c r="ER346" s="152">
        <f t="shared" si="3092"/>
        <v>0</v>
      </c>
      <c r="ES346" s="152">
        <f t="shared" si="3092"/>
        <v>0</v>
      </c>
      <c r="ET346" s="152">
        <f t="shared" si="3092"/>
        <v>28</v>
      </c>
      <c r="EU346" s="152">
        <f t="shared" si="3092"/>
        <v>28</v>
      </c>
      <c r="EV346" s="152">
        <f t="shared" si="3092"/>
        <v>2</v>
      </c>
      <c r="EW346" s="152">
        <f t="shared" si="3092"/>
        <v>22.800000000000004</v>
      </c>
      <c r="EX346" s="152">
        <f t="shared" si="3092"/>
        <v>0</v>
      </c>
      <c r="EY346" s="152">
        <f t="shared" si="3092"/>
        <v>0</v>
      </c>
      <c r="EZ346" s="152">
        <f t="shared" si="3092"/>
        <v>34</v>
      </c>
      <c r="FA346" s="152">
        <f t="shared" si="3092"/>
        <v>136</v>
      </c>
      <c r="FB346" s="152">
        <f t="shared" si="3092"/>
        <v>2</v>
      </c>
      <c r="FC346" s="152">
        <f t="shared" si="3092"/>
        <v>180</v>
      </c>
      <c r="FD346" s="152">
        <f t="shared" si="3092"/>
        <v>0</v>
      </c>
      <c r="FE346" s="152">
        <f t="shared" si="3092"/>
        <v>0</v>
      </c>
      <c r="FF346" s="152">
        <f t="shared" si="3092"/>
        <v>0</v>
      </c>
      <c r="FG346" s="71">
        <f t="shared" si="3092"/>
        <v>0</v>
      </c>
      <c r="FH346" s="152">
        <f t="shared" si="3092"/>
        <v>0</v>
      </c>
      <c r="FI346" s="152">
        <f t="shared" si="3092"/>
        <v>0</v>
      </c>
      <c r="FJ346" s="152">
        <f t="shared" si="3092"/>
        <v>1</v>
      </c>
      <c r="FK346" s="152">
        <f t="shared" si="3092"/>
        <v>46</v>
      </c>
      <c r="FL346" s="152">
        <f t="shared" si="3092"/>
        <v>0</v>
      </c>
      <c r="FM346" s="152">
        <f t="shared" si="3092"/>
        <v>0</v>
      </c>
      <c r="FN346" s="152">
        <f t="shared" si="3092"/>
        <v>0</v>
      </c>
      <c r="FO346" s="152">
        <f t="shared" si="3092"/>
        <v>0</v>
      </c>
      <c r="FP346" s="152">
        <f t="shared" si="3092"/>
        <v>6</v>
      </c>
      <c r="FQ346" s="152">
        <f>SUM(FQ347:FQ362)</f>
        <v>42</v>
      </c>
      <c r="FR346" s="152"/>
      <c r="FS346" s="169">
        <f t="shared" ref="FS346:GF346" si="3093">SUM(FS347:FS362)</f>
        <v>7.666666666666667</v>
      </c>
      <c r="FT346" s="152">
        <f t="shared" si="3093"/>
        <v>0</v>
      </c>
      <c r="FU346" s="152">
        <f t="shared" si="3093"/>
        <v>0</v>
      </c>
      <c r="FV346" s="152">
        <f t="shared" si="3093"/>
        <v>1</v>
      </c>
      <c r="FW346" s="169">
        <f t="shared" si="3093"/>
        <v>7.666666666666667</v>
      </c>
      <c r="FX346" s="152">
        <f t="shared" si="3093"/>
        <v>0</v>
      </c>
      <c r="FY346" s="152">
        <f t="shared" si="3093"/>
        <v>0</v>
      </c>
      <c r="FZ346" s="152">
        <f t="shared" si="3093"/>
        <v>0</v>
      </c>
      <c r="GA346" s="152">
        <f t="shared" si="3093"/>
        <v>0</v>
      </c>
      <c r="GB346" s="152">
        <f t="shared" si="3093"/>
        <v>0</v>
      </c>
      <c r="GC346" s="152">
        <f t="shared" si="3093"/>
        <v>0</v>
      </c>
      <c r="GD346" s="152">
        <f t="shared" si="3093"/>
        <v>0</v>
      </c>
      <c r="GE346" s="71">
        <f t="shared" si="3093"/>
        <v>860.13333333333333</v>
      </c>
      <c r="GF346" s="71">
        <f t="shared" si="3093"/>
        <v>467.66666666666663</v>
      </c>
      <c r="GG346" s="152"/>
      <c r="GH346" s="152"/>
      <c r="GI346" s="152"/>
      <c r="GJ346" s="264"/>
      <c r="GK346" s="268"/>
      <c r="GL346" s="265"/>
      <c r="GM346" s="7"/>
      <c r="GO346" s="11"/>
      <c r="GP346" s="37"/>
      <c r="GR346" s="38"/>
    </row>
    <row r="347" spans="1:200" ht="24.75" hidden="1" customHeight="1" outlineLevel="1" x14ac:dyDescent="0.3">
      <c r="A347" s="116"/>
      <c r="B347" s="62" t="s">
        <v>102</v>
      </c>
      <c r="C347" s="63" t="s">
        <v>110</v>
      </c>
      <c r="D347" s="63" t="s">
        <v>95</v>
      </c>
      <c r="E347" s="63" t="s">
        <v>130</v>
      </c>
      <c r="F347" s="63" t="s">
        <v>141</v>
      </c>
      <c r="G347" s="63">
        <v>5</v>
      </c>
      <c r="H347" s="63">
        <v>24</v>
      </c>
      <c r="I347" s="63">
        <v>1</v>
      </c>
      <c r="J347" s="63">
        <v>1</v>
      </c>
      <c r="K347" s="63">
        <f t="shared" ref="K347:K353" si="3094">SUM(J347)*2</f>
        <v>2</v>
      </c>
      <c r="L347" s="62">
        <v>82</v>
      </c>
      <c r="M347" s="64">
        <f t="shared" ref="M347:M353" si="3095">SUM(N347+P347+R347+T347+V347)</f>
        <v>14</v>
      </c>
      <c r="N347" s="65"/>
      <c r="O347" s="66">
        <f t="shared" ref="O347:O353" si="3096">SUM(N347)*I347</f>
        <v>0</v>
      </c>
      <c r="P347" s="65"/>
      <c r="Q347" s="66">
        <f t="shared" ref="Q347:Q354" si="3097">J347*P347</f>
        <v>0</v>
      </c>
      <c r="R347" s="65"/>
      <c r="S347" s="66">
        <f t="shared" ref="S347:S353" si="3098">SUM(R347)*J347</f>
        <v>0</v>
      </c>
      <c r="T347" s="65"/>
      <c r="U347" s="66">
        <f t="shared" ref="U347:U353" si="3099">SUM(T347)*K347</f>
        <v>0</v>
      </c>
      <c r="V347" s="65">
        <v>14</v>
      </c>
      <c r="W347" s="66">
        <f>SUM(V347)*J347</f>
        <v>14</v>
      </c>
      <c r="X347" s="116"/>
      <c r="Y347" s="116"/>
      <c r="Z347" s="116"/>
      <c r="AA347" s="116"/>
      <c r="AB347" s="116"/>
      <c r="AC347" s="116"/>
      <c r="AD347" s="116"/>
      <c r="AE347" s="116"/>
      <c r="AF347" s="116"/>
      <c r="AG347" s="116"/>
      <c r="AH347" s="116"/>
      <c r="AI347" s="181"/>
      <c r="AJ347" s="116"/>
      <c r="AK347" s="116"/>
      <c r="AL347" s="116"/>
      <c r="AM347" s="116"/>
      <c r="AN347" s="116"/>
      <c r="AO347" s="116"/>
      <c r="AP347" s="116"/>
      <c r="AQ347" s="116"/>
      <c r="AR347" s="116"/>
      <c r="AS347" s="116"/>
      <c r="AT347" s="116"/>
      <c r="AU347" s="116"/>
      <c r="AV347" s="116"/>
      <c r="AW347" s="116"/>
      <c r="AX347" s="116"/>
      <c r="AY347" s="116"/>
      <c r="AZ347" s="116"/>
      <c r="BA347" s="116"/>
      <c r="BB347" s="116"/>
      <c r="BC347" s="116"/>
      <c r="BD347" s="116"/>
      <c r="BE347" s="116"/>
      <c r="BF347" s="116"/>
      <c r="BG347" s="181">
        <f t="shared" ref="BG347:BG362" si="3100">SUM(AO347+BE347+BC347+BA347+AY347+AW347+AS347+AQ347+AK347+AM347+AI347+AG347+AE347+AC347+AA347+Y347+X347+W347+U347+Q347+O347+S347+AU347)</f>
        <v>14</v>
      </c>
      <c r="BH347" s="181">
        <f t="shared" ref="BH347:BH362" si="3101">SUM(O347+Q347+U347+W347+X347+AS347+AW347+AY347+BA347+BC347+S347+AQ347)</f>
        <v>14</v>
      </c>
      <c r="BI347" s="116"/>
      <c r="BJ347" s="116"/>
      <c r="BK347" s="116"/>
      <c r="BL347" s="116"/>
      <c r="BM347" s="82"/>
      <c r="BN347" s="62" t="s">
        <v>102</v>
      </c>
      <c r="BO347" s="63" t="s">
        <v>94</v>
      </c>
      <c r="BP347" s="63" t="s">
        <v>95</v>
      </c>
      <c r="BQ347" s="63" t="s">
        <v>162</v>
      </c>
      <c r="BR347" s="63" t="s">
        <v>366</v>
      </c>
      <c r="BS347" s="63">
        <v>4</v>
      </c>
      <c r="BT347" s="63">
        <v>86</v>
      </c>
      <c r="BU347" s="63">
        <v>1</v>
      </c>
      <c r="BV347" s="63">
        <v>1</v>
      </c>
      <c r="BW347" s="63">
        <f>SUM(BV347)*2</f>
        <v>2</v>
      </c>
      <c r="BX347" s="62">
        <v>84</v>
      </c>
      <c r="BY347" s="135">
        <f t="shared" ref="BY347:BY348" si="3102">SUM(BZ347+CB347+CD347+CF347+CH347)</f>
        <v>84</v>
      </c>
      <c r="BZ347" s="176">
        <v>30</v>
      </c>
      <c r="CA347" s="176">
        <f t="shared" ref="CA347" si="3103">SUM(BZ347)*BU347</f>
        <v>30</v>
      </c>
      <c r="CB347" s="176">
        <v>26</v>
      </c>
      <c r="CC347" s="176">
        <f t="shared" ref="CC347:CC348" si="3104">BV347*CB347</f>
        <v>26</v>
      </c>
      <c r="CD347" s="176">
        <v>28</v>
      </c>
      <c r="CE347" s="176">
        <f t="shared" ref="CE347" si="3105">SUM(CD347)*BV347</f>
        <v>28</v>
      </c>
      <c r="CF347" s="65"/>
      <c r="CG347" s="66">
        <f t="shared" ref="CG347" si="3106">SUM(CF347)*BW347</f>
        <v>0</v>
      </c>
      <c r="CH347" s="65"/>
      <c r="CI347" s="66">
        <f t="shared" ref="CI347" si="3107">SUM(CH347)*BV347*5</f>
        <v>0</v>
      </c>
      <c r="CJ347" s="67">
        <f>SUM(BV347*DJ347*2+BW347*DL347*2)</f>
        <v>0</v>
      </c>
      <c r="CK347" s="68">
        <f t="shared" ref="CK347" si="3108">SUM(BX347*5/100*BV347)</f>
        <v>4.2</v>
      </c>
      <c r="CL347" s="65"/>
      <c r="CM347" s="66"/>
      <c r="CN347" s="65"/>
      <c r="CO347" s="67">
        <f t="shared" ref="CO347:CO348" si="3109">SUM(CN347)*3*BT347/5</f>
        <v>0</v>
      </c>
      <c r="CP347" s="65"/>
      <c r="CQ347" s="69">
        <f t="shared" ref="CQ347" si="3110">SUM(CP347*BT347*(30+4))</f>
        <v>0</v>
      </c>
      <c r="CR347" s="65"/>
      <c r="CS347" s="66">
        <f t="shared" ref="CS347" si="3111">SUM(CR347*BT347*3)</f>
        <v>0</v>
      </c>
      <c r="CT347" s="66"/>
      <c r="CU347" s="67">
        <f t="shared" ref="CU347" si="3112">SUM(CT347*BT347/3)</f>
        <v>0</v>
      </c>
      <c r="CV347" s="65"/>
      <c r="CW347" s="67">
        <f t="shared" ref="CW347" si="3113">SUM(CV347*BT347*2/3)</f>
        <v>0</v>
      </c>
      <c r="CX347" s="65"/>
      <c r="CY347" s="66">
        <f t="shared" ref="CY347" si="3114">SUM(CX347*BT347)*2</f>
        <v>0</v>
      </c>
      <c r="CZ347" s="65"/>
      <c r="DA347" s="66">
        <f>SUM(CZ347*BV347*2)</f>
        <v>0</v>
      </c>
      <c r="DB347" s="65"/>
      <c r="DC347" s="66">
        <f t="shared" ref="DC347" si="3115">SUM(DB347*BT347*2)</f>
        <v>0</v>
      </c>
      <c r="DD347" s="65">
        <v>1</v>
      </c>
      <c r="DE347" s="66">
        <f t="shared" ref="DE347" si="3116">SUM(BV347*DD347*6)</f>
        <v>6</v>
      </c>
      <c r="DF347" s="65"/>
      <c r="DG347" s="67">
        <f t="shared" ref="DG347:DG348" si="3117">DF347*BT347/3</f>
        <v>0</v>
      </c>
      <c r="DH347" s="66"/>
      <c r="DI347" s="66">
        <f>SUM(BV347*DH347*6)</f>
        <v>0</v>
      </c>
      <c r="DJ347" s="65"/>
      <c r="DK347" s="66">
        <f t="shared" ref="DK347" si="3118">SUM(BV347*DJ347*8)</f>
        <v>0</v>
      </c>
      <c r="DL347" s="66"/>
      <c r="DM347" s="67">
        <f t="shared" ref="DM347:DM348" si="3119">SUM(DL347*BW347*5*6)</f>
        <v>0</v>
      </c>
      <c r="DN347" s="65"/>
      <c r="DO347" s="67">
        <f t="shared" ref="DO347" si="3120">SUM(DN347*BW347*4*6)</f>
        <v>0</v>
      </c>
      <c r="DP347" s="65"/>
      <c r="DQ347" s="70">
        <f t="shared" ref="DQ347" si="3121">SUM(DP347*50)</f>
        <v>0</v>
      </c>
      <c r="DR347" s="67"/>
      <c r="DS347" s="153">
        <f t="shared" ref="DS347:DS353" si="3122">SUM(DA347+DQ347+DO347+DM347+DK347+DI347+DE347+DC347+CW347+CY347+CU347+CS347+CQ347+CO347+CM347+CK347+CJ347+CI347+CG347+CC347+CA347+CE347+DG347)</f>
        <v>94.2</v>
      </c>
      <c r="DT347" s="153">
        <f t="shared" ref="DT347:DT354" si="3123">SUM(CA347+CC347+CG347+CI347+CJ347+DE347+DI347+DK347+DM347+DO347+CE347+DC347)</f>
        <v>90</v>
      </c>
      <c r="DU347" s="79"/>
      <c r="DV347" s="79"/>
      <c r="DW347" s="79"/>
      <c r="DX347" s="182"/>
      <c r="DY347" s="183"/>
      <c r="DZ347" s="62" t="s">
        <v>102</v>
      </c>
      <c r="EA347" s="63" t="s">
        <v>94</v>
      </c>
      <c r="EB347" s="63" t="s">
        <v>95</v>
      </c>
      <c r="EC347" s="79"/>
      <c r="ED347" s="79"/>
      <c r="EE347" s="79"/>
      <c r="EF347" s="79"/>
      <c r="EG347" s="79"/>
      <c r="EH347" s="79"/>
      <c r="EI347" s="79"/>
      <c r="EJ347" s="79">
        <f t="shared" ref="EJ347:FQ362" si="3124">SUM(L347+BX347)</f>
        <v>166</v>
      </c>
      <c r="EK347" s="79">
        <f t="shared" si="3124"/>
        <v>98</v>
      </c>
      <c r="EL347" s="79">
        <f t="shared" si="3124"/>
        <v>30</v>
      </c>
      <c r="EM347" s="153">
        <f t="shared" si="3124"/>
        <v>30</v>
      </c>
      <c r="EN347" s="153">
        <f t="shared" ref="EN347:EN359" si="3125">SUM(P347+CB347)</f>
        <v>26</v>
      </c>
      <c r="EO347" s="153">
        <f t="shared" ref="EO347:EO359" si="3126">SUM(Q347+CC347)</f>
        <v>26</v>
      </c>
      <c r="EP347" s="153">
        <f t="shared" ref="EP347:EP359" si="3127">SUM(R347+CD347)</f>
        <v>28</v>
      </c>
      <c r="EQ347" s="153">
        <f t="shared" ref="EQ347:EQ359" si="3128">SUM(S347+CE347)</f>
        <v>28</v>
      </c>
      <c r="ER347" s="153">
        <f t="shared" ref="ER347:ER359" si="3129">SUM(T347+CF347)</f>
        <v>0</v>
      </c>
      <c r="ES347" s="153">
        <f t="shared" ref="ES347:ES359" si="3130">SUM(U347+CG347)</f>
        <v>0</v>
      </c>
      <c r="ET347" s="153">
        <f t="shared" ref="ET347:ET359" si="3131">SUM(V347+CH347)</f>
        <v>14</v>
      </c>
      <c r="EU347" s="153">
        <f t="shared" ref="EU347:EU359" si="3132">SUM(W347+CI347)</f>
        <v>14</v>
      </c>
      <c r="EV347" s="153">
        <f t="shared" ref="EV347:EV359" si="3133">SUM(X347+CJ347)</f>
        <v>0</v>
      </c>
      <c r="EW347" s="153">
        <f t="shared" ref="EW347:EW359" si="3134">SUM(Y347+CK347)</f>
        <v>4.2</v>
      </c>
      <c r="EX347" s="153">
        <f t="shared" ref="EX347:EX359" si="3135">SUM(Z347+CL347)</f>
        <v>0</v>
      </c>
      <c r="EY347" s="153">
        <f t="shared" ref="EY347:EY359" si="3136">SUM(AA347+CM347)</f>
        <v>0</v>
      </c>
      <c r="EZ347" s="153">
        <f t="shared" ref="EZ347:EZ359" si="3137">SUM(AB347+CN347)</f>
        <v>0</v>
      </c>
      <c r="FA347" s="153">
        <f t="shared" ref="FA347:FA359" si="3138">SUM(AC347+CO347)</f>
        <v>0</v>
      </c>
      <c r="FB347" s="153">
        <f t="shared" ref="FB347:FB359" si="3139">SUM(AD347+CP347)</f>
        <v>0</v>
      </c>
      <c r="FC347" s="153">
        <f t="shared" ref="FC347:FC359" si="3140">SUM(AE347+CQ347)</f>
        <v>0</v>
      </c>
      <c r="FD347" s="153">
        <f t="shared" ref="FD347:FD359" si="3141">SUM(AF347+CR347)</f>
        <v>0</v>
      </c>
      <c r="FE347" s="153">
        <f t="shared" ref="FE347:FE359" si="3142">SUM(AG347+CS347)</f>
        <v>0</v>
      </c>
      <c r="FF347" s="153">
        <f t="shared" ref="FF347:FF359" si="3143">SUM(AH347+CT347)</f>
        <v>0</v>
      </c>
      <c r="FG347" s="153">
        <f t="shared" ref="FG347:FG359" si="3144">SUM(AI347+CU347)</f>
        <v>0</v>
      </c>
      <c r="FH347" s="153">
        <f t="shared" ref="FH347:FH359" si="3145">SUM(AJ347+CV347)</f>
        <v>0</v>
      </c>
      <c r="FI347" s="153">
        <f t="shared" ref="FI347:FI359" si="3146">SUM(AK347+CW347)</f>
        <v>0</v>
      </c>
      <c r="FJ347" s="153">
        <f t="shared" ref="FJ347:FJ359" si="3147">SUM(AL347+CX347)</f>
        <v>0</v>
      </c>
      <c r="FK347" s="153">
        <f t="shared" ref="FK347:FK359" si="3148">SUM(AM347+CY347)</f>
        <v>0</v>
      </c>
      <c r="FL347" s="153">
        <f t="shared" ref="FL347:FL359" si="3149">SUM(AN347+CZ347)</f>
        <v>0</v>
      </c>
      <c r="FM347" s="153">
        <f t="shared" ref="FM347:FM359" si="3150">SUM(AO347+DA347)</f>
        <v>0</v>
      </c>
      <c r="FN347" s="153">
        <f t="shared" ref="FN347:FN359" si="3151">SUM(AP347+DB347)</f>
        <v>0</v>
      </c>
      <c r="FO347" s="153">
        <f t="shared" ref="FO347:FO359" si="3152">SUM(AQ347+DC347)</f>
        <v>0</v>
      </c>
      <c r="FP347" s="153">
        <f t="shared" ref="FP347:FP359" si="3153">SUM(AR347+DD347)</f>
        <v>1</v>
      </c>
      <c r="FQ347" s="153">
        <f t="shared" ref="FQ347:FQ359" si="3154">SUM(AS347+DE347)</f>
        <v>6</v>
      </c>
      <c r="FR347" s="153">
        <f t="shared" ref="FR347:FR359" si="3155">SUM(AT347+DF347)</f>
        <v>0</v>
      </c>
      <c r="FS347" s="153">
        <f t="shared" ref="FS347:FS359" si="3156">SUM(AU347+DG347)</f>
        <v>0</v>
      </c>
      <c r="FT347" s="153">
        <f t="shared" ref="FT347:FT359" si="3157">SUM(AV347+DH347)</f>
        <v>0</v>
      </c>
      <c r="FU347" s="153">
        <f t="shared" ref="FU347:FU359" si="3158">SUM(AW347+DI347)</f>
        <v>0</v>
      </c>
      <c r="FV347" s="153">
        <f t="shared" ref="FV347:FV359" si="3159">SUM(AX347+DJ347)</f>
        <v>0</v>
      </c>
      <c r="FW347" s="153">
        <f t="shared" ref="FW347:FW359" si="3160">SUM(AY347+DK347)</f>
        <v>0</v>
      </c>
      <c r="FX347" s="153">
        <f t="shared" ref="FX347:FX359" si="3161">SUM(AZ347+DL347)</f>
        <v>0</v>
      </c>
      <c r="FY347" s="153">
        <f t="shared" ref="FY347:FY359" si="3162">SUM(BA347+DM347)</f>
        <v>0</v>
      </c>
      <c r="FZ347" s="153">
        <f t="shared" ref="FZ347:FZ359" si="3163">SUM(BB347+DN347)</f>
        <v>0</v>
      </c>
      <c r="GA347" s="153">
        <f t="shared" ref="GA347:GA359" si="3164">SUM(BC347+DO347)</f>
        <v>0</v>
      </c>
      <c r="GB347" s="153">
        <f t="shared" ref="GB347:GB359" si="3165">SUM(BD347+DP347)</f>
        <v>0</v>
      </c>
      <c r="GC347" s="153">
        <f t="shared" ref="GC347:GC359" si="3166">SUM(BE347+DQ347)</f>
        <v>0</v>
      </c>
      <c r="GD347" s="153">
        <f t="shared" ref="GD347:GD359" si="3167">SUM(BF347+DR347)</f>
        <v>0</v>
      </c>
      <c r="GE347" s="153">
        <f t="shared" ref="GE347:GE362" si="3168">SUM(BG347+DS347)</f>
        <v>108.2</v>
      </c>
      <c r="GF347" s="153">
        <f t="shared" ref="GF347:GF362" si="3169">SUM(BH347+DT347)</f>
        <v>104</v>
      </c>
      <c r="GG347" s="79"/>
      <c r="GH347" s="79"/>
      <c r="GI347" s="79"/>
      <c r="GJ347" s="80"/>
      <c r="GK347" s="267"/>
      <c r="GL347" s="10"/>
      <c r="GM347" s="10"/>
      <c r="GN347" s="1"/>
      <c r="GO347" s="13"/>
      <c r="GP347" s="26"/>
      <c r="GQ347" s="5"/>
      <c r="GR347" s="5"/>
    </row>
    <row r="348" spans="1:200" ht="24.95" hidden="1" customHeight="1" outlineLevel="1" x14ac:dyDescent="0.3">
      <c r="A348" s="116"/>
      <c r="B348" s="62" t="s">
        <v>102</v>
      </c>
      <c r="C348" s="63" t="s">
        <v>110</v>
      </c>
      <c r="D348" s="63" t="s">
        <v>95</v>
      </c>
      <c r="E348" s="63" t="s">
        <v>130</v>
      </c>
      <c r="F348" s="63" t="s">
        <v>153</v>
      </c>
      <c r="G348" s="63">
        <v>5</v>
      </c>
      <c r="H348" s="63">
        <v>24</v>
      </c>
      <c r="I348" s="63">
        <v>1</v>
      </c>
      <c r="J348" s="63">
        <v>1</v>
      </c>
      <c r="K348" s="63">
        <f t="shared" si="3094"/>
        <v>2</v>
      </c>
      <c r="L348" s="109">
        <v>82</v>
      </c>
      <c r="M348" s="64">
        <f t="shared" si="3095"/>
        <v>14</v>
      </c>
      <c r="N348" s="65"/>
      <c r="O348" s="66">
        <f t="shared" si="3096"/>
        <v>0</v>
      </c>
      <c r="P348" s="65"/>
      <c r="Q348" s="66">
        <f t="shared" si="3097"/>
        <v>0</v>
      </c>
      <c r="R348" s="65"/>
      <c r="S348" s="66">
        <f t="shared" si="3098"/>
        <v>0</v>
      </c>
      <c r="T348" s="65"/>
      <c r="U348" s="66">
        <f t="shared" si="3099"/>
        <v>0</v>
      </c>
      <c r="V348" s="65">
        <v>14</v>
      </c>
      <c r="W348" s="66">
        <f>SUM(V348)*J348</f>
        <v>14</v>
      </c>
      <c r="X348" s="116"/>
      <c r="Y348" s="116"/>
      <c r="Z348" s="116"/>
      <c r="AA348" s="116"/>
      <c r="AB348" s="116"/>
      <c r="AC348" s="116"/>
      <c r="AD348" s="116"/>
      <c r="AE348" s="116"/>
      <c r="AF348" s="116"/>
      <c r="AG348" s="116"/>
      <c r="AH348" s="116"/>
      <c r="AI348" s="181"/>
      <c r="AJ348" s="116"/>
      <c r="AK348" s="116"/>
      <c r="AL348" s="116"/>
      <c r="AM348" s="116"/>
      <c r="AN348" s="116"/>
      <c r="AO348" s="116"/>
      <c r="AP348" s="116"/>
      <c r="AQ348" s="116"/>
      <c r="AR348" s="116"/>
      <c r="AS348" s="116"/>
      <c r="AT348" s="116"/>
      <c r="AU348" s="116"/>
      <c r="AV348" s="116"/>
      <c r="AW348" s="116"/>
      <c r="AX348" s="116"/>
      <c r="AY348" s="116"/>
      <c r="AZ348" s="116"/>
      <c r="BA348" s="116"/>
      <c r="BB348" s="116"/>
      <c r="BC348" s="116"/>
      <c r="BD348" s="116"/>
      <c r="BE348" s="116"/>
      <c r="BF348" s="116"/>
      <c r="BG348" s="181">
        <f t="shared" si="3100"/>
        <v>14</v>
      </c>
      <c r="BH348" s="181">
        <f t="shared" si="3101"/>
        <v>14</v>
      </c>
      <c r="BI348" s="116"/>
      <c r="BJ348" s="116"/>
      <c r="BK348" s="116"/>
      <c r="BL348" s="116"/>
      <c r="BM348" s="82"/>
      <c r="BN348" s="134" t="s">
        <v>257</v>
      </c>
      <c r="BO348" s="63" t="s">
        <v>94</v>
      </c>
      <c r="BP348" s="63" t="s">
        <v>95</v>
      </c>
      <c r="BQ348" s="63" t="s">
        <v>162</v>
      </c>
      <c r="BR348" s="63" t="s">
        <v>368</v>
      </c>
      <c r="BS348" s="63">
        <v>10</v>
      </c>
      <c r="BT348" s="63">
        <v>156</v>
      </c>
      <c r="BU348" s="63">
        <v>2</v>
      </c>
      <c r="BV348" s="63">
        <v>2</v>
      </c>
      <c r="BW348" s="63">
        <f>SUM(BV348)*2</f>
        <v>4</v>
      </c>
      <c r="BX348" s="62">
        <v>30</v>
      </c>
      <c r="BY348" s="135">
        <f t="shared" si="3102"/>
        <v>30</v>
      </c>
      <c r="BZ348" s="65"/>
      <c r="CA348" s="66">
        <f>SUM(BZ348)*BU348</f>
        <v>0</v>
      </c>
      <c r="CB348" s="65"/>
      <c r="CC348" s="66">
        <f t="shared" si="3104"/>
        <v>0</v>
      </c>
      <c r="CD348" s="65">
        <v>30</v>
      </c>
      <c r="CE348" s="66">
        <f>SUM(CD348)*BV348</f>
        <v>60</v>
      </c>
      <c r="CF348" s="65"/>
      <c r="CG348" s="66">
        <f>SUM(CF348)*BW348</f>
        <v>0</v>
      </c>
      <c r="CH348" s="65"/>
      <c r="CI348" s="66">
        <f>SUM(CH348)*BV348*5</f>
        <v>0</v>
      </c>
      <c r="CJ348" s="67">
        <f t="shared" ref="CJ348" si="3170">SUM(BV348*DJ348*2+BW348*DL348*2)</f>
        <v>0</v>
      </c>
      <c r="CK348" s="68">
        <f t="shared" ref="CK348" si="3171">SUM(BX348*5/100*BV348)</f>
        <v>3</v>
      </c>
      <c r="CL348" s="65"/>
      <c r="CM348" s="66"/>
      <c r="CN348" s="65"/>
      <c r="CO348" s="67">
        <f t="shared" si="3109"/>
        <v>0</v>
      </c>
      <c r="CP348" s="65"/>
      <c r="CQ348" s="69">
        <f>SUM(CP348*BT348*(30+4))</f>
        <v>0</v>
      </c>
      <c r="CR348" s="65"/>
      <c r="CS348" s="66">
        <f>SUM(CR348*BT348*3)</f>
        <v>0</v>
      </c>
      <c r="CT348" s="65"/>
      <c r="CU348" s="67">
        <f>SUM(CT348*BT348/3)</f>
        <v>0</v>
      </c>
      <c r="CV348" s="65"/>
      <c r="CW348" s="67">
        <f>SUM(CV348*BT348*2/3)</f>
        <v>0</v>
      </c>
      <c r="CX348" s="65"/>
      <c r="CY348" s="66">
        <f t="shared" ref="CY348" si="3172">SUM(CX348*BT348*2)</f>
        <v>0</v>
      </c>
      <c r="CZ348" s="65"/>
      <c r="DA348" s="66">
        <f t="shared" ref="DA348" si="3173">SUM(CZ348*BV348*2)</f>
        <v>0</v>
      </c>
      <c r="DB348" s="65"/>
      <c r="DC348" s="66">
        <f>SUM(DB348*BT348*2)</f>
        <v>0</v>
      </c>
      <c r="DD348" s="65">
        <v>1</v>
      </c>
      <c r="DE348" s="66">
        <f>DD348*BV348*6</f>
        <v>12</v>
      </c>
      <c r="DF348" s="65"/>
      <c r="DG348" s="67">
        <f t="shared" si="3117"/>
        <v>0</v>
      </c>
      <c r="DH348" s="65"/>
      <c r="DI348" s="66">
        <f t="shared" ref="DI348" si="3174">SUM(BV348*DH348*6)</f>
        <v>0</v>
      </c>
      <c r="DJ348" s="65"/>
      <c r="DK348" s="66">
        <f t="shared" ref="DK348" si="3175">SUM(BV348*DJ348*8)</f>
        <v>0</v>
      </c>
      <c r="DL348" s="65"/>
      <c r="DM348" s="67">
        <f t="shared" si="3119"/>
        <v>0</v>
      </c>
      <c r="DN348" s="65"/>
      <c r="DO348" s="67">
        <f>SUM(DN348*BW348*4*6)</f>
        <v>0</v>
      </c>
      <c r="DP348" s="65"/>
      <c r="DQ348" s="70">
        <f>SUM(DP348*50)</f>
        <v>0</v>
      </c>
      <c r="DR348" s="79"/>
      <c r="DS348" s="153">
        <f t="shared" si="3122"/>
        <v>75</v>
      </c>
      <c r="DT348" s="153">
        <f t="shared" si="3123"/>
        <v>72</v>
      </c>
      <c r="DU348" s="79"/>
      <c r="DV348" s="79"/>
      <c r="DW348" s="79"/>
      <c r="DX348" s="182"/>
      <c r="DY348" s="183"/>
      <c r="DZ348" s="134" t="s">
        <v>257</v>
      </c>
      <c r="EA348" s="63" t="s">
        <v>94</v>
      </c>
      <c r="EB348" s="63" t="s">
        <v>95</v>
      </c>
      <c r="EC348" s="79"/>
      <c r="ED348" s="79"/>
      <c r="EE348" s="79"/>
      <c r="EF348" s="79"/>
      <c r="EG348" s="79"/>
      <c r="EH348" s="79"/>
      <c r="EI348" s="79"/>
      <c r="EJ348" s="79">
        <f t="shared" ref="EJ348:EL349" si="3176">SUM(L348+BX289)</f>
        <v>82</v>
      </c>
      <c r="EK348" s="79">
        <f t="shared" si="3176"/>
        <v>14</v>
      </c>
      <c r="EL348" s="79">
        <f t="shared" si="3176"/>
        <v>0</v>
      </c>
      <c r="EM348" s="153">
        <f t="shared" si="3124"/>
        <v>0</v>
      </c>
      <c r="EN348" s="153">
        <f t="shared" si="3125"/>
        <v>0</v>
      </c>
      <c r="EO348" s="153">
        <f t="shared" si="3126"/>
        <v>0</v>
      </c>
      <c r="EP348" s="153">
        <f t="shared" si="3127"/>
        <v>30</v>
      </c>
      <c r="EQ348" s="153">
        <f t="shared" si="3128"/>
        <v>60</v>
      </c>
      <c r="ER348" s="153">
        <f t="shared" si="3129"/>
        <v>0</v>
      </c>
      <c r="ES348" s="153">
        <f t="shared" si="3130"/>
        <v>0</v>
      </c>
      <c r="ET348" s="153">
        <f t="shared" si="3131"/>
        <v>14</v>
      </c>
      <c r="EU348" s="153">
        <f t="shared" si="3132"/>
        <v>14</v>
      </c>
      <c r="EV348" s="153">
        <f t="shared" si="3133"/>
        <v>0</v>
      </c>
      <c r="EW348" s="153">
        <f t="shared" si="3134"/>
        <v>3</v>
      </c>
      <c r="EX348" s="153">
        <f t="shared" si="3135"/>
        <v>0</v>
      </c>
      <c r="EY348" s="153">
        <f t="shared" si="3136"/>
        <v>0</v>
      </c>
      <c r="EZ348" s="153">
        <f t="shared" si="3137"/>
        <v>0</v>
      </c>
      <c r="FA348" s="153">
        <f t="shared" si="3138"/>
        <v>0</v>
      </c>
      <c r="FB348" s="153">
        <f t="shared" si="3139"/>
        <v>0</v>
      </c>
      <c r="FC348" s="153">
        <f t="shared" si="3140"/>
        <v>0</v>
      </c>
      <c r="FD348" s="153">
        <f t="shared" si="3141"/>
        <v>0</v>
      </c>
      <c r="FE348" s="153">
        <f t="shared" si="3142"/>
        <v>0</v>
      </c>
      <c r="FF348" s="153">
        <f t="shared" si="3143"/>
        <v>0</v>
      </c>
      <c r="FG348" s="153">
        <f t="shared" si="3144"/>
        <v>0</v>
      </c>
      <c r="FH348" s="153">
        <f t="shared" si="3145"/>
        <v>0</v>
      </c>
      <c r="FI348" s="153">
        <f t="shared" si="3146"/>
        <v>0</v>
      </c>
      <c r="FJ348" s="153">
        <f t="shared" si="3147"/>
        <v>0</v>
      </c>
      <c r="FK348" s="153">
        <f t="shared" si="3148"/>
        <v>0</v>
      </c>
      <c r="FL348" s="153">
        <f t="shared" si="3149"/>
        <v>0</v>
      </c>
      <c r="FM348" s="153">
        <f t="shared" si="3150"/>
        <v>0</v>
      </c>
      <c r="FN348" s="153">
        <f t="shared" si="3151"/>
        <v>0</v>
      </c>
      <c r="FO348" s="153">
        <f t="shared" si="3152"/>
        <v>0</v>
      </c>
      <c r="FP348" s="153">
        <f t="shared" si="3153"/>
        <v>1</v>
      </c>
      <c r="FQ348" s="153">
        <f t="shared" si="3154"/>
        <v>12</v>
      </c>
      <c r="FR348" s="153">
        <f t="shared" si="3155"/>
        <v>0</v>
      </c>
      <c r="FS348" s="153">
        <f t="shared" si="3156"/>
        <v>0</v>
      </c>
      <c r="FT348" s="153">
        <f t="shared" si="3157"/>
        <v>0</v>
      </c>
      <c r="FU348" s="153">
        <f t="shared" si="3158"/>
        <v>0</v>
      </c>
      <c r="FV348" s="153">
        <f t="shared" si="3159"/>
        <v>0</v>
      </c>
      <c r="FW348" s="153">
        <f t="shared" si="3160"/>
        <v>0</v>
      </c>
      <c r="FX348" s="153">
        <f t="shared" si="3161"/>
        <v>0</v>
      </c>
      <c r="FY348" s="153">
        <f t="shared" si="3162"/>
        <v>0</v>
      </c>
      <c r="FZ348" s="153">
        <f t="shared" si="3163"/>
        <v>0</v>
      </c>
      <c r="GA348" s="153">
        <f t="shared" si="3164"/>
        <v>0</v>
      </c>
      <c r="GB348" s="153">
        <f t="shared" si="3165"/>
        <v>0</v>
      </c>
      <c r="GC348" s="153">
        <f t="shared" si="3166"/>
        <v>0</v>
      </c>
      <c r="GD348" s="153">
        <f t="shared" si="3167"/>
        <v>0</v>
      </c>
      <c r="GE348" s="153">
        <f t="shared" si="3168"/>
        <v>89</v>
      </c>
      <c r="GF348" s="153">
        <f t="shared" si="3169"/>
        <v>86</v>
      </c>
      <c r="GG348" s="79"/>
      <c r="GH348" s="79"/>
      <c r="GI348" s="79"/>
      <c r="GJ348" s="80"/>
      <c r="GK348" s="267"/>
      <c r="GL348" s="10"/>
      <c r="GM348" s="10"/>
      <c r="GN348" s="1"/>
      <c r="GO348" s="13"/>
      <c r="GP348" s="26"/>
      <c r="GQ348" s="5"/>
      <c r="GR348" s="5"/>
    </row>
    <row r="349" spans="1:200" ht="24.95" hidden="1" customHeight="1" outlineLevel="1" x14ac:dyDescent="0.3">
      <c r="A349" s="116"/>
      <c r="B349" s="62" t="s">
        <v>93</v>
      </c>
      <c r="C349" s="119" t="s">
        <v>94</v>
      </c>
      <c r="D349" s="119" t="s">
        <v>95</v>
      </c>
      <c r="E349" s="119" t="s">
        <v>162</v>
      </c>
      <c r="F349" s="119" t="s">
        <v>163</v>
      </c>
      <c r="G349" s="119">
        <v>1</v>
      </c>
      <c r="H349" s="63">
        <v>91</v>
      </c>
      <c r="I349" s="63">
        <v>1</v>
      </c>
      <c r="J349" s="63">
        <v>1</v>
      </c>
      <c r="K349" s="63">
        <f t="shared" si="3094"/>
        <v>2</v>
      </c>
      <c r="L349" s="109">
        <v>42</v>
      </c>
      <c r="M349" s="110">
        <f t="shared" si="3095"/>
        <v>42</v>
      </c>
      <c r="N349" s="109">
        <v>20</v>
      </c>
      <c r="O349" s="109">
        <f t="shared" si="3096"/>
        <v>20</v>
      </c>
      <c r="P349" s="109">
        <v>20</v>
      </c>
      <c r="Q349" s="111">
        <f t="shared" si="3097"/>
        <v>20</v>
      </c>
      <c r="R349" s="109">
        <v>2</v>
      </c>
      <c r="S349" s="111">
        <f t="shared" si="3098"/>
        <v>2</v>
      </c>
      <c r="T349" s="176"/>
      <c r="U349" s="66">
        <f t="shared" si="3099"/>
        <v>0</v>
      </c>
      <c r="V349" s="176"/>
      <c r="W349" s="66">
        <f>SUM(V349)*J349*3</f>
        <v>0</v>
      </c>
      <c r="X349" s="67">
        <f>2/8*J349*AX349</f>
        <v>0</v>
      </c>
      <c r="Y349" s="67">
        <f>SUM(L349*5/100*J349)</f>
        <v>2.1</v>
      </c>
      <c r="Z349" s="176"/>
      <c r="AA349" s="66"/>
      <c r="AB349" s="176"/>
      <c r="AC349" s="67">
        <f>SUM(AB349)*3*H349/5</f>
        <v>0</v>
      </c>
      <c r="AD349" s="176"/>
      <c r="AE349" s="66">
        <f>SUM(AD349*H349*(30+4))</f>
        <v>0</v>
      </c>
      <c r="AF349" s="176"/>
      <c r="AG349" s="66">
        <f>SUM(AF349*H349*3)</f>
        <v>0</v>
      </c>
      <c r="AH349" s="176"/>
      <c r="AI349" s="67">
        <f>SUM(AH349*H349/3)</f>
        <v>0</v>
      </c>
      <c r="AJ349" s="176"/>
      <c r="AK349" s="67">
        <f t="shared" ref="AK349:AK354" si="3177">SUM(AJ349*H349*2/3)</f>
        <v>0</v>
      </c>
      <c r="AL349" s="176"/>
      <c r="AM349" s="66">
        <f>SUM(AL349*H349)</f>
        <v>0</v>
      </c>
      <c r="AN349" s="176"/>
      <c r="AO349" s="66">
        <f>SUM(AN349*J349)</f>
        <v>0</v>
      </c>
      <c r="AP349" s="176"/>
      <c r="AQ349" s="67">
        <f>SUM(AP349*H349*2)</f>
        <v>0</v>
      </c>
      <c r="AR349" s="176">
        <v>1</v>
      </c>
      <c r="AS349" s="67">
        <f>SUM(J349*AR349*6)</f>
        <v>6</v>
      </c>
      <c r="AT349" s="65"/>
      <c r="AU349" s="67">
        <f>AT349*H349/3</f>
        <v>0</v>
      </c>
      <c r="AV349" s="176"/>
      <c r="AW349" s="66">
        <f>SUM(AV349*H349/3)</f>
        <v>0</v>
      </c>
      <c r="AX349" s="65"/>
      <c r="AY349" s="67">
        <f>AX349*J349*8/2</f>
        <v>0</v>
      </c>
      <c r="AZ349" s="176"/>
      <c r="BA349" s="67">
        <f t="shared" ref="BA349:BA354" si="3178">SUM(AZ349*K349*5*6)</f>
        <v>0</v>
      </c>
      <c r="BB349" s="176"/>
      <c r="BC349" s="67">
        <f>SUM(BB349*K349*4*6)</f>
        <v>0</v>
      </c>
      <c r="BD349" s="176"/>
      <c r="BE349" s="70">
        <f>SUM(BD349*50)</f>
        <v>0</v>
      </c>
      <c r="BF349" s="116"/>
      <c r="BG349" s="181">
        <f t="shared" si="3100"/>
        <v>50.1</v>
      </c>
      <c r="BH349" s="181">
        <f t="shared" si="3101"/>
        <v>48</v>
      </c>
      <c r="BI349" s="116"/>
      <c r="BJ349" s="116"/>
      <c r="BK349" s="116"/>
      <c r="BL349" s="116"/>
      <c r="BM349" s="82"/>
      <c r="BN349" s="196"/>
      <c r="BO349" s="196"/>
      <c r="BP349" s="196"/>
      <c r="BQ349" s="196"/>
      <c r="BR349" s="196"/>
      <c r="BS349" s="196"/>
      <c r="BT349" s="196"/>
      <c r="BU349" s="196"/>
      <c r="BV349" s="196"/>
      <c r="BW349" s="196"/>
      <c r="BX349" s="196"/>
      <c r="BY349" s="196"/>
      <c r="BZ349" s="196"/>
      <c r="CA349" s="196"/>
      <c r="CB349" s="196"/>
      <c r="CC349" s="196"/>
      <c r="CD349" s="196"/>
      <c r="CE349" s="196"/>
      <c r="CF349" s="196"/>
      <c r="CG349" s="196"/>
      <c r="CH349" s="196"/>
      <c r="CI349" s="196"/>
      <c r="CJ349" s="196"/>
      <c r="CK349" s="196"/>
      <c r="CL349" s="196"/>
      <c r="CM349" s="196"/>
      <c r="CN349" s="196"/>
      <c r="CO349" s="196"/>
      <c r="CP349" s="196"/>
      <c r="CQ349" s="196"/>
      <c r="CR349" s="196"/>
      <c r="CS349" s="196"/>
      <c r="CT349" s="196"/>
      <c r="CU349" s="196"/>
      <c r="CV349" s="196"/>
      <c r="CW349" s="196"/>
      <c r="CX349" s="196"/>
      <c r="CY349" s="196"/>
      <c r="CZ349" s="196"/>
      <c r="DA349" s="196"/>
      <c r="DB349" s="196"/>
      <c r="DC349" s="198"/>
      <c r="DD349" s="196"/>
      <c r="DE349" s="198"/>
      <c r="DF349" s="196"/>
      <c r="DG349" s="196"/>
      <c r="DH349" s="196"/>
      <c r="DI349" s="196"/>
      <c r="DJ349" s="196"/>
      <c r="DK349" s="198"/>
      <c r="DL349" s="196"/>
      <c r="DM349" s="196"/>
      <c r="DN349" s="196"/>
      <c r="DO349" s="196"/>
      <c r="DP349" s="196"/>
      <c r="DQ349" s="196"/>
      <c r="DR349" s="196"/>
      <c r="DS349" s="153">
        <f t="shared" si="3122"/>
        <v>0</v>
      </c>
      <c r="DT349" s="153">
        <f t="shared" si="3123"/>
        <v>0</v>
      </c>
      <c r="DU349" s="79"/>
      <c r="DV349" s="79"/>
      <c r="DW349" s="79"/>
      <c r="DX349" s="182"/>
      <c r="DY349" s="183"/>
      <c r="DZ349" s="196"/>
      <c r="EA349" s="196"/>
      <c r="EB349" s="196"/>
      <c r="EC349" s="79"/>
      <c r="ED349" s="79"/>
      <c r="EE349" s="79"/>
      <c r="EF349" s="79"/>
      <c r="EG349" s="79"/>
      <c r="EH349" s="79"/>
      <c r="EI349" s="79"/>
      <c r="EJ349" s="79">
        <f t="shared" si="3176"/>
        <v>42</v>
      </c>
      <c r="EK349" s="79">
        <f t="shared" si="3176"/>
        <v>42</v>
      </c>
      <c r="EL349" s="79">
        <f t="shared" si="3176"/>
        <v>20</v>
      </c>
      <c r="EM349" s="153">
        <f t="shared" si="3124"/>
        <v>20</v>
      </c>
      <c r="EN349" s="153">
        <f t="shared" si="3125"/>
        <v>20</v>
      </c>
      <c r="EO349" s="153">
        <f t="shared" si="3126"/>
        <v>20</v>
      </c>
      <c r="EP349" s="153">
        <f t="shared" si="3127"/>
        <v>2</v>
      </c>
      <c r="EQ349" s="153">
        <f t="shared" si="3128"/>
        <v>2</v>
      </c>
      <c r="ER349" s="153">
        <f t="shared" si="3129"/>
        <v>0</v>
      </c>
      <c r="ES349" s="153">
        <f t="shared" si="3130"/>
        <v>0</v>
      </c>
      <c r="ET349" s="153">
        <f t="shared" si="3131"/>
        <v>0</v>
      </c>
      <c r="EU349" s="153">
        <f t="shared" si="3132"/>
        <v>0</v>
      </c>
      <c r="EV349" s="153">
        <f t="shared" si="3133"/>
        <v>0</v>
      </c>
      <c r="EW349" s="153">
        <f t="shared" si="3134"/>
        <v>2.1</v>
      </c>
      <c r="EX349" s="153">
        <f t="shared" si="3135"/>
        <v>0</v>
      </c>
      <c r="EY349" s="153">
        <f t="shared" si="3136"/>
        <v>0</v>
      </c>
      <c r="EZ349" s="153">
        <f t="shared" si="3137"/>
        <v>0</v>
      </c>
      <c r="FA349" s="153">
        <f t="shared" si="3138"/>
        <v>0</v>
      </c>
      <c r="FB349" s="153">
        <f t="shared" si="3139"/>
        <v>0</v>
      </c>
      <c r="FC349" s="153">
        <f t="shared" si="3140"/>
        <v>0</v>
      </c>
      <c r="FD349" s="153">
        <f t="shared" si="3141"/>
        <v>0</v>
      </c>
      <c r="FE349" s="153">
        <f t="shared" si="3142"/>
        <v>0</v>
      </c>
      <c r="FF349" s="153">
        <f t="shared" si="3143"/>
        <v>0</v>
      </c>
      <c r="FG349" s="153">
        <f t="shared" si="3144"/>
        <v>0</v>
      </c>
      <c r="FH349" s="153">
        <f t="shared" si="3145"/>
        <v>0</v>
      </c>
      <c r="FI349" s="153">
        <f t="shared" si="3146"/>
        <v>0</v>
      </c>
      <c r="FJ349" s="153">
        <f t="shared" si="3147"/>
        <v>0</v>
      </c>
      <c r="FK349" s="153">
        <f t="shared" si="3148"/>
        <v>0</v>
      </c>
      <c r="FL349" s="153">
        <f t="shared" si="3149"/>
        <v>0</v>
      </c>
      <c r="FM349" s="153">
        <f t="shared" si="3150"/>
        <v>0</v>
      </c>
      <c r="FN349" s="153">
        <f t="shared" si="3151"/>
        <v>0</v>
      </c>
      <c r="FO349" s="153">
        <f t="shared" si="3152"/>
        <v>0</v>
      </c>
      <c r="FP349" s="153">
        <f t="shared" si="3153"/>
        <v>1</v>
      </c>
      <c r="FQ349" s="153">
        <f t="shared" si="3154"/>
        <v>6</v>
      </c>
      <c r="FR349" s="153">
        <f t="shared" si="3155"/>
        <v>0</v>
      </c>
      <c r="FS349" s="153">
        <f t="shared" si="3156"/>
        <v>0</v>
      </c>
      <c r="FT349" s="153">
        <f t="shared" si="3157"/>
        <v>0</v>
      </c>
      <c r="FU349" s="153">
        <f t="shared" si="3158"/>
        <v>0</v>
      </c>
      <c r="FV349" s="153">
        <f t="shared" si="3159"/>
        <v>0</v>
      </c>
      <c r="FW349" s="153">
        <f t="shared" si="3160"/>
        <v>0</v>
      </c>
      <c r="FX349" s="153">
        <f t="shared" si="3161"/>
        <v>0</v>
      </c>
      <c r="FY349" s="153">
        <f t="shared" si="3162"/>
        <v>0</v>
      </c>
      <c r="FZ349" s="153">
        <f t="shared" si="3163"/>
        <v>0</v>
      </c>
      <c r="GA349" s="153">
        <f t="shared" si="3164"/>
        <v>0</v>
      </c>
      <c r="GB349" s="153">
        <f t="shared" si="3165"/>
        <v>0</v>
      </c>
      <c r="GC349" s="153">
        <f t="shared" si="3166"/>
        <v>0</v>
      </c>
      <c r="GD349" s="153">
        <f t="shared" si="3167"/>
        <v>0</v>
      </c>
      <c r="GE349" s="153">
        <f t="shared" si="3168"/>
        <v>50.1</v>
      </c>
      <c r="GF349" s="153">
        <f t="shared" si="3169"/>
        <v>48</v>
      </c>
      <c r="GG349" s="79"/>
      <c r="GH349" s="79"/>
      <c r="GI349" s="79"/>
      <c r="GJ349" s="80"/>
      <c r="GK349" s="267"/>
      <c r="GL349" s="10"/>
      <c r="GM349" s="10"/>
      <c r="GN349" s="1"/>
      <c r="GO349" s="13"/>
      <c r="GP349" s="26"/>
      <c r="GQ349" s="5"/>
      <c r="GR349" s="5"/>
    </row>
    <row r="350" spans="1:200" ht="24.95" hidden="1" customHeight="1" outlineLevel="1" x14ac:dyDescent="0.3">
      <c r="A350" s="116"/>
      <c r="B350" s="62" t="s">
        <v>93</v>
      </c>
      <c r="C350" s="119" t="s">
        <v>94</v>
      </c>
      <c r="D350" s="119" t="s">
        <v>95</v>
      </c>
      <c r="E350" s="119" t="s">
        <v>162</v>
      </c>
      <c r="F350" s="119" t="s">
        <v>164</v>
      </c>
      <c r="G350" s="119">
        <v>1</v>
      </c>
      <c r="H350" s="63">
        <v>91</v>
      </c>
      <c r="I350" s="63">
        <v>1</v>
      </c>
      <c r="J350" s="63">
        <v>1</v>
      </c>
      <c r="K350" s="63">
        <f t="shared" si="3094"/>
        <v>2</v>
      </c>
      <c r="L350" s="109">
        <v>42</v>
      </c>
      <c r="M350" s="110">
        <f t="shared" si="3095"/>
        <v>22</v>
      </c>
      <c r="N350" s="109"/>
      <c r="O350" s="109">
        <f t="shared" si="3096"/>
        <v>0</v>
      </c>
      <c r="P350" s="109">
        <v>20</v>
      </c>
      <c r="Q350" s="111">
        <f t="shared" si="3097"/>
        <v>20</v>
      </c>
      <c r="R350" s="109">
        <v>2</v>
      </c>
      <c r="S350" s="111">
        <f t="shared" si="3098"/>
        <v>2</v>
      </c>
      <c r="T350" s="176"/>
      <c r="U350" s="66">
        <f t="shared" si="3099"/>
        <v>0</v>
      </c>
      <c r="V350" s="176"/>
      <c r="W350" s="66">
        <f>SUM(V350)*J350*3</f>
        <v>0</v>
      </c>
      <c r="X350" s="67">
        <f>2/8*J350*AX350</f>
        <v>0</v>
      </c>
      <c r="Y350" s="67">
        <f>SUM(L350*5/100*J350)</f>
        <v>2.1</v>
      </c>
      <c r="Z350" s="176"/>
      <c r="AA350" s="66"/>
      <c r="AB350" s="176"/>
      <c r="AC350" s="67">
        <f>SUM(AB350)*3*H350/5</f>
        <v>0</v>
      </c>
      <c r="AD350" s="176"/>
      <c r="AE350" s="66">
        <f>SUM(AD350*H350*(30+4))</f>
        <v>0</v>
      </c>
      <c r="AF350" s="176"/>
      <c r="AG350" s="66">
        <f>SUM(AF350*H350*3)</f>
        <v>0</v>
      </c>
      <c r="AH350" s="176"/>
      <c r="AI350" s="67">
        <f>SUM(AH350*H350/3)</f>
        <v>0</v>
      </c>
      <c r="AJ350" s="176"/>
      <c r="AK350" s="67">
        <f t="shared" si="3177"/>
        <v>0</v>
      </c>
      <c r="AL350" s="176"/>
      <c r="AM350" s="66">
        <f>SUM(AL350*H350)</f>
        <v>0</v>
      </c>
      <c r="AN350" s="176"/>
      <c r="AO350" s="66">
        <f>SUM(AN350*J350)</f>
        <v>0</v>
      </c>
      <c r="AP350" s="176"/>
      <c r="AQ350" s="67">
        <f>SUM(AP350*H350*2)</f>
        <v>0</v>
      </c>
      <c r="AR350" s="176">
        <v>1</v>
      </c>
      <c r="AS350" s="67">
        <f>SUM(J350*AR350*6)</f>
        <v>6</v>
      </c>
      <c r="AT350" s="65"/>
      <c r="AU350" s="67">
        <f>AT350*H350/3</f>
        <v>0</v>
      </c>
      <c r="AV350" s="176"/>
      <c r="AW350" s="66">
        <f>SUM(AV350*H350/3)</f>
        <v>0</v>
      </c>
      <c r="AX350" s="65"/>
      <c r="AY350" s="67">
        <f>AX350*J350*8/2</f>
        <v>0</v>
      </c>
      <c r="AZ350" s="176"/>
      <c r="BA350" s="67">
        <f t="shared" si="3178"/>
        <v>0</v>
      </c>
      <c r="BB350" s="176"/>
      <c r="BC350" s="67">
        <f>SUM(BB350*K350*4*6)</f>
        <v>0</v>
      </c>
      <c r="BD350" s="176"/>
      <c r="BE350" s="70">
        <f>SUM(BD350*50)</f>
        <v>0</v>
      </c>
      <c r="BF350" s="116"/>
      <c r="BG350" s="181">
        <f t="shared" si="3100"/>
        <v>30.1</v>
      </c>
      <c r="BH350" s="181">
        <f t="shared" si="3101"/>
        <v>28</v>
      </c>
      <c r="BI350" s="116"/>
      <c r="BJ350" s="116"/>
      <c r="BK350" s="116"/>
      <c r="BL350" s="116"/>
      <c r="BM350" s="82"/>
      <c r="BN350" s="62" t="s">
        <v>102</v>
      </c>
      <c r="BO350" s="63" t="s">
        <v>94</v>
      </c>
      <c r="BP350" s="63" t="s">
        <v>95</v>
      </c>
      <c r="BQ350" s="63" t="s">
        <v>162</v>
      </c>
      <c r="BR350" s="119" t="s">
        <v>167</v>
      </c>
      <c r="BS350" s="63">
        <v>6</v>
      </c>
      <c r="BT350" s="63">
        <v>23</v>
      </c>
      <c r="BU350" s="63">
        <v>1</v>
      </c>
      <c r="BV350" s="63">
        <v>1</v>
      </c>
      <c r="BW350" s="63">
        <f>SUM(BV350)*2</f>
        <v>2</v>
      </c>
      <c r="BX350" s="62">
        <v>74</v>
      </c>
      <c r="BY350" s="135">
        <f t="shared" ref="BY350" si="3179">SUM(BZ350+CB350+CD350+CF350+CH350)</f>
        <v>74</v>
      </c>
      <c r="BZ350" s="65">
        <v>26</v>
      </c>
      <c r="CA350" s="66">
        <f t="shared" ref="CA350" si="3180">SUM(BZ350)*BU350</f>
        <v>26</v>
      </c>
      <c r="CB350" s="65">
        <v>28</v>
      </c>
      <c r="CC350" s="66">
        <f t="shared" ref="CC350:CC352" si="3181">BV350*CB350</f>
        <v>28</v>
      </c>
      <c r="CD350" s="65">
        <v>20</v>
      </c>
      <c r="CE350" s="66">
        <f t="shared" ref="CE350" si="3182">SUM(CD350)*BV350</f>
        <v>20</v>
      </c>
      <c r="CF350" s="65"/>
      <c r="CG350" s="66">
        <f t="shared" ref="CG350" si="3183">SUM(CF350)*BW350</f>
        <v>0</v>
      </c>
      <c r="CH350" s="65"/>
      <c r="CI350" s="66">
        <f t="shared" ref="CI350" si="3184">SUM(CH350)*BV350*5</f>
        <v>0</v>
      </c>
      <c r="CJ350" s="67">
        <f t="shared" ref="CJ350" si="3185">SUM(BV350*DJ350*2+BW350*DL350*2)</f>
        <v>2</v>
      </c>
      <c r="CK350" s="68">
        <f t="shared" ref="CK350" si="3186">SUM(BX350*5/100*BV350)</f>
        <v>3.7</v>
      </c>
      <c r="CL350" s="65"/>
      <c r="CM350" s="66"/>
      <c r="CN350" s="65"/>
      <c r="CO350" s="67">
        <f t="shared" ref="CO350:CO351" si="3187">SUM(CN350)*3*BT350/5</f>
        <v>0</v>
      </c>
      <c r="CP350" s="65"/>
      <c r="CQ350" s="69">
        <f t="shared" ref="CQ350" si="3188">SUM(CP350*BT350*(30+4))</f>
        <v>0</v>
      </c>
      <c r="CR350" s="65"/>
      <c r="CS350" s="66">
        <f t="shared" ref="CS350" si="3189">SUM(CR350*BT350*3)</f>
        <v>0</v>
      </c>
      <c r="CT350" s="65"/>
      <c r="CU350" s="67">
        <f t="shared" ref="CU350" si="3190">SUM(CT350*BT350/3)</f>
        <v>0</v>
      </c>
      <c r="CV350" s="65"/>
      <c r="CW350" s="67">
        <f t="shared" ref="CW350" si="3191">SUM(CV350*BT350*2/3)</f>
        <v>0</v>
      </c>
      <c r="CX350" s="65"/>
      <c r="CY350" s="66">
        <f t="shared" ref="CY350" si="3192">SUM(CX350*BT350)*2</f>
        <v>0</v>
      </c>
      <c r="CZ350" s="65"/>
      <c r="DA350" s="66">
        <f t="shared" ref="DA350" si="3193">SUM(CZ350*BV350*2)</f>
        <v>0</v>
      </c>
      <c r="DB350" s="65"/>
      <c r="DC350" s="66">
        <f t="shared" ref="DC350" si="3194">SUM(DB350*BT350*2)</f>
        <v>0</v>
      </c>
      <c r="DD350" s="65"/>
      <c r="DE350" s="66">
        <f t="shared" ref="DE350" si="3195">SUM(BV350*DD350*6)</f>
        <v>0</v>
      </c>
      <c r="DF350" s="65"/>
      <c r="DG350" s="67">
        <f t="shared" ref="DG350:DG352" si="3196">DF350*BT350/3</f>
        <v>0</v>
      </c>
      <c r="DH350" s="65"/>
      <c r="DI350" s="66">
        <f t="shared" ref="DI350" si="3197">SUM(BV350*DH350*6)</f>
        <v>0</v>
      </c>
      <c r="DJ350" s="65">
        <v>1</v>
      </c>
      <c r="DK350" s="66">
        <f>DJ350*BT350/3</f>
        <v>7.666666666666667</v>
      </c>
      <c r="DL350" s="65"/>
      <c r="DM350" s="67">
        <f t="shared" ref="DM350" si="3198">SUM(DL350*BW350*5*6)</f>
        <v>0</v>
      </c>
      <c r="DN350" s="65"/>
      <c r="DO350" s="67">
        <f t="shared" ref="DO350" si="3199">SUM(DN350*BW350*4*6)</f>
        <v>0</v>
      </c>
      <c r="DP350" s="65"/>
      <c r="DQ350" s="70">
        <f t="shared" ref="DQ350" si="3200">SUM(DP350*50)</f>
        <v>0</v>
      </c>
      <c r="DR350" s="79"/>
      <c r="DS350" s="153">
        <f t="shared" si="3122"/>
        <v>87.366666666666674</v>
      </c>
      <c r="DT350" s="153">
        <f t="shared" si="3123"/>
        <v>83.666666666666657</v>
      </c>
      <c r="DU350" s="79"/>
      <c r="DV350" s="79"/>
      <c r="DW350" s="79"/>
      <c r="DX350" s="182"/>
      <c r="DY350" s="183"/>
      <c r="DZ350" s="62" t="s">
        <v>102</v>
      </c>
      <c r="EA350" s="63" t="s">
        <v>94</v>
      </c>
      <c r="EB350" s="63" t="s">
        <v>95</v>
      </c>
      <c r="EC350" s="79"/>
      <c r="ED350" s="79"/>
      <c r="EE350" s="79"/>
      <c r="EF350" s="79"/>
      <c r="EG350" s="79"/>
      <c r="EH350" s="79"/>
      <c r="EI350" s="79"/>
      <c r="EJ350" s="79">
        <f t="shared" ref="EJ350:EJ362" si="3201">SUM(L350+BX350)</f>
        <v>116</v>
      </c>
      <c r="EK350" s="79">
        <f t="shared" ref="EK350:EK362" si="3202">SUM(M350+BY350)</f>
        <v>96</v>
      </c>
      <c r="EL350" s="79">
        <f t="shared" ref="EL350:EL362" si="3203">SUM(N350+BZ350)</f>
        <v>26</v>
      </c>
      <c r="EM350" s="153">
        <f t="shared" si="3124"/>
        <v>26</v>
      </c>
      <c r="EN350" s="153">
        <f t="shared" si="3125"/>
        <v>48</v>
      </c>
      <c r="EO350" s="153">
        <f t="shared" si="3126"/>
        <v>48</v>
      </c>
      <c r="EP350" s="153">
        <f t="shared" si="3127"/>
        <v>22</v>
      </c>
      <c r="EQ350" s="153">
        <f t="shared" si="3128"/>
        <v>22</v>
      </c>
      <c r="ER350" s="153">
        <f t="shared" si="3129"/>
        <v>0</v>
      </c>
      <c r="ES350" s="153">
        <f t="shared" si="3130"/>
        <v>0</v>
      </c>
      <c r="ET350" s="153">
        <f t="shared" si="3131"/>
        <v>0</v>
      </c>
      <c r="EU350" s="153">
        <f t="shared" si="3132"/>
        <v>0</v>
      </c>
      <c r="EV350" s="153">
        <f t="shared" si="3133"/>
        <v>2</v>
      </c>
      <c r="EW350" s="153">
        <f t="shared" si="3134"/>
        <v>5.8000000000000007</v>
      </c>
      <c r="EX350" s="153">
        <f t="shared" si="3135"/>
        <v>0</v>
      </c>
      <c r="EY350" s="153">
        <f t="shared" si="3136"/>
        <v>0</v>
      </c>
      <c r="EZ350" s="153">
        <f t="shared" si="3137"/>
        <v>0</v>
      </c>
      <c r="FA350" s="153">
        <f t="shared" si="3138"/>
        <v>0</v>
      </c>
      <c r="FB350" s="153">
        <f t="shared" si="3139"/>
        <v>0</v>
      </c>
      <c r="FC350" s="153">
        <f t="shared" si="3140"/>
        <v>0</v>
      </c>
      <c r="FD350" s="153">
        <f t="shared" si="3141"/>
        <v>0</v>
      </c>
      <c r="FE350" s="153">
        <f t="shared" si="3142"/>
        <v>0</v>
      </c>
      <c r="FF350" s="153">
        <f t="shared" si="3143"/>
        <v>0</v>
      </c>
      <c r="FG350" s="153">
        <f t="shared" si="3144"/>
        <v>0</v>
      </c>
      <c r="FH350" s="153">
        <f t="shared" si="3145"/>
        <v>0</v>
      </c>
      <c r="FI350" s="153">
        <f t="shared" si="3146"/>
        <v>0</v>
      </c>
      <c r="FJ350" s="153">
        <f t="shared" si="3147"/>
        <v>0</v>
      </c>
      <c r="FK350" s="153">
        <f t="shared" si="3148"/>
        <v>0</v>
      </c>
      <c r="FL350" s="153">
        <f t="shared" si="3149"/>
        <v>0</v>
      </c>
      <c r="FM350" s="153">
        <f t="shared" si="3150"/>
        <v>0</v>
      </c>
      <c r="FN350" s="153">
        <f t="shared" si="3151"/>
        <v>0</v>
      </c>
      <c r="FO350" s="153">
        <f t="shared" si="3152"/>
        <v>0</v>
      </c>
      <c r="FP350" s="153">
        <f t="shared" si="3153"/>
        <v>1</v>
      </c>
      <c r="FQ350" s="153">
        <f t="shared" si="3154"/>
        <v>6</v>
      </c>
      <c r="FR350" s="153">
        <f t="shared" si="3155"/>
        <v>0</v>
      </c>
      <c r="FS350" s="153">
        <f t="shared" si="3156"/>
        <v>0</v>
      </c>
      <c r="FT350" s="153">
        <f t="shared" si="3157"/>
        <v>0</v>
      </c>
      <c r="FU350" s="153">
        <f t="shared" si="3158"/>
        <v>0</v>
      </c>
      <c r="FV350" s="153">
        <f t="shared" si="3159"/>
        <v>1</v>
      </c>
      <c r="FW350" s="153">
        <f t="shared" si="3160"/>
        <v>7.666666666666667</v>
      </c>
      <c r="FX350" s="153">
        <f t="shared" si="3161"/>
        <v>0</v>
      </c>
      <c r="FY350" s="153">
        <f t="shared" si="3162"/>
        <v>0</v>
      </c>
      <c r="FZ350" s="153">
        <f t="shared" si="3163"/>
        <v>0</v>
      </c>
      <c r="GA350" s="153">
        <f t="shared" si="3164"/>
        <v>0</v>
      </c>
      <c r="GB350" s="153">
        <f t="shared" si="3165"/>
        <v>0</v>
      </c>
      <c r="GC350" s="153">
        <f t="shared" si="3166"/>
        <v>0</v>
      </c>
      <c r="GD350" s="153">
        <f t="shared" si="3167"/>
        <v>0</v>
      </c>
      <c r="GE350" s="153">
        <f t="shared" si="3168"/>
        <v>117.46666666666667</v>
      </c>
      <c r="GF350" s="153">
        <f t="shared" si="3169"/>
        <v>111.66666666666666</v>
      </c>
      <c r="GG350" s="79"/>
      <c r="GH350" s="79"/>
      <c r="GI350" s="79"/>
      <c r="GJ350" s="80"/>
      <c r="GK350" s="267"/>
      <c r="GL350" s="10"/>
      <c r="GM350" s="10"/>
      <c r="GN350" s="1"/>
      <c r="GO350" s="13"/>
      <c r="GP350" s="26"/>
      <c r="GQ350" s="5"/>
      <c r="GR350" s="5"/>
    </row>
    <row r="351" spans="1:200" ht="24.95" hidden="1" customHeight="1" outlineLevel="1" x14ac:dyDescent="0.3">
      <c r="A351" s="116"/>
      <c r="B351" s="62" t="s">
        <v>102</v>
      </c>
      <c r="C351" s="63" t="s">
        <v>94</v>
      </c>
      <c r="D351" s="63" t="s">
        <v>95</v>
      </c>
      <c r="E351" s="63" t="s">
        <v>162</v>
      </c>
      <c r="F351" s="119" t="s">
        <v>167</v>
      </c>
      <c r="G351" s="63">
        <v>5</v>
      </c>
      <c r="H351" s="63">
        <v>23</v>
      </c>
      <c r="I351" s="63">
        <v>1</v>
      </c>
      <c r="J351" s="63">
        <v>1</v>
      </c>
      <c r="K351" s="63">
        <f t="shared" si="3094"/>
        <v>2</v>
      </c>
      <c r="L351" s="62">
        <v>62</v>
      </c>
      <c r="M351" s="64">
        <f t="shared" si="3095"/>
        <v>62</v>
      </c>
      <c r="N351" s="65">
        <v>24</v>
      </c>
      <c r="O351" s="66">
        <f t="shared" si="3096"/>
        <v>24</v>
      </c>
      <c r="P351" s="65">
        <v>14</v>
      </c>
      <c r="Q351" s="66">
        <f t="shared" si="3097"/>
        <v>14</v>
      </c>
      <c r="R351" s="65">
        <v>24</v>
      </c>
      <c r="S351" s="66">
        <f t="shared" si="3098"/>
        <v>24</v>
      </c>
      <c r="T351" s="65"/>
      <c r="U351" s="66">
        <f t="shared" si="3099"/>
        <v>0</v>
      </c>
      <c r="V351" s="65"/>
      <c r="W351" s="66">
        <f>SUM(V351)*J351*5</f>
        <v>0</v>
      </c>
      <c r="X351" s="67">
        <f>SUM(J351*AX351*2+K351*AZ351*2)</f>
        <v>0</v>
      </c>
      <c r="Y351" s="68">
        <f>SUM(L351*5/100*J351)</f>
        <v>3.1</v>
      </c>
      <c r="Z351" s="65"/>
      <c r="AA351" s="66"/>
      <c r="AB351" s="65"/>
      <c r="AC351" s="67">
        <f>SUM(AB351)*3*H351/5</f>
        <v>0</v>
      </c>
      <c r="AD351" s="65"/>
      <c r="AE351" s="69">
        <f>SUM(AD351*H351*(30+4))</f>
        <v>0</v>
      </c>
      <c r="AF351" s="65"/>
      <c r="AG351" s="66">
        <f>SUM(AF351*H351*3)</f>
        <v>0</v>
      </c>
      <c r="AH351" s="65"/>
      <c r="AI351" s="67">
        <f>SUM(AH351*H351/3)</f>
        <v>0</v>
      </c>
      <c r="AJ351" s="65"/>
      <c r="AK351" s="67">
        <f t="shared" si="3177"/>
        <v>0</v>
      </c>
      <c r="AL351" s="65">
        <v>1</v>
      </c>
      <c r="AM351" s="66">
        <f>SUM(AL351*H351)*2</f>
        <v>46</v>
      </c>
      <c r="AN351" s="65"/>
      <c r="AO351" s="66">
        <f>SUM(AN351*J351*2)</f>
        <v>0</v>
      </c>
      <c r="AP351" s="65"/>
      <c r="AQ351" s="67">
        <f>SUM(AP351*H351*2)</f>
        <v>0</v>
      </c>
      <c r="AR351" s="65"/>
      <c r="AS351" s="67">
        <f>SUM(J351*AR351*6)</f>
        <v>0</v>
      </c>
      <c r="AT351" s="65">
        <v>1</v>
      </c>
      <c r="AU351" s="67">
        <f>AT351*H351/3</f>
        <v>7.666666666666667</v>
      </c>
      <c r="AV351" s="65"/>
      <c r="AW351" s="66">
        <f>SUM(J351*AV351*6)</f>
        <v>0</v>
      </c>
      <c r="AX351" s="65"/>
      <c r="AY351" s="67">
        <f>SUM(J351*AX351*8)</f>
        <v>0</v>
      </c>
      <c r="AZ351" s="65"/>
      <c r="BA351" s="67">
        <f t="shared" si="3178"/>
        <v>0</v>
      </c>
      <c r="BB351" s="65"/>
      <c r="BC351" s="67">
        <f>SUM(BB351*K351*4*6)</f>
        <v>0</v>
      </c>
      <c r="BD351" s="65"/>
      <c r="BE351" s="70">
        <f>SUM(BD351*50)</f>
        <v>0</v>
      </c>
      <c r="BF351" s="116"/>
      <c r="BG351" s="181">
        <f t="shared" si="3100"/>
        <v>118.76666666666667</v>
      </c>
      <c r="BH351" s="181">
        <f t="shared" si="3101"/>
        <v>62</v>
      </c>
      <c r="BI351" s="116"/>
      <c r="BJ351" s="116"/>
      <c r="BK351" s="116"/>
      <c r="BL351" s="116"/>
      <c r="BM351" s="82"/>
      <c r="BN351" s="134" t="s">
        <v>257</v>
      </c>
      <c r="BO351" s="63" t="s">
        <v>94</v>
      </c>
      <c r="BP351" s="63" t="s">
        <v>95</v>
      </c>
      <c r="BQ351" s="63" t="s">
        <v>162</v>
      </c>
      <c r="BR351" s="63" t="s">
        <v>439</v>
      </c>
      <c r="BS351" s="63">
        <v>10</v>
      </c>
      <c r="BT351" s="63">
        <v>156</v>
      </c>
      <c r="BU351" s="63">
        <v>2</v>
      </c>
      <c r="BV351" s="63">
        <v>1</v>
      </c>
      <c r="BW351" s="63">
        <f>SUM(BV351)*2</f>
        <v>2</v>
      </c>
      <c r="BX351" s="62">
        <v>30</v>
      </c>
      <c r="BY351" s="135">
        <f t="shared" ref="BY351" si="3204">SUM(BZ351+CB351+CD351+CF351+CH351)</f>
        <v>30</v>
      </c>
      <c r="BZ351" s="65"/>
      <c r="CA351" s="66">
        <f>SUM(BZ351)*BU351</f>
        <v>0</v>
      </c>
      <c r="CB351" s="65"/>
      <c r="CC351" s="66">
        <f t="shared" si="3181"/>
        <v>0</v>
      </c>
      <c r="CD351" s="65">
        <v>30</v>
      </c>
      <c r="CE351" s="66">
        <f>SUM(CD351)*BV351</f>
        <v>30</v>
      </c>
      <c r="CF351" s="65"/>
      <c r="CG351" s="66">
        <f>SUM(CF351)*BW351</f>
        <v>0</v>
      </c>
      <c r="CH351" s="65"/>
      <c r="CI351" s="66">
        <f>SUM(CH351)*BV351*5</f>
        <v>0</v>
      </c>
      <c r="CJ351" s="67">
        <f t="shared" ref="CJ351" si="3205">SUM(BV351*DJ351*2+BW351*DL351*2)</f>
        <v>0</v>
      </c>
      <c r="CK351" s="68">
        <f t="shared" ref="CK351" si="3206">SUM(BX351*5/100*BV351)</f>
        <v>1.5</v>
      </c>
      <c r="CL351" s="65"/>
      <c r="CM351" s="66"/>
      <c r="CN351" s="65"/>
      <c r="CO351" s="67">
        <f t="shared" si="3187"/>
        <v>0</v>
      </c>
      <c r="CP351" s="65"/>
      <c r="CQ351" s="69">
        <f>SUM(CP351*BT351*(30+4))</f>
        <v>0</v>
      </c>
      <c r="CR351" s="65"/>
      <c r="CS351" s="66">
        <f>SUM(CR351*BT351*3)</f>
        <v>0</v>
      </c>
      <c r="CT351" s="65"/>
      <c r="CU351" s="67">
        <f>SUM(CT351*BT351/3)</f>
        <v>0</v>
      </c>
      <c r="CV351" s="65"/>
      <c r="CW351" s="67">
        <f>SUM(CV351*BT351*2/3)</f>
        <v>0</v>
      </c>
      <c r="CX351" s="65"/>
      <c r="CY351" s="66">
        <f t="shared" ref="CY351" si="3207">SUM(CX351*BT351*2)</f>
        <v>0</v>
      </c>
      <c r="CZ351" s="65"/>
      <c r="DA351" s="66">
        <f t="shared" ref="DA351" si="3208">SUM(CZ351*BV351*2)</f>
        <v>0</v>
      </c>
      <c r="DB351" s="65"/>
      <c r="DC351" s="66">
        <f>SUM(DB351*BT351*2)</f>
        <v>0</v>
      </c>
      <c r="DD351" s="65">
        <v>1</v>
      </c>
      <c r="DE351" s="66">
        <f>DD351*BV351*6</f>
        <v>6</v>
      </c>
      <c r="DF351" s="65"/>
      <c r="DG351" s="67">
        <f t="shared" si="3196"/>
        <v>0</v>
      </c>
      <c r="DH351" s="65"/>
      <c r="DI351" s="66">
        <f t="shared" ref="DI351" si="3209">SUM(BV351*DH351*6)</f>
        <v>0</v>
      </c>
      <c r="DJ351" s="65"/>
      <c r="DK351" s="66">
        <f t="shared" ref="DK351" si="3210">SUM(BV351*DJ351*8)</f>
        <v>0</v>
      </c>
      <c r="DL351" s="65"/>
      <c r="DM351" s="67">
        <f t="shared" ref="DM351" si="3211">SUM(DL351*BW351*5*6)</f>
        <v>0</v>
      </c>
      <c r="DN351" s="65"/>
      <c r="DO351" s="67">
        <f>SUM(DN351*BW351*4*6)</f>
        <v>0</v>
      </c>
      <c r="DP351" s="65"/>
      <c r="DQ351" s="70">
        <f>SUM(DP351*50)</f>
        <v>0</v>
      </c>
      <c r="DR351" s="79"/>
      <c r="DS351" s="153">
        <f t="shared" si="3122"/>
        <v>37.5</v>
      </c>
      <c r="DT351" s="153">
        <f t="shared" si="3123"/>
        <v>36</v>
      </c>
      <c r="DU351" s="79"/>
      <c r="DV351" s="79"/>
      <c r="DW351" s="79"/>
      <c r="DX351" s="182"/>
      <c r="DY351" s="183"/>
      <c r="DZ351" s="134" t="s">
        <v>257</v>
      </c>
      <c r="EA351" s="63" t="s">
        <v>94</v>
      </c>
      <c r="EB351" s="63" t="s">
        <v>95</v>
      </c>
      <c r="EC351" s="79"/>
      <c r="ED351" s="79"/>
      <c r="EE351" s="79"/>
      <c r="EF351" s="79"/>
      <c r="EG351" s="79"/>
      <c r="EH351" s="79"/>
      <c r="EI351" s="79"/>
      <c r="EJ351" s="79">
        <f t="shared" si="3201"/>
        <v>92</v>
      </c>
      <c r="EK351" s="79">
        <f t="shared" si="3202"/>
        <v>92</v>
      </c>
      <c r="EL351" s="79">
        <f t="shared" si="3203"/>
        <v>24</v>
      </c>
      <c r="EM351" s="153">
        <f t="shared" si="3124"/>
        <v>24</v>
      </c>
      <c r="EN351" s="153">
        <f t="shared" si="3125"/>
        <v>14</v>
      </c>
      <c r="EO351" s="153">
        <f t="shared" si="3126"/>
        <v>14</v>
      </c>
      <c r="EP351" s="153">
        <f t="shared" si="3127"/>
        <v>54</v>
      </c>
      <c r="EQ351" s="153">
        <f t="shared" si="3128"/>
        <v>54</v>
      </c>
      <c r="ER351" s="153">
        <f t="shared" si="3129"/>
        <v>0</v>
      </c>
      <c r="ES351" s="153">
        <f t="shared" si="3130"/>
        <v>0</v>
      </c>
      <c r="ET351" s="153">
        <f t="shared" si="3131"/>
        <v>0</v>
      </c>
      <c r="EU351" s="153">
        <f t="shared" si="3132"/>
        <v>0</v>
      </c>
      <c r="EV351" s="153">
        <f t="shared" si="3133"/>
        <v>0</v>
      </c>
      <c r="EW351" s="153">
        <f t="shared" si="3134"/>
        <v>4.5999999999999996</v>
      </c>
      <c r="EX351" s="153">
        <f t="shared" si="3135"/>
        <v>0</v>
      </c>
      <c r="EY351" s="153">
        <f t="shared" si="3136"/>
        <v>0</v>
      </c>
      <c r="EZ351" s="153">
        <f t="shared" si="3137"/>
        <v>0</v>
      </c>
      <c r="FA351" s="153">
        <f t="shared" si="3138"/>
        <v>0</v>
      </c>
      <c r="FB351" s="153">
        <f t="shared" si="3139"/>
        <v>0</v>
      </c>
      <c r="FC351" s="153">
        <f t="shared" si="3140"/>
        <v>0</v>
      </c>
      <c r="FD351" s="153">
        <f t="shared" si="3141"/>
        <v>0</v>
      </c>
      <c r="FE351" s="153">
        <f t="shared" si="3142"/>
        <v>0</v>
      </c>
      <c r="FF351" s="153">
        <f t="shared" si="3143"/>
        <v>0</v>
      </c>
      <c r="FG351" s="153">
        <f t="shared" si="3144"/>
        <v>0</v>
      </c>
      <c r="FH351" s="153">
        <f t="shared" si="3145"/>
        <v>0</v>
      </c>
      <c r="FI351" s="153">
        <f t="shared" si="3146"/>
        <v>0</v>
      </c>
      <c r="FJ351" s="153">
        <f t="shared" si="3147"/>
        <v>1</v>
      </c>
      <c r="FK351" s="153">
        <f t="shared" si="3148"/>
        <v>46</v>
      </c>
      <c r="FL351" s="153">
        <f t="shared" si="3149"/>
        <v>0</v>
      </c>
      <c r="FM351" s="153">
        <f t="shared" si="3150"/>
        <v>0</v>
      </c>
      <c r="FN351" s="153">
        <f t="shared" si="3151"/>
        <v>0</v>
      </c>
      <c r="FO351" s="153">
        <f t="shared" si="3152"/>
        <v>0</v>
      </c>
      <c r="FP351" s="153">
        <f t="shared" si="3153"/>
        <v>1</v>
      </c>
      <c r="FQ351" s="153">
        <f t="shared" si="3154"/>
        <v>6</v>
      </c>
      <c r="FR351" s="153">
        <f t="shared" si="3155"/>
        <v>1</v>
      </c>
      <c r="FS351" s="153">
        <f t="shared" si="3156"/>
        <v>7.666666666666667</v>
      </c>
      <c r="FT351" s="153">
        <f t="shared" si="3157"/>
        <v>0</v>
      </c>
      <c r="FU351" s="153">
        <f t="shared" si="3158"/>
        <v>0</v>
      </c>
      <c r="FV351" s="153">
        <f t="shared" si="3159"/>
        <v>0</v>
      </c>
      <c r="FW351" s="153">
        <f t="shared" si="3160"/>
        <v>0</v>
      </c>
      <c r="FX351" s="153">
        <f t="shared" si="3161"/>
        <v>0</v>
      </c>
      <c r="FY351" s="153">
        <f t="shared" si="3162"/>
        <v>0</v>
      </c>
      <c r="FZ351" s="153">
        <f t="shared" si="3163"/>
        <v>0</v>
      </c>
      <c r="GA351" s="153">
        <f t="shared" si="3164"/>
        <v>0</v>
      </c>
      <c r="GB351" s="153">
        <f t="shared" si="3165"/>
        <v>0</v>
      </c>
      <c r="GC351" s="153">
        <f t="shared" si="3166"/>
        <v>0</v>
      </c>
      <c r="GD351" s="153">
        <f t="shared" si="3167"/>
        <v>0</v>
      </c>
      <c r="GE351" s="153">
        <f t="shared" si="3168"/>
        <v>156.26666666666665</v>
      </c>
      <c r="GF351" s="153">
        <f t="shared" si="3169"/>
        <v>98</v>
      </c>
      <c r="GG351" s="79"/>
      <c r="GH351" s="79"/>
      <c r="GI351" s="79"/>
      <c r="GJ351" s="80"/>
      <c r="GK351" s="267"/>
      <c r="GL351" s="10"/>
      <c r="GM351" s="10"/>
      <c r="GN351" s="1"/>
      <c r="GO351" s="13"/>
      <c r="GP351" s="26"/>
      <c r="GQ351" s="5"/>
      <c r="GR351" s="5"/>
    </row>
    <row r="352" spans="1:200" ht="24.95" hidden="1" customHeight="1" outlineLevel="1" x14ac:dyDescent="0.3">
      <c r="A352" s="116"/>
      <c r="B352" s="62" t="s">
        <v>247</v>
      </c>
      <c r="C352" s="63" t="s">
        <v>110</v>
      </c>
      <c r="D352" s="63" t="s">
        <v>95</v>
      </c>
      <c r="E352" s="63" t="s">
        <v>130</v>
      </c>
      <c r="F352" s="63" t="s">
        <v>248</v>
      </c>
      <c r="G352" s="63">
        <v>9</v>
      </c>
      <c r="H352" s="63">
        <v>1</v>
      </c>
      <c r="I352" s="63">
        <v>1</v>
      </c>
      <c r="J352" s="63">
        <v>3</v>
      </c>
      <c r="K352" s="63">
        <f t="shared" si="3094"/>
        <v>6</v>
      </c>
      <c r="L352" s="62"/>
      <c r="M352" s="64">
        <f t="shared" si="3095"/>
        <v>0</v>
      </c>
      <c r="N352" s="65"/>
      <c r="O352" s="66">
        <f t="shared" si="3096"/>
        <v>0</v>
      </c>
      <c r="P352" s="65"/>
      <c r="Q352" s="66">
        <f t="shared" si="3097"/>
        <v>0</v>
      </c>
      <c r="R352" s="65"/>
      <c r="S352" s="66">
        <f t="shared" si="3098"/>
        <v>0</v>
      </c>
      <c r="T352" s="65"/>
      <c r="U352" s="66">
        <f t="shared" si="3099"/>
        <v>0</v>
      </c>
      <c r="V352" s="65"/>
      <c r="W352" s="66">
        <f>SUM(V352)*J352*5</f>
        <v>0</v>
      </c>
      <c r="X352" s="67">
        <f>SUM(J352*AX352*2+K352*AZ352*2)</f>
        <v>0</v>
      </c>
      <c r="Y352" s="67">
        <f>L352*J352*0.05</f>
        <v>0</v>
      </c>
      <c r="Z352" s="65"/>
      <c r="AA352" s="66"/>
      <c r="AB352" s="65">
        <v>17</v>
      </c>
      <c r="AC352" s="67">
        <f>AB352*H352*2</f>
        <v>34</v>
      </c>
      <c r="AD352" s="65"/>
      <c r="AE352" s="69">
        <f>SUM(AD352*H352*(30+4))/5</f>
        <v>0</v>
      </c>
      <c r="AF352" s="65"/>
      <c r="AG352" s="66">
        <f>SUM(AF352*H352*3)</f>
        <v>0</v>
      </c>
      <c r="AH352" s="65"/>
      <c r="AI352" s="67">
        <f>SUM(AH352*H352/3)</f>
        <v>0</v>
      </c>
      <c r="AJ352" s="65"/>
      <c r="AK352" s="67">
        <f t="shared" si="3177"/>
        <v>0</v>
      </c>
      <c r="AL352" s="65"/>
      <c r="AM352" s="66">
        <f>SUM(AL352*H352)</f>
        <v>0</v>
      </c>
      <c r="AN352" s="65"/>
      <c r="AO352" s="66">
        <f>SUM(AN352*J352)</f>
        <v>0</v>
      </c>
      <c r="AP352" s="65"/>
      <c r="AQ352" s="68">
        <f>AP352*122/3</f>
        <v>0</v>
      </c>
      <c r="AR352" s="65"/>
      <c r="AS352" s="67">
        <f>SUM(J352*AR352*6)</f>
        <v>0</v>
      </c>
      <c r="AT352" s="65"/>
      <c r="AU352" s="67">
        <f>AT352*H352/3</f>
        <v>0</v>
      </c>
      <c r="AV352" s="65"/>
      <c r="AW352" s="66">
        <f>SUM(AV352*H352/3)</f>
        <v>0</v>
      </c>
      <c r="AX352" s="65"/>
      <c r="AY352" s="67">
        <f>SUM(J352*AX352*8)</f>
        <v>0</v>
      </c>
      <c r="AZ352" s="65"/>
      <c r="BA352" s="67">
        <f t="shared" si="3178"/>
        <v>0</v>
      </c>
      <c r="BB352" s="65"/>
      <c r="BC352" s="67">
        <f>SUM(BB352*K352*4*6)</f>
        <v>0</v>
      </c>
      <c r="BD352" s="65"/>
      <c r="BE352" s="70">
        <f>SUM(BD352*50)</f>
        <v>0</v>
      </c>
      <c r="BF352" s="116"/>
      <c r="BG352" s="181">
        <f t="shared" si="3100"/>
        <v>34</v>
      </c>
      <c r="BH352" s="181">
        <f t="shared" si="3101"/>
        <v>0</v>
      </c>
      <c r="BI352" s="116"/>
      <c r="BJ352" s="116"/>
      <c r="BK352" s="116"/>
      <c r="BL352" s="116"/>
      <c r="BM352" s="82"/>
      <c r="BN352" s="137" t="s">
        <v>375</v>
      </c>
      <c r="BO352" s="119" t="s">
        <v>94</v>
      </c>
      <c r="BP352" s="119" t="s">
        <v>95</v>
      </c>
      <c r="BQ352" s="119" t="s">
        <v>162</v>
      </c>
      <c r="BR352" s="119" t="s">
        <v>376</v>
      </c>
      <c r="BS352" s="119">
        <v>9</v>
      </c>
      <c r="BT352" s="119">
        <v>6</v>
      </c>
      <c r="BU352" s="119">
        <v>1</v>
      </c>
      <c r="BV352" s="119">
        <v>1</v>
      </c>
      <c r="BW352" s="119">
        <v>1</v>
      </c>
      <c r="BX352" s="138"/>
      <c r="BY352" s="139">
        <f t="shared" ref="BY352" si="3212">SUM(BZ352+CB352+CD352+CF352+CH352)</f>
        <v>0</v>
      </c>
      <c r="BZ352" s="138"/>
      <c r="CA352" s="138">
        <f t="shared" ref="CA352" si="3213">SUM(BZ352)*BU352</f>
        <v>0</v>
      </c>
      <c r="CB352" s="138"/>
      <c r="CC352" s="140">
        <f t="shared" si="3181"/>
        <v>0</v>
      </c>
      <c r="CD352" s="138"/>
      <c r="CE352" s="140">
        <f t="shared" ref="CE352" si="3214">SUM(CD352)*BV352</f>
        <v>0</v>
      </c>
      <c r="CF352" s="141"/>
      <c r="CG352" s="142">
        <f t="shared" ref="CG352" si="3215">SUM(CF352)*BW352</f>
        <v>0</v>
      </c>
      <c r="CH352" s="141"/>
      <c r="CI352" s="142">
        <f t="shared" ref="CI352" si="3216">SUM(CH352)*BV352*5</f>
        <v>0</v>
      </c>
      <c r="CJ352" s="68"/>
      <c r="CK352" s="68">
        <f t="shared" ref="CK352" si="3217">SUM(BX352*5/100*BV352)</f>
        <v>0</v>
      </c>
      <c r="CL352" s="141"/>
      <c r="CM352" s="142"/>
      <c r="CN352" s="141"/>
      <c r="CO352" s="68">
        <f t="shared" ref="CO352" si="3218">SUM(CN352)*3*BT352/5</f>
        <v>0</v>
      </c>
      <c r="CP352" s="141">
        <v>1</v>
      </c>
      <c r="CQ352" s="148">
        <f>SUM(CP352*BT352*(15))</f>
        <v>90</v>
      </c>
      <c r="CR352" s="141"/>
      <c r="CS352" s="142">
        <f t="shared" ref="CS352" si="3219">SUM(CR352*BT352*3)</f>
        <v>0</v>
      </c>
      <c r="CT352" s="141"/>
      <c r="CU352" s="68">
        <f t="shared" ref="CU352" si="3220">SUM(CT352*BT352/3)</f>
        <v>0</v>
      </c>
      <c r="CV352" s="141"/>
      <c r="CW352" s="68">
        <f>SUM(CV352*BT352*2/3)</f>
        <v>0</v>
      </c>
      <c r="CX352" s="141"/>
      <c r="CY352" s="142">
        <f>SUM(CX352*BT352)</f>
        <v>0</v>
      </c>
      <c r="CZ352" s="141"/>
      <c r="DA352" s="142">
        <f t="shared" ref="DA352" si="3221">SUM(CZ352*BV352)</f>
        <v>0</v>
      </c>
      <c r="DB352" s="141"/>
      <c r="DC352" s="142">
        <f>SUM(DB352*BT352*2)</f>
        <v>0</v>
      </c>
      <c r="DD352" s="141"/>
      <c r="DE352" s="142">
        <f t="shared" ref="DE352" si="3222">SUM(BV352*DD352*6)</f>
        <v>0</v>
      </c>
      <c r="DF352" s="141"/>
      <c r="DG352" s="68">
        <f t="shared" si="3196"/>
        <v>0</v>
      </c>
      <c r="DH352" s="141"/>
      <c r="DI352" s="142">
        <f t="shared" ref="DI352" si="3223">SUM(DH352*BT352/3)</f>
        <v>0</v>
      </c>
      <c r="DJ352" s="141"/>
      <c r="DK352" s="142">
        <f>SUM(DJ352*BT352/3)</f>
        <v>0</v>
      </c>
      <c r="DL352" s="141"/>
      <c r="DM352" s="68">
        <f>SUM(DL352*BW352*5*6)</f>
        <v>0</v>
      </c>
      <c r="DN352" s="141"/>
      <c r="DO352" s="68">
        <f t="shared" ref="DO352" si="3224">SUM(DN352*BW352*4*6)</f>
        <v>0</v>
      </c>
      <c r="DP352" s="141"/>
      <c r="DQ352" s="112">
        <f t="shared" ref="DQ352" si="3225">SUM(DP352*50)</f>
        <v>0</v>
      </c>
      <c r="DR352" s="79"/>
      <c r="DS352" s="153">
        <f t="shared" si="3122"/>
        <v>90</v>
      </c>
      <c r="DT352" s="153">
        <f t="shared" si="3123"/>
        <v>0</v>
      </c>
      <c r="DU352" s="79"/>
      <c r="DV352" s="79"/>
      <c r="DW352" s="79"/>
      <c r="DX352" s="182"/>
      <c r="DY352" s="183"/>
      <c r="DZ352" s="62"/>
      <c r="EA352" s="63"/>
      <c r="EB352" s="63"/>
      <c r="EC352" s="79"/>
      <c r="ED352" s="79"/>
      <c r="EE352" s="79"/>
      <c r="EF352" s="79"/>
      <c r="EG352" s="79"/>
      <c r="EH352" s="79"/>
      <c r="EI352" s="79"/>
      <c r="EJ352" s="79" t="e">
        <f>SUM(L352+#REF!)</f>
        <v>#REF!</v>
      </c>
      <c r="EK352" s="79" t="e">
        <f>SUM(M352+#REF!)</f>
        <v>#REF!</v>
      </c>
      <c r="EL352" s="79" t="e">
        <f>SUM(N352+#REF!)</f>
        <v>#REF!</v>
      </c>
      <c r="EM352" s="153">
        <f t="shared" si="3124"/>
        <v>0</v>
      </c>
      <c r="EN352" s="153">
        <f t="shared" si="3125"/>
        <v>0</v>
      </c>
      <c r="EO352" s="153">
        <f t="shared" si="3126"/>
        <v>0</v>
      </c>
      <c r="EP352" s="153">
        <f t="shared" si="3127"/>
        <v>0</v>
      </c>
      <c r="EQ352" s="153">
        <f t="shared" si="3128"/>
        <v>0</v>
      </c>
      <c r="ER352" s="153">
        <f t="shared" si="3129"/>
        <v>0</v>
      </c>
      <c r="ES352" s="153">
        <f t="shared" si="3130"/>
        <v>0</v>
      </c>
      <c r="ET352" s="153">
        <f t="shared" si="3131"/>
        <v>0</v>
      </c>
      <c r="EU352" s="153">
        <f t="shared" si="3132"/>
        <v>0</v>
      </c>
      <c r="EV352" s="153">
        <f t="shared" si="3133"/>
        <v>0</v>
      </c>
      <c r="EW352" s="153">
        <f t="shared" si="3134"/>
        <v>0</v>
      </c>
      <c r="EX352" s="153">
        <f t="shared" si="3135"/>
        <v>0</v>
      </c>
      <c r="EY352" s="153">
        <f t="shared" si="3136"/>
        <v>0</v>
      </c>
      <c r="EZ352" s="153">
        <f t="shared" si="3137"/>
        <v>17</v>
      </c>
      <c r="FA352" s="153">
        <f t="shared" si="3138"/>
        <v>34</v>
      </c>
      <c r="FB352" s="153">
        <f t="shared" si="3139"/>
        <v>1</v>
      </c>
      <c r="FC352" s="153">
        <f t="shared" si="3140"/>
        <v>90</v>
      </c>
      <c r="FD352" s="153">
        <f t="shared" si="3141"/>
        <v>0</v>
      </c>
      <c r="FE352" s="153">
        <f t="shared" si="3142"/>
        <v>0</v>
      </c>
      <c r="FF352" s="153">
        <f t="shared" si="3143"/>
        <v>0</v>
      </c>
      <c r="FG352" s="153">
        <f t="shared" si="3144"/>
        <v>0</v>
      </c>
      <c r="FH352" s="153">
        <f t="shared" si="3145"/>
        <v>0</v>
      </c>
      <c r="FI352" s="153">
        <f t="shared" si="3146"/>
        <v>0</v>
      </c>
      <c r="FJ352" s="153">
        <f t="shared" si="3147"/>
        <v>0</v>
      </c>
      <c r="FK352" s="153">
        <f t="shared" si="3148"/>
        <v>0</v>
      </c>
      <c r="FL352" s="153">
        <f t="shared" si="3149"/>
        <v>0</v>
      </c>
      <c r="FM352" s="153">
        <f t="shared" si="3150"/>
        <v>0</v>
      </c>
      <c r="FN352" s="153">
        <f t="shared" si="3151"/>
        <v>0</v>
      </c>
      <c r="FO352" s="153">
        <f t="shared" si="3152"/>
        <v>0</v>
      </c>
      <c r="FP352" s="153">
        <f t="shared" si="3153"/>
        <v>0</v>
      </c>
      <c r="FQ352" s="153">
        <f t="shared" si="3154"/>
        <v>0</v>
      </c>
      <c r="FR352" s="153">
        <f t="shared" si="3155"/>
        <v>0</v>
      </c>
      <c r="FS352" s="153">
        <f t="shared" si="3156"/>
        <v>0</v>
      </c>
      <c r="FT352" s="153">
        <f t="shared" si="3157"/>
        <v>0</v>
      </c>
      <c r="FU352" s="153">
        <f t="shared" si="3158"/>
        <v>0</v>
      </c>
      <c r="FV352" s="153">
        <f t="shared" si="3159"/>
        <v>0</v>
      </c>
      <c r="FW352" s="153">
        <f t="shared" si="3160"/>
        <v>0</v>
      </c>
      <c r="FX352" s="153">
        <f t="shared" si="3161"/>
        <v>0</v>
      </c>
      <c r="FY352" s="153">
        <f t="shared" si="3162"/>
        <v>0</v>
      </c>
      <c r="FZ352" s="153">
        <f t="shared" si="3163"/>
        <v>0</v>
      </c>
      <c r="GA352" s="153">
        <f t="shared" si="3164"/>
        <v>0</v>
      </c>
      <c r="GB352" s="153">
        <f t="shared" si="3165"/>
        <v>0</v>
      </c>
      <c r="GC352" s="153">
        <f t="shared" si="3166"/>
        <v>0</v>
      </c>
      <c r="GD352" s="153">
        <f t="shared" si="3167"/>
        <v>0</v>
      </c>
      <c r="GE352" s="153">
        <f t="shared" si="3168"/>
        <v>124</v>
      </c>
      <c r="GF352" s="153">
        <f t="shared" si="3169"/>
        <v>0</v>
      </c>
      <c r="GG352" s="79"/>
      <c r="GH352" s="79"/>
      <c r="GI352" s="79"/>
      <c r="GJ352" s="80"/>
      <c r="GK352" s="267"/>
      <c r="GL352" s="10"/>
      <c r="GM352" s="10"/>
      <c r="GN352" s="1"/>
      <c r="GO352" s="13"/>
      <c r="GP352" s="26"/>
      <c r="GQ352" s="5"/>
      <c r="GR352" s="5"/>
    </row>
    <row r="353" spans="1:200" ht="24.95" hidden="1" customHeight="1" outlineLevel="1" x14ac:dyDescent="0.3">
      <c r="A353" s="116"/>
      <c r="B353" s="62" t="s">
        <v>245</v>
      </c>
      <c r="C353" s="63" t="s">
        <v>110</v>
      </c>
      <c r="D353" s="63" t="s">
        <v>95</v>
      </c>
      <c r="E353" s="63" t="s">
        <v>130</v>
      </c>
      <c r="F353" s="63" t="s">
        <v>246</v>
      </c>
      <c r="G353" s="63">
        <v>9</v>
      </c>
      <c r="H353" s="63">
        <v>3</v>
      </c>
      <c r="I353" s="63">
        <v>1</v>
      </c>
      <c r="J353" s="63">
        <v>2</v>
      </c>
      <c r="K353" s="63">
        <f t="shared" si="3094"/>
        <v>4</v>
      </c>
      <c r="L353" s="62"/>
      <c r="M353" s="64">
        <f t="shared" si="3095"/>
        <v>0</v>
      </c>
      <c r="N353" s="65"/>
      <c r="O353" s="66">
        <f t="shared" si="3096"/>
        <v>0</v>
      </c>
      <c r="P353" s="65"/>
      <c r="Q353" s="66">
        <f t="shared" si="3097"/>
        <v>0</v>
      </c>
      <c r="R353" s="65"/>
      <c r="S353" s="66">
        <f t="shared" si="3098"/>
        <v>0</v>
      </c>
      <c r="T353" s="65"/>
      <c r="U353" s="66">
        <f t="shared" si="3099"/>
        <v>0</v>
      </c>
      <c r="V353" s="65"/>
      <c r="W353" s="66">
        <f>SUM(V353)*J353*5</f>
        <v>0</v>
      </c>
      <c r="X353" s="67">
        <f>SUM(J353*AX353*2+K353*AZ353*2)</f>
        <v>0</v>
      </c>
      <c r="Y353" s="67">
        <f>L353*J353*0.05</f>
        <v>0</v>
      </c>
      <c r="Z353" s="65"/>
      <c r="AA353" s="66"/>
      <c r="AB353" s="65">
        <v>17</v>
      </c>
      <c r="AC353" s="67">
        <f>AB353*H353*2</f>
        <v>102</v>
      </c>
      <c r="AD353" s="65"/>
      <c r="AE353" s="69">
        <f>SUM(AD353*H353*(30+4))/5</f>
        <v>0</v>
      </c>
      <c r="AF353" s="65"/>
      <c r="AG353" s="66">
        <f>SUM(AF353*H353*3)</f>
        <v>0</v>
      </c>
      <c r="AH353" s="65"/>
      <c r="AI353" s="67">
        <f>SUM(AH353*H353/3)</f>
        <v>0</v>
      </c>
      <c r="AJ353" s="65"/>
      <c r="AK353" s="67">
        <f t="shared" si="3177"/>
        <v>0</v>
      </c>
      <c r="AL353" s="65"/>
      <c r="AM353" s="66">
        <f>SUM(AL353*H353)</f>
        <v>0</v>
      </c>
      <c r="AN353" s="65"/>
      <c r="AO353" s="66">
        <f>SUM(AN353*J353)</f>
        <v>0</v>
      </c>
      <c r="AP353" s="65"/>
      <c r="AQ353" s="68">
        <f>H353*AP353*3/3</f>
        <v>0</v>
      </c>
      <c r="AR353" s="65"/>
      <c r="AS353" s="67">
        <f>SUM(J353*AR353*6)</f>
        <v>0</v>
      </c>
      <c r="AT353" s="65"/>
      <c r="AU353" s="67">
        <f>AT353*H353/3</f>
        <v>0</v>
      </c>
      <c r="AV353" s="65"/>
      <c r="AW353" s="66">
        <f>SUM(AV353*H353/3)</f>
        <v>0</v>
      </c>
      <c r="AX353" s="65"/>
      <c r="AY353" s="67">
        <f>SUM(J353*AX353*8)</f>
        <v>0</v>
      </c>
      <c r="AZ353" s="65"/>
      <c r="BA353" s="67">
        <f t="shared" si="3178"/>
        <v>0</v>
      </c>
      <c r="BB353" s="65"/>
      <c r="BC353" s="67">
        <f>SUM(BB353*K353*4*6)</f>
        <v>0</v>
      </c>
      <c r="BD353" s="65"/>
      <c r="BE353" s="70">
        <f>SUM(BD353*50)</f>
        <v>0</v>
      </c>
      <c r="BF353" s="116"/>
      <c r="BG353" s="181">
        <f t="shared" si="3100"/>
        <v>102</v>
      </c>
      <c r="BH353" s="181">
        <f t="shared" si="3101"/>
        <v>0</v>
      </c>
      <c r="BI353" s="116"/>
      <c r="BJ353" s="116"/>
      <c r="BK353" s="116"/>
      <c r="BL353" s="116"/>
      <c r="BM353" s="82"/>
      <c r="BN353" s="62" t="s">
        <v>115</v>
      </c>
      <c r="BO353" s="119" t="s">
        <v>94</v>
      </c>
      <c r="BP353" s="119" t="s">
        <v>95</v>
      </c>
      <c r="BQ353" s="119" t="s">
        <v>162</v>
      </c>
      <c r="BR353" s="119" t="s">
        <v>166</v>
      </c>
      <c r="BS353" s="119">
        <v>2</v>
      </c>
      <c r="BT353" s="63">
        <v>91</v>
      </c>
      <c r="BU353" s="63">
        <v>1</v>
      </c>
      <c r="BV353" s="63">
        <v>1</v>
      </c>
      <c r="BW353" s="63">
        <f>SUM(BV353)*2</f>
        <v>2</v>
      </c>
      <c r="BX353" s="137">
        <v>30</v>
      </c>
      <c r="BY353" s="172">
        <f>SUM(BZ353+CB353+CD353+CF353+CH353)</f>
        <v>14</v>
      </c>
      <c r="BZ353" s="141"/>
      <c r="CA353" s="142">
        <f>SUM(BZ353)*BU353</f>
        <v>0</v>
      </c>
      <c r="CB353" s="141">
        <v>12</v>
      </c>
      <c r="CC353" s="142">
        <f>BV353*CB353</f>
        <v>12</v>
      </c>
      <c r="CD353" s="141">
        <v>2</v>
      </c>
      <c r="CE353" s="142">
        <f>SUM(CD353)*BV353</f>
        <v>2</v>
      </c>
      <c r="CF353" s="141"/>
      <c r="CG353" s="142">
        <f>SUM(CF353)*BW353</f>
        <v>0</v>
      </c>
      <c r="CH353" s="141"/>
      <c r="CI353" s="142">
        <f>SUM(CH353)*BV353*5</f>
        <v>0</v>
      </c>
      <c r="CJ353" s="163">
        <v>0</v>
      </c>
      <c r="CK353" s="163">
        <v>0</v>
      </c>
      <c r="CL353" s="141"/>
      <c r="CM353" s="142"/>
      <c r="CN353" s="141"/>
      <c r="CO353" s="68">
        <f>SUM(CN353)*3*BT353/5</f>
        <v>0</v>
      </c>
      <c r="CP353" s="141"/>
      <c r="CQ353" s="148">
        <f>SUM(CP353*BT353*(30+4))</f>
        <v>0</v>
      </c>
      <c r="CR353" s="141"/>
      <c r="CS353" s="142">
        <f>SUM(CR353*BT353*3)</f>
        <v>0</v>
      </c>
      <c r="CT353" s="141"/>
      <c r="CU353" s="167">
        <f>SUM(CT353*BT353/3)</f>
        <v>0</v>
      </c>
      <c r="CV353" s="141"/>
      <c r="CW353" s="67">
        <f>SUM(CV353*BT353*2/3)</f>
        <v>0</v>
      </c>
      <c r="CX353" s="141"/>
      <c r="CY353" s="142">
        <f>SUM(CX353*BT353)</f>
        <v>0</v>
      </c>
      <c r="CZ353" s="141"/>
      <c r="DA353" s="142">
        <f>SUM(CZ353*BV353)</f>
        <v>0</v>
      </c>
      <c r="DB353" s="141"/>
      <c r="DC353" s="142">
        <f>SUM(DB353*BT353*2)</f>
        <v>0</v>
      </c>
      <c r="DD353" s="141">
        <v>1</v>
      </c>
      <c r="DE353" s="66">
        <f>DD353*BV353*6</f>
        <v>6</v>
      </c>
      <c r="DF353" s="65"/>
      <c r="DG353" s="67">
        <f>DF353*BT353/3</f>
        <v>0</v>
      </c>
      <c r="DH353" s="141"/>
      <c r="DI353" s="162">
        <f>SUM(DH353*BT353/3)</f>
        <v>0</v>
      </c>
      <c r="DJ353" s="141"/>
      <c r="DK353" s="162">
        <f>SUM(BV353*DJ353*8)</f>
        <v>0</v>
      </c>
      <c r="DL353" s="141"/>
      <c r="DM353" s="163">
        <f>SUM(DL353*BW353*5*6)</f>
        <v>0</v>
      </c>
      <c r="DN353" s="141"/>
      <c r="DO353" s="68">
        <f>SUM(DN353*BW353*4*6)</f>
        <v>0</v>
      </c>
      <c r="DP353" s="141"/>
      <c r="DQ353" s="164">
        <f>SUM(DP353*50)</f>
        <v>0</v>
      </c>
      <c r="DR353" s="79"/>
      <c r="DS353" s="153">
        <f t="shared" si="3122"/>
        <v>20</v>
      </c>
      <c r="DT353" s="153">
        <f t="shared" si="3123"/>
        <v>20</v>
      </c>
      <c r="DU353" s="79"/>
      <c r="DV353" s="79"/>
      <c r="DW353" s="79"/>
      <c r="DX353" s="182"/>
      <c r="DY353" s="183"/>
      <c r="DZ353" s="184"/>
      <c r="EA353" s="184"/>
      <c r="EB353" s="79"/>
      <c r="EC353" s="79"/>
      <c r="ED353" s="79"/>
      <c r="EE353" s="79"/>
      <c r="EF353" s="79"/>
      <c r="EG353" s="79"/>
      <c r="EH353" s="79"/>
      <c r="EI353" s="79"/>
      <c r="EJ353" s="79">
        <f t="shared" si="3201"/>
        <v>30</v>
      </c>
      <c r="EK353" s="79">
        <f t="shared" si="3202"/>
        <v>14</v>
      </c>
      <c r="EL353" s="79">
        <f t="shared" si="3203"/>
        <v>0</v>
      </c>
      <c r="EM353" s="153">
        <f t="shared" si="3124"/>
        <v>0</v>
      </c>
      <c r="EN353" s="153">
        <f t="shared" si="3125"/>
        <v>12</v>
      </c>
      <c r="EO353" s="153">
        <f t="shared" si="3126"/>
        <v>12</v>
      </c>
      <c r="EP353" s="153">
        <f t="shared" si="3127"/>
        <v>2</v>
      </c>
      <c r="EQ353" s="153">
        <f t="shared" si="3128"/>
        <v>2</v>
      </c>
      <c r="ER353" s="153">
        <f t="shared" si="3129"/>
        <v>0</v>
      </c>
      <c r="ES353" s="153">
        <f t="shared" si="3130"/>
        <v>0</v>
      </c>
      <c r="ET353" s="153">
        <f t="shared" si="3131"/>
        <v>0</v>
      </c>
      <c r="EU353" s="153">
        <f t="shared" si="3132"/>
        <v>0</v>
      </c>
      <c r="EV353" s="153">
        <f t="shared" si="3133"/>
        <v>0</v>
      </c>
      <c r="EW353" s="153">
        <f t="shared" si="3134"/>
        <v>0</v>
      </c>
      <c r="EX353" s="153">
        <f t="shared" si="3135"/>
        <v>0</v>
      </c>
      <c r="EY353" s="153">
        <f t="shared" si="3136"/>
        <v>0</v>
      </c>
      <c r="EZ353" s="153">
        <f t="shared" si="3137"/>
        <v>17</v>
      </c>
      <c r="FA353" s="153">
        <f t="shared" si="3138"/>
        <v>102</v>
      </c>
      <c r="FB353" s="153">
        <f t="shared" si="3139"/>
        <v>0</v>
      </c>
      <c r="FC353" s="153">
        <f t="shared" si="3140"/>
        <v>0</v>
      </c>
      <c r="FD353" s="153">
        <f t="shared" si="3141"/>
        <v>0</v>
      </c>
      <c r="FE353" s="153">
        <f t="shared" si="3142"/>
        <v>0</v>
      </c>
      <c r="FF353" s="153">
        <f t="shared" si="3143"/>
        <v>0</v>
      </c>
      <c r="FG353" s="153">
        <f t="shared" si="3144"/>
        <v>0</v>
      </c>
      <c r="FH353" s="153">
        <f t="shared" si="3145"/>
        <v>0</v>
      </c>
      <c r="FI353" s="153">
        <f t="shared" si="3146"/>
        <v>0</v>
      </c>
      <c r="FJ353" s="153">
        <f t="shared" si="3147"/>
        <v>0</v>
      </c>
      <c r="FK353" s="153">
        <f t="shared" si="3148"/>
        <v>0</v>
      </c>
      <c r="FL353" s="153">
        <f t="shared" si="3149"/>
        <v>0</v>
      </c>
      <c r="FM353" s="153">
        <f t="shared" si="3150"/>
        <v>0</v>
      </c>
      <c r="FN353" s="153">
        <f t="shared" si="3151"/>
        <v>0</v>
      </c>
      <c r="FO353" s="153">
        <f t="shared" si="3152"/>
        <v>0</v>
      </c>
      <c r="FP353" s="153">
        <f t="shared" si="3153"/>
        <v>1</v>
      </c>
      <c r="FQ353" s="153">
        <f t="shared" si="3154"/>
        <v>6</v>
      </c>
      <c r="FR353" s="153">
        <f t="shared" si="3155"/>
        <v>0</v>
      </c>
      <c r="FS353" s="153">
        <f t="shared" si="3156"/>
        <v>0</v>
      </c>
      <c r="FT353" s="153">
        <f t="shared" si="3157"/>
        <v>0</v>
      </c>
      <c r="FU353" s="153">
        <f t="shared" si="3158"/>
        <v>0</v>
      </c>
      <c r="FV353" s="153">
        <f t="shared" si="3159"/>
        <v>0</v>
      </c>
      <c r="FW353" s="153">
        <f t="shared" si="3160"/>
        <v>0</v>
      </c>
      <c r="FX353" s="153">
        <f t="shared" si="3161"/>
        <v>0</v>
      </c>
      <c r="FY353" s="153">
        <f t="shared" si="3162"/>
        <v>0</v>
      </c>
      <c r="FZ353" s="153">
        <f t="shared" si="3163"/>
        <v>0</v>
      </c>
      <c r="GA353" s="153">
        <f t="shared" si="3164"/>
        <v>0</v>
      </c>
      <c r="GB353" s="153">
        <f t="shared" si="3165"/>
        <v>0</v>
      </c>
      <c r="GC353" s="153">
        <f t="shared" si="3166"/>
        <v>0</v>
      </c>
      <c r="GD353" s="153">
        <f t="shared" si="3167"/>
        <v>0</v>
      </c>
      <c r="GE353" s="153">
        <f t="shared" si="3168"/>
        <v>122</v>
      </c>
      <c r="GF353" s="153">
        <f t="shared" si="3169"/>
        <v>20</v>
      </c>
      <c r="GG353" s="79"/>
      <c r="GH353" s="79"/>
      <c r="GI353" s="79"/>
      <c r="GJ353" s="80"/>
      <c r="GK353" s="267"/>
      <c r="GL353" s="10"/>
      <c r="GM353" s="10"/>
      <c r="GN353" s="1"/>
      <c r="GO353" s="13"/>
      <c r="GP353" s="26"/>
      <c r="GQ353" s="5"/>
      <c r="GR353" s="5"/>
    </row>
    <row r="354" spans="1:200" ht="24.95" hidden="1" customHeight="1" outlineLevel="1" x14ac:dyDescent="0.3">
      <c r="A354" s="116"/>
      <c r="B354" s="137" t="s">
        <v>375</v>
      </c>
      <c r="C354" s="119" t="s">
        <v>94</v>
      </c>
      <c r="D354" s="119" t="s">
        <v>95</v>
      </c>
      <c r="E354" s="119" t="s">
        <v>162</v>
      </c>
      <c r="F354" s="119" t="s">
        <v>376</v>
      </c>
      <c r="G354" s="119">
        <v>9</v>
      </c>
      <c r="H354" s="119">
        <v>6</v>
      </c>
      <c r="I354" s="119">
        <v>1</v>
      </c>
      <c r="J354" s="119">
        <v>1</v>
      </c>
      <c r="K354" s="119">
        <v>1</v>
      </c>
      <c r="L354" s="138"/>
      <c r="M354" s="139">
        <f t="shared" ref="M354:M355" si="3226">SUM(N354+P354+R354+T354+V354)</f>
        <v>0</v>
      </c>
      <c r="N354" s="138"/>
      <c r="O354" s="138">
        <f t="shared" ref="O354:O355" si="3227">SUM(N354)*I354</f>
        <v>0</v>
      </c>
      <c r="P354" s="138"/>
      <c r="Q354" s="140">
        <f t="shared" si="3097"/>
        <v>0</v>
      </c>
      <c r="R354" s="138"/>
      <c r="S354" s="140">
        <f t="shared" ref="S354" si="3228">SUM(R354)*J354</f>
        <v>0</v>
      </c>
      <c r="T354" s="141"/>
      <c r="U354" s="142">
        <f t="shared" ref="U354" si="3229">SUM(T354)*K354</f>
        <v>0</v>
      </c>
      <c r="V354" s="141"/>
      <c r="W354" s="142">
        <f t="shared" ref="W354" si="3230">SUM(V354)*J354*5</f>
        <v>0</v>
      </c>
      <c r="X354" s="68"/>
      <c r="Y354" s="68">
        <f t="shared" ref="Y354" si="3231">SUM(L354*5/100*J354)</f>
        <v>0</v>
      </c>
      <c r="Z354" s="141"/>
      <c r="AA354" s="142"/>
      <c r="AB354" s="141"/>
      <c r="AC354" s="68">
        <f t="shared" ref="AC354" si="3232">SUM(AB354)*3*H354/5</f>
        <v>0</v>
      </c>
      <c r="AD354" s="141">
        <v>1</v>
      </c>
      <c r="AE354" s="148">
        <f>SUM(AD354*H354*(15))</f>
        <v>90</v>
      </c>
      <c r="AF354" s="141"/>
      <c r="AG354" s="142">
        <f t="shared" ref="AG354" si="3233">SUM(AF354*H354*3)</f>
        <v>0</v>
      </c>
      <c r="AH354" s="141"/>
      <c r="AI354" s="68">
        <f t="shared" ref="AI354" si="3234">SUM(AH354*H354/3)</f>
        <v>0</v>
      </c>
      <c r="AJ354" s="141"/>
      <c r="AK354" s="68">
        <f t="shared" si="3177"/>
        <v>0</v>
      </c>
      <c r="AL354" s="141"/>
      <c r="AM354" s="142">
        <f>SUM(AL354*H354)</f>
        <v>0</v>
      </c>
      <c r="AN354" s="141"/>
      <c r="AO354" s="142">
        <f t="shared" ref="AO354" si="3235">SUM(AN354*J354)</f>
        <v>0</v>
      </c>
      <c r="AP354" s="141"/>
      <c r="AQ354" s="68">
        <f>SUM(AP354*H354*2)</f>
        <v>0</v>
      </c>
      <c r="AR354" s="141"/>
      <c r="AS354" s="68">
        <f t="shared" ref="AS354" si="3236">SUM(J354*AR354*6)</f>
        <v>0</v>
      </c>
      <c r="AT354" s="141"/>
      <c r="AU354" s="68">
        <f t="shared" ref="AU354" si="3237">AT354*H354/3</f>
        <v>0</v>
      </c>
      <c r="AV354" s="141"/>
      <c r="AW354" s="142">
        <f t="shared" ref="AW354" si="3238">SUM(AV354*H354/3)</f>
        <v>0</v>
      </c>
      <c r="AX354" s="141"/>
      <c r="AY354" s="68">
        <f>SUM(AX354*H354/3)</f>
        <v>0</v>
      </c>
      <c r="AZ354" s="141"/>
      <c r="BA354" s="68">
        <f t="shared" si="3178"/>
        <v>0</v>
      </c>
      <c r="BB354" s="141"/>
      <c r="BC354" s="68">
        <f t="shared" ref="BC354" si="3239">SUM(BB354*K354*4*6)</f>
        <v>0</v>
      </c>
      <c r="BD354" s="141"/>
      <c r="BE354" s="112">
        <f t="shared" ref="BE354" si="3240">SUM(BD354*50)</f>
        <v>0</v>
      </c>
      <c r="BF354" s="116"/>
      <c r="BG354" s="181">
        <f t="shared" si="3100"/>
        <v>90</v>
      </c>
      <c r="BH354" s="181">
        <f t="shared" si="3101"/>
        <v>0</v>
      </c>
      <c r="BI354" s="116"/>
      <c r="BJ354" s="116"/>
      <c r="BK354" s="116"/>
      <c r="BL354" s="116"/>
      <c r="BM354" s="82"/>
      <c r="BN354" s="184"/>
      <c r="BO354" s="184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>
        <f t="shared" ref="BY354:BY362" si="3241">SUM(BZ354+CB354+CF354+CH354+DD354*2)</f>
        <v>0</v>
      </c>
      <c r="BZ354" s="79"/>
      <c r="CA354" s="153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153"/>
      <c r="CV354" s="79"/>
      <c r="CW354" s="79"/>
      <c r="CX354" s="79"/>
      <c r="CY354" s="79"/>
      <c r="CZ354" s="79"/>
      <c r="DA354" s="79"/>
      <c r="DB354" s="79"/>
      <c r="DC354" s="155"/>
      <c r="DD354" s="79"/>
      <c r="DE354" s="155"/>
      <c r="DF354" s="79"/>
      <c r="DG354" s="79"/>
      <c r="DH354" s="79"/>
      <c r="DI354" s="79"/>
      <c r="DJ354" s="79"/>
      <c r="DK354" s="155"/>
      <c r="DL354" s="79"/>
      <c r="DM354" s="79"/>
      <c r="DN354" s="79"/>
      <c r="DO354" s="79"/>
      <c r="DP354" s="79"/>
      <c r="DQ354" s="79"/>
      <c r="DR354" s="79"/>
      <c r="DS354" s="153">
        <f t="shared" ref="DS354:DS362" si="3242">SUM(DA354+DQ354+DO354+DM354+DK354+DI354+DE354+DC354+CW354+CY354+CU354+CS354+CQ354+CO354+CM354+CK354+CJ354+CI354+CG354+CC354+CA354+CE354+DG354)</f>
        <v>0</v>
      </c>
      <c r="DT354" s="153">
        <f t="shared" si="3123"/>
        <v>0</v>
      </c>
      <c r="DU354" s="79"/>
      <c r="DV354" s="79"/>
      <c r="DW354" s="79"/>
      <c r="DX354" s="182"/>
      <c r="DY354" s="183"/>
      <c r="DZ354" s="184"/>
      <c r="EA354" s="184"/>
      <c r="EB354" s="79"/>
      <c r="EC354" s="79"/>
      <c r="ED354" s="79"/>
      <c r="EE354" s="79"/>
      <c r="EF354" s="79"/>
      <c r="EG354" s="79"/>
      <c r="EH354" s="79"/>
      <c r="EI354" s="79"/>
      <c r="EJ354" s="79">
        <f t="shared" si="3201"/>
        <v>0</v>
      </c>
      <c r="EK354" s="79">
        <f t="shared" si="3202"/>
        <v>0</v>
      </c>
      <c r="EL354" s="79">
        <f t="shared" si="3203"/>
        <v>0</v>
      </c>
      <c r="EM354" s="153">
        <f t="shared" si="3124"/>
        <v>0</v>
      </c>
      <c r="EN354" s="153">
        <f t="shared" si="3125"/>
        <v>0</v>
      </c>
      <c r="EO354" s="153">
        <f t="shared" si="3126"/>
        <v>0</v>
      </c>
      <c r="EP354" s="153">
        <f t="shared" si="3127"/>
        <v>0</v>
      </c>
      <c r="EQ354" s="153">
        <f t="shared" si="3128"/>
        <v>0</v>
      </c>
      <c r="ER354" s="153">
        <f t="shared" si="3129"/>
        <v>0</v>
      </c>
      <c r="ES354" s="153">
        <f t="shared" si="3130"/>
        <v>0</v>
      </c>
      <c r="ET354" s="153">
        <f t="shared" si="3131"/>
        <v>0</v>
      </c>
      <c r="EU354" s="153">
        <f t="shared" si="3132"/>
        <v>0</v>
      </c>
      <c r="EV354" s="153">
        <f t="shared" si="3133"/>
        <v>0</v>
      </c>
      <c r="EW354" s="153">
        <f t="shared" si="3134"/>
        <v>0</v>
      </c>
      <c r="EX354" s="153">
        <f t="shared" si="3135"/>
        <v>0</v>
      </c>
      <c r="EY354" s="153">
        <f t="shared" si="3136"/>
        <v>0</v>
      </c>
      <c r="EZ354" s="153">
        <f t="shared" si="3137"/>
        <v>0</v>
      </c>
      <c r="FA354" s="153">
        <f t="shared" si="3138"/>
        <v>0</v>
      </c>
      <c r="FB354" s="153">
        <f t="shared" si="3139"/>
        <v>1</v>
      </c>
      <c r="FC354" s="153">
        <f t="shared" si="3140"/>
        <v>90</v>
      </c>
      <c r="FD354" s="153">
        <f t="shared" si="3141"/>
        <v>0</v>
      </c>
      <c r="FE354" s="153">
        <f t="shared" si="3142"/>
        <v>0</v>
      </c>
      <c r="FF354" s="153">
        <f t="shared" si="3143"/>
        <v>0</v>
      </c>
      <c r="FG354" s="153">
        <f t="shared" si="3144"/>
        <v>0</v>
      </c>
      <c r="FH354" s="153">
        <f t="shared" si="3145"/>
        <v>0</v>
      </c>
      <c r="FI354" s="153">
        <f t="shared" si="3146"/>
        <v>0</v>
      </c>
      <c r="FJ354" s="153">
        <f t="shared" si="3147"/>
        <v>0</v>
      </c>
      <c r="FK354" s="153">
        <f t="shared" si="3148"/>
        <v>0</v>
      </c>
      <c r="FL354" s="153">
        <f t="shared" si="3149"/>
        <v>0</v>
      </c>
      <c r="FM354" s="153">
        <f t="shared" si="3150"/>
        <v>0</v>
      </c>
      <c r="FN354" s="153">
        <f t="shared" si="3151"/>
        <v>0</v>
      </c>
      <c r="FO354" s="153">
        <f t="shared" si="3152"/>
        <v>0</v>
      </c>
      <c r="FP354" s="153">
        <f t="shared" si="3153"/>
        <v>0</v>
      </c>
      <c r="FQ354" s="153">
        <f t="shared" si="3154"/>
        <v>0</v>
      </c>
      <c r="FR354" s="153">
        <f t="shared" si="3155"/>
        <v>0</v>
      </c>
      <c r="FS354" s="153">
        <f t="shared" si="3156"/>
        <v>0</v>
      </c>
      <c r="FT354" s="153">
        <f t="shared" si="3157"/>
        <v>0</v>
      </c>
      <c r="FU354" s="153">
        <f t="shared" si="3158"/>
        <v>0</v>
      </c>
      <c r="FV354" s="153">
        <f t="shared" si="3159"/>
        <v>0</v>
      </c>
      <c r="FW354" s="153">
        <f t="shared" si="3160"/>
        <v>0</v>
      </c>
      <c r="FX354" s="153">
        <f t="shared" si="3161"/>
        <v>0</v>
      </c>
      <c r="FY354" s="153">
        <f t="shared" si="3162"/>
        <v>0</v>
      </c>
      <c r="FZ354" s="153">
        <f t="shared" si="3163"/>
        <v>0</v>
      </c>
      <c r="GA354" s="153">
        <f t="shared" si="3164"/>
        <v>0</v>
      </c>
      <c r="GB354" s="153">
        <f t="shared" si="3165"/>
        <v>0</v>
      </c>
      <c r="GC354" s="153">
        <f t="shared" si="3166"/>
        <v>0</v>
      </c>
      <c r="GD354" s="153">
        <f t="shared" si="3167"/>
        <v>0</v>
      </c>
      <c r="GE354" s="153">
        <f t="shared" si="3168"/>
        <v>90</v>
      </c>
      <c r="GF354" s="153">
        <f t="shared" si="3169"/>
        <v>0</v>
      </c>
      <c r="GG354" s="79"/>
      <c r="GH354" s="79"/>
      <c r="GI354" s="79"/>
      <c r="GJ354" s="80"/>
      <c r="GK354" s="267"/>
      <c r="GL354" s="10"/>
      <c r="GM354" s="10"/>
      <c r="GN354" s="1"/>
      <c r="GO354" s="13"/>
      <c r="GP354" s="26"/>
      <c r="GQ354" s="5"/>
      <c r="GR354" s="5"/>
    </row>
    <row r="355" spans="1:200" ht="24.95" hidden="1" customHeight="1" outlineLevel="1" x14ac:dyDescent="0.3">
      <c r="A355" s="116"/>
      <c r="B355" s="62" t="s">
        <v>102</v>
      </c>
      <c r="C355" s="63" t="s">
        <v>94</v>
      </c>
      <c r="D355" s="63" t="s">
        <v>95</v>
      </c>
      <c r="E355" s="63" t="s">
        <v>162</v>
      </c>
      <c r="F355" s="119" t="s">
        <v>168</v>
      </c>
      <c r="G355" s="63">
        <v>5</v>
      </c>
      <c r="H355" s="63">
        <v>25</v>
      </c>
      <c r="I355" s="63">
        <v>1</v>
      </c>
      <c r="J355" s="63">
        <v>1</v>
      </c>
      <c r="K355" s="63">
        <f t="shared" ref="K355" si="3243">SUM(J355)*2</f>
        <v>2</v>
      </c>
      <c r="L355" s="62">
        <v>62</v>
      </c>
      <c r="M355" s="64">
        <f t="shared" si="3226"/>
        <v>38</v>
      </c>
      <c r="N355" s="65"/>
      <c r="O355" s="66">
        <f t="shared" si="3227"/>
        <v>0</v>
      </c>
      <c r="P355" s="65">
        <v>14</v>
      </c>
      <c r="Q355" s="66"/>
      <c r="R355" s="65">
        <v>24</v>
      </c>
      <c r="S355" s="66"/>
      <c r="T355" s="65"/>
      <c r="U355" s="66">
        <f t="shared" ref="U355" si="3244">SUM(T355)*K355</f>
        <v>0</v>
      </c>
      <c r="V355" s="65"/>
      <c r="W355" s="66">
        <f>SUM(V355)*J355*5</f>
        <v>0</v>
      </c>
      <c r="X355" s="67">
        <f>SUM(J355*AX355*2+K355*AZ355*2)</f>
        <v>0</v>
      </c>
      <c r="Y355" s="68">
        <f>SUM(L355*5/100*J355)</f>
        <v>3.1</v>
      </c>
      <c r="Z355" s="116"/>
      <c r="AA355" s="116"/>
      <c r="AB355" s="116"/>
      <c r="AC355" s="116"/>
      <c r="AD355" s="116"/>
      <c r="AE355" s="116"/>
      <c r="AF355" s="116"/>
      <c r="AG355" s="116"/>
      <c r="AH355" s="116"/>
      <c r="AI355" s="181"/>
      <c r="AJ355" s="116"/>
      <c r="AK355" s="116"/>
      <c r="AL355" s="116"/>
      <c r="AM355" s="116"/>
      <c r="AN355" s="116"/>
      <c r="AO355" s="116"/>
      <c r="AP355" s="116"/>
      <c r="AQ355" s="116"/>
      <c r="AR355" s="116"/>
      <c r="AS355" s="116"/>
      <c r="AT355" s="116"/>
      <c r="AU355" s="116"/>
      <c r="AV355" s="116"/>
      <c r="AW355" s="116"/>
      <c r="AX355" s="116"/>
      <c r="AY355" s="116"/>
      <c r="AZ355" s="116"/>
      <c r="BA355" s="116"/>
      <c r="BB355" s="116"/>
      <c r="BC355" s="116"/>
      <c r="BD355" s="116"/>
      <c r="BE355" s="116"/>
      <c r="BF355" s="116"/>
      <c r="BG355" s="181">
        <f t="shared" si="3100"/>
        <v>3.1</v>
      </c>
      <c r="BH355" s="181">
        <f t="shared" si="3101"/>
        <v>0</v>
      </c>
      <c r="BI355" s="116"/>
      <c r="BJ355" s="116"/>
      <c r="BK355" s="116"/>
      <c r="BL355" s="116"/>
      <c r="BM355" s="82"/>
      <c r="BN355" s="184"/>
      <c r="BO355" s="184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>
        <f t="shared" si="3241"/>
        <v>0</v>
      </c>
      <c r="BZ355" s="79"/>
      <c r="CA355" s="153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153"/>
      <c r="CV355" s="79"/>
      <c r="CW355" s="79"/>
      <c r="CX355" s="79"/>
      <c r="CY355" s="79"/>
      <c r="CZ355" s="79"/>
      <c r="DA355" s="79"/>
      <c r="DB355" s="79"/>
      <c r="DC355" s="155"/>
      <c r="DD355" s="79"/>
      <c r="DE355" s="155"/>
      <c r="DF355" s="79"/>
      <c r="DG355" s="79"/>
      <c r="DH355" s="79"/>
      <c r="DI355" s="79"/>
      <c r="DJ355" s="79"/>
      <c r="DK355" s="155"/>
      <c r="DL355" s="79"/>
      <c r="DM355" s="79"/>
      <c r="DN355" s="79"/>
      <c r="DO355" s="79"/>
      <c r="DP355" s="79"/>
      <c r="DQ355" s="79"/>
      <c r="DR355" s="79"/>
      <c r="DS355" s="153">
        <f t="shared" si="3242"/>
        <v>0</v>
      </c>
      <c r="DT355" s="153">
        <f t="shared" ref="DT355:DT362" si="3245">SUM(CA355+CC355+CG355+CI355+CJ355+DE355+DI355+DK355+DM355+DO355+CE355+DC355)</f>
        <v>0</v>
      </c>
      <c r="DU355" s="79"/>
      <c r="DV355" s="79"/>
      <c r="DW355" s="79"/>
      <c r="DX355" s="182"/>
      <c r="DY355" s="183"/>
      <c r="DZ355" s="184"/>
      <c r="EA355" s="184"/>
      <c r="EB355" s="79"/>
      <c r="EC355" s="79"/>
      <c r="ED355" s="79"/>
      <c r="EE355" s="79"/>
      <c r="EF355" s="79"/>
      <c r="EG355" s="79"/>
      <c r="EH355" s="79"/>
      <c r="EI355" s="79"/>
      <c r="EJ355" s="79">
        <f t="shared" si="3201"/>
        <v>62</v>
      </c>
      <c r="EK355" s="79">
        <f t="shared" si="3202"/>
        <v>38</v>
      </c>
      <c r="EL355" s="79">
        <f t="shared" si="3203"/>
        <v>0</v>
      </c>
      <c r="EM355" s="153">
        <f t="shared" si="3124"/>
        <v>0</v>
      </c>
      <c r="EN355" s="153">
        <f t="shared" si="3125"/>
        <v>14</v>
      </c>
      <c r="EO355" s="153">
        <f t="shared" si="3126"/>
        <v>0</v>
      </c>
      <c r="EP355" s="153">
        <f t="shared" si="3127"/>
        <v>24</v>
      </c>
      <c r="EQ355" s="153">
        <f t="shared" si="3128"/>
        <v>0</v>
      </c>
      <c r="ER355" s="153">
        <f t="shared" si="3129"/>
        <v>0</v>
      </c>
      <c r="ES355" s="153">
        <f t="shared" si="3130"/>
        <v>0</v>
      </c>
      <c r="ET355" s="153">
        <f t="shared" si="3131"/>
        <v>0</v>
      </c>
      <c r="EU355" s="153">
        <f t="shared" si="3132"/>
        <v>0</v>
      </c>
      <c r="EV355" s="153">
        <f t="shared" si="3133"/>
        <v>0</v>
      </c>
      <c r="EW355" s="153">
        <f t="shared" si="3134"/>
        <v>3.1</v>
      </c>
      <c r="EX355" s="153">
        <f t="shared" si="3135"/>
        <v>0</v>
      </c>
      <c r="EY355" s="153">
        <f t="shared" si="3136"/>
        <v>0</v>
      </c>
      <c r="EZ355" s="153">
        <f t="shared" si="3137"/>
        <v>0</v>
      </c>
      <c r="FA355" s="153">
        <f t="shared" si="3138"/>
        <v>0</v>
      </c>
      <c r="FB355" s="153">
        <f t="shared" si="3139"/>
        <v>0</v>
      </c>
      <c r="FC355" s="153">
        <f t="shared" si="3140"/>
        <v>0</v>
      </c>
      <c r="FD355" s="153">
        <f t="shared" si="3141"/>
        <v>0</v>
      </c>
      <c r="FE355" s="153">
        <f t="shared" si="3142"/>
        <v>0</v>
      </c>
      <c r="FF355" s="153">
        <f t="shared" si="3143"/>
        <v>0</v>
      </c>
      <c r="FG355" s="153">
        <f t="shared" si="3144"/>
        <v>0</v>
      </c>
      <c r="FH355" s="153">
        <f t="shared" si="3145"/>
        <v>0</v>
      </c>
      <c r="FI355" s="153">
        <f t="shared" si="3146"/>
        <v>0</v>
      </c>
      <c r="FJ355" s="153">
        <f t="shared" si="3147"/>
        <v>0</v>
      </c>
      <c r="FK355" s="153">
        <f t="shared" si="3148"/>
        <v>0</v>
      </c>
      <c r="FL355" s="153">
        <f t="shared" si="3149"/>
        <v>0</v>
      </c>
      <c r="FM355" s="153">
        <f t="shared" si="3150"/>
        <v>0</v>
      </c>
      <c r="FN355" s="153">
        <f t="shared" si="3151"/>
        <v>0</v>
      </c>
      <c r="FO355" s="153">
        <f t="shared" si="3152"/>
        <v>0</v>
      </c>
      <c r="FP355" s="153">
        <f t="shared" si="3153"/>
        <v>0</v>
      </c>
      <c r="FQ355" s="153">
        <f t="shared" si="3154"/>
        <v>0</v>
      </c>
      <c r="FR355" s="153">
        <f t="shared" si="3155"/>
        <v>0</v>
      </c>
      <c r="FS355" s="153">
        <f t="shared" si="3156"/>
        <v>0</v>
      </c>
      <c r="FT355" s="153">
        <f t="shared" si="3157"/>
        <v>0</v>
      </c>
      <c r="FU355" s="153">
        <f t="shared" si="3158"/>
        <v>0</v>
      </c>
      <c r="FV355" s="153">
        <f t="shared" si="3159"/>
        <v>0</v>
      </c>
      <c r="FW355" s="153">
        <f t="shared" si="3160"/>
        <v>0</v>
      </c>
      <c r="FX355" s="153">
        <f t="shared" si="3161"/>
        <v>0</v>
      </c>
      <c r="FY355" s="153">
        <f t="shared" si="3162"/>
        <v>0</v>
      </c>
      <c r="FZ355" s="153">
        <f t="shared" si="3163"/>
        <v>0</v>
      </c>
      <c r="GA355" s="153">
        <f t="shared" si="3164"/>
        <v>0</v>
      </c>
      <c r="GB355" s="153">
        <f t="shared" si="3165"/>
        <v>0</v>
      </c>
      <c r="GC355" s="153">
        <f t="shared" si="3166"/>
        <v>0</v>
      </c>
      <c r="GD355" s="153">
        <f t="shared" si="3167"/>
        <v>0</v>
      </c>
      <c r="GE355" s="153">
        <f t="shared" si="3168"/>
        <v>3.1</v>
      </c>
      <c r="GF355" s="153">
        <f t="shared" si="3169"/>
        <v>0</v>
      </c>
      <c r="GG355" s="79"/>
      <c r="GH355" s="79"/>
      <c r="GI355" s="79"/>
      <c r="GJ355" s="80"/>
      <c r="GK355" s="267"/>
      <c r="GL355" s="10"/>
      <c r="GM355" s="10"/>
      <c r="GN355" s="1"/>
      <c r="GO355" s="13"/>
      <c r="GP355" s="26"/>
      <c r="GQ355" s="5"/>
      <c r="GR355" s="5"/>
    </row>
    <row r="356" spans="1:200" ht="24.95" hidden="1" customHeight="1" outlineLevel="1" x14ac:dyDescent="0.3">
      <c r="A356" s="116"/>
      <c r="B356" s="137"/>
      <c r="C356" s="119"/>
      <c r="D356" s="119"/>
      <c r="E356" s="119"/>
      <c r="F356" s="119"/>
      <c r="G356" s="119"/>
      <c r="H356" s="119"/>
      <c r="I356" s="119"/>
      <c r="J356" s="119"/>
      <c r="K356" s="119"/>
      <c r="L356" s="137"/>
      <c r="M356" s="172"/>
      <c r="N356" s="173"/>
      <c r="O356" s="142"/>
      <c r="P356" s="173"/>
      <c r="Q356" s="142"/>
      <c r="R356" s="173"/>
      <c r="S356" s="142"/>
      <c r="T356" s="173"/>
      <c r="U356" s="142"/>
      <c r="V356" s="173"/>
      <c r="W356" s="142"/>
      <c r="X356" s="68"/>
      <c r="Y356" s="68"/>
      <c r="Z356" s="173"/>
      <c r="AA356" s="142"/>
      <c r="AB356" s="173"/>
      <c r="AC356" s="68"/>
      <c r="AD356" s="116"/>
      <c r="AE356" s="116"/>
      <c r="AF356" s="116"/>
      <c r="AG356" s="116"/>
      <c r="AH356" s="116"/>
      <c r="AI356" s="181"/>
      <c r="AJ356" s="116"/>
      <c r="AK356" s="116"/>
      <c r="AL356" s="116"/>
      <c r="AM356" s="116"/>
      <c r="AN356" s="116"/>
      <c r="AO356" s="116"/>
      <c r="AP356" s="116"/>
      <c r="AQ356" s="116"/>
      <c r="AR356" s="116"/>
      <c r="AS356" s="116"/>
      <c r="AT356" s="116"/>
      <c r="AU356" s="116"/>
      <c r="AV356" s="116"/>
      <c r="AW356" s="116"/>
      <c r="AX356" s="116"/>
      <c r="AY356" s="116"/>
      <c r="AZ356" s="116"/>
      <c r="BA356" s="116"/>
      <c r="BB356" s="116"/>
      <c r="BC356" s="116"/>
      <c r="BD356" s="116"/>
      <c r="BE356" s="116"/>
      <c r="BF356" s="116"/>
      <c r="BG356" s="181">
        <f t="shared" si="3100"/>
        <v>0</v>
      </c>
      <c r="BH356" s="181">
        <f t="shared" si="3101"/>
        <v>0</v>
      </c>
      <c r="BI356" s="116"/>
      <c r="BJ356" s="116"/>
      <c r="BK356" s="116"/>
      <c r="BL356" s="116"/>
      <c r="BM356" s="82"/>
      <c r="BN356" s="184"/>
      <c r="BO356" s="184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>
        <f t="shared" si="3241"/>
        <v>0</v>
      </c>
      <c r="BZ356" s="79"/>
      <c r="CA356" s="153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153"/>
      <c r="CV356" s="79"/>
      <c r="CW356" s="79"/>
      <c r="CX356" s="79"/>
      <c r="CY356" s="79"/>
      <c r="CZ356" s="79"/>
      <c r="DA356" s="79"/>
      <c r="DB356" s="79"/>
      <c r="DC356" s="155"/>
      <c r="DD356" s="79"/>
      <c r="DE356" s="155"/>
      <c r="DF356" s="79"/>
      <c r="DG356" s="79"/>
      <c r="DH356" s="79"/>
      <c r="DI356" s="79"/>
      <c r="DJ356" s="79"/>
      <c r="DK356" s="155"/>
      <c r="DL356" s="79"/>
      <c r="DM356" s="79"/>
      <c r="DN356" s="79"/>
      <c r="DO356" s="79"/>
      <c r="DP356" s="79"/>
      <c r="DQ356" s="79"/>
      <c r="DR356" s="79"/>
      <c r="DS356" s="153">
        <f t="shared" si="3242"/>
        <v>0</v>
      </c>
      <c r="DT356" s="153">
        <f t="shared" si="3245"/>
        <v>0</v>
      </c>
      <c r="DU356" s="79"/>
      <c r="DV356" s="79"/>
      <c r="DW356" s="79"/>
      <c r="DX356" s="182"/>
      <c r="DY356" s="183"/>
      <c r="DZ356" s="184"/>
      <c r="EA356" s="184"/>
      <c r="EB356" s="79"/>
      <c r="EC356" s="79"/>
      <c r="ED356" s="79"/>
      <c r="EE356" s="79"/>
      <c r="EF356" s="79"/>
      <c r="EG356" s="79"/>
      <c r="EH356" s="79"/>
      <c r="EI356" s="79"/>
      <c r="EJ356" s="79">
        <f t="shared" si="3201"/>
        <v>0</v>
      </c>
      <c r="EK356" s="79">
        <f t="shared" si="3202"/>
        <v>0</v>
      </c>
      <c r="EL356" s="79">
        <f t="shared" si="3203"/>
        <v>0</v>
      </c>
      <c r="EM356" s="153">
        <f t="shared" si="3124"/>
        <v>0</v>
      </c>
      <c r="EN356" s="153">
        <f t="shared" si="3125"/>
        <v>0</v>
      </c>
      <c r="EO356" s="153">
        <f t="shared" si="3126"/>
        <v>0</v>
      </c>
      <c r="EP356" s="153">
        <f t="shared" si="3127"/>
        <v>0</v>
      </c>
      <c r="EQ356" s="153">
        <f t="shared" si="3128"/>
        <v>0</v>
      </c>
      <c r="ER356" s="153">
        <f t="shared" si="3129"/>
        <v>0</v>
      </c>
      <c r="ES356" s="153">
        <f t="shared" si="3130"/>
        <v>0</v>
      </c>
      <c r="ET356" s="153">
        <f t="shared" si="3131"/>
        <v>0</v>
      </c>
      <c r="EU356" s="153">
        <f t="shared" si="3132"/>
        <v>0</v>
      </c>
      <c r="EV356" s="153">
        <f t="shared" si="3133"/>
        <v>0</v>
      </c>
      <c r="EW356" s="153">
        <f t="shared" si="3134"/>
        <v>0</v>
      </c>
      <c r="EX356" s="153">
        <f t="shared" si="3135"/>
        <v>0</v>
      </c>
      <c r="EY356" s="153">
        <f t="shared" si="3136"/>
        <v>0</v>
      </c>
      <c r="EZ356" s="153">
        <f t="shared" si="3137"/>
        <v>0</v>
      </c>
      <c r="FA356" s="153">
        <f t="shared" si="3138"/>
        <v>0</v>
      </c>
      <c r="FB356" s="153">
        <f t="shared" si="3139"/>
        <v>0</v>
      </c>
      <c r="FC356" s="153">
        <f t="shared" si="3140"/>
        <v>0</v>
      </c>
      <c r="FD356" s="153">
        <f t="shared" si="3141"/>
        <v>0</v>
      </c>
      <c r="FE356" s="153">
        <f t="shared" si="3142"/>
        <v>0</v>
      </c>
      <c r="FF356" s="153">
        <f t="shared" si="3143"/>
        <v>0</v>
      </c>
      <c r="FG356" s="153">
        <f t="shared" si="3144"/>
        <v>0</v>
      </c>
      <c r="FH356" s="153">
        <f t="shared" si="3145"/>
        <v>0</v>
      </c>
      <c r="FI356" s="153">
        <f t="shared" si="3146"/>
        <v>0</v>
      </c>
      <c r="FJ356" s="153">
        <f t="shared" si="3147"/>
        <v>0</v>
      </c>
      <c r="FK356" s="153">
        <f t="shared" si="3148"/>
        <v>0</v>
      </c>
      <c r="FL356" s="153">
        <f t="shared" si="3149"/>
        <v>0</v>
      </c>
      <c r="FM356" s="153">
        <f t="shared" si="3150"/>
        <v>0</v>
      </c>
      <c r="FN356" s="153">
        <f t="shared" si="3151"/>
        <v>0</v>
      </c>
      <c r="FO356" s="153">
        <f t="shared" si="3152"/>
        <v>0</v>
      </c>
      <c r="FP356" s="153">
        <f t="shared" si="3153"/>
        <v>0</v>
      </c>
      <c r="FQ356" s="153">
        <f t="shared" si="3154"/>
        <v>0</v>
      </c>
      <c r="FR356" s="153">
        <f t="shared" si="3155"/>
        <v>0</v>
      </c>
      <c r="FS356" s="153">
        <f t="shared" si="3156"/>
        <v>0</v>
      </c>
      <c r="FT356" s="153">
        <f t="shared" si="3157"/>
        <v>0</v>
      </c>
      <c r="FU356" s="153">
        <f t="shared" si="3158"/>
        <v>0</v>
      </c>
      <c r="FV356" s="153">
        <f t="shared" si="3159"/>
        <v>0</v>
      </c>
      <c r="FW356" s="153">
        <f t="shared" si="3160"/>
        <v>0</v>
      </c>
      <c r="FX356" s="153">
        <f t="shared" si="3161"/>
        <v>0</v>
      </c>
      <c r="FY356" s="153">
        <f t="shared" si="3162"/>
        <v>0</v>
      </c>
      <c r="FZ356" s="153">
        <f t="shared" si="3163"/>
        <v>0</v>
      </c>
      <c r="GA356" s="153">
        <f t="shared" si="3164"/>
        <v>0</v>
      </c>
      <c r="GB356" s="153">
        <f t="shared" si="3165"/>
        <v>0</v>
      </c>
      <c r="GC356" s="153">
        <f t="shared" si="3166"/>
        <v>0</v>
      </c>
      <c r="GD356" s="153">
        <f t="shared" si="3167"/>
        <v>0</v>
      </c>
      <c r="GE356" s="153">
        <f t="shared" si="3168"/>
        <v>0</v>
      </c>
      <c r="GF356" s="153">
        <f t="shared" si="3169"/>
        <v>0</v>
      </c>
      <c r="GG356" s="79"/>
      <c r="GH356" s="79"/>
      <c r="GI356" s="79"/>
      <c r="GJ356" s="80"/>
      <c r="GK356" s="267"/>
      <c r="GL356" s="10"/>
      <c r="GM356" s="10"/>
      <c r="GN356" s="1"/>
      <c r="GO356" s="13"/>
      <c r="GP356" s="26"/>
      <c r="GQ356" s="5"/>
      <c r="GR356" s="5"/>
    </row>
    <row r="357" spans="1:200" ht="24.95" hidden="1" customHeight="1" outlineLevel="1" x14ac:dyDescent="0.3">
      <c r="A357" s="116"/>
      <c r="B357" s="168"/>
      <c r="C357" s="168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>
        <f t="shared" ref="M357:M362" si="3246">SUM(N357+P357+T357+V357+AR357*2)</f>
        <v>0</v>
      </c>
      <c r="N357" s="116"/>
      <c r="O357" s="181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  <c r="AF357" s="116"/>
      <c r="AG357" s="116"/>
      <c r="AH357" s="116"/>
      <c r="AI357" s="181"/>
      <c r="AJ357" s="116"/>
      <c r="AK357" s="116"/>
      <c r="AL357" s="116"/>
      <c r="AM357" s="116"/>
      <c r="AN357" s="116"/>
      <c r="AO357" s="116"/>
      <c r="AP357" s="116"/>
      <c r="AQ357" s="116"/>
      <c r="AR357" s="116"/>
      <c r="AS357" s="116"/>
      <c r="AT357" s="116"/>
      <c r="AU357" s="116"/>
      <c r="AV357" s="116"/>
      <c r="AW357" s="116"/>
      <c r="AX357" s="116"/>
      <c r="AY357" s="116"/>
      <c r="AZ357" s="116"/>
      <c r="BA357" s="116"/>
      <c r="BB357" s="116"/>
      <c r="BC357" s="116"/>
      <c r="BD357" s="116"/>
      <c r="BE357" s="116"/>
      <c r="BF357" s="116"/>
      <c r="BG357" s="181">
        <f t="shared" si="3100"/>
        <v>0</v>
      </c>
      <c r="BH357" s="181">
        <f t="shared" si="3101"/>
        <v>0</v>
      </c>
      <c r="BI357" s="116"/>
      <c r="BJ357" s="116"/>
      <c r="BK357" s="116"/>
      <c r="BL357" s="116"/>
      <c r="BM357" s="82"/>
      <c r="BN357" s="184"/>
      <c r="BO357" s="184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>
        <f t="shared" si="3241"/>
        <v>0</v>
      </c>
      <c r="BZ357" s="79"/>
      <c r="CA357" s="153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153"/>
      <c r="CV357" s="79"/>
      <c r="CW357" s="79"/>
      <c r="CX357" s="79"/>
      <c r="CY357" s="79"/>
      <c r="CZ357" s="79"/>
      <c r="DA357" s="79"/>
      <c r="DB357" s="79"/>
      <c r="DC357" s="155"/>
      <c r="DD357" s="79"/>
      <c r="DE357" s="155"/>
      <c r="DF357" s="79"/>
      <c r="DG357" s="79"/>
      <c r="DH357" s="79"/>
      <c r="DI357" s="79"/>
      <c r="DJ357" s="79"/>
      <c r="DK357" s="155"/>
      <c r="DL357" s="79"/>
      <c r="DM357" s="79"/>
      <c r="DN357" s="79"/>
      <c r="DO357" s="79"/>
      <c r="DP357" s="79"/>
      <c r="DQ357" s="79"/>
      <c r="DR357" s="79"/>
      <c r="DS357" s="153">
        <f t="shared" si="3242"/>
        <v>0</v>
      </c>
      <c r="DT357" s="153">
        <f t="shared" si="3245"/>
        <v>0</v>
      </c>
      <c r="DU357" s="79"/>
      <c r="DV357" s="79"/>
      <c r="DW357" s="79"/>
      <c r="DX357" s="182"/>
      <c r="DY357" s="183"/>
      <c r="DZ357" s="184"/>
      <c r="EA357" s="184"/>
      <c r="EB357" s="79"/>
      <c r="EC357" s="79"/>
      <c r="ED357" s="79"/>
      <c r="EE357" s="79"/>
      <c r="EF357" s="79"/>
      <c r="EG357" s="79"/>
      <c r="EH357" s="79"/>
      <c r="EI357" s="79"/>
      <c r="EJ357" s="79">
        <f t="shared" si="3201"/>
        <v>0</v>
      </c>
      <c r="EK357" s="79">
        <f t="shared" si="3202"/>
        <v>0</v>
      </c>
      <c r="EL357" s="79">
        <f t="shared" si="3203"/>
        <v>0</v>
      </c>
      <c r="EM357" s="153">
        <f t="shared" si="3124"/>
        <v>0</v>
      </c>
      <c r="EN357" s="153">
        <f t="shared" si="3125"/>
        <v>0</v>
      </c>
      <c r="EO357" s="153">
        <f t="shared" si="3126"/>
        <v>0</v>
      </c>
      <c r="EP357" s="153">
        <f t="shared" si="3127"/>
        <v>0</v>
      </c>
      <c r="EQ357" s="153">
        <f t="shared" si="3128"/>
        <v>0</v>
      </c>
      <c r="ER357" s="153">
        <f t="shared" si="3129"/>
        <v>0</v>
      </c>
      <c r="ES357" s="153">
        <f t="shared" si="3130"/>
        <v>0</v>
      </c>
      <c r="ET357" s="153">
        <f t="shared" si="3131"/>
        <v>0</v>
      </c>
      <c r="EU357" s="153">
        <f t="shared" si="3132"/>
        <v>0</v>
      </c>
      <c r="EV357" s="153">
        <f t="shared" si="3133"/>
        <v>0</v>
      </c>
      <c r="EW357" s="153">
        <f t="shared" si="3134"/>
        <v>0</v>
      </c>
      <c r="EX357" s="153">
        <f t="shared" si="3135"/>
        <v>0</v>
      </c>
      <c r="EY357" s="153">
        <f t="shared" si="3136"/>
        <v>0</v>
      </c>
      <c r="EZ357" s="153">
        <f t="shared" si="3137"/>
        <v>0</v>
      </c>
      <c r="FA357" s="153">
        <f t="shared" si="3138"/>
        <v>0</v>
      </c>
      <c r="FB357" s="153">
        <f t="shared" si="3139"/>
        <v>0</v>
      </c>
      <c r="FC357" s="153">
        <f t="shared" si="3140"/>
        <v>0</v>
      </c>
      <c r="FD357" s="153">
        <f t="shared" si="3141"/>
        <v>0</v>
      </c>
      <c r="FE357" s="153">
        <f t="shared" si="3142"/>
        <v>0</v>
      </c>
      <c r="FF357" s="153">
        <f t="shared" si="3143"/>
        <v>0</v>
      </c>
      <c r="FG357" s="153">
        <f t="shared" si="3144"/>
        <v>0</v>
      </c>
      <c r="FH357" s="153">
        <f t="shared" si="3145"/>
        <v>0</v>
      </c>
      <c r="FI357" s="153">
        <f t="shared" si="3146"/>
        <v>0</v>
      </c>
      <c r="FJ357" s="153">
        <f t="shared" si="3147"/>
        <v>0</v>
      </c>
      <c r="FK357" s="153">
        <f t="shared" si="3148"/>
        <v>0</v>
      </c>
      <c r="FL357" s="153">
        <f t="shared" si="3149"/>
        <v>0</v>
      </c>
      <c r="FM357" s="153">
        <f t="shared" si="3150"/>
        <v>0</v>
      </c>
      <c r="FN357" s="153">
        <f t="shared" si="3151"/>
        <v>0</v>
      </c>
      <c r="FO357" s="153">
        <f t="shared" si="3152"/>
        <v>0</v>
      </c>
      <c r="FP357" s="153">
        <f t="shared" si="3153"/>
        <v>0</v>
      </c>
      <c r="FQ357" s="153">
        <f t="shared" si="3154"/>
        <v>0</v>
      </c>
      <c r="FR357" s="153">
        <f t="shared" si="3155"/>
        <v>0</v>
      </c>
      <c r="FS357" s="153">
        <f t="shared" si="3156"/>
        <v>0</v>
      </c>
      <c r="FT357" s="153">
        <f t="shared" si="3157"/>
        <v>0</v>
      </c>
      <c r="FU357" s="153">
        <f t="shared" si="3158"/>
        <v>0</v>
      </c>
      <c r="FV357" s="153">
        <f t="shared" si="3159"/>
        <v>0</v>
      </c>
      <c r="FW357" s="153">
        <f t="shared" si="3160"/>
        <v>0</v>
      </c>
      <c r="FX357" s="153">
        <f t="shared" si="3161"/>
        <v>0</v>
      </c>
      <c r="FY357" s="153">
        <f t="shared" si="3162"/>
        <v>0</v>
      </c>
      <c r="FZ357" s="153">
        <f t="shared" si="3163"/>
        <v>0</v>
      </c>
      <c r="GA357" s="153">
        <f t="shared" si="3164"/>
        <v>0</v>
      </c>
      <c r="GB357" s="153">
        <f t="shared" si="3165"/>
        <v>0</v>
      </c>
      <c r="GC357" s="153">
        <f t="shared" si="3166"/>
        <v>0</v>
      </c>
      <c r="GD357" s="153">
        <f t="shared" si="3167"/>
        <v>0</v>
      </c>
      <c r="GE357" s="153">
        <f t="shared" si="3168"/>
        <v>0</v>
      </c>
      <c r="GF357" s="153">
        <f t="shared" si="3169"/>
        <v>0</v>
      </c>
      <c r="GG357" s="79"/>
      <c r="GH357" s="79"/>
      <c r="GI357" s="79"/>
      <c r="GJ357" s="80"/>
      <c r="GK357" s="267"/>
      <c r="GL357" s="10"/>
      <c r="GM357" s="10"/>
      <c r="GN357" s="1"/>
      <c r="GO357" s="13"/>
      <c r="GP357" s="26"/>
      <c r="GQ357" s="5"/>
      <c r="GR357" s="5"/>
    </row>
    <row r="358" spans="1:200" ht="24.95" hidden="1" customHeight="1" outlineLevel="1" x14ac:dyDescent="0.3">
      <c r="A358" s="116"/>
      <c r="B358" s="168"/>
      <c r="C358" s="168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>
        <f t="shared" si="3246"/>
        <v>0</v>
      </c>
      <c r="N358" s="116"/>
      <c r="O358" s="181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  <c r="AF358" s="116"/>
      <c r="AG358" s="116"/>
      <c r="AH358" s="116"/>
      <c r="AI358" s="181"/>
      <c r="AJ358" s="116"/>
      <c r="AK358" s="116"/>
      <c r="AL358" s="116"/>
      <c r="AM358" s="116"/>
      <c r="AN358" s="116"/>
      <c r="AO358" s="116"/>
      <c r="AP358" s="116"/>
      <c r="AQ358" s="116"/>
      <c r="AR358" s="116"/>
      <c r="AS358" s="116"/>
      <c r="AT358" s="116"/>
      <c r="AU358" s="116"/>
      <c r="AV358" s="116"/>
      <c r="AW358" s="116"/>
      <c r="AX358" s="116"/>
      <c r="AY358" s="116"/>
      <c r="AZ358" s="116"/>
      <c r="BA358" s="116"/>
      <c r="BB358" s="116"/>
      <c r="BC358" s="116"/>
      <c r="BD358" s="116"/>
      <c r="BE358" s="116"/>
      <c r="BF358" s="116"/>
      <c r="BG358" s="181">
        <f t="shared" si="3100"/>
        <v>0</v>
      </c>
      <c r="BH358" s="181">
        <f t="shared" si="3101"/>
        <v>0</v>
      </c>
      <c r="BI358" s="116"/>
      <c r="BJ358" s="116"/>
      <c r="BK358" s="116"/>
      <c r="BL358" s="116"/>
      <c r="BM358" s="82"/>
      <c r="BN358" s="184"/>
      <c r="BO358" s="184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>
        <f t="shared" si="3241"/>
        <v>0</v>
      </c>
      <c r="BZ358" s="79"/>
      <c r="CA358" s="153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153"/>
      <c r="CV358" s="79"/>
      <c r="CW358" s="79"/>
      <c r="CX358" s="79"/>
      <c r="CY358" s="79"/>
      <c r="CZ358" s="79"/>
      <c r="DA358" s="79"/>
      <c r="DB358" s="79"/>
      <c r="DC358" s="155"/>
      <c r="DD358" s="79"/>
      <c r="DE358" s="155"/>
      <c r="DF358" s="79"/>
      <c r="DG358" s="79"/>
      <c r="DH358" s="79"/>
      <c r="DI358" s="79"/>
      <c r="DJ358" s="79"/>
      <c r="DK358" s="155"/>
      <c r="DL358" s="79"/>
      <c r="DM358" s="79"/>
      <c r="DN358" s="79"/>
      <c r="DO358" s="79"/>
      <c r="DP358" s="79"/>
      <c r="DQ358" s="79"/>
      <c r="DR358" s="79"/>
      <c r="DS358" s="153">
        <f t="shared" si="3242"/>
        <v>0</v>
      </c>
      <c r="DT358" s="153">
        <f t="shared" si="3245"/>
        <v>0</v>
      </c>
      <c r="DU358" s="79"/>
      <c r="DV358" s="79"/>
      <c r="DW358" s="79"/>
      <c r="DX358" s="182"/>
      <c r="DY358" s="183"/>
      <c r="DZ358" s="184"/>
      <c r="EA358" s="184"/>
      <c r="EB358" s="79"/>
      <c r="EC358" s="79"/>
      <c r="ED358" s="79"/>
      <c r="EE358" s="79"/>
      <c r="EF358" s="79"/>
      <c r="EG358" s="79"/>
      <c r="EH358" s="79"/>
      <c r="EI358" s="79"/>
      <c r="EJ358" s="79">
        <f t="shared" si="3201"/>
        <v>0</v>
      </c>
      <c r="EK358" s="79">
        <f t="shared" si="3202"/>
        <v>0</v>
      </c>
      <c r="EL358" s="79">
        <f t="shared" si="3203"/>
        <v>0</v>
      </c>
      <c r="EM358" s="153">
        <f t="shared" si="3124"/>
        <v>0</v>
      </c>
      <c r="EN358" s="153">
        <f t="shared" si="3125"/>
        <v>0</v>
      </c>
      <c r="EO358" s="153">
        <f t="shared" si="3126"/>
        <v>0</v>
      </c>
      <c r="EP358" s="153">
        <f t="shared" si="3127"/>
        <v>0</v>
      </c>
      <c r="EQ358" s="153">
        <f t="shared" si="3128"/>
        <v>0</v>
      </c>
      <c r="ER358" s="153">
        <f t="shared" si="3129"/>
        <v>0</v>
      </c>
      <c r="ES358" s="153">
        <f t="shared" si="3130"/>
        <v>0</v>
      </c>
      <c r="ET358" s="153">
        <f t="shared" si="3131"/>
        <v>0</v>
      </c>
      <c r="EU358" s="153">
        <f t="shared" si="3132"/>
        <v>0</v>
      </c>
      <c r="EV358" s="153">
        <f t="shared" si="3133"/>
        <v>0</v>
      </c>
      <c r="EW358" s="153">
        <f t="shared" si="3134"/>
        <v>0</v>
      </c>
      <c r="EX358" s="153">
        <f t="shared" si="3135"/>
        <v>0</v>
      </c>
      <c r="EY358" s="153">
        <f t="shared" si="3136"/>
        <v>0</v>
      </c>
      <c r="EZ358" s="153">
        <f t="shared" si="3137"/>
        <v>0</v>
      </c>
      <c r="FA358" s="153">
        <f t="shared" si="3138"/>
        <v>0</v>
      </c>
      <c r="FB358" s="153">
        <f t="shared" si="3139"/>
        <v>0</v>
      </c>
      <c r="FC358" s="153">
        <f t="shared" si="3140"/>
        <v>0</v>
      </c>
      <c r="FD358" s="153">
        <f t="shared" si="3141"/>
        <v>0</v>
      </c>
      <c r="FE358" s="153">
        <f t="shared" si="3142"/>
        <v>0</v>
      </c>
      <c r="FF358" s="153">
        <f t="shared" si="3143"/>
        <v>0</v>
      </c>
      <c r="FG358" s="153">
        <f t="shared" si="3144"/>
        <v>0</v>
      </c>
      <c r="FH358" s="153">
        <f t="shared" si="3145"/>
        <v>0</v>
      </c>
      <c r="FI358" s="153">
        <f t="shared" si="3146"/>
        <v>0</v>
      </c>
      <c r="FJ358" s="153">
        <f t="shared" si="3147"/>
        <v>0</v>
      </c>
      <c r="FK358" s="153">
        <f t="shared" si="3148"/>
        <v>0</v>
      </c>
      <c r="FL358" s="153">
        <f t="shared" si="3149"/>
        <v>0</v>
      </c>
      <c r="FM358" s="153">
        <f t="shared" si="3150"/>
        <v>0</v>
      </c>
      <c r="FN358" s="153">
        <f t="shared" si="3151"/>
        <v>0</v>
      </c>
      <c r="FO358" s="153">
        <f t="shared" si="3152"/>
        <v>0</v>
      </c>
      <c r="FP358" s="153">
        <f t="shared" si="3153"/>
        <v>0</v>
      </c>
      <c r="FQ358" s="153">
        <f t="shared" si="3154"/>
        <v>0</v>
      </c>
      <c r="FR358" s="153">
        <f t="shared" si="3155"/>
        <v>0</v>
      </c>
      <c r="FS358" s="153">
        <f t="shared" si="3156"/>
        <v>0</v>
      </c>
      <c r="FT358" s="153">
        <f t="shared" si="3157"/>
        <v>0</v>
      </c>
      <c r="FU358" s="153">
        <f t="shared" si="3158"/>
        <v>0</v>
      </c>
      <c r="FV358" s="153">
        <f t="shared" si="3159"/>
        <v>0</v>
      </c>
      <c r="FW358" s="153">
        <f t="shared" si="3160"/>
        <v>0</v>
      </c>
      <c r="FX358" s="153">
        <f t="shared" si="3161"/>
        <v>0</v>
      </c>
      <c r="FY358" s="153">
        <f t="shared" si="3162"/>
        <v>0</v>
      </c>
      <c r="FZ358" s="153">
        <f t="shared" si="3163"/>
        <v>0</v>
      </c>
      <c r="GA358" s="153">
        <f t="shared" si="3164"/>
        <v>0</v>
      </c>
      <c r="GB358" s="153">
        <f t="shared" si="3165"/>
        <v>0</v>
      </c>
      <c r="GC358" s="153">
        <f t="shared" si="3166"/>
        <v>0</v>
      </c>
      <c r="GD358" s="153">
        <f t="shared" si="3167"/>
        <v>0</v>
      </c>
      <c r="GE358" s="153">
        <f t="shared" si="3168"/>
        <v>0</v>
      </c>
      <c r="GF358" s="153">
        <f t="shared" si="3169"/>
        <v>0</v>
      </c>
      <c r="GG358" s="79"/>
      <c r="GH358" s="79"/>
      <c r="GI358" s="79"/>
      <c r="GJ358" s="80"/>
      <c r="GK358" s="267"/>
      <c r="GL358" s="10"/>
      <c r="GM358" s="10"/>
      <c r="GN358" s="1"/>
      <c r="GO358" s="13"/>
      <c r="GP358" s="26"/>
      <c r="GQ358" s="5"/>
      <c r="GR358" s="5"/>
    </row>
    <row r="359" spans="1:200" ht="24.95" hidden="1" customHeight="1" outlineLevel="1" x14ac:dyDescent="0.3">
      <c r="A359" s="116"/>
      <c r="B359" s="168"/>
      <c r="C359" s="168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>
        <f t="shared" si="3246"/>
        <v>0</v>
      </c>
      <c r="N359" s="116"/>
      <c r="O359" s="181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  <c r="AF359" s="116"/>
      <c r="AG359" s="116"/>
      <c r="AH359" s="116"/>
      <c r="AI359" s="181"/>
      <c r="AJ359" s="116"/>
      <c r="AK359" s="116"/>
      <c r="AL359" s="116"/>
      <c r="AM359" s="116"/>
      <c r="AN359" s="116"/>
      <c r="AO359" s="116"/>
      <c r="AP359" s="116"/>
      <c r="AQ359" s="116"/>
      <c r="AR359" s="116"/>
      <c r="AS359" s="116"/>
      <c r="AT359" s="116"/>
      <c r="AU359" s="116"/>
      <c r="AV359" s="116"/>
      <c r="AW359" s="116"/>
      <c r="AX359" s="116"/>
      <c r="AY359" s="116"/>
      <c r="AZ359" s="116"/>
      <c r="BA359" s="116"/>
      <c r="BB359" s="116"/>
      <c r="BC359" s="116"/>
      <c r="BD359" s="116"/>
      <c r="BE359" s="116"/>
      <c r="BF359" s="116"/>
      <c r="BG359" s="181">
        <f t="shared" si="3100"/>
        <v>0</v>
      </c>
      <c r="BH359" s="181">
        <f t="shared" si="3101"/>
        <v>0</v>
      </c>
      <c r="BI359" s="116"/>
      <c r="BJ359" s="116"/>
      <c r="BK359" s="116"/>
      <c r="BL359" s="116"/>
      <c r="BM359" s="82"/>
      <c r="BN359" s="184"/>
      <c r="BO359" s="184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>
        <f t="shared" si="3241"/>
        <v>0</v>
      </c>
      <c r="BZ359" s="79"/>
      <c r="CA359" s="153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153"/>
      <c r="CV359" s="79"/>
      <c r="CW359" s="79"/>
      <c r="CX359" s="79"/>
      <c r="CY359" s="79"/>
      <c r="CZ359" s="79"/>
      <c r="DA359" s="79"/>
      <c r="DB359" s="79"/>
      <c r="DC359" s="155"/>
      <c r="DD359" s="79"/>
      <c r="DE359" s="155"/>
      <c r="DF359" s="79"/>
      <c r="DG359" s="79"/>
      <c r="DH359" s="79"/>
      <c r="DI359" s="79"/>
      <c r="DJ359" s="79"/>
      <c r="DK359" s="155"/>
      <c r="DL359" s="79"/>
      <c r="DM359" s="79"/>
      <c r="DN359" s="79"/>
      <c r="DO359" s="79"/>
      <c r="DP359" s="79"/>
      <c r="DQ359" s="79"/>
      <c r="DR359" s="79"/>
      <c r="DS359" s="153">
        <f t="shared" si="3242"/>
        <v>0</v>
      </c>
      <c r="DT359" s="153">
        <f t="shared" si="3245"/>
        <v>0</v>
      </c>
      <c r="DU359" s="79"/>
      <c r="DV359" s="79"/>
      <c r="DW359" s="79"/>
      <c r="DX359" s="182"/>
      <c r="DY359" s="183"/>
      <c r="DZ359" s="184"/>
      <c r="EA359" s="184"/>
      <c r="EB359" s="79"/>
      <c r="EC359" s="79"/>
      <c r="ED359" s="79"/>
      <c r="EE359" s="79"/>
      <c r="EF359" s="79"/>
      <c r="EG359" s="79"/>
      <c r="EH359" s="79"/>
      <c r="EI359" s="79"/>
      <c r="EJ359" s="79">
        <f t="shared" si="3201"/>
        <v>0</v>
      </c>
      <c r="EK359" s="79">
        <f t="shared" si="3202"/>
        <v>0</v>
      </c>
      <c r="EL359" s="79">
        <f t="shared" si="3203"/>
        <v>0</v>
      </c>
      <c r="EM359" s="153">
        <f t="shared" si="3124"/>
        <v>0</v>
      </c>
      <c r="EN359" s="153">
        <f t="shared" si="3125"/>
        <v>0</v>
      </c>
      <c r="EO359" s="153">
        <f t="shared" si="3126"/>
        <v>0</v>
      </c>
      <c r="EP359" s="153">
        <f t="shared" si="3127"/>
        <v>0</v>
      </c>
      <c r="EQ359" s="153">
        <f t="shared" si="3128"/>
        <v>0</v>
      </c>
      <c r="ER359" s="153">
        <f t="shared" si="3129"/>
        <v>0</v>
      </c>
      <c r="ES359" s="153">
        <f t="shared" si="3130"/>
        <v>0</v>
      </c>
      <c r="ET359" s="153">
        <f t="shared" si="3131"/>
        <v>0</v>
      </c>
      <c r="EU359" s="153">
        <f t="shared" si="3132"/>
        <v>0</v>
      </c>
      <c r="EV359" s="153">
        <f t="shared" si="3133"/>
        <v>0</v>
      </c>
      <c r="EW359" s="153">
        <f t="shared" si="3134"/>
        <v>0</v>
      </c>
      <c r="EX359" s="153">
        <f t="shared" si="3135"/>
        <v>0</v>
      </c>
      <c r="EY359" s="153">
        <f t="shared" si="3136"/>
        <v>0</v>
      </c>
      <c r="EZ359" s="153">
        <f t="shared" si="3137"/>
        <v>0</v>
      </c>
      <c r="FA359" s="153">
        <f t="shared" si="3138"/>
        <v>0</v>
      </c>
      <c r="FB359" s="153">
        <f t="shared" si="3139"/>
        <v>0</v>
      </c>
      <c r="FC359" s="153">
        <f t="shared" si="3140"/>
        <v>0</v>
      </c>
      <c r="FD359" s="153">
        <f t="shared" si="3141"/>
        <v>0</v>
      </c>
      <c r="FE359" s="153">
        <f t="shared" si="3142"/>
        <v>0</v>
      </c>
      <c r="FF359" s="153">
        <f t="shared" si="3143"/>
        <v>0</v>
      </c>
      <c r="FG359" s="153">
        <f t="shared" si="3144"/>
        <v>0</v>
      </c>
      <c r="FH359" s="153">
        <f t="shared" si="3145"/>
        <v>0</v>
      </c>
      <c r="FI359" s="153">
        <f t="shared" si="3146"/>
        <v>0</v>
      </c>
      <c r="FJ359" s="153">
        <f t="shared" si="3147"/>
        <v>0</v>
      </c>
      <c r="FK359" s="153">
        <f t="shared" si="3148"/>
        <v>0</v>
      </c>
      <c r="FL359" s="153">
        <f t="shared" si="3149"/>
        <v>0</v>
      </c>
      <c r="FM359" s="153">
        <f t="shared" si="3150"/>
        <v>0</v>
      </c>
      <c r="FN359" s="153">
        <f t="shared" si="3151"/>
        <v>0</v>
      </c>
      <c r="FO359" s="153">
        <f t="shared" si="3152"/>
        <v>0</v>
      </c>
      <c r="FP359" s="153">
        <f t="shared" si="3153"/>
        <v>0</v>
      </c>
      <c r="FQ359" s="153">
        <f t="shared" si="3154"/>
        <v>0</v>
      </c>
      <c r="FR359" s="153">
        <f t="shared" si="3155"/>
        <v>0</v>
      </c>
      <c r="FS359" s="153">
        <f t="shared" si="3156"/>
        <v>0</v>
      </c>
      <c r="FT359" s="153">
        <f t="shared" si="3157"/>
        <v>0</v>
      </c>
      <c r="FU359" s="153">
        <f t="shared" si="3158"/>
        <v>0</v>
      </c>
      <c r="FV359" s="153">
        <f t="shared" si="3159"/>
        <v>0</v>
      </c>
      <c r="FW359" s="153">
        <f t="shared" si="3160"/>
        <v>0</v>
      </c>
      <c r="FX359" s="153">
        <f t="shared" si="3161"/>
        <v>0</v>
      </c>
      <c r="FY359" s="153">
        <f t="shared" si="3162"/>
        <v>0</v>
      </c>
      <c r="FZ359" s="153">
        <f t="shared" si="3163"/>
        <v>0</v>
      </c>
      <c r="GA359" s="153">
        <f t="shared" si="3164"/>
        <v>0</v>
      </c>
      <c r="GB359" s="153">
        <f t="shared" si="3165"/>
        <v>0</v>
      </c>
      <c r="GC359" s="153">
        <f t="shared" si="3166"/>
        <v>0</v>
      </c>
      <c r="GD359" s="153">
        <f t="shared" si="3167"/>
        <v>0</v>
      </c>
      <c r="GE359" s="153">
        <f t="shared" si="3168"/>
        <v>0</v>
      </c>
      <c r="GF359" s="153">
        <f t="shared" si="3169"/>
        <v>0</v>
      </c>
      <c r="GG359" s="79"/>
      <c r="GH359" s="79"/>
      <c r="GI359" s="79"/>
      <c r="GJ359" s="80"/>
      <c r="GK359" s="267"/>
      <c r="GL359" s="10"/>
      <c r="GM359" s="10"/>
      <c r="GN359" s="1"/>
      <c r="GO359" s="13"/>
      <c r="GP359" s="26"/>
      <c r="GQ359" s="5"/>
      <c r="GR359" s="5"/>
    </row>
    <row r="360" spans="1:200" ht="24.95" hidden="1" customHeight="1" outlineLevel="1" x14ac:dyDescent="0.3">
      <c r="A360" s="116"/>
      <c r="B360" s="168"/>
      <c r="C360" s="168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>
        <f t="shared" si="3246"/>
        <v>0</v>
      </c>
      <c r="N360" s="116"/>
      <c r="O360" s="181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  <c r="AF360" s="116"/>
      <c r="AG360" s="116"/>
      <c r="AH360" s="116"/>
      <c r="AI360" s="181"/>
      <c r="AJ360" s="116"/>
      <c r="AK360" s="116"/>
      <c r="AL360" s="116"/>
      <c r="AM360" s="116"/>
      <c r="AN360" s="116"/>
      <c r="AO360" s="116"/>
      <c r="AP360" s="116"/>
      <c r="AQ360" s="116"/>
      <c r="AR360" s="116"/>
      <c r="AS360" s="116"/>
      <c r="AT360" s="116"/>
      <c r="AU360" s="116"/>
      <c r="AV360" s="116"/>
      <c r="AW360" s="116"/>
      <c r="AX360" s="116"/>
      <c r="AY360" s="116"/>
      <c r="AZ360" s="116"/>
      <c r="BA360" s="116"/>
      <c r="BB360" s="116"/>
      <c r="BC360" s="116"/>
      <c r="BD360" s="116"/>
      <c r="BE360" s="116"/>
      <c r="BF360" s="116"/>
      <c r="BG360" s="181">
        <f t="shared" si="3100"/>
        <v>0</v>
      </c>
      <c r="BH360" s="181">
        <f t="shared" si="3101"/>
        <v>0</v>
      </c>
      <c r="BI360" s="116"/>
      <c r="BJ360" s="116"/>
      <c r="BK360" s="116"/>
      <c r="BL360" s="116"/>
      <c r="BM360" s="82"/>
      <c r="BN360" s="184"/>
      <c r="BO360" s="184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>
        <f t="shared" si="3241"/>
        <v>0</v>
      </c>
      <c r="BZ360" s="79"/>
      <c r="CA360" s="153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153"/>
      <c r="CV360" s="79"/>
      <c r="CW360" s="79"/>
      <c r="CX360" s="79"/>
      <c r="CY360" s="79"/>
      <c r="CZ360" s="79"/>
      <c r="DA360" s="79"/>
      <c r="DB360" s="79"/>
      <c r="DC360" s="155"/>
      <c r="DD360" s="79"/>
      <c r="DE360" s="155"/>
      <c r="DF360" s="79"/>
      <c r="DG360" s="79"/>
      <c r="DH360" s="79"/>
      <c r="DI360" s="79"/>
      <c r="DJ360" s="79"/>
      <c r="DK360" s="155"/>
      <c r="DL360" s="79"/>
      <c r="DM360" s="79"/>
      <c r="DN360" s="79"/>
      <c r="DO360" s="79"/>
      <c r="DP360" s="79"/>
      <c r="DQ360" s="79"/>
      <c r="DR360" s="79"/>
      <c r="DS360" s="153">
        <f t="shared" si="3242"/>
        <v>0</v>
      </c>
      <c r="DT360" s="153">
        <f t="shared" si="3245"/>
        <v>0</v>
      </c>
      <c r="DU360" s="79"/>
      <c r="DV360" s="79"/>
      <c r="DW360" s="79"/>
      <c r="DX360" s="182"/>
      <c r="DY360" s="183"/>
      <c r="DZ360" s="184"/>
      <c r="EA360" s="184"/>
      <c r="EB360" s="79"/>
      <c r="EC360" s="79"/>
      <c r="ED360" s="79"/>
      <c r="EE360" s="79"/>
      <c r="EF360" s="79"/>
      <c r="EG360" s="79"/>
      <c r="EH360" s="79"/>
      <c r="EI360" s="79"/>
      <c r="EJ360" s="79">
        <f t="shared" si="3201"/>
        <v>0</v>
      </c>
      <c r="EK360" s="79">
        <f t="shared" si="3202"/>
        <v>0</v>
      </c>
      <c r="EL360" s="79">
        <f t="shared" si="3203"/>
        <v>0</v>
      </c>
      <c r="EM360" s="153">
        <f t="shared" si="3124"/>
        <v>0</v>
      </c>
      <c r="EN360" s="79">
        <f t="shared" ref="EN360:EN362" si="3247">SUM(P360+CB360)</f>
        <v>0</v>
      </c>
      <c r="EO360" s="79">
        <f t="shared" ref="EO360:EO362" si="3248">SUM(Q360+CC360)</f>
        <v>0</v>
      </c>
      <c r="EP360" s="79">
        <f t="shared" ref="EP360:EP362" si="3249">SUM(R360+CD360)</f>
        <v>0</v>
      </c>
      <c r="EQ360" s="79">
        <f t="shared" ref="EQ360:EQ362" si="3250">SUM(S360+CE360)</f>
        <v>0</v>
      </c>
      <c r="ER360" s="79">
        <f t="shared" ref="ER360:ER362" si="3251">SUM(T360+CF360)</f>
        <v>0</v>
      </c>
      <c r="ES360" s="79">
        <f t="shared" ref="ES360:ES362" si="3252">SUM(U360+CG360)</f>
        <v>0</v>
      </c>
      <c r="ET360" s="79">
        <f t="shared" ref="ET360:ET362" si="3253">SUM(V360+CH360)</f>
        <v>0</v>
      </c>
      <c r="EU360" s="79">
        <f t="shared" ref="EU360:EU362" si="3254">SUM(W360+CI360)</f>
        <v>0</v>
      </c>
      <c r="EV360" s="79">
        <f t="shared" ref="EV360:EV362" si="3255">SUM(X360+CJ360)</f>
        <v>0</v>
      </c>
      <c r="EW360" s="79">
        <f t="shared" ref="EW360:EW362" si="3256">SUM(Y360+CK360)</f>
        <v>0</v>
      </c>
      <c r="EX360" s="79">
        <f t="shared" ref="EX360:EX362" si="3257">SUM(Z360+CL360)</f>
        <v>0</v>
      </c>
      <c r="EY360" s="79">
        <f t="shared" ref="EY360:EY362" si="3258">SUM(AA360+CM360)</f>
        <v>0</v>
      </c>
      <c r="EZ360" s="79">
        <f t="shared" ref="EZ360:EZ362" si="3259">SUM(AB360+CN360)</f>
        <v>0</v>
      </c>
      <c r="FA360" s="79">
        <f t="shared" ref="FA360:FA362" si="3260">SUM(AC360+CO360)</f>
        <v>0</v>
      </c>
      <c r="FB360" s="79">
        <f t="shared" ref="FB360:FB362" si="3261">SUM(AD360+CP360)</f>
        <v>0</v>
      </c>
      <c r="FC360" s="79">
        <f t="shared" ref="FC360:FC362" si="3262">SUM(AE360+CQ360)</f>
        <v>0</v>
      </c>
      <c r="FD360" s="79">
        <f t="shared" ref="FD360:FD362" si="3263">SUM(AF360+CR360)</f>
        <v>0</v>
      </c>
      <c r="FE360" s="79">
        <f t="shared" ref="FE360:FE362" si="3264">SUM(AG360+CS360)</f>
        <v>0</v>
      </c>
      <c r="FF360" s="79">
        <f t="shared" ref="FF360:FF362" si="3265">SUM(AH360+CT360)</f>
        <v>0</v>
      </c>
      <c r="FG360" s="153">
        <f t="shared" ref="FG360:FG362" si="3266">SUM(AI360+CU360)</f>
        <v>0</v>
      </c>
      <c r="FH360" s="79">
        <f t="shared" ref="FH360:FH362" si="3267">SUM(AJ360+CV360)</f>
        <v>0</v>
      </c>
      <c r="FI360" s="79">
        <f t="shared" ref="FI360:FI362" si="3268">SUM(AK360+CW360)</f>
        <v>0</v>
      </c>
      <c r="FJ360" s="79">
        <f t="shared" ref="FJ360:FJ362" si="3269">SUM(AL360+CX360)</f>
        <v>0</v>
      </c>
      <c r="FK360" s="79">
        <f t="shared" ref="FK360:FK362" si="3270">SUM(AM360+CY360)</f>
        <v>0</v>
      </c>
      <c r="FL360" s="79">
        <f t="shared" ref="FL360:FL362" si="3271">SUM(AN360+CZ360)</f>
        <v>0</v>
      </c>
      <c r="FM360" s="79">
        <f t="shared" ref="FM360:FM362" si="3272">SUM(AO360+DA360)</f>
        <v>0</v>
      </c>
      <c r="FN360" s="79">
        <f t="shared" ref="FN360:FN362" si="3273">SUM(AP360+DB360)</f>
        <v>0</v>
      </c>
      <c r="FO360" s="79">
        <f t="shared" ref="FO360:FO362" si="3274">SUM(AQ360+DC360)</f>
        <v>0</v>
      </c>
      <c r="FP360" s="79">
        <f t="shared" ref="FP360:FP362" si="3275">SUM(AR360+DD360)</f>
        <v>0</v>
      </c>
      <c r="FQ360" s="79">
        <f t="shared" si="3124"/>
        <v>0</v>
      </c>
      <c r="FR360" s="79"/>
      <c r="FS360" s="155">
        <f t="shared" ref="FS360:FS362" si="3276">SUM(AU360+DG360)</f>
        <v>0</v>
      </c>
      <c r="FT360" s="79">
        <f t="shared" ref="FT360:FT362" si="3277">SUM(AV360+DH360)</f>
        <v>0</v>
      </c>
      <c r="FU360" s="79">
        <f t="shared" ref="FU360:FU362" si="3278">SUM(AW360+DI360)</f>
        <v>0</v>
      </c>
      <c r="FV360" s="79">
        <f t="shared" ref="FV360:FV362" si="3279">SUM(AX360+DJ360)</f>
        <v>0</v>
      </c>
      <c r="FW360" s="79">
        <f t="shared" ref="FW360:FW362" si="3280">SUM(AY360+DK360)</f>
        <v>0</v>
      </c>
      <c r="FX360" s="79">
        <f t="shared" ref="FX360:FX362" si="3281">SUM(AZ360+DL360)</f>
        <v>0</v>
      </c>
      <c r="FY360" s="79">
        <f t="shared" ref="FY360:FY362" si="3282">SUM(BA360+DM360)</f>
        <v>0</v>
      </c>
      <c r="FZ360" s="79">
        <f t="shared" ref="FZ360:FZ362" si="3283">SUM(BB360+DN360)</f>
        <v>0</v>
      </c>
      <c r="GA360" s="79">
        <f t="shared" ref="GA360:GA362" si="3284">SUM(BC360+DO360)</f>
        <v>0</v>
      </c>
      <c r="GB360" s="79">
        <f t="shared" ref="GB360:GB362" si="3285">SUM(BD360+DP360)</f>
        <v>0</v>
      </c>
      <c r="GC360" s="79">
        <f t="shared" ref="GC360:GC362" si="3286">SUM(BE360+DQ360)</f>
        <v>0</v>
      </c>
      <c r="GD360" s="79">
        <f t="shared" ref="GD360:GD362" si="3287">SUM(BF360+DR360)</f>
        <v>0</v>
      </c>
      <c r="GE360" s="153">
        <f t="shared" si="3168"/>
        <v>0</v>
      </c>
      <c r="GF360" s="153">
        <f t="shared" si="3169"/>
        <v>0</v>
      </c>
      <c r="GG360" s="79"/>
      <c r="GH360" s="79"/>
      <c r="GI360" s="79"/>
      <c r="GJ360" s="80"/>
      <c r="GK360" s="267"/>
      <c r="GL360" s="10"/>
      <c r="GM360" s="10"/>
      <c r="GN360" s="1"/>
      <c r="GO360" s="13"/>
      <c r="GP360" s="26"/>
      <c r="GQ360" s="5"/>
      <c r="GR360" s="5"/>
    </row>
    <row r="361" spans="1:200" ht="24.95" hidden="1" customHeight="1" outlineLevel="1" x14ac:dyDescent="0.3">
      <c r="A361" s="116"/>
      <c r="B361" s="168"/>
      <c r="C361" s="168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>
        <f t="shared" si="3246"/>
        <v>0</v>
      </c>
      <c r="N361" s="116"/>
      <c r="O361" s="181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  <c r="AF361" s="116"/>
      <c r="AG361" s="116"/>
      <c r="AH361" s="116"/>
      <c r="AI361" s="181"/>
      <c r="AJ361" s="116"/>
      <c r="AK361" s="116"/>
      <c r="AL361" s="116"/>
      <c r="AM361" s="116"/>
      <c r="AN361" s="116"/>
      <c r="AO361" s="116"/>
      <c r="AP361" s="116"/>
      <c r="AQ361" s="116"/>
      <c r="AR361" s="116"/>
      <c r="AS361" s="116"/>
      <c r="AT361" s="116"/>
      <c r="AU361" s="116"/>
      <c r="AV361" s="116"/>
      <c r="AW361" s="116"/>
      <c r="AX361" s="116"/>
      <c r="AY361" s="116"/>
      <c r="AZ361" s="116"/>
      <c r="BA361" s="116"/>
      <c r="BB361" s="116"/>
      <c r="BC361" s="116"/>
      <c r="BD361" s="116"/>
      <c r="BE361" s="116"/>
      <c r="BF361" s="116"/>
      <c r="BG361" s="181">
        <f t="shared" si="3100"/>
        <v>0</v>
      </c>
      <c r="BH361" s="181">
        <f t="shared" si="3101"/>
        <v>0</v>
      </c>
      <c r="BI361" s="116"/>
      <c r="BJ361" s="116"/>
      <c r="BK361" s="116"/>
      <c r="BL361" s="116"/>
      <c r="BM361" s="82"/>
      <c r="BN361" s="184"/>
      <c r="BO361" s="184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>
        <f t="shared" si="3241"/>
        <v>0</v>
      </c>
      <c r="BZ361" s="79"/>
      <c r="CA361" s="153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153"/>
      <c r="CV361" s="79"/>
      <c r="CW361" s="79"/>
      <c r="CX361" s="79"/>
      <c r="CY361" s="79"/>
      <c r="CZ361" s="79"/>
      <c r="DA361" s="79"/>
      <c r="DB361" s="79"/>
      <c r="DC361" s="155"/>
      <c r="DD361" s="79"/>
      <c r="DE361" s="155"/>
      <c r="DF361" s="79"/>
      <c r="DG361" s="79"/>
      <c r="DH361" s="79"/>
      <c r="DI361" s="79"/>
      <c r="DJ361" s="79"/>
      <c r="DK361" s="155"/>
      <c r="DL361" s="79"/>
      <c r="DM361" s="79"/>
      <c r="DN361" s="79"/>
      <c r="DO361" s="79"/>
      <c r="DP361" s="79"/>
      <c r="DQ361" s="79"/>
      <c r="DR361" s="79"/>
      <c r="DS361" s="153">
        <f t="shared" si="3242"/>
        <v>0</v>
      </c>
      <c r="DT361" s="153">
        <f t="shared" si="3245"/>
        <v>0</v>
      </c>
      <c r="DU361" s="79"/>
      <c r="DV361" s="79"/>
      <c r="DW361" s="79"/>
      <c r="DX361" s="182"/>
      <c r="DY361" s="183"/>
      <c r="DZ361" s="184"/>
      <c r="EA361" s="184"/>
      <c r="EB361" s="79"/>
      <c r="EC361" s="79"/>
      <c r="ED361" s="79"/>
      <c r="EE361" s="79"/>
      <c r="EF361" s="79"/>
      <c r="EG361" s="79"/>
      <c r="EH361" s="79"/>
      <c r="EI361" s="79"/>
      <c r="EJ361" s="79">
        <f t="shared" si="3201"/>
        <v>0</v>
      </c>
      <c r="EK361" s="79">
        <f t="shared" si="3202"/>
        <v>0</v>
      </c>
      <c r="EL361" s="79">
        <f t="shared" si="3203"/>
        <v>0</v>
      </c>
      <c r="EM361" s="153">
        <f t="shared" si="3124"/>
        <v>0</v>
      </c>
      <c r="EN361" s="79">
        <f t="shared" si="3247"/>
        <v>0</v>
      </c>
      <c r="EO361" s="79">
        <f t="shared" si="3248"/>
        <v>0</v>
      </c>
      <c r="EP361" s="79">
        <f t="shared" si="3249"/>
        <v>0</v>
      </c>
      <c r="EQ361" s="79">
        <f t="shared" si="3250"/>
        <v>0</v>
      </c>
      <c r="ER361" s="79">
        <f t="shared" si="3251"/>
        <v>0</v>
      </c>
      <c r="ES361" s="79">
        <f t="shared" si="3252"/>
        <v>0</v>
      </c>
      <c r="ET361" s="79">
        <f t="shared" si="3253"/>
        <v>0</v>
      </c>
      <c r="EU361" s="79">
        <f t="shared" si="3254"/>
        <v>0</v>
      </c>
      <c r="EV361" s="79">
        <f t="shared" si="3255"/>
        <v>0</v>
      </c>
      <c r="EW361" s="79">
        <f t="shared" si="3256"/>
        <v>0</v>
      </c>
      <c r="EX361" s="79">
        <f t="shared" si="3257"/>
        <v>0</v>
      </c>
      <c r="EY361" s="79">
        <f t="shared" si="3258"/>
        <v>0</v>
      </c>
      <c r="EZ361" s="79">
        <f t="shared" si="3259"/>
        <v>0</v>
      </c>
      <c r="FA361" s="79">
        <f t="shared" si="3260"/>
        <v>0</v>
      </c>
      <c r="FB361" s="79">
        <f t="shared" si="3261"/>
        <v>0</v>
      </c>
      <c r="FC361" s="79">
        <f t="shared" si="3262"/>
        <v>0</v>
      </c>
      <c r="FD361" s="79">
        <f t="shared" si="3263"/>
        <v>0</v>
      </c>
      <c r="FE361" s="79">
        <f t="shared" si="3264"/>
        <v>0</v>
      </c>
      <c r="FF361" s="79">
        <f t="shared" si="3265"/>
        <v>0</v>
      </c>
      <c r="FG361" s="153">
        <f t="shared" si="3266"/>
        <v>0</v>
      </c>
      <c r="FH361" s="79">
        <f t="shared" si="3267"/>
        <v>0</v>
      </c>
      <c r="FI361" s="79">
        <f t="shared" si="3268"/>
        <v>0</v>
      </c>
      <c r="FJ361" s="79">
        <f t="shared" si="3269"/>
        <v>0</v>
      </c>
      <c r="FK361" s="79">
        <f t="shared" si="3270"/>
        <v>0</v>
      </c>
      <c r="FL361" s="79">
        <f t="shared" si="3271"/>
        <v>0</v>
      </c>
      <c r="FM361" s="79">
        <f t="shared" si="3272"/>
        <v>0</v>
      </c>
      <c r="FN361" s="79">
        <f t="shared" si="3273"/>
        <v>0</v>
      </c>
      <c r="FO361" s="79">
        <f t="shared" si="3274"/>
        <v>0</v>
      </c>
      <c r="FP361" s="79">
        <f t="shared" si="3275"/>
        <v>0</v>
      </c>
      <c r="FQ361" s="79">
        <f t="shared" si="3124"/>
        <v>0</v>
      </c>
      <c r="FR361" s="79"/>
      <c r="FS361" s="155">
        <f t="shared" si="3276"/>
        <v>0</v>
      </c>
      <c r="FT361" s="79">
        <f t="shared" si="3277"/>
        <v>0</v>
      </c>
      <c r="FU361" s="79">
        <f t="shared" si="3278"/>
        <v>0</v>
      </c>
      <c r="FV361" s="79">
        <f t="shared" si="3279"/>
        <v>0</v>
      </c>
      <c r="FW361" s="79">
        <f t="shared" si="3280"/>
        <v>0</v>
      </c>
      <c r="FX361" s="79">
        <f t="shared" si="3281"/>
        <v>0</v>
      </c>
      <c r="FY361" s="79">
        <f t="shared" si="3282"/>
        <v>0</v>
      </c>
      <c r="FZ361" s="79">
        <f t="shared" si="3283"/>
        <v>0</v>
      </c>
      <c r="GA361" s="79">
        <f t="shared" si="3284"/>
        <v>0</v>
      </c>
      <c r="GB361" s="79">
        <f t="shared" si="3285"/>
        <v>0</v>
      </c>
      <c r="GC361" s="79">
        <f t="shared" si="3286"/>
        <v>0</v>
      </c>
      <c r="GD361" s="79">
        <f t="shared" si="3287"/>
        <v>0</v>
      </c>
      <c r="GE361" s="153">
        <f t="shared" si="3168"/>
        <v>0</v>
      </c>
      <c r="GF361" s="153">
        <f t="shared" si="3169"/>
        <v>0</v>
      </c>
      <c r="GG361" s="79"/>
      <c r="GH361" s="79"/>
      <c r="GI361" s="79"/>
      <c r="GJ361" s="80"/>
      <c r="GK361" s="267"/>
      <c r="GL361" s="10"/>
      <c r="GM361" s="10"/>
      <c r="GN361" s="1"/>
      <c r="GO361" s="13"/>
      <c r="GP361" s="26"/>
      <c r="GQ361" s="5"/>
      <c r="GR361" s="5"/>
    </row>
    <row r="362" spans="1:200" ht="24.95" hidden="1" customHeight="1" outlineLevel="1" x14ac:dyDescent="0.3">
      <c r="A362" s="116"/>
      <c r="B362" s="168"/>
      <c r="C362" s="168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>
        <f t="shared" si="3246"/>
        <v>0</v>
      </c>
      <c r="N362" s="116"/>
      <c r="O362" s="181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  <c r="AF362" s="116"/>
      <c r="AG362" s="116"/>
      <c r="AH362" s="116"/>
      <c r="AI362" s="181"/>
      <c r="AJ362" s="116"/>
      <c r="AK362" s="116"/>
      <c r="AL362" s="116"/>
      <c r="AM362" s="116"/>
      <c r="AN362" s="116"/>
      <c r="AO362" s="116"/>
      <c r="AP362" s="116"/>
      <c r="AQ362" s="116"/>
      <c r="AR362" s="116"/>
      <c r="AS362" s="116"/>
      <c r="AT362" s="116"/>
      <c r="AU362" s="116"/>
      <c r="AV362" s="116"/>
      <c r="AW362" s="116"/>
      <c r="AX362" s="116"/>
      <c r="AY362" s="116"/>
      <c r="AZ362" s="116"/>
      <c r="BA362" s="116"/>
      <c r="BB362" s="116"/>
      <c r="BC362" s="116"/>
      <c r="BD362" s="116"/>
      <c r="BE362" s="116"/>
      <c r="BF362" s="116"/>
      <c r="BG362" s="181">
        <f t="shared" si="3100"/>
        <v>0</v>
      </c>
      <c r="BH362" s="181">
        <f t="shared" si="3101"/>
        <v>0</v>
      </c>
      <c r="BI362" s="116"/>
      <c r="BJ362" s="116"/>
      <c r="BK362" s="116"/>
      <c r="BL362" s="116"/>
      <c r="BM362" s="185"/>
      <c r="BN362" s="186"/>
      <c r="BO362" s="186"/>
      <c r="BP362" s="83"/>
      <c r="BQ362" s="83"/>
      <c r="BR362" s="83"/>
      <c r="BS362" s="83"/>
      <c r="BT362" s="83"/>
      <c r="BU362" s="83"/>
      <c r="BV362" s="83"/>
      <c r="BW362" s="83"/>
      <c r="BX362" s="83"/>
      <c r="BY362" s="83">
        <f t="shared" si="3241"/>
        <v>0</v>
      </c>
      <c r="BZ362" s="83"/>
      <c r="CA362" s="187"/>
      <c r="CB362" s="83"/>
      <c r="CC362" s="83"/>
      <c r="CD362" s="83"/>
      <c r="CE362" s="83"/>
      <c r="CF362" s="83"/>
      <c r="CG362" s="83"/>
      <c r="CH362" s="83"/>
      <c r="CI362" s="83"/>
      <c r="CJ362" s="83"/>
      <c r="CK362" s="83"/>
      <c r="CL362" s="83"/>
      <c r="CM362" s="83"/>
      <c r="CN362" s="83"/>
      <c r="CO362" s="83"/>
      <c r="CP362" s="83"/>
      <c r="CQ362" s="83"/>
      <c r="CR362" s="83"/>
      <c r="CS362" s="83"/>
      <c r="CT362" s="83"/>
      <c r="CU362" s="187"/>
      <c r="CV362" s="83"/>
      <c r="CW362" s="83"/>
      <c r="CX362" s="83"/>
      <c r="CY362" s="83"/>
      <c r="CZ362" s="83"/>
      <c r="DA362" s="83"/>
      <c r="DB362" s="83"/>
      <c r="DC362" s="188"/>
      <c r="DD362" s="83"/>
      <c r="DE362" s="188"/>
      <c r="DF362" s="83"/>
      <c r="DG362" s="83"/>
      <c r="DH362" s="83"/>
      <c r="DI362" s="83"/>
      <c r="DJ362" s="83"/>
      <c r="DK362" s="188"/>
      <c r="DL362" s="83"/>
      <c r="DM362" s="83"/>
      <c r="DN362" s="83"/>
      <c r="DO362" s="83"/>
      <c r="DP362" s="83"/>
      <c r="DQ362" s="83"/>
      <c r="DR362" s="83"/>
      <c r="DS362" s="187">
        <f t="shared" si="3242"/>
        <v>0</v>
      </c>
      <c r="DT362" s="187">
        <f t="shared" si="3245"/>
        <v>0</v>
      </c>
      <c r="DU362" s="83"/>
      <c r="DV362" s="83"/>
      <c r="DW362" s="83"/>
      <c r="DX362" s="84"/>
      <c r="DY362" s="189"/>
      <c r="DZ362" s="186"/>
      <c r="EA362" s="186"/>
      <c r="EB362" s="83"/>
      <c r="EC362" s="83"/>
      <c r="ED362" s="83"/>
      <c r="EE362" s="83"/>
      <c r="EF362" s="83"/>
      <c r="EG362" s="83"/>
      <c r="EH362" s="83"/>
      <c r="EI362" s="83"/>
      <c r="EJ362" s="83">
        <f t="shared" si="3201"/>
        <v>0</v>
      </c>
      <c r="EK362" s="83">
        <f t="shared" si="3202"/>
        <v>0</v>
      </c>
      <c r="EL362" s="83">
        <f t="shared" si="3203"/>
        <v>0</v>
      </c>
      <c r="EM362" s="153">
        <f t="shared" si="3124"/>
        <v>0</v>
      </c>
      <c r="EN362" s="83">
        <f t="shared" si="3247"/>
        <v>0</v>
      </c>
      <c r="EO362" s="83">
        <f t="shared" si="3248"/>
        <v>0</v>
      </c>
      <c r="EP362" s="83">
        <f t="shared" si="3249"/>
        <v>0</v>
      </c>
      <c r="EQ362" s="83">
        <f t="shared" si="3250"/>
        <v>0</v>
      </c>
      <c r="ER362" s="83">
        <f t="shared" si="3251"/>
        <v>0</v>
      </c>
      <c r="ES362" s="83">
        <f t="shared" si="3252"/>
        <v>0</v>
      </c>
      <c r="ET362" s="83">
        <f t="shared" si="3253"/>
        <v>0</v>
      </c>
      <c r="EU362" s="83">
        <f t="shared" si="3254"/>
        <v>0</v>
      </c>
      <c r="EV362" s="83">
        <f t="shared" si="3255"/>
        <v>0</v>
      </c>
      <c r="EW362" s="83">
        <f t="shared" si="3256"/>
        <v>0</v>
      </c>
      <c r="EX362" s="83">
        <f t="shared" si="3257"/>
        <v>0</v>
      </c>
      <c r="EY362" s="83">
        <f t="shared" si="3258"/>
        <v>0</v>
      </c>
      <c r="EZ362" s="83">
        <f t="shared" si="3259"/>
        <v>0</v>
      </c>
      <c r="FA362" s="83">
        <f t="shared" si="3260"/>
        <v>0</v>
      </c>
      <c r="FB362" s="83">
        <f t="shared" si="3261"/>
        <v>0</v>
      </c>
      <c r="FC362" s="83">
        <f t="shared" si="3262"/>
        <v>0</v>
      </c>
      <c r="FD362" s="83">
        <f t="shared" si="3263"/>
        <v>0</v>
      </c>
      <c r="FE362" s="83">
        <f t="shared" si="3264"/>
        <v>0</v>
      </c>
      <c r="FF362" s="83">
        <f t="shared" si="3265"/>
        <v>0</v>
      </c>
      <c r="FG362" s="187">
        <f t="shared" si="3266"/>
        <v>0</v>
      </c>
      <c r="FH362" s="83">
        <f t="shared" si="3267"/>
        <v>0</v>
      </c>
      <c r="FI362" s="83">
        <f t="shared" si="3268"/>
        <v>0</v>
      </c>
      <c r="FJ362" s="83">
        <f t="shared" si="3269"/>
        <v>0</v>
      </c>
      <c r="FK362" s="83">
        <f t="shared" si="3270"/>
        <v>0</v>
      </c>
      <c r="FL362" s="83">
        <f t="shared" si="3271"/>
        <v>0</v>
      </c>
      <c r="FM362" s="83">
        <f t="shared" si="3272"/>
        <v>0</v>
      </c>
      <c r="FN362" s="83">
        <f t="shared" si="3273"/>
        <v>0</v>
      </c>
      <c r="FO362" s="83">
        <f t="shared" si="3274"/>
        <v>0</v>
      </c>
      <c r="FP362" s="83">
        <f t="shared" si="3275"/>
        <v>0</v>
      </c>
      <c r="FQ362" s="79">
        <f t="shared" si="3124"/>
        <v>0</v>
      </c>
      <c r="FR362" s="83"/>
      <c r="FS362" s="188">
        <f t="shared" si="3276"/>
        <v>0</v>
      </c>
      <c r="FT362" s="83">
        <f t="shared" si="3277"/>
        <v>0</v>
      </c>
      <c r="FU362" s="83">
        <f t="shared" si="3278"/>
        <v>0</v>
      </c>
      <c r="FV362" s="83">
        <f t="shared" si="3279"/>
        <v>0</v>
      </c>
      <c r="FW362" s="79">
        <f t="shared" si="3280"/>
        <v>0</v>
      </c>
      <c r="FX362" s="83">
        <f t="shared" si="3281"/>
        <v>0</v>
      </c>
      <c r="FY362" s="83">
        <f t="shared" si="3282"/>
        <v>0</v>
      </c>
      <c r="FZ362" s="83">
        <f t="shared" si="3283"/>
        <v>0</v>
      </c>
      <c r="GA362" s="83">
        <f t="shared" si="3284"/>
        <v>0</v>
      </c>
      <c r="GB362" s="83">
        <f t="shared" si="3285"/>
        <v>0</v>
      </c>
      <c r="GC362" s="83">
        <f t="shared" si="3286"/>
        <v>0</v>
      </c>
      <c r="GD362" s="83">
        <f t="shared" si="3287"/>
        <v>0</v>
      </c>
      <c r="GE362" s="153">
        <f t="shared" si="3168"/>
        <v>0</v>
      </c>
      <c r="GF362" s="187">
        <f t="shared" si="3169"/>
        <v>0</v>
      </c>
      <c r="GG362" s="83"/>
      <c r="GH362" s="83"/>
      <c r="GI362" s="83"/>
      <c r="GJ362" s="195"/>
      <c r="GK362" s="267"/>
      <c r="GL362" s="10"/>
      <c r="GM362" s="10"/>
      <c r="GN362" s="1"/>
      <c r="GO362" s="13"/>
      <c r="GP362" s="26"/>
      <c r="GQ362" s="5"/>
      <c r="GR362" s="5"/>
    </row>
    <row r="363" spans="1:200" s="2" customFormat="1" ht="24.75" customHeight="1" collapsed="1" x14ac:dyDescent="0.3">
      <c r="A363" s="152">
        <v>23</v>
      </c>
      <c r="B363" s="152" t="s">
        <v>82</v>
      </c>
      <c r="C363" s="196" t="s">
        <v>73</v>
      </c>
      <c r="D363" s="101">
        <v>1</v>
      </c>
      <c r="E363" s="152"/>
      <c r="F363" s="152"/>
      <c r="G363" s="152"/>
      <c r="H363" s="152"/>
      <c r="I363" s="152"/>
      <c r="J363" s="152"/>
      <c r="K363" s="152"/>
      <c r="L363" s="152">
        <f>SUM(L364:L373)</f>
        <v>214</v>
      </c>
      <c r="M363" s="152">
        <f>SUM(M364:M373)</f>
        <v>166</v>
      </c>
      <c r="N363" s="152">
        <f>SUM(N364:N373)</f>
        <v>24</v>
      </c>
      <c r="O363" s="71">
        <f t="shared" ref="O363:BH363" si="3288">SUM(O364:O379)</f>
        <v>24</v>
      </c>
      <c r="P363" s="152">
        <f t="shared" si="3288"/>
        <v>54</v>
      </c>
      <c r="Q363" s="152">
        <f>SUM(Q364:Q379)</f>
        <v>54</v>
      </c>
      <c r="R363" s="152">
        <f t="shared" si="3288"/>
        <v>60</v>
      </c>
      <c r="S363" s="152">
        <f t="shared" si="3288"/>
        <v>60</v>
      </c>
      <c r="T363" s="152">
        <f t="shared" si="3288"/>
        <v>0</v>
      </c>
      <c r="U363" s="152">
        <f t="shared" si="3288"/>
        <v>0</v>
      </c>
      <c r="V363" s="152">
        <f t="shared" si="3288"/>
        <v>28</v>
      </c>
      <c r="W363" s="152">
        <f t="shared" si="3288"/>
        <v>28</v>
      </c>
      <c r="X363" s="152">
        <f t="shared" si="3288"/>
        <v>0</v>
      </c>
      <c r="Y363" s="152">
        <f t="shared" si="3288"/>
        <v>10.700000000000001</v>
      </c>
      <c r="Z363" s="152">
        <f t="shared" si="3288"/>
        <v>0</v>
      </c>
      <c r="AA363" s="152">
        <f t="shared" si="3288"/>
        <v>0</v>
      </c>
      <c r="AB363" s="152">
        <f t="shared" si="3288"/>
        <v>34</v>
      </c>
      <c r="AC363" s="152">
        <f t="shared" si="3288"/>
        <v>42.5</v>
      </c>
      <c r="AD363" s="152">
        <f t="shared" si="3288"/>
        <v>2</v>
      </c>
      <c r="AE363" s="152">
        <f t="shared" si="3288"/>
        <v>75</v>
      </c>
      <c r="AF363" s="152">
        <f t="shared" si="3288"/>
        <v>0</v>
      </c>
      <c r="AG363" s="152">
        <f t="shared" si="3288"/>
        <v>0</v>
      </c>
      <c r="AH363" s="152">
        <f t="shared" si="3288"/>
        <v>0</v>
      </c>
      <c r="AI363" s="71">
        <f t="shared" si="3288"/>
        <v>0</v>
      </c>
      <c r="AJ363" s="152">
        <f t="shared" si="3288"/>
        <v>0</v>
      </c>
      <c r="AK363" s="152">
        <f t="shared" si="3288"/>
        <v>0</v>
      </c>
      <c r="AL363" s="152">
        <f t="shared" si="3288"/>
        <v>2</v>
      </c>
      <c r="AM363" s="152">
        <f t="shared" si="3288"/>
        <v>96</v>
      </c>
      <c r="AN363" s="152">
        <f t="shared" si="3288"/>
        <v>0</v>
      </c>
      <c r="AO363" s="152">
        <f t="shared" si="3288"/>
        <v>0</v>
      </c>
      <c r="AP363" s="152">
        <f t="shared" si="3288"/>
        <v>0</v>
      </c>
      <c r="AQ363" s="152">
        <f t="shared" si="3288"/>
        <v>0</v>
      </c>
      <c r="AR363" s="152">
        <f t="shared" si="3288"/>
        <v>1</v>
      </c>
      <c r="AS363" s="152">
        <f t="shared" si="3288"/>
        <v>6</v>
      </c>
      <c r="AT363" s="152">
        <f t="shared" si="3288"/>
        <v>2</v>
      </c>
      <c r="AU363" s="152">
        <f t="shared" si="3288"/>
        <v>16</v>
      </c>
      <c r="AV363" s="152">
        <f t="shared" si="3288"/>
        <v>0</v>
      </c>
      <c r="AW363" s="152">
        <f t="shared" si="3288"/>
        <v>0</v>
      </c>
      <c r="AX363" s="152">
        <f t="shared" si="3288"/>
        <v>0</v>
      </c>
      <c r="AY363" s="152">
        <f t="shared" si="3288"/>
        <v>0</v>
      </c>
      <c r="AZ363" s="152">
        <f t="shared" si="3288"/>
        <v>0</v>
      </c>
      <c r="BA363" s="152">
        <f t="shared" si="3288"/>
        <v>0</v>
      </c>
      <c r="BB363" s="152">
        <f t="shared" si="3288"/>
        <v>0</v>
      </c>
      <c r="BC363" s="152">
        <f t="shared" si="3288"/>
        <v>0</v>
      </c>
      <c r="BD363" s="152">
        <f t="shared" si="3288"/>
        <v>0</v>
      </c>
      <c r="BE363" s="152">
        <f t="shared" si="3288"/>
        <v>0</v>
      </c>
      <c r="BF363" s="152">
        <f t="shared" si="3288"/>
        <v>0</v>
      </c>
      <c r="BG363" s="71">
        <f t="shared" si="3288"/>
        <v>412.2</v>
      </c>
      <c r="BH363" s="71">
        <f t="shared" si="3288"/>
        <v>172</v>
      </c>
      <c r="BI363" s="152"/>
      <c r="BJ363" s="152"/>
      <c r="BK363" s="152"/>
      <c r="BL363" s="152"/>
      <c r="BM363" s="152">
        <v>23</v>
      </c>
      <c r="BN363" s="152" t="s">
        <v>82</v>
      </c>
      <c r="BO363" s="196" t="s">
        <v>73</v>
      </c>
      <c r="BP363" s="101">
        <v>1</v>
      </c>
      <c r="BQ363" s="152"/>
      <c r="BR363" s="152"/>
      <c r="BS363" s="152"/>
      <c r="BT363" s="152"/>
      <c r="BU363" s="152"/>
      <c r="BV363" s="152"/>
      <c r="BW363" s="152"/>
      <c r="BX363" s="152">
        <f>SUM(BX364:BX373)</f>
        <v>352</v>
      </c>
      <c r="BY363" s="152">
        <f>SUM(BY364:BY373)</f>
        <v>240</v>
      </c>
      <c r="BZ363" s="152">
        <f>SUM(BZ364:BZ373)</f>
        <v>24</v>
      </c>
      <c r="CA363" s="71">
        <f t="shared" ref="CA363:DS363" si="3289">SUM(CA364:CA379)</f>
        <v>24</v>
      </c>
      <c r="CB363" s="152">
        <f t="shared" si="3289"/>
        <v>98</v>
      </c>
      <c r="CC363" s="152">
        <f t="shared" si="3289"/>
        <v>98</v>
      </c>
      <c r="CD363" s="152">
        <f t="shared" si="3289"/>
        <v>118</v>
      </c>
      <c r="CE363" s="152">
        <f t="shared" si="3289"/>
        <v>118</v>
      </c>
      <c r="CF363" s="152">
        <f t="shared" si="3289"/>
        <v>0</v>
      </c>
      <c r="CG363" s="152">
        <f t="shared" si="3289"/>
        <v>0</v>
      </c>
      <c r="CH363" s="152">
        <f t="shared" si="3289"/>
        <v>0</v>
      </c>
      <c r="CI363" s="152">
        <f t="shared" si="3289"/>
        <v>0</v>
      </c>
      <c r="CJ363" s="152">
        <f t="shared" si="3289"/>
        <v>6</v>
      </c>
      <c r="CK363" s="152">
        <f t="shared" si="3289"/>
        <v>13.399999999999999</v>
      </c>
      <c r="CL363" s="152">
        <f t="shared" si="3289"/>
        <v>0</v>
      </c>
      <c r="CM363" s="152">
        <f t="shared" si="3289"/>
        <v>0</v>
      </c>
      <c r="CN363" s="152">
        <f t="shared" si="3289"/>
        <v>0</v>
      </c>
      <c r="CO363" s="152">
        <f t="shared" si="3289"/>
        <v>0</v>
      </c>
      <c r="CP363" s="152">
        <f t="shared" si="3289"/>
        <v>2</v>
      </c>
      <c r="CQ363" s="152">
        <f t="shared" si="3289"/>
        <v>75</v>
      </c>
      <c r="CR363" s="152">
        <f t="shared" si="3289"/>
        <v>1</v>
      </c>
      <c r="CS363" s="152">
        <f t="shared" si="3289"/>
        <v>72</v>
      </c>
      <c r="CT363" s="152">
        <f t="shared" si="3289"/>
        <v>0</v>
      </c>
      <c r="CU363" s="71">
        <f t="shared" si="3289"/>
        <v>0</v>
      </c>
      <c r="CV363" s="152">
        <f t="shared" si="3289"/>
        <v>0</v>
      </c>
      <c r="CW363" s="152">
        <f t="shared" si="3289"/>
        <v>0</v>
      </c>
      <c r="CX363" s="152">
        <f t="shared" si="3289"/>
        <v>0</v>
      </c>
      <c r="CY363" s="152">
        <f t="shared" si="3289"/>
        <v>0</v>
      </c>
      <c r="CZ363" s="152">
        <f t="shared" si="3289"/>
        <v>0</v>
      </c>
      <c r="DA363" s="152">
        <f t="shared" si="3289"/>
        <v>0</v>
      </c>
      <c r="DB363" s="152">
        <f t="shared" si="3289"/>
        <v>0</v>
      </c>
      <c r="DC363" s="169">
        <f t="shared" si="3289"/>
        <v>0</v>
      </c>
      <c r="DD363" s="152">
        <f t="shared" si="3289"/>
        <v>3</v>
      </c>
      <c r="DE363" s="169">
        <f t="shared" si="3289"/>
        <v>18</v>
      </c>
      <c r="DF363" s="152">
        <f t="shared" si="3289"/>
        <v>0</v>
      </c>
      <c r="DG363" s="152">
        <f t="shared" si="3289"/>
        <v>0</v>
      </c>
      <c r="DH363" s="152">
        <f t="shared" si="3289"/>
        <v>0</v>
      </c>
      <c r="DI363" s="152">
        <f t="shared" si="3289"/>
        <v>0</v>
      </c>
      <c r="DJ363" s="152">
        <f t="shared" si="3289"/>
        <v>3</v>
      </c>
      <c r="DK363" s="169">
        <f t="shared" si="3289"/>
        <v>24</v>
      </c>
      <c r="DL363" s="152">
        <f t="shared" si="3289"/>
        <v>0</v>
      </c>
      <c r="DM363" s="152">
        <f t="shared" si="3289"/>
        <v>0</v>
      </c>
      <c r="DN363" s="152">
        <f t="shared" si="3289"/>
        <v>0</v>
      </c>
      <c r="DO363" s="152">
        <f t="shared" si="3289"/>
        <v>0</v>
      </c>
      <c r="DP363" s="152">
        <f t="shared" si="3289"/>
        <v>0</v>
      </c>
      <c r="DQ363" s="152">
        <f t="shared" si="3289"/>
        <v>0</v>
      </c>
      <c r="DR363" s="152">
        <f t="shared" si="3289"/>
        <v>0</v>
      </c>
      <c r="DS363" s="71">
        <f t="shared" si="3289"/>
        <v>448.4</v>
      </c>
      <c r="DT363" s="71">
        <f>SUM(DT364:DT379)</f>
        <v>288</v>
      </c>
      <c r="DU363" s="152"/>
      <c r="DV363" s="152"/>
      <c r="DW363" s="152"/>
      <c r="DX363" s="152"/>
      <c r="DY363" s="152">
        <v>23</v>
      </c>
      <c r="DZ363" s="152" t="s">
        <v>82</v>
      </c>
      <c r="EA363" s="196" t="s">
        <v>73</v>
      </c>
      <c r="EB363" s="101">
        <v>1</v>
      </c>
      <c r="EC363" s="152"/>
      <c r="ED363" s="152"/>
      <c r="EE363" s="152"/>
      <c r="EF363" s="152"/>
      <c r="EG363" s="152"/>
      <c r="EH363" s="152"/>
      <c r="EI363" s="152"/>
      <c r="EJ363" s="152">
        <f>SUM(EJ364:EJ379)</f>
        <v>566</v>
      </c>
      <c r="EK363" s="152">
        <f>SUM(EK364:EK379)</f>
        <v>406</v>
      </c>
      <c r="EL363" s="152">
        <f>SUM(EL364:EL379)</f>
        <v>48</v>
      </c>
      <c r="EM363" s="71">
        <f>SUM(EM364:EM379)</f>
        <v>48</v>
      </c>
      <c r="EN363" s="152">
        <f t="shared" ref="EN363:FP363" si="3290">SUM(EN364:EN379)</f>
        <v>152</v>
      </c>
      <c r="EO363" s="152">
        <f t="shared" si="3290"/>
        <v>152</v>
      </c>
      <c r="EP363" s="152">
        <f t="shared" si="3290"/>
        <v>178</v>
      </c>
      <c r="EQ363" s="152">
        <f t="shared" si="3290"/>
        <v>178</v>
      </c>
      <c r="ER363" s="152">
        <f t="shared" si="3290"/>
        <v>0</v>
      </c>
      <c r="ES363" s="152">
        <f t="shared" si="3290"/>
        <v>0</v>
      </c>
      <c r="ET363" s="152">
        <f t="shared" si="3290"/>
        <v>28</v>
      </c>
      <c r="EU363" s="152">
        <f t="shared" si="3290"/>
        <v>28</v>
      </c>
      <c r="EV363" s="152">
        <f t="shared" si="3290"/>
        <v>6</v>
      </c>
      <c r="EW363" s="152">
        <f t="shared" si="3290"/>
        <v>24.1</v>
      </c>
      <c r="EX363" s="152">
        <f t="shared" si="3290"/>
        <v>0</v>
      </c>
      <c r="EY363" s="152">
        <f t="shared" si="3290"/>
        <v>0</v>
      </c>
      <c r="EZ363" s="152">
        <f t="shared" si="3290"/>
        <v>34</v>
      </c>
      <c r="FA363" s="152">
        <f t="shared" si="3290"/>
        <v>42.5</v>
      </c>
      <c r="FB363" s="152">
        <f t="shared" si="3290"/>
        <v>4</v>
      </c>
      <c r="FC363" s="152">
        <f t="shared" si="3290"/>
        <v>150</v>
      </c>
      <c r="FD363" s="152">
        <f t="shared" si="3290"/>
        <v>1</v>
      </c>
      <c r="FE363" s="152">
        <f t="shared" si="3290"/>
        <v>72</v>
      </c>
      <c r="FF363" s="152">
        <f t="shared" si="3290"/>
        <v>0</v>
      </c>
      <c r="FG363" s="71">
        <f t="shared" si="3290"/>
        <v>0</v>
      </c>
      <c r="FH363" s="152">
        <f t="shared" si="3290"/>
        <v>0</v>
      </c>
      <c r="FI363" s="152">
        <f t="shared" si="3290"/>
        <v>0</v>
      </c>
      <c r="FJ363" s="152">
        <f t="shared" si="3290"/>
        <v>2</v>
      </c>
      <c r="FK363" s="152">
        <f t="shared" si="3290"/>
        <v>96</v>
      </c>
      <c r="FL363" s="152">
        <f t="shared" si="3290"/>
        <v>0</v>
      </c>
      <c r="FM363" s="152">
        <f t="shared" si="3290"/>
        <v>0</v>
      </c>
      <c r="FN363" s="152">
        <f t="shared" si="3290"/>
        <v>0</v>
      </c>
      <c r="FO363" s="152">
        <f t="shared" si="3290"/>
        <v>0</v>
      </c>
      <c r="FP363" s="152">
        <f t="shared" si="3290"/>
        <v>4</v>
      </c>
      <c r="FQ363" s="152">
        <f>SUM(FQ364:FQ379)</f>
        <v>24</v>
      </c>
      <c r="FR363" s="152"/>
      <c r="FS363" s="169">
        <f t="shared" ref="FS363:GF363" si="3291">SUM(FS364:FS379)</f>
        <v>16</v>
      </c>
      <c r="FT363" s="152">
        <f t="shared" si="3291"/>
        <v>0</v>
      </c>
      <c r="FU363" s="152">
        <f t="shared" si="3291"/>
        <v>0</v>
      </c>
      <c r="FV363" s="152">
        <f t="shared" si="3291"/>
        <v>3</v>
      </c>
      <c r="FW363" s="152">
        <f t="shared" si="3291"/>
        <v>24</v>
      </c>
      <c r="FX363" s="152">
        <f t="shared" si="3291"/>
        <v>0</v>
      </c>
      <c r="FY363" s="152">
        <f t="shared" si="3291"/>
        <v>0</v>
      </c>
      <c r="FZ363" s="152">
        <f t="shared" si="3291"/>
        <v>0</v>
      </c>
      <c r="GA363" s="152">
        <f t="shared" si="3291"/>
        <v>0</v>
      </c>
      <c r="GB363" s="152">
        <f t="shared" si="3291"/>
        <v>0</v>
      </c>
      <c r="GC363" s="152">
        <f t="shared" si="3291"/>
        <v>0</v>
      </c>
      <c r="GD363" s="152">
        <f t="shared" si="3291"/>
        <v>0</v>
      </c>
      <c r="GE363" s="71">
        <f t="shared" si="3291"/>
        <v>860.59999999999991</v>
      </c>
      <c r="GF363" s="71">
        <f t="shared" si="3291"/>
        <v>460</v>
      </c>
      <c r="GG363" s="152"/>
      <c r="GH363" s="152"/>
      <c r="GI363" s="152"/>
      <c r="GJ363" s="264"/>
      <c r="GK363" s="268"/>
      <c r="GL363" s="265"/>
      <c r="GM363" s="7"/>
      <c r="GO363" s="11"/>
      <c r="GP363" s="37"/>
      <c r="GR363" s="38"/>
    </row>
    <row r="364" spans="1:200" ht="24.75" hidden="1" customHeight="1" outlineLevel="1" x14ac:dyDescent="0.3">
      <c r="A364" s="116"/>
      <c r="B364" s="137" t="s">
        <v>115</v>
      </c>
      <c r="C364" s="119" t="s">
        <v>110</v>
      </c>
      <c r="D364" s="119" t="s">
        <v>95</v>
      </c>
      <c r="E364" s="119" t="s">
        <v>130</v>
      </c>
      <c r="F364" s="119" t="s">
        <v>135</v>
      </c>
      <c r="G364" s="119">
        <v>1</v>
      </c>
      <c r="H364" s="63">
        <v>116</v>
      </c>
      <c r="I364" s="63">
        <v>1</v>
      </c>
      <c r="J364" s="63">
        <v>1</v>
      </c>
      <c r="K364" s="63">
        <f>SUM(J364)*2</f>
        <v>2</v>
      </c>
      <c r="L364" s="137">
        <v>50</v>
      </c>
      <c r="M364" s="166">
        <f>SUM(N364+P364+R364+T364+V364)</f>
        <v>50</v>
      </c>
      <c r="N364" s="141">
        <v>24</v>
      </c>
      <c r="O364" s="142">
        <f>SUM(N364)*I364</f>
        <v>24</v>
      </c>
      <c r="P364" s="141">
        <v>22</v>
      </c>
      <c r="Q364" s="142">
        <f>J364*P364</f>
        <v>22</v>
      </c>
      <c r="R364" s="141">
        <v>4</v>
      </c>
      <c r="S364" s="142">
        <f>SUM(R364)*J364</f>
        <v>4</v>
      </c>
      <c r="T364" s="141"/>
      <c r="U364" s="142">
        <f>SUM(T364)*K364</f>
        <v>0</v>
      </c>
      <c r="V364" s="141"/>
      <c r="W364" s="142">
        <f>SUM(V364)*J364*5</f>
        <v>0</v>
      </c>
      <c r="X364" s="67">
        <f>SUM(J364*AX364*2+K364*AZ364*2)</f>
        <v>0</v>
      </c>
      <c r="Y364" s="68">
        <f>SUM(L364*5/100*J364)</f>
        <v>2.5</v>
      </c>
      <c r="Z364" s="141"/>
      <c r="AA364" s="142"/>
      <c r="AB364" s="141"/>
      <c r="AC364" s="68">
        <f>SUM(AB364)*3*H364/5</f>
        <v>0</v>
      </c>
      <c r="AD364" s="141"/>
      <c r="AE364" s="148">
        <f>SUM(AD364*H364*(30+4))</f>
        <v>0</v>
      </c>
      <c r="AF364" s="141"/>
      <c r="AG364" s="142">
        <f>SUM(AF364*H364*3)</f>
        <v>0</v>
      </c>
      <c r="AH364" s="141"/>
      <c r="AI364" s="167">
        <f>SUM(AH364*H364/3)</f>
        <v>0</v>
      </c>
      <c r="AJ364" s="141"/>
      <c r="AK364" s="67">
        <f>SUM(AJ364*H364*2/3)</f>
        <v>0</v>
      </c>
      <c r="AL364" s="141"/>
      <c r="AM364" s="142">
        <f>SUM(AL364*H364)</f>
        <v>0</v>
      </c>
      <c r="AN364" s="141"/>
      <c r="AO364" s="142">
        <f>SUM(AN364*J364)</f>
        <v>0</v>
      </c>
      <c r="AP364" s="141"/>
      <c r="AQ364" s="68">
        <f>SUM(AP364*H364*2)</f>
        <v>0</v>
      </c>
      <c r="AR364" s="141">
        <v>1</v>
      </c>
      <c r="AS364" s="67">
        <f>AR364*J364*6</f>
        <v>6</v>
      </c>
      <c r="AT364" s="65"/>
      <c r="AU364" s="67">
        <f>AT364*H364/3</f>
        <v>0</v>
      </c>
      <c r="AV364" s="141"/>
      <c r="AW364" s="66">
        <f>SUM(AV364*H364/3)</f>
        <v>0</v>
      </c>
      <c r="AX364" s="141"/>
      <c r="AY364" s="67">
        <f t="shared" ref="AY364:AY369" si="3292">SUM(J364*AX364*8)</f>
        <v>0</v>
      </c>
      <c r="AZ364" s="141"/>
      <c r="BA364" s="67">
        <f t="shared" ref="BA364:BA369" si="3293">SUM(AZ364*K364*5*6)</f>
        <v>0</v>
      </c>
      <c r="BB364" s="141"/>
      <c r="BC364" s="68">
        <f>SUM(BB364*K364*4*6)</f>
        <v>0</v>
      </c>
      <c r="BD364" s="141"/>
      <c r="BE364" s="70">
        <f>SUM(BD364*50)</f>
        <v>0</v>
      </c>
      <c r="BF364" s="116"/>
      <c r="BG364" s="181">
        <f t="shared" ref="BG364:BG379" si="3294">SUM(AO364+BE364+BC364+BA364+AY364+AW364+AS364+AQ364+AK364+AM364+AI364+AG364+AE364+AC364+AA364+Y364+X364+W364+U364+Q364+O364+S364+AU364)</f>
        <v>58.5</v>
      </c>
      <c r="BH364" s="181">
        <f t="shared" ref="BH364:BH379" si="3295">SUM(O364+Q364+U364+W364+X364+AS364+AW364+AY364+BA364+BC364+S364+AQ364)</f>
        <v>56</v>
      </c>
      <c r="BI364" s="116"/>
      <c r="BJ364" s="116"/>
      <c r="BK364" s="116"/>
      <c r="BL364" s="116"/>
      <c r="BM364" s="82"/>
      <c r="BN364" s="62" t="s">
        <v>102</v>
      </c>
      <c r="BO364" s="63" t="s">
        <v>110</v>
      </c>
      <c r="BP364" s="63" t="s">
        <v>95</v>
      </c>
      <c r="BQ364" s="63" t="s">
        <v>130</v>
      </c>
      <c r="BR364" s="119" t="s">
        <v>291</v>
      </c>
      <c r="BS364" s="63">
        <v>4</v>
      </c>
      <c r="BT364" s="119">
        <v>204</v>
      </c>
      <c r="BU364" s="119">
        <v>1</v>
      </c>
      <c r="BV364" s="63">
        <v>1</v>
      </c>
      <c r="BW364" s="63">
        <f>SUM(BV364)*2</f>
        <v>2</v>
      </c>
      <c r="BX364" s="62">
        <v>84</v>
      </c>
      <c r="BY364" s="64">
        <f>SUM(BZ364+CB364+CD364+CF364+CH364)</f>
        <v>54</v>
      </c>
      <c r="BZ364" s="65"/>
      <c r="CA364" s="66">
        <f>SUM(BZ364)*BU364</f>
        <v>0</v>
      </c>
      <c r="CB364" s="65">
        <v>26</v>
      </c>
      <c r="CC364" s="66">
        <f>BV364*CB364</f>
        <v>26</v>
      </c>
      <c r="CD364" s="65">
        <v>28</v>
      </c>
      <c r="CE364" s="66">
        <f>SUM(CD364)*BV364</f>
        <v>28</v>
      </c>
      <c r="CF364" s="65"/>
      <c r="CG364" s="66">
        <f>SUM(CF364)*BW364</f>
        <v>0</v>
      </c>
      <c r="CH364" s="65"/>
      <c r="CI364" s="66">
        <f>SUM(CH364)*BV364*5</f>
        <v>0</v>
      </c>
      <c r="CJ364" s="70">
        <f>SUM(BV364*DJ364*2+BW364*DL364*2)</f>
        <v>2</v>
      </c>
      <c r="CK364" s="112"/>
      <c r="CL364" s="113"/>
      <c r="CM364" s="70"/>
      <c r="CN364" s="113"/>
      <c r="CO364" s="70">
        <f>SUM(CN364)*3*BT364/5</f>
        <v>0</v>
      </c>
      <c r="CP364" s="113"/>
      <c r="CQ364" s="114">
        <f>SUM(CP364*BT364*(30+4))</f>
        <v>0</v>
      </c>
      <c r="CR364" s="113"/>
      <c r="CS364" s="70">
        <f>SUM(CR364*BT364*3)</f>
        <v>0</v>
      </c>
      <c r="CT364" s="70"/>
      <c r="CU364" s="70">
        <f>SUM(CT364*BT364/3)</f>
        <v>0</v>
      </c>
      <c r="CV364" s="113"/>
      <c r="CW364" s="70">
        <f>SUM(CV364*BT364*2/3)</f>
        <v>0</v>
      </c>
      <c r="CX364" s="113"/>
      <c r="CY364" s="70">
        <f>SUM(CX364*BT364)*2</f>
        <v>0</v>
      </c>
      <c r="CZ364" s="113"/>
      <c r="DA364" s="70">
        <f t="shared" ref="DA364:DA369" si="3296">SUM(CZ364*BV364*2)</f>
        <v>0</v>
      </c>
      <c r="DB364" s="113"/>
      <c r="DC364" s="66">
        <f>SUM(DB364*BT364*2)</f>
        <v>0</v>
      </c>
      <c r="DD364" s="113"/>
      <c r="DE364" s="66">
        <f>SUM(BV364*DD364*6)</f>
        <v>0</v>
      </c>
      <c r="DF364" s="113"/>
      <c r="DG364" s="70">
        <f>DF364*BT364/3</f>
        <v>0</v>
      </c>
      <c r="DH364" s="113"/>
      <c r="DI364" s="70">
        <f>SUM(DH364*BT364/3)</f>
        <v>0</v>
      </c>
      <c r="DJ364" s="113">
        <v>1</v>
      </c>
      <c r="DK364" s="66">
        <f>SUM(BV364*DJ364*8)</f>
        <v>8</v>
      </c>
      <c r="DL364" s="70"/>
      <c r="DM364" s="70">
        <f>SUM(DL364*BW364*5*6)</f>
        <v>0</v>
      </c>
      <c r="DN364" s="113"/>
      <c r="DO364" s="70">
        <f>SUM(DN364*BW364*4*6)</f>
        <v>0</v>
      </c>
      <c r="DP364" s="113"/>
      <c r="DQ364" s="70">
        <f>SUM(DP364*50)</f>
        <v>0</v>
      </c>
      <c r="DR364" s="79"/>
      <c r="DS364" s="153">
        <f t="shared" ref="DS364:DS379" si="3297">SUM(DA364+DQ364+DO364+DM364+DK364+DI364+DE364+DC364+CW364+CY364+CU364+CS364+CQ364+CO364+CM364+CK364+CJ364+CI364+CG364+CC364+CA364+CE364+DG364)</f>
        <v>64</v>
      </c>
      <c r="DT364" s="153">
        <f t="shared" ref="DT364:DT379" si="3298">SUM(CA364+CC364+CG364+CI364+CJ364+DE364+DI364+DK364+DM364+DO364+CE364+DC364)</f>
        <v>64</v>
      </c>
      <c r="DU364" s="79"/>
      <c r="DV364" s="79"/>
      <c r="DW364" s="79"/>
      <c r="DX364" s="182"/>
      <c r="DY364" s="183"/>
      <c r="DZ364" s="62" t="s">
        <v>102</v>
      </c>
      <c r="EA364" s="63" t="s">
        <v>110</v>
      </c>
      <c r="EB364" s="63" t="s">
        <v>95</v>
      </c>
      <c r="EC364" s="79"/>
      <c r="ED364" s="79"/>
      <c r="EE364" s="79"/>
      <c r="EF364" s="79"/>
      <c r="EG364" s="79"/>
      <c r="EH364" s="79"/>
      <c r="EI364" s="79"/>
      <c r="EJ364" s="79">
        <f t="shared" ref="EJ364:EJ379" si="3299">SUM(L364+BX364)</f>
        <v>134</v>
      </c>
      <c r="EK364" s="79">
        <f t="shared" ref="EK364:EK379" si="3300">SUM(M364+BY364)</f>
        <v>104</v>
      </c>
      <c r="EL364" s="79">
        <f t="shared" ref="EL364:EL379" si="3301">SUM(N364+BZ364)</f>
        <v>24</v>
      </c>
      <c r="EM364" s="153">
        <f t="shared" ref="EM364:EM379" si="3302">SUM(O364+CA364)</f>
        <v>24</v>
      </c>
      <c r="EN364" s="79">
        <f t="shared" ref="EN364:EN379" si="3303">SUM(P364+CB364)</f>
        <v>48</v>
      </c>
      <c r="EO364" s="79">
        <f t="shared" ref="EO364:EO379" si="3304">SUM(Q364+CC364)</f>
        <v>48</v>
      </c>
      <c r="EP364" s="79">
        <f t="shared" ref="EP364:EP379" si="3305">SUM(R364+CD364)</f>
        <v>32</v>
      </c>
      <c r="EQ364" s="79">
        <f t="shared" ref="EQ364:EQ379" si="3306">SUM(S364+CE364)</f>
        <v>32</v>
      </c>
      <c r="ER364" s="79">
        <f t="shared" ref="ER364:ER379" si="3307">SUM(T364+CF364)</f>
        <v>0</v>
      </c>
      <c r="ES364" s="79">
        <f t="shared" ref="ES364:ES379" si="3308">SUM(U364+CG364)</f>
        <v>0</v>
      </c>
      <c r="ET364" s="79">
        <f t="shared" ref="ET364:ET379" si="3309">SUM(V364+CH364)</f>
        <v>0</v>
      </c>
      <c r="EU364" s="79">
        <f t="shared" ref="EU364:EU379" si="3310">SUM(W364+CI364)</f>
        <v>0</v>
      </c>
      <c r="EV364" s="79">
        <f t="shared" ref="EV364:EV379" si="3311">SUM(X364+CJ364)</f>
        <v>2</v>
      </c>
      <c r="EW364" s="79">
        <f t="shared" ref="EW364:EW379" si="3312">SUM(Y364+CK364)</f>
        <v>2.5</v>
      </c>
      <c r="EX364" s="79">
        <f t="shared" ref="EX364:EX379" si="3313">SUM(Z364+CL364)</f>
        <v>0</v>
      </c>
      <c r="EY364" s="79">
        <f t="shared" ref="EY364:EY379" si="3314">SUM(AA364+CM364)</f>
        <v>0</v>
      </c>
      <c r="EZ364" s="79">
        <f t="shared" ref="EZ364:EZ379" si="3315">SUM(AB364+CN364)</f>
        <v>0</v>
      </c>
      <c r="FA364" s="79">
        <f t="shared" ref="FA364:FA379" si="3316">SUM(AC364+CO364)</f>
        <v>0</v>
      </c>
      <c r="FB364" s="79">
        <f t="shared" ref="FB364:FB379" si="3317">SUM(AD364+CP364)</f>
        <v>0</v>
      </c>
      <c r="FC364" s="79">
        <f t="shared" ref="FC364:FC379" si="3318">SUM(AE364+CQ364)</f>
        <v>0</v>
      </c>
      <c r="FD364" s="79">
        <f t="shared" ref="FD364:FD379" si="3319">SUM(AF364+CR364)</f>
        <v>0</v>
      </c>
      <c r="FE364" s="79">
        <f t="shared" ref="FE364:FE379" si="3320">SUM(AG364+CS364)</f>
        <v>0</v>
      </c>
      <c r="FF364" s="79">
        <f t="shared" ref="FF364:FF379" si="3321">SUM(AH364+CT364)</f>
        <v>0</v>
      </c>
      <c r="FG364" s="153">
        <f t="shared" ref="FG364:FG379" si="3322">SUM(AI364+CU364)</f>
        <v>0</v>
      </c>
      <c r="FH364" s="79">
        <f t="shared" ref="FH364:FH379" si="3323">SUM(AJ364+CV364)</f>
        <v>0</v>
      </c>
      <c r="FI364" s="79">
        <f t="shared" ref="FI364:FI379" si="3324">SUM(AK364+CW364)</f>
        <v>0</v>
      </c>
      <c r="FJ364" s="79">
        <f t="shared" ref="FJ364:FJ379" si="3325">SUM(AL364+CX364)</f>
        <v>0</v>
      </c>
      <c r="FK364" s="79">
        <f t="shared" ref="FK364:FK379" si="3326">SUM(AM364+CY364)</f>
        <v>0</v>
      </c>
      <c r="FL364" s="79">
        <f t="shared" ref="FL364:FL379" si="3327">SUM(AN364+CZ364)</f>
        <v>0</v>
      </c>
      <c r="FM364" s="79">
        <f t="shared" ref="FM364:FM379" si="3328">SUM(AO364+DA364)</f>
        <v>0</v>
      </c>
      <c r="FN364" s="79">
        <f t="shared" ref="FN364:FN379" si="3329">SUM(AP364+DB364)</f>
        <v>0</v>
      </c>
      <c r="FO364" s="79">
        <f t="shared" ref="FO364:FO379" si="3330">SUM(AQ364+DC364)</f>
        <v>0</v>
      </c>
      <c r="FP364" s="79">
        <f t="shared" ref="FP364:FP379" si="3331">SUM(AR364+DD364)</f>
        <v>1</v>
      </c>
      <c r="FQ364" s="79">
        <f t="shared" ref="FQ364:FQ379" si="3332">SUM(AS364+DE364)</f>
        <v>6</v>
      </c>
      <c r="FR364" s="79"/>
      <c r="FS364" s="155">
        <f t="shared" ref="FS364:FS379" si="3333">SUM(AU364+DG364)</f>
        <v>0</v>
      </c>
      <c r="FT364" s="79">
        <f t="shared" ref="FT364:FT379" si="3334">SUM(AV364+DH364)</f>
        <v>0</v>
      </c>
      <c r="FU364" s="79">
        <f t="shared" ref="FU364:FU379" si="3335">SUM(AW364+DI364)</f>
        <v>0</v>
      </c>
      <c r="FV364" s="79">
        <f t="shared" ref="FV364:FV379" si="3336">SUM(AX364+DJ364)</f>
        <v>1</v>
      </c>
      <c r="FW364" s="79">
        <f t="shared" ref="FW364:FW379" si="3337">SUM(AY364+DK364)</f>
        <v>8</v>
      </c>
      <c r="FX364" s="79">
        <f t="shared" ref="FX364:FX379" si="3338">SUM(AZ364+DL364)</f>
        <v>0</v>
      </c>
      <c r="FY364" s="79">
        <f t="shared" ref="FY364:FY379" si="3339">SUM(BA364+DM364)</f>
        <v>0</v>
      </c>
      <c r="FZ364" s="79">
        <f t="shared" ref="FZ364:FZ379" si="3340">SUM(BB364+DN364)</f>
        <v>0</v>
      </c>
      <c r="GA364" s="79">
        <f t="shared" ref="GA364:GA379" si="3341">SUM(BC364+DO364)</f>
        <v>0</v>
      </c>
      <c r="GB364" s="79">
        <f t="shared" ref="GB364:GB379" si="3342">SUM(BD364+DP364)</f>
        <v>0</v>
      </c>
      <c r="GC364" s="79">
        <f t="shared" ref="GC364:GC379" si="3343">SUM(BE364+DQ364)</f>
        <v>0</v>
      </c>
      <c r="GD364" s="79">
        <f t="shared" ref="GD364:GD379" si="3344">SUM(BF364+DR364)</f>
        <v>0</v>
      </c>
      <c r="GE364" s="153">
        <f t="shared" ref="GE364:GE379" si="3345">SUM(BG364+DS364)</f>
        <v>122.5</v>
      </c>
      <c r="GF364" s="153">
        <f t="shared" ref="GF364:GF379" si="3346">SUM(BH364+DT364)</f>
        <v>120</v>
      </c>
      <c r="GG364" s="79"/>
      <c r="GH364" s="79"/>
      <c r="GI364" s="79"/>
      <c r="GJ364" s="80"/>
      <c r="GK364" s="267"/>
      <c r="GL364" s="10"/>
      <c r="GM364" s="10"/>
      <c r="GN364" s="1"/>
      <c r="GO364" s="13"/>
      <c r="GP364" s="26"/>
      <c r="GQ364" s="5"/>
      <c r="GR364" s="5"/>
    </row>
    <row r="365" spans="1:200" ht="24.95" hidden="1" customHeight="1" outlineLevel="1" x14ac:dyDescent="0.3">
      <c r="A365" s="116"/>
      <c r="B365" s="62" t="s">
        <v>102</v>
      </c>
      <c r="C365" s="63" t="s">
        <v>110</v>
      </c>
      <c r="D365" s="63" t="s">
        <v>95</v>
      </c>
      <c r="E365" s="63" t="s">
        <v>130</v>
      </c>
      <c r="F365" s="63" t="s">
        <v>142</v>
      </c>
      <c r="G365" s="63">
        <v>5</v>
      </c>
      <c r="H365" s="63">
        <v>24</v>
      </c>
      <c r="I365" s="63">
        <v>1</v>
      </c>
      <c r="J365" s="63">
        <v>1</v>
      </c>
      <c r="K365" s="63">
        <f>SUM(J365)*2</f>
        <v>2</v>
      </c>
      <c r="L365" s="62">
        <v>82</v>
      </c>
      <c r="M365" s="64">
        <f>SUM(N365+P365+R365+T365+V365)</f>
        <v>58</v>
      </c>
      <c r="N365" s="65"/>
      <c r="O365" s="66">
        <f>SUM(N365)*I365</f>
        <v>0</v>
      </c>
      <c r="P365" s="65">
        <v>16</v>
      </c>
      <c r="Q365" s="66">
        <f>J365*P365</f>
        <v>16</v>
      </c>
      <c r="R365" s="65">
        <v>28</v>
      </c>
      <c r="S365" s="66">
        <f>SUM(R365)*J365</f>
        <v>28</v>
      </c>
      <c r="T365" s="65"/>
      <c r="U365" s="66">
        <f>SUM(T365)*K365</f>
        <v>0</v>
      </c>
      <c r="V365" s="65">
        <v>14</v>
      </c>
      <c r="W365" s="66">
        <f>SUM(V365)*J365</f>
        <v>14</v>
      </c>
      <c r="X365" s="67">
        <f>SUM(J365*AX365*2+K365*AZ365*2)</f>
        <v>0</v>
      </c>
      <c r="Y365" s="67">
        <f>L365*J365*0.05</f>
        <v>4.1000000000000005</v>
      </c>
      <c r="Z365" s="65"/>
      <c r="AA365" s="66"/>
      <c r="AB365" s="65"/>
      <c r="AC365" s="67">
        <f>SUM(AB365)*3*H365/5</f>
        <v>0</v>
      </c>
      <c r="AD365" s="65"/>
      <c r="AE365" s="69">
        <f>SUM(AD365*H365*(30+4))</f>
        <v>0</v>
      </c>
      <c r="AF365" s="65"/>
      <c r="AG365" s="66">
        <f>SUM(AF365*H365*3)</f>
        <v>0</v>
      </c>
      <c r="AH365" s="66"/>
      <c r="AI365" s="67">
        <f>SUM(AH365*H365/3)</f>
        <v>0</v>
      </c>
      <c r="AJ365" s="65"/>
      <c r="AK365" s="67">
        <f>SUM(AJ365*H365*2/3)</f>
        <v>0</v>
      </c>
      <c r="AL365" s="65">
        <v>1</v>
      </c>
      <c r="AM365" s="66">
        <f>SUM(AL365*H365)*2</f>
        <v>48</v>
      </c>
      <c r="AN365" s="65"/>
      <c r="AO365" s="66">
        <f>SUM(AN365*J365*2)</f>
        <v>0</v>
      </c>
      <c r="AP365" s="65"/>
      <c r="AQ365" s="67">
        <f>SUM(AP365*H365*2)</f>
        <v>0</v>
      </c>
      <c r="AR365" s="65"/>
      <c r="AS365" s="67">
        <f>SUM(J365*AR365*6)</f>
        <v>0</v>
      </c>
      <c r="AT365" s="65">
        <v>1</v>
      </c>
      <c r="AU365" s="67">
        <f>AT365*H365/3</f>
        <v>8</v>
      </c>
      <c r="AV365" s="65"/>
      <c r="AW365" s="66">
        <f>SUM(J365*AV365*6)</f>
        <v>0</v>
      </c>
      <c r="AX365" s="65"/>
      <c r="AY365" s="67">
        <f t="shared" si="3292"/>
        <v>0</v>
      </c>
      <c r="AZ365" s="66"/>
      <c r="BA365" s="67">
        <f t="shared" si="3293"/>
        <v>0</v>
      </c>
      <c r="BB365" s="65"/>
      <c r="BC365" s="67">
        <f>SUM(BB365*K365*4*6)</f>
        <v>0</v>
      </c>
      <c r="BD365" s="65"/>
      <c r="BE365" s="70">
        <f>SUM(BD365*50)</f>
        <v>0</v>
      </c>
      <c r="BF365" s="116"/>
      <c r="BG365" s="181">
        <f t="shared" si="3294"/>
        <v>118.1</v>
      </c>
      <c r="BH365" s="181">
        <f t="shared" si="3295"/>
        <v>58</v>
      </c>
      <c r="BI365" s="116"/>
      <c r="BJ365" s="116"/>
      <c r="BK365" s="116"/>
      <c r="BL365" s="116"/>
      <c r="BM365" s="82"/>
      <c r="BN365" s="62" t="s">
        <v>102</v>
      </c>
      <c r="BO365" s="63" t="s">
        <v>110</v>
      </c>
      <c r="BP365" s="63" t="s">
        <v>95</v>
      </c>
      <c r="BQ365" s="63" t="s">
        <v>130</v>
      </c>
      <c r="BR365" s="119" t="s">
        <v>292</v>
      </c>
      <c r="BS365" s="63">
        <v>4</v>
      </c>
      <c r="BT365" s="119">
        <v>204</v>
      </c>
      <c r="BU365" s="119">
        <v>1</v>
      </c>
      <c r="BV365" s="63">
        <v>1</v>
      </c>
      <c r="BW365" s="63">
        <f>SUM(BV365)*2</f>
        <v>2</v>
      </c>
      <c r="BX365" s="62">
        <v>84</v>
      </c>
      <c r="BY365" s="64">
        <f>SUM(BZ365+CB365+CD365+CF365+CH365)</f>
        <v>54</v>
      </c>
      <c r="BZ365" s="65"/>
      <c r="CA365" s="66">
        <f>SUM(BZ365)*BU365</f>
        <v>0</v>
      </c>
      <c r="CB365" s="65">
        <v>26</v>
      </c>
      <c r="CC365" s="66">
        <f>BV365*CB365</f>
        <v>26</v>
      </c>
      <c r="CD365" s="65">
        <v>28</v>
      </c>
      <c r="CE365" s="66">
        <f>SUM(CD365)*BV365</f>
        <v>28</v>
      </c>
      <c r="CF365" s="65"/>
      <c r="CG365" s="66">
        <f>SUM(CF365)*BW365</f>
        <v>0</v>
      </c>
      <c r="CH365" s="65"/>
      <c r="CI365" s="66">
        <f>SUM(CH365)*BV365*5</f>
        <v>0</v>
      </c>
      <c r="CJ365" s="70">
        <f>SUM(BV365*DJ365*2+BW365*DL365*2)</f>
        <v>2</v>
      </c>
      <c r="CK365" s="112">
        <f>SUM(BX365*5/100*BV365)</f>
        <v>4.2</v>
      </c>
      <c r="CL365" s="113"/>
      <c r="CM365" s="70"/>
      <c r="CN365" s="113"/>
      <c r="CO365" s="70">
        <f>SUM(CN365)*3*BT365/5</f>
        <v>0</v>
      </c>
      <c r="CP365" s="113"/>
      <c r="CQ365" s="114">
        <f>SUM(CP365*BT365*(30+4))</f>
        <v>0</v>
      </c>
      <c r="CR365" s="113"/>
      <c r="CS365" s="70">
        <f>SUM(CR365*BT365*3)</f>
        <v>0</v>
      </c>
      <c r="CT365" s="70"/>
      <c r="CU365" s="70">
        <f>SUM(CT365*BT365/3)</f>
        <v>0</v>
      </c>
      <c r="CV365" s="113"/>
      <c r="CW365" s="70">
        <f>SUM(CV365*BT365*2/3)</f>
        <v>0</v>
      </c>
      <c r="CX365" s="113"/>
      <c r="CY365" s="70">
        <f>SUM(CX365*BT365)*2</f>
        <v>0</v>
      </c>
      <c r="CZ365" s="113"/>
      <c r="DA365" s="70">
        <f t="shared" si="3296"/>
        <v>0</v>
      </c>
      <c r="DB365" s="113"/>
      <c r="DC365" s="66">
        <f>SUM(DB365*BT365*2)</f>
        <v>0</v>
      </c>
      <c r="DD365" s="113"/>
      <c r="DE365" s="66">
        <f>SUM(BV365*DD365*6)</f>
        <v>0</v>
      </c>
      <c r="DF365" s="113"/>
      <c r="DG365" s="70">
        <f>DF365*BT365/3</f>
        <v>0</v>
      </c>
      <c r="DH365" s="113"/>
      <c r="DI365" s="70">
        <f>SUM(DH365*BT365/3)</f>
        <v>0</v>
      </c>
      <c r="DJ365" s="113">
        <v>1</v>
      </c>
      <c r="DK365" s="66">
        <f>SUM(BV365*DJ365*8)</f>
        <v>8</v>
      </c>
      <c r="DL365" s="153"/>
      <c r="DM365" s="153"/>
      <c r="DN365" s="153"/>
      <c r="DO365" s="153"/>
      <c r="DP365" s="153"/>
      <c r="DQ365" s="153"/>
      <c r="DR365" s="79"/>
      <c r="DS365" s="153">
        <f t="shared" si="3297"/>
        <v>68.2</v>
      </c>
      <c r="DT365" s="153">
        <f t="shared" si="3298"/>
        <v>64</v>
      </c>
      <c r="DU365" s="79"/>
      <c r="DV365" s="79"/>
      <c r="DW365" s="79"/>
      <c r="DX365" s="182"/>
      <c r="DY365" s="183"/>
      <c r="DZ365" s="62" t="s">
        <v>102</v>
      </c>
      <c r="EA365" s="63" t="s">
        <v>110</v>
      </c>
      <c r="EB365" s="63" t="s">
        <v>95</v>
      </c>
      <c r="EC365" s="79"/>
      <c r="ED365" s="79"/>
      <c r="EE365" s="79"/>
      <c r="EF365" s="79"/>
      <c r="EG365" s="79"/>
      <c r="EH365" s="79"/>
      <c r="EI365" s="79"/>
      <c r="EJ365" s="79">
        <f t="shared" si="3299"/>
        <v>166</v>
      </c>
      <c r="EK365" s="79">
        <f t="shared" si="3300"/>
        <v>112</v>
      </c>
      <c r="EL365" s="79">
        <f t="shared" si="3301"/>
        <v>0</v>
      </c>
      <c r="EM365" s="153">
        <f t="shared" si="3302"/>
        <v>0</v>
      </c>
      <c r="EN365" s="79">
        <f t="shared" si="3303"/>
        <v>42</v>
      </c>
      <c r="EO365" s="79">
        <f t="shared" si="3304"/>
        <v>42</v>
      </c>
      <c r="EP365" s="79">
        <f t="shared" si="3305"/>
        <v>56</v>
      </c>
      <c r="EQ365" s="79">
        <f t="shared" si="3306"/>
        <v>56</v>
      </c>
      <c r="ER365" s="79">
        <f t="shared" si="3307"/>
        <v>0</v>
      </c>
      <c r="ES365" s="79">
        <f t="shared" si="3308"/>
        <v>0</v>
      </c>
      <c r="ET365" s="79">
        <f t="shared" si="3309"/>
        <v>14</v>
      </c>
      <c r="EU365" s="79">
        <f t="shared" si="3310"/>
        <v>14</v>
      </c>
      <c r="EV365" s="79">
        <f t="shared" si="3311"/>
        <v>2</v>
      </c>
      <c r="EW365" s="79">
        <f t="shared" si="3312"/>
        <v>8.3000000000000007</v>
      </c>
      <c r="EX365" s="79">
        <f t="shared" si="3313"/>
        <v>0</v>
      </c>
      <c r="EY365" s="79">
        <f t="shared" si="3314"/>
        <v>0</v>
      </c>
      <c r="EZ365" s="79">
        <f t="shared" si="3315"/>
        <v>0</v>
      </c>
      <c r="FA365" s="79">
        <f t="shared" si="3316"/>
        <v>0</v>
      </c>
      <c r="FB365" s="79">
        <f t="shared" si="3317"/>
        <v>0</v>
      </c>
      <c r="FC365" s="79">
        <f t="shared" si="3318"/>
        <v>0</v>
      </c>
      <c r="FD365" s="79">
        <f t="shared" si="3319"/>
        <v>0</v>
      </c>
      <c r="FE365" s="79">
        <f t="shared" si="3320"/>
        <v>0</v>
      </c>
      <c r="FF365" s="79">
        <f t="shared" si="3321"/>
        <v>0</v>
      </c>
      <c r="FG365" s="153">
        <f t="shared" si="3322"/>
        <v>0</v>
      </c>
      <c r="FH365" s="79">
        <f t="shared" si="3323"/>
        <v>0</v>
      </c>
      <c r="FI365" s="79">
        <f t="shared" si="3324"/>
        <v>0</v>
      </c>
      <c r="FJ365" s="79">
        <f t="shared" si="3325"/>
        <v>1</v>
      </c>
      <c r="FK365" s="79">
        <f t="shared" si="3326"/>
        <v>48</v>
      </c>
      <c r="FL365" s="79">
        <f t="shared" si="3327"/>
        <v>0</v>
      </c>
      <c r="FM365" s="79">
        <f t="shared" si="3328"/>
        <v>0</v>
      </c>
      <c r="FN365" s="79">
        <f t="shared" si="3329"/>
        <v>0</v>
      </c>
      <c r="FO365" s="79">
        <f t="shared" si="3330"/>
        <v>0</v>
      </c>
      <c r="FP365" s="79">
        <f t="shared" si="3331"/>
        <v>0</v>
      </c>
      <c r="FQ365" s="79">
        <f t="shared" si="3332"/>
        <v>0</v>
      </c>
      <c r="FR365" s="79"/>
      <c r="FS365" s="155">
        <f t="shared" si="3333"/>
        <v>8</v>
      </c>
      <c r="FT365" s="79">
        <f t="shared" si="3334"/>
        <v>0</v>
      </c>
      <c r="FU365" s="79">
        <f t="shared" si="3335"/>
        <v>0</v>
      </c>
      <c r="FV365" s="79">
        <f t="shared" si="3336"/>
        <v>1</v>
      </c>
      <c r="FW365" s="79">
        <f t="shared" si="3337"/>
        <v>8</v>
      </c>
      <c r="FX365" s="79">
        <f t="shared" si="3338"/>
        <v>0</v>
      </c>
      <c r="FY365" s="79">
        <f t="shared" si="3339"/>
        <v>0</v>
      </c>
      <c r="FZ365" s="79">
        <f t="shared" si="3340"/>
        <v>0</v>
      </c>
      <c r="GA365" s="79">
        <f t="shared" si="3341"/>
        <v>0</v>
      </c>
      <c r="GB365" s="79">
        <f t="shared" si="3342"/>
        <v>0</v>
      </c>
      <c r="GC365" s="79">
        <f t="shared" si="3343"/>
        <v>0</v>
      </c>
      <c r="GD365" s="79">
        <f t="shared" si="3344"/>
        <v>0</v>
      </c>
      <c r="GE365" s="153">
        <f t="shared" si="3345"/>
        <v>186.3</v>
      </c>
      <c r="GF365" s="153">
        <f t="shared" si="3346"/>
        <v>122</v>
      </c>
      <c r="GG365" s="79"/>
      <c r="GH365" s="79"/>
      <c r="GI365" s="79"/>
      <c r="GJ365" s="80"/>
      <c r="GK365" s="267"/>
      <c r="GL365" s="10"/>
      <c r="GM365" s="10"/>
      <c r="GN365" s="1"/>
      <c r="GO365" s="13"/>
      <c r="GP365" s="26"/>
      <c r="GQ365" s="5"/>
      <c r="GR365" s="5"/>
    </row>
    <row r="366" spans="1:200" ht="24.95" hidden="1" customHeight="1" outlineLevel="1" x14ac:dyDescent="0.3">
      <c r="A366" s="116"/>
      <c r="B366" s="62" t="s">
        <v>102</v>
      </c>
      <c r="C366" s="63" t="s">
        <v>110</v>
      </c>
      <c r="D366" s="63" t="s">
        <v>95</v>
      </c>
      <c r="E366" s="63" t="s">
        <v>130</v>
      </c>
      <c r="F366" s="63" t="s">
        <v>152</v>
      </c>
      <c r="G366" s="63">
        <v>5</v>
      </c>
      <c r="H366" s="63">
        <v>24</v>
      </c>
      <c r="I366" s="63">
        <v>1</v>
      </c>
      <c r="J366" s="63">
        <v>1</v>
      </c>
      <c r="K366" s="63">
        <f>SUM(J366)*2</f>
        <v>2</v>
      </c>
      <c r="L366" s="109">
        <v>82</v>
      </c>
      <c r="M366" s="64">
        <f>SUM(N366+P366+R366+T366+V366)</f>
        <v>58</v>
      </c>
      <c r="N366" s="65"/>
      <c r="O366" s="66">
        <f>SUM(N366)*I366</f>
        <v>0</v>
      </c>
      <c r="P366" s="65">
        <v>16</v>
      </c>
      <c r="Q366" s="66">
        <f>J366*P366</f>
        <v>16</v>
      </c>
      <c r="R366" s="65">
        <v>28</v>
      </c>
      <c r="S366" s="66">
        <f>SUM(R366)*J366</f>
        <v>28</v>
      </c>
      <c r="T366" s="65"/>
      <c r="U366" s="66">
        <f>SUM(T366)*K366</f>
        <v>0</v>
      </c>
      <c r="V366" s="65">
        <v>14</v>
      </c>
      <c r="W366" s="66">
        <f>SUM(V366)*J366</f>
        <v>14</v>
      </c>
      <c r="X366" s="67">
        <f>SUM(J366*AX366*2+K366*AZ366*2)</f>
        <v>0</v>
      </c>
      <c r="Y366" s="67">
        <f>L366*J366*0.05</f>
        <v>4.1000000000000005</v>
      </c>
      <c r="Z366" s="65"/>
      <c r="AA366" s="66"/>
      <c r="AB366" s="65"/>
      <c r="AC366" s="67">
        <f>SUM(AB366)*3*H366/5</f>
        <v>0</v>
      </c>
      <c r="AD366" s="65"/>
      <c r="AE366" s="69">
        <f>SUM(AD366*H366*(30+4))</f>
        <v>0</v>
      </c>
      <c r="AF366" s="65"/>
      <c r="AG366" s="66">
        <f>SUM(AF366*H366*3)</f>
        <v>0</v>
      </c>
      <c r="AH366" s="66"/>
      <c r="AI366" s="67">
        <f>SUM(AH366*H366/3)</f>
        <v>0</v>
      </c>
      <c r="AJ366" s="65"/>
      <c r="AK366" s="67">
        <f>SUM(AJ366*H366*2/3)</f>
        <v>0</v>
      </c>
      <c r="AL366" s="65">
        <v>1</v>
      </c>
      <c r="AM366" s="66">
        <f>SUM(AL366*H366)*2</f>
        <v>48</v>
      </c>
      <c r="AN366" s="65"/>
      <c r="AO366" s="66">
        <f>SUM(AN366*J366*2)</f>
        <v>0</v>
      </c>
      <c r="AP366" s="65"/>
      <c r="AQ366" s="67">
        <f>SUM(AP366*H366*2)</f>
        <v>0</v>
      </c>
      <c r="AR366" s="65"/>
      <c r="AS366" s="67">
        <f>SUM(J366*AR366*6)</f>
        <v>0</v>
      </c>
      <c r="AT366" s="65">
        <v>1</v>
      </c>
      <c r="AU366" s="67">
        <f>AT366*H366/3</f>
        <v>8</v>
      </c>
      <c r="AV366" s="65"/>
      <c r="AW366" s="66">
        <f>SUM(J366*AV366*6)</f>
        <v>0</v>
      </c>
      <c r="AX366" s="65"/>
      <c r="AY366" s="67">
        <f t="shared" si="3292"/>
        <v>0</v>
      </c>
      <c r="AZ366" s="66"/>
      <c r="BA366" s="67">
        <f t="shared" si="3293"/>
        <v>0</v>
      </c>
      <c r="BB366" s="65"/>
      <c r="BC366" s="67">
        <f>SUM(BB366*K366*4*6)</f>
        <v>0</v>
      </c>
      <c r="BD366" s="65"/>
      <c r="BE366" s="70">
        <f>SUM(BD366*50)</f>
        <v>0</v>
      </c>
      <c r="BF366" s="116"/>
      <c r="BG366" s="181">
        <f t="shared" si="3294"/>
        <v>118.1</v>
      </c>
      <c r="BH366" s="181">
        <f t="shared" si="3295"/>
        <v>58</v>
      </c>
      <c r="BI366" s="116"/>
      <c r="BJ366" s="116"/>
      <c r="BK366" s="116"/>
      <c r="BL366" s="116"/>
      <c r="BM366" s="82"/>
      <c r="BN366" s="62" t="s">
        <v>213</v>
      </c>
      <c r="BO366" s="63" t="s">
        <v>110</v>
      </c>
      <c r="BP366" s="63" t="s">
        <v>95</v>
      </c>
      <c r="BQ366" s="63" t="s">
        <v>130</v>
      </c>
      <c r="BR366" s="63" t="s">
        <v>406</v>
      </c>
      <c r="BS366" s="63">
        <v>8</v>
      </c>
      <c r="BT366" s="63">
        <v>25</v>
      </c>
      <c r="BU366" s="63">
        <v>1</v>
      </c>
      <c r="BV366" s="63">
        <v>1</v>
      </c>
      <c r="BW366" s="63">
        <f t="shared" ref="BW366" si="3347">SUM(BV366)*2</f>
        <v>2</v>
      </c>
      <c r="BX366" s="120">
        <v>40</v>
      </c>
      <c r="BY366" s="135">
        <f t="shared" ref="BY366" si="3348">SUM(BZ366+CB366+CD366+CF366+CH366)</f>
        <v>40</v>
      </c>
      <c r="BZ366" s="65">
        <v>24</v>
      </c>
      <c r="CA366" s="66">
        <f t="shared" ref="CA366" si="3349">SUM(BZ366)*BU366</f>
        <v>24</v>
      </c>
      <c r="CB366" s="65">
        <v>10</v>
      </c>
      <c r="CC366" s="66">
        <f t="shared" ref="CC366" si="3350">BV366*CB366</f>
        <v>10</v>
      </c>
      <c r="CD366" s="65">
        <v>6</v>
      </c>
      <c r="CE366" s="66">
        <f t="shared" ref="CE366" si="3351">SUM(CD366)*BV366</f>
        <v>6</v>
      </c>
      <c r="CF366" s="65"/>
      <c r="CG366" s="66">
        <f t="shared" ref="CG366" si="3352">SUM(CF366)*BW366</f>
        <v>0</v>
      </c>
      <c r="CH366" s="65"/>
      <c r="CI366" s="66">
        <f t="shared" ref="CI366" si="3353">SUM(CH366)*BV366*5</f>
        <v>0</v>
      </c>
      <c r="CJ366" s="67">
        <f t="shared" ref="CJ366" si="3354">SUM(BV366*DJ366*2+BW366*DL366*2)</f>
        <v>0</v>
      </c>
      <c r="CK366" s="67">
        <f t="shared" ref="CK366" si="3355">BX366*BV366*0.05</f>
        <v>2</v>
      </c>
      <c r="CL366" s="65"/>
      <c r="CM366" s="66"/>
      <c r="CN366" s="65"/>
      <c r="CO366" s="67">
        <f t="shared" ref="CO366" si="3356">SUM(CN366)*3*BT366/5</f>
        <v>0</v>
      </c>
      <c r="CP366" s="65"/>
      <c r="CQ366" s="69">
        <f t="shared" ref="CQ366" si="3357">SUM(CP366*BT366*(30+4))</f>
        <v>0</v>
      </c>
      <c r="CR366" s="65"/>
      <c r="CS366" s="66">
        <f t="shared" ref="CS366" si="3358">SUM(CR366*BT366*3)</f>
        <v>0</v>
      </c>
      <c r="CT366" s="65"/>
      <c r="CU366" s="67">
        <f t="shared" ref="CU366" si="3359">SUM(CT366*BT366/3)</f>
        <v>0</v>
      </c>
      <c r="CV366" s="65"/>
      <c r="CW366" s="67">
        <f t="shared" ref="CW366" si="3360">SUM(CV366*BT366*2/3)</f>
        <v>0</v>
      </c>
      <c r="CX366" s="65"/>
      <c r="CY366" s="66">
        <f t="shared" ref="CY366" si="3361">SUM(CX366*BT366*2)</f>
        <v>0</v>
      </c>
      <c r="CZ366" s="65"/>
      <c r="DA366" s="66">
        <f t="shared" ref="DA366" si="3362">SUM(CZ366*BV366*2)</f>
        <v>0</v>
      </c>
      <c r="DB366" s="65"/>
      <c r="DC366" s="66">
        <f t="shared" ref="DC366" si="3363">SUM(DB366*BT366*2)</f>
        <v>0</v>
      </c>
      <c r="DD366" s="65">
        <v>1</v>
      </c>
      <c r="DE366" s="66">
        <f>DD366*BV366*6</f>
        <v>6</v>
      </c>
      <c r="DF366" s="65"/>
      <c r="DG366" s="67">
        <f t="shared" ref="DG366" si="3364">DF366*BT366/3</f>
        <v>0</v>
      </c>
      <c r="DH366" s="65"/>
      <c r="DI366" s="66">
        <f t="shared" ref="DI366" si="3365">SUM(BV366*DH366*6)</f>
        <v>0</v>
      </c>
      <c r="DJ366" s="65"/>
      <c r="DK366" s="66">
        <f t="shared" ref="DK366" si="3366">SUM(BV366*DJ366*8)</f>
        <v>0</v>
      </c>
      <c r="DL366" s="65"/>
      <c r="DM366" s="67">
        <f t="shared" ref="DM366" si="3367">SUM(DL366*BW366*5*6)</f>
        <v>0</v>
      </c>
      <c r="DN366" s="65"/>
      <c r="DO366" s="67">
        <f t="shared" ref="DO366" si="3368">SUM(DN366*BW366*4*6)</f>
        <v>0</v>
      </c>
      <c r="DP366" s="65"/>
      <c r="DQ366" s="70">
        <f t="shared" ref="DQ366" si="3369">SUM(DP366*50)</f>
        <v>0</v>
      </c>
      <c r="DR366" s="79"/>
      <c r="DS366" s="153">
        <f t="shared" si="3297"/>
        <v>48</v>
      </c>
      <c r="DT366" s="153">
        <f t="shared" si="3298"/>
        <v>46</v>
      </c>
      <c r="DU366" s="79"/>
      <c r="DV366" s="79"/>
      <c r="DW366" s="79"/>
      <c r="DX366" s="182"/>
      <c r="DY366" s="183"/>
      <c r="DZ366" s="62" t="s">
        <v>102</v>
      </c>
      <c r="EA366" s="63" t="s">
        <v>110</v>
      </c>
      <c r="EB366" s="63" t="s">
        <v>95</v>
      </c>
      <c r="EC366" s="79"/>
      <c r="ED366" s="79"/>
      <c r="EE366" s="79"/>
      <c r="EF366" s="79"/>
      <c r="EG366" s="79"/>
      <c r="EH366" s="79"/>
      <c r="EI366" s="79"/>
      <c r="EJ366" s="79">
        <f t="shared" si="3299"/>
        <v>122</v>
      </c>
      <c r="EK366" s="79">
        <f t="shared" si="3300"/>
        <v>98</v>
      </c>
      <c r="EL366" s="79">
        <f t="shared" si="3301"/>
        <v>24</v>
      </c>
      <c r="EM366" s="153">
        <f t="shared" si="3302"/>
        <v>24</v>
      </c>
      <c r="EN366" s="79">
        <f t="shared" si="3303"/>
        <v>26</v>
      </c>
      <c r="EO366" s="79">
        <f t="shared" si="3304"/>
        <v>26</v>
      </c>
      <c r="EP366" s="79">
        <f t="shared" si="3305"/>
        <v>34</v>
      </c>
      <c r="EQ366" s="79">
        <f t="shared" si="3306"/>
        <v>34</v>
      </c>
      <c r="ER366" s="79">
        <f t="shared" si="3307"/>
        <v>0</v>
      </c>
      <c r="ES366" s="79">
        <f t="shared" si="3308"/>
        <v>0</v>
      </c>
      <c r="ET366" s="79">
        <f t="shared" si="3309"/>
        <v>14</v>
      </c>
      <c r="EU366" s="79">
        <f t="shared" si="3310"/>
        <v>14</v>
      </c>
      <c r="EV366" s="79">
        <f t="shared" si="3311"/>
        <v>0</v>
      </c>
      <c r="EW366" s="79">
        <f t="shared" si="3312"/>
        <v>6.1000000000000005</v>
      </c>
      <c r="EX366" s="79">
        <f t="shared" si="3313"/>
        <v>0</v>
      </c>
      <c r="EY366" s="79">
        <f t="shared" si="3314"/>
        <v>0</v>
      </c>
      <c r="EZ366" s="79">
        <f t="shared" si="3315"/>
        <v>0</v>
      </c>
      <c r="FA366" s="79">
        <f t="shared" si="3316"/>
        <v>0</v>
      </c>
      <c r="FB366" s="79">
        <f t="shared" si="3317"/>
        <v>0</v>
      </c>
      <c r="FC366" s="79">
        <f t="shared" si="3318"/>
        <v>0</v>
      </c>
      <c r="FD366" s="79">
        <f t="shared" si="3319"/>
        <v>0</v>
      </c>
      <c r="FE366" s="79">
        <f t="shared" si="3320"/>
        <v>0</v>
      </c>
      <c r="FF366" s="79">
        <f t="shared" si="3321"/>
        <v>0</v>
      </c>
      <c r="FG366" s="153">
        <f t="shared" si="3322"/>
        <v>0</v>
      </c>
      <c r="FH366" s="79">
        <f t="shared" si="3323"/>
        <v>0</v>
      </c>
      <c r="FI366" s="79">
        <f t="shared" si="3324"/>
        <v>0</v>
      </c>
      <c r="FJ366" s="79">
        <f t="shared" si="3325"/>
        <v>1</v>
      </c>
      <c r="FK366" s="79">
        <f t="shared" si="3326"/>
        <v>48</v>
      </c>
      <c r="FL366" s="79">
        <f t="shared" si="3327"/>
        <v>0</v>
      </c>
      <c r="FM366" s="79">
        <f t="shared" si="3328"/>
        <v>0</v>
      </c>
      <c r="FN366" s="79">
        <f t="shared" si="3329"/>
        <v>0</v>
      </c>
      <c r="FO366" s="79">
        <f t="shared" si="3330"/>
        <v>0</v>
      </c>
      <c r="FP366" s="79">
        <f t="shared" si="3331"/>
        <v>1</v>
      </c>
      <c r="FQ366" s="79">
        <f t="shared" si="3332"/>
        <v>6</v>
      </c>
      <c r="FR366" s="79"/>
      <c r="FS366" s="155">
        <f t="shared" si="3333"/>
        <v>8</v>
      </c>
      <c r="FT366" s="79">
        <f t="shared" si="3334"/>
        <v>0</v>
      </c>
      <c r="FU366" s="79">
        <f t="shared" si="3335"/>
        <v>0</v>
      </c>
      <c r="FV366" s="79">
        <f t="shared" si="3336"/>
        <v>0</v>
      </c>
      <c r="FW366" s="79">
        <f t="shared" si="3337"/>
        <v>0</v>
      </c>
      <c r="FX366" s="79">
        <f t="shared" si="3338"/>
        <v>0</v>
      </c>
      <c r="FY366" s="79">
        <f t="shared" si="3339"/>
        <v>0</v>
      </c>
      <c r="FZ366" s="79">
        <f t="shared" si="3340"/>
        <v>0</v>
      </c>
      <c r="GA366" s="79">
        <f t="shared" si="3341"/>
        <v>0</v>
      </c>
      <c r="GB366" s="79">
        <f t="shared" si="3342"/>
        <v>0</v>
      </c>
      <c r="GC366" s="79">
        <f t="shared" si="3343"/>
        <v>0</v>
      </c>
      <c r="GD366" s="79">
        <f t="shared" si="3344"/>
        <v>0</v>
      </c>
      <c r="GE366" s="153">
        <f t="shared" si="3345"/>
        <v>166.1</v>
      </c>
      <c r="GF366" s="153">
        <f t="shared" si="3346"/>
        <v>104</v>
      </c>
      <c r="GG366" s="79"/>
      <c r="GH366" s="79"/>
      <c r="GI366" s="79"/>
      <c r="GJ366" s="80"/>
      <c r="GK366" s="267"/>
      <c r="GL366" s="10"/>
      <c r="GM366" s="10"/>
      <c r="GN366" s="1"/>
      <c r="GO366" s="13"/>
      <c r="GP366" s="26"/>
      <c r="GQ366" s="5"/>
      <c r="GR366" s="5"/>
    </row>
    <row r="367" spans="1:200" ht="24.95" hidden="1" customHeight="1" outlineLevel="1" x14ac:dyDescent="0.3">
      <c r="A367" s="116"/>
      <c r="B367" s="62" t="s">
        <v>245</v>
      </c>
      <c r="C367" s="63" t="s">
        <v>110</v>
      </c>
      <c r="D367" s="63" t="s">
        <v>95</v>
      </c>
      <c r="E367" s="63" t="s">
        <v>130</v>
      </c>
      <c r="F367" s="63" t="s">
        <v>246</v>
      </c>
      <c r="G367" s="63">
        <v>9</v>
      </c>
      <c r="H367" s="63">
        <v>1</v>
      </c>
      <c r="I367" s="63">
        <v>1</v>
      </c>
      <c r="J367" s="63">
        <v>2</v>
      </c>
      <c r="K367" s="63">
        <f>SUM(J367)*2</f>
        <v>4</v>
      </c>
      <c r="L367" s="62"/>
      <c r="M367" s="64">
        <f>SUM(N367+P367+R367+T367+V367)</f>
        <v>0</v>
      </c>
      <c r="N367" s="65"/>
      <c r="O367" s="66">
        <f>SUM(N367)*I367</f>
        <v>0</v>
      </c>
      <c r="P367" s="65"/>
      <c r="Q367" s="66">
        <f>J367*P367</f>
        <v>0</v>
      </c>
      <c r="R367" s="65"/>
      <c r="S367" s="66">
        <f>SUM(R367)*J367</f>
        <v>0</v>
      </c>
      <c r="T367" s="65"/>
      <c r="U367" s="66">
        <f>SUM(T367)*K367</f>
        <v>0</v>
      </c>
      <c r="V367" s="65"/>
      <c r="W367" s="66">
        <f>SUM(V367)*J367*5</f>
        <v>0</v>
      </c>
      <c r="X367" s="67">
        <f>SUM(J367*AX367*2+K367*AZ367*2)</f>
        <v>0</v>
      </c>
      <c r="Y367" s="67">
        <f>L367*J367*0.05</f>
        <v>0</v>
      </c>
      <c r="Z367" s="65"/>
      <c r="AA367" s="66"/>
      <c r="AB367" s="65">
        <v>17</v>
      </c>
      <c r="AC367" s="67">
        <f>AB367*H367*2</f>
        <v>34</v>
      </c>
      <c r="AD367" s="65"/>
      <c r="AE367" s="69">
        <f>SUM(AD367*H367*(30+4))/5</f>
        <v>0</v>
      </c>
      <c r="AF367" s="65"/>
      <c r="AG367" s="66">
        <f>SUM(AF367*H367*3)</f>
        <v>0</v>
      </c>
      <c r="AH367" s="65"/>
      <c r="AI367" s="67">
        <f>SUM(AH367*H367/3)</f>
        <v>0</v>
      </c>
      <c r="AJ367" s="65"/>
      <c r="AK367" s="67">
        <f>SUM(AJ367*H367*2/3)</f>
        <v>0</v>
      </c>
      <c r="AL367" s="65"/>
      <c r="AM367" s="66">
        <f>SUM(AL367*H367)</f>
        <v>0</v>
      </c>
      <c r="AN367" s="65"/>
      <c r="AO367" s="66">
        <f>SUM(AN367*J367)</f>
        <v>0</v>
      </c>
      <c r="AP367" s="65"/>
      <c r="AQ367" s="68">
        <f>H367*AP367*3/3</f>
        <v>0</v>
      </c>
      <c r="AR367" s="65"/>
      <c r="AS367" s="67">
        <f>SUM(J367*AR367*6)</f>
        <v>0</v>
      </c>
      <c r="AT367" s="65"/>
      <c r="AU367" s="67">
        <f>AT367*H367/3</f>
        <v>0</v>
      </c>
      <c r="AV367" s="65"/>
      <c r="AW367" s="66">
        <f>SUM(AV367*H367/3)</f>
        <v>0</v>
      </c>
      <c r="AX367" s="65"/>
      <c r="AY367" s="67">
        <f t="shared" si="3292"/>
        <v>0</v>
      </c>
      <c r="AZ367" s="65"/>
      <c r="BA367" s="67">
        <f t="shared" si="3293"/>
        <v>0</v>
      </c>
      <c r="BB367" s="65"/>
      <c r="BC367" s="67">
        <f>SUM(BB367*K367*4*6)</f>
        <v>0</v>
      </c>
      <c r="BD367" s="65"/>
      <c r="BE367" s="70">
        <f>SUM(BD367*50)</f>
        <v>0</v>
      </c>
      <c r="BF367" s="116"/>
      <c r="BG367" s="181">
        <f t="shared" si="3294"/>
        <v>34</v>
      </c>
      <c r="BH367" s="181">
        <f t="shared" si="3295"/>
        <v>0</v>
      </c>
      <c r="BI367" s="116"/>
      <c r="BJ367" s="116"/>
      <c r="BK367" s="116"/>
      <c r="BL367" s="116"/>
      <c r="BM367" s="82"/>
      <c r="BN367" s="134" t="s">
        <v>257</v>
      </c>
      <c r="BO367" s="63" t="s">
        <v>110</v>
      </c>
      <c r="BP367" s="63" t="s">
        <v>95</v>
      </c>
      <c r="BQ367" s="63" t="s">
        <v>130</v>
      </c>
      <c r="BR367" s="63" t="s">
        <v>302</v>
      </c>
      <c r="BS367" s="63">
        <v>10</v>
      </c>
      <c r="BT367" s="63">
        <v>161</v>
      </c>
      <c r="BU367" s="63">
        <v>1</v>
      </c>
      <c r="BV367" s="63">
        <v>1</v>
      </c>
      <c r="BW367" s="63">
        <f>SUM(BV367)*2</f>
        <v>2</v>
      </c>
      <c r="BX367" s="62">
        <v>30</v>
      </c>
      <c r="BY367" s="135">
        <f t="shared" ref="BY367:BY368" si="3370">SUM(BZ367+CB367+CD367+CF367+CH367)</f>
        <v>30</v>
      </c>
      <c r="BZ367" s="65"/>
      <c r="CA367" s="66">
        <f>SUM(BZ367)*BU367</f>
        <v>0</v>
      </c>
      <c r="CB367" s="65"/>
      <c r="CC367" s="66">
        <f t="shared" ref="CC367:CC371" si="3371">BV367*CB367</f>
        <v>0</v>
      </c>
      <c r="CD367" s="65">
        <v>30</v>
      </c>
      <c r="CE367" s="66">
        <f>SUM(CD367)*BV367</f>
        <v>30</v>
      </c>
      <c r="CF367" s="65"/>
      <c r="CG367" s="66">
        <f>SUM(CF367)*BW367</f>
        <v>0</v>
      </c>
      <c r="CH367" s="65"/>
      <c r="CI367" s="66">
        <f>SUM(CH367)*BV367*5</f>
        <v>0</v>
      </c>
      <c r="CJ367" s="70">
        <f t="shared" ref="CJ367:CJ368" si="3372">SUM(BV367*DJ367*2+BW367*DL367*2)</f>
        <v>0</v>
      </c>
      <c r="CK367" s="70">
        <f t="shared" ref="CK367:CK370" si="3373">BX367*BV367*0.05</f>
        <v>1.5</v>
      </c>
      <c r="CL367" s="113"/>
      <c r="CM367" s="70"/>
      <c r="CN367" s="113"/>
      <c r="CO367" s="70">
        <f t="shared" ref="CO367:CO369" si="3374">SUM(CN367)*3*BT367/5</f>
        <v>0</v>
      </c>
      <c r="CP367" s="113"/>
      <c r="CQ367" s="114">
        <f>SUM(CP367*BT367*(30+4))</f>
        <v>0</v>
      </c>
      <c r="CR367" s="113"/>
      <c r="CS367" s="70">
        <f>SUM(CR367*BT367*3)</f>
        <v>0</v>
      </c>
      <c r="CT367" s="113"/>
      <c r="CU367" s="70">
        <f>SUM(CT367*BT367/3)</f>
        <v>0</v>
      </c>
      <c r="CV367" s="113"/>
      <c r="CW367" s="70">
        <f>SUM(CV367*BT367*2/3)</f>
        <v>0</v>
      </c>
      <c r="CX367" s="113"/>
      <c r="CY367" s="70">
        <f>SUM(CX367*BT367*2)</f>
        <v>0</v>
      </c>
      <c r="CZ367" s="113"/>
      <c r="DA367" s="70">
        <f t="shared" si="3296"/>
        <v>0</v>
      </c>
      <c r="DB367" s="113"/>
      <c r="DC367" s="66">
        <f>SUM(DB367*BT367*2)</f>
        <v>0</v>
      </c>
      <c r="DD367" s="113">
        <v>1</v>
      </c>
      <c r="DE367" s="66">
        <f>DD367*BV367*6</f>
        <v>6</v>
      </c>
      <c r="DF367" s="113"/>
      <c r="DG367" s="70">
        <f t="shared" ref="DG367:DG371" si="3375">DF367*BT367/3</f>
        <v>0</v>
      </c>
      <c r="DH367" s="113"/>
      <c r="DI367" s="70">
        <f>SUM(BV367*DH367*6)</f>
        <v>0</v>
      </c>
      <c r="DJ367" s="113"/>
      <c r="DK367" s="66">
        <f>SUM(BV367*DJ367*8)</f>
        <v>0</v>
      </c>
      <c r="DL367" s="113"/>
      <c r="DM367" s="70">
        <f t="shared" ref="DM367" si="3376">SUM(DL367*BW367*5*6)</f>
        <v>0</v>
      </c>
      <c r="DN367" s="113"/>
      <c r="DO367" s="70">
        <f>SUM(DN367*BW367*4*6)</f>
        <v>0</v>
      </c>
      <c r="DP367" s="113"/>
      <c r="DQ367" s="70">
        <f>SUM(DP367*50)</f>
        <v>0</v>
      </c>
      <c r="DR367" s="67"/>
      <c r="DS367" s="153">
        <f>SUM(DA367+DQ367+DO367+DM367+DK367+DI367+DE367+DC367+CW367+CY367+CU367+CS367+CQ367+CO367+CM367+CK367+CJ367+CI367+CG367+CC367+CA367+CE367+DG367)</f>
        <v>37.5</v>
      </c>
      <c r="DT367" s="153">
        <f t="shared" si="3298"/>
        <v>36</v>
      </c>
      <c r="DU367" s="79"/>
      <c r="DV367" s="79"/>
      <c r="DW367" s="79"/>
      <c r="DX367" s="182"/>
      <c r="DY367" s="183"/>
      <c r="DZ367" s="134" t="s">
        <v>257</v>
      </c>
      <c r="EA367" s="63" t="s">
        <v>110</v>
      </c>
      <c r="EB367" s="63" t="s">
        <v>95</v>
      </c>
      <c r="EC367" s="79"/>
      <c r="ED367" s="79"/>
      <c r="EE367" s="79"/>
      <c r="EF367" s="79"/>
      <c r="EG367" s="79"/>
      <c r="EH367" s="79"/>
      <c r="EI367" s="79"/>
      <c r="EJ367" s="79">
        <f t="shared" si="3299"/>
        <v>30</v>
      </c>
      <c r="EK367" s="79">
        <f t="shared" si="3300"/>
        <v>30</v>
      </c>
      <c r="EL367" s="79">
        <f t="shared" si="3301"/>
        <v>0</v>
      </c>
      <c r="EM367" s="153">
        <f t="shared" si="3302"/>
        <v>0</v>
      </c>
      <c r="EN367" s="79">
        <f t="shared" si="3303"/>
        <v>0</v>
      </c>
      <c r="EO367" s="79">
        <f t="shared" si="3304"/>
        <v>0</v>
      </c>
      <c r="EP367" s="79">
        <f t="shared" si="3305"/>
        <v>30</v>
      </c>
      <c r="EQ367" s="79">
        <f t="shared" si="3306"/>
        <v>30</v>
      </c>
      <c r="ER367" s="79">
        <f t="shared" si="3307"/>
        <v>0</v>
      </c>
      <c r="ES367" s="79">
        <f t="shared" si="3308"/>
        <v>0</v>
      </c>
      <c r="ET367" s="79">
        <f t="shared" si="3309"/>
        <v>0</v>
      </c>
      <c r="EU367" s="79">
        <f t="shared" si="3310"/>
        <v>0</v>
      </c>
      <c r="EV367" s="79">
        <f t="shared" si="3311"/>
        <v>0</v>
      </c>
      <c r="EW367" s="79">
        <f t="shared" si="3312"/>
        <v>1.5</v>
      </c>
      <c r="EX367" s="79">
        <f t="shared" si="3313"/>
        <v>0</v>
      </c>
      <c r="EY367" s="79">
        <f t="shared" si="3314"/>
        <v>0</v>
      </c>
      <c r="EZ367" s="79">
        <f t="shared" si="3315"/>
        <v>17</v>
      </c>
      <c r="FA367" s="79">
        <f t="shared" si="3316"/>
        <v>34</v>
      </c>
      <c r="FB367" s="79">
        <f t="shared" si="3317"/>
        <v>0</v>
      </c>
      <c r="FC367" s="79">
        <f t="shared" si="3318"/>
        <v>0</v>
      </c>
      <c r="FD367" s="79">
        <f t="shared" si="3319"/>
        <v>0</v>
      </c>
      <c r="FE367" s="79">
        <f t="shared" si="3320"/>
        <v>0</v>
      </c>
      <c r="FF367" s="79">
        <f t="shared" si="3321"/>
        <v>0</v>
      </c>
      <c r="FG367" s="153">
        <f t="shared" si="3322"/>
        <v>0</v>
      </c>
      <c r="FH367" s="79">
        <f t="shared" si="3323"/>
        <v>0</v>
      </c>
      <c r="FI367" s="79">
        <f t="shared" si="3324"/>
        <v>0</v>
      </c>
      <c r="FJ367" s="79">
        <f t="shared" si="3325"/>
        <v>0</v>
      </c>
      <c r="FK367" s="79">
        <f t="shared" si="3326"/>
        <v>0</v>
      </c>
      <c r="FL367" s="79">
        <f t="shared" si="3327"/>
        <v>0</v>
      </c>
      <c r="FM367" s="79">
        <f t="shared" si="3328"/>
        <v>0</v>
      </c>
      <c r="FN367" s="79">
        <f t="shared" si="3329"/>
        <v>0</v>
      </c>
      <c r="FO367" s="79">
        <f t="shared" si="3330"/>
        <v>0</v>
      </c>
      <c r="FP367" s="79">
        <f t="shared" si="3331"/>
        <v>1</v>
      </c>
      <c r="FQ367" s="79">
        <f t="shared" si="3332"/>
        <v>6</v>
      </c>
      <c r="FR367" s="79"/>
      <c r="FS367" s="155">
        <f t="shared" si="3333"/>
        <v>0</v>
      </c>
      <c r="FT367" s="79">
        <f t="shared" si="3334"/>
        <v>0</v>
      </c>
      <c r="FU367" s="79">
        <f t="shared" si="3335"/>
        <v>0</v>
      </c>
      <c r="FV367" s="79">
        <f t="shared" si="3336"/>
        <v>0</v>
      </c>
      <c r="FW367" s="79">
        <f t="shared" si="3337"/>
        <v>0</v>
      </c>
      <c r="FX367" s="79">
        <f t="shared" si="3338"/>
        <v>0</v>
      </c>
      <c r="FY367" s="79">
        <f t="shared" si="3339"/>
        <v>0</v>
      </c>
      <c r="FZ367" s="79">
        <f t="shared" si="3340"/>
        <v>0</v>
      </c>
      <c r="GA367" s="79">
        <f t="shared" si="3341"/>
        <v>0</v>
      </c>
      <c r="GB367" s="79">
        <f t="shared" si="3342"/>
        <v>0</v>
      </c>
      <c r="GC367" s="79">
        <f t="shared" si="3343"/>
        <v>0</v>
      </c>
      <c r="GD367" s="79">
        <f t="shared" si="3344"/>
        <v>0</v>
      </c>
      <c r="GE367" s="153">
        <f t="shared" si="3345"/>
        <v>71.5</v>
      </c>
      <c r="GF367" s="153">
        <f t="shared" si="3346"/>
        <v>36</v>
      </c>
      <c r="GG367" s="79"/>
      <c r="GH367" s="79"/>
      <c r="GI367" s="79"/>
      <c r="GJ367" s="80"/>
      <c r="GK367" s="267"/>
      <c r="GL367" s="10"/>
      <c r="GM367" s="10"/>
      <c r="GN367" s="1"/>
      <c r="GO367" s="13"/>
      <c r="GP367" s="26"/>
      <c r="GQ367" s="5"/>
      <c r="GR367" s="5"/>
    </row>
    <row r="368" spans="1:200" ht="24.95" hidden="1" customHeight="1" outlineLevel="1" x14ac:dyDescent="0.3">
      <c r="A368" s="116"/>
      <c r="B368" s="137" t="s">
        <v>233</v>
      </c>
      <c r="C368" s="119" t="s">
        <v>110</v>
      </c>
      <c r="D368" s="119" t="s">
        <v>95</v>
      </c>
      <c r="E368" s="119" t="s">
        <v>130</v>
      </c>
      <c r="F368" s="119" t="s">
        <v>246</v>
      </c>
      <c r="G368" s="119">
        <v>9</v>
      </c>
      <c r="H368" s="119">
        <v>3</v>
      </c>
      <c r="I368" s="119">
        <v>1</v>
      </c>
      <c r="J368" s="119">
        <v>1</v>
      </c>
      <c r="K368" s="119">
        <v>1</v>
      </c>
      <c r="L368" s="138"/>
      <c r="M368" s="139">
        <f t="shared" ref="M368:M370" si="3377">SUM(N368+P368+R368+T368+V368)</f>
        <v>0</v>
      </c>
      <c r="N368" s="138"/>
      <c r="O368" s="138">
        <f t="shared" ref="O368:O370" si="3378">SUM(N368)*I368</f>
        <v>0</v>
      </c>
      <c r="P368" s="138"/>
      <c r="Q368" s="140">
        <f t="shared" ref="Q368:Q370" si="3379">J368*P368</f>
        <v>0</v>
      </c>
      <c r="R368" s="138"/>
      <c r="S368" s="140">
        <f t="shared" ref="S368:S370" si="3380">SUM(R368)*J368</f>
        <v>0</v>
      </c>
      <c r="T368" s="141"/>
      <c r="U368" s="142">
        <f t="shared" ref="U368:U370" si="3381">SUM(T368)*K368</f>
        <v>0</v>
      </c>
      <c r="V368" s="141"/>
      <c r="W368" s="142">
        <f t="shared" ref="W368:W370" si="3382">SUM(V368)*J368*5</f>
        <v>0</v>
      </c>
      <c r="X368" s="68">
        <f>SUM(J368*AX368*2+K368*AZ368*2)</f>
        <v>0</v>
      </c>
      <c r="Y368" s="68">
        <f t="shared" ref="Y368" si="3383">L368*J368*0.05</f>
        <v>0</v>
      </c>
      <c r="Z368" s="141"/>
      <c r="AA368" s="142"/>
      <c r="AB368" s="141"/>
      <c r="AC368" s="68">
        <f t="shared" ref="AC368:AC369" si="3384">SUM(AB368)*3*H368/5</f>
        <v>0</v>
      </c>
      <c r="AD368" s="141">
        <v>1</v>
      </c>
      <c r="AE368" s="148">
        <f>SUM(AD368*H368*(15))</f>
        <v>45</v>
      </c>
      <c r="AF368" s="141"/>
      <c r="AG368" s="142">
        <f t="shared" ref="AG368:AG369" si="3385">SUM(AF368*H368*3)</f>
        <v>0</v>
      </c>
      <c r="AH368" s="141"/>
      <c r="AI368" s="68">
        <f t="shared" ref="AI368:AI369" si="3386">SUM(AH368*H368/3)</f>
        <v>0</v>
      </c>
      <c r="AJ368" s="141"/>
      <c r="AK368" s="68">
        <f t="shared" ref="AK368:AK369" si="3387">SUM(AJ368*H368*2/3)</f>
        <v>0</v>
      </c>
      <c r="AL368" s="141"/>
      <c r="AM368" s="142">
        <f>SUM(AL368*H368)*2</f>
        <v>0</v>
      </c>
      <c r="AN368" s="141"/>
      <c r="AO368" s="142">
        <f t="shared" ref="AO368" si="3388">SUM(AN368*J368)</f>
        <v>0</v>
      </c>
      <c r="AP368" s="141"/>
      <c r="AQ368" s="68">
        <f t="shared" ref="AQ368:AQ369" si="3389">SUM(AP368*H368*2)</f>
        <v>0</v>
      </c>
      <c r="AR368" s="141"/>
      <c r="AS368" s="68">
        <f t="shared" ref="AS368:AS369" si="3390">SUM(J368*AR368*6)</f>
        <v>0</v>
      </c>
      <c r="AT368" s="141"/>
      <c r="AU368" s="68">
        <f t="shared" ref="AU368:AU369" si="3391">AT368*H368/3</f>
        <v>0</v>
      </c>
      <c r="AV368" s="141"/>
      <c r="AW368" s="142">
        <f t="shared" ref="AW368" si="3392">SUM(AV368*H368/3)</f>
        <v>0</v>
      </c>
      <c r="AX368" s="141"/>
      <c r="AY368" s="68">
        <f t="shared" si="3292"/>
        <v>0</v>
      </c>
      <c r="AZ368" s="141"/>
      <c r="BA368" s="68">
        <f t="shared" si="3293"/>
        <v>0</v>
      </c>
      <c r="BB368" s="141"/>
      <c r="BC368" s="68">
        <f t="shared" ref="BC368:BC369" si="3393">SUM(BB368*K368*4*6)</f>
        <v>0</v>
      </c>
      <c r="BD368" s="141"/>
      <c r="BE368" s="112">
        <f t="shared" ref="BE368:BE369" si="3394">SUM(BD368*50)</f>
        <v>0</v>
      </c>
      <c r="BF368" s="116"/>
      <c r="BG368" s="181">
        <f t="shared" si="3294"/>
        <v>45</v>
      </c>
      <c r="BH368" s="181">
        <f t="shared" si="3295"/>
        <v>0</v>
      </c>
      <c r="BI368" s="116"/>
      <c r="BJ368" s="116"/>
      <c r="BK368" s="116"/>
      <c r="BL368" s="116"/>
      <c r="BM368" s="82"/>
      <c r="BN368" s="62" t="s">
        <v>213</v>
      </c>
      <c r="BO368" s="63" t="s">
        <v>110</v>
      </c>
      <c r="BP368" s="63" t="s">
        <v>95</v>
      </c>
      <c r="BQ368" s="63" t="s">
        <v>130</v>
      </c>
      <c r="BR368" s="63" t="s">
        <v>309</v>
      </c>
      <c r="BS368" s="63">
        <v>8</v>
      </c>
      <c r="BT368" s="63">
        <v>91</v>
      </c>
      <c r="BU368" s="63">
        <v>1</v>
      </c>
      <c r="BV368" s="63">
        <v>1</v>
      </c>
      <c r="BW368" s="63">
        <f>BV368*2</f>
        <v>2</v>
      </c>
      <c r="BX368" s="109">
        <v>40</v>
      </c>
      <c r="BY368" s="135">
        <f t="shared" si="3370"/>
        <v>16</v>
      </c>
      <c r="BZ368" s="65"/>
      <c r="CA368" s="66">
        <f t="shared" ref="CA368:CA369" si="3395">SUM(BZ368)*BU368</f>
        <v>0</v>
      </c>
      <c r="CB368" s="65">
        <v>10</v>
      </c>
      <c r="CC368" s="66">
        <f t="shared" si="3371"/>
        <v>10</v>
      </c>
      <c r="CD368" s="65">
        <v>6</v>
      </c>
      <c r="CE368" s="66">
        <f t="shared" ref="CE368" si="3396">SUM(CD368)*BV368</f>
        <v>6</v>
      </c>
      <c r="CF368" s="65"/>
      <c r="CG368" s="66">
        <f t="shared" ref="CG368" si="3397">SUM(CF368)*BW368</f>
        <v>0</v>
      </c>
      <c r="CH368" s="65"/>
      <c r="CI368" s="66">
        <f t="shared" ref="CI368:CI369" si="3398">SUM(CH368)*BV368*5</f>
        <v>0</v>
      </c>
      <c r="CJ368" s="70">
        <f t="shared" si="3372"/>
        <v>0</v>
      </c>
      <c r="CK368" s="70">
        <f t="shared" si="3373"/>
        <v>2</v>
      </c>
      <c r="CL368" s="113"/>
      <c r="CM368" s="70"/>
      <c r="CN368" s="113"/>
      <c r="CO368" s="70">
        <f t="shared" si="3374"/>
        <v>0</v>
      </c>
      <c r="CP368" s="113"/>
      <c r="CQ368" s="114">
        <f t="shared" ref="CQ368:CQ369" si="3399">SUM(CP368*BT368*(30+4))</f>
        <v>0</v>
      </c>
      <c r="CR368" s="113"/>
      <c r="CS368" s="70">
        <f t="shared" ref="CS368:CS369" si="3400">SUM(CR368*BT368*3)</f>
        <v>0</v>
      </c>
      <c r="CT368" s="113"/>
      <c r="CU368" s="70">
        <f t="shared" ref="CU368:CU369" si="3401">SUM(CT368*BT368/3)</f>
        <v>0</v>
      </c>
      <c r="CV368" s="113"/>
      <c r="CW368" s="70">
        <f t="shared" ref="CW368" si="3402">SUM(CV368*BT368*2/3)</f>
        <v>0</v>
      </c>
      <c r="CX368" s="113"/>
      <c r="CY368" s="70">
        <f>SUM(CX368*BT368*2)</f>
        <v>0</v>
      </c>
      <c r="CZ368" s="113"/>
      <c r="DA368" s="70">
        <f t="shared" si="3296"/>
        <v>0</v>
      </c>
      <c r="DB368" s="113"/>
      <c r="DC368" s="66">
        <f t="shared" ref="DC368" si="3403">SUM(DB368*BT368*2)</f>
        <v>0</v>
      </c>
      <c r="DD368" s="113">
        <v>1</v>
      </c>
      <c r="DE368" s="66">
        <f>DD368*BV368*6</f>
        <v>6</v>
      </c>
      <c r="DF368" s="113"/>
      <c r="DG368" s="70">
        <f t="shared" si="3375"/>
        <v>0</v>
      </c>
      <c r="DH368" s="113"/>
      <c r="DI368" s="70">
        <f t="shared" ref="DI368" si="3404">SUM(BV368*DH368*6)</f>
        <v>0</v>
      </c>
      <c r="DJ368" s="113"/>
      <c r="DK368" s="66">
        <f t="shared" ref="DK368" si="3405">SUM(BV368*DJ368*8)</f>
        <v>0</v>
      </c>
      <c r="DL368" s="153"/>
      <c r="DM368" s="153"/>
      <c r="DN368" s="153"/>
      <c r="DO368" s="153"/>
      <c r="DP368" s="153"/>
      <c r="DQ368" s="153"/>
      <c r="DR368" s="79"/>
      <c r="DS368" s="153">
        <f t="shared" si="3297"/>
        <v>24</v>
      </c>
      <c r="DT368" s="153">
        <f t="shared" si="3298"/>
        <v>22</v>
      </c>
      <c r="DU368" s="79"/>
      <c r="DV368" s="79"/>
      <c r="DW368" s="79"/>
      <c r="DX368" s="182"/>
      <c r="DY368" s="183"/>
      <c r="DZ368" s="62" t="s">
        <v>213</v>
      </c>
      <c r="EA368" s="63" t="s">
        <v>110</v>
      </c>
      <c r="EB368" s="63" t="s">
        <v>95</v>
      </c>
      <c r="EC368" s="79"/>
      <c r="ED368" s="79"/>
      <c r="EE368" s="79"/>
      <c r="EF368" s="79"/>
      <c r="EG368" s="79"/>
      <c r="EH368" s="79"/>
      <c r="EI368" s="79"/>
      <c r="EJ368" s="79">
        <f t="shared" si="3299"/>
        <v>40</v>
      </c>
      <c r="EK368" s="79">
        <f t="shared" si="3300"/>
        <v>16</v>
      </c>
      <c r="EL368" s="79">
        <f t="shared" si="3301"/>
        <v>0</v>
      </c>
      <c r="EM368" s="153">
        <f t="shared" si="3302"/>
        <v>0</v>
      </c>
      <c r="EN368" s="79">
        <f t="shared" si="3303"/>
        <v>10</v>
      </c>
      <c r="EO368" s="79">
        <f t="shared" si="3304"/>
        <v>10</v>
      </c>
      <c r="EP368" s="79">
        <f t="shared" si="3305"/>
        <v>6</v>
      </c>
      <c r="EQ368" s="79">
        <f t="shared" si="3306"/>
        <v>6</v>
      </c>
      <c r="ER368" s="79">
        <f t="shared" si="3307"/>
        <v>0</v>
      </c>
      <c r="ES368" s="79">
        <f t="shared" si="3308"/>
        <v>0</v>
      </c>
      <c r="ET368" s="79">
        <f t="shared" si="3309"/>
        <v>0</v>
      </c>
      <c r="EU368" s="79">
        <f t="shared" si="3310"/>
        <v>0</v>
      </c>
      <c r="EV368" s="79">
        <f t="shared" si="3311"/>
        <v>0</v>
      </c>
      <c r="EW368" s="79">
        <f t="shared" si="3312"/>
        <v>2</v>
      </c>
      <c r="EX368" s="79">
        <f t="shared" si="3313"/>
        <v>0</v>
      </c>
      <c r="EY368" s="79">
        <f t="shared" si="3314"/>
        <v>0</v>
      </c>
      <c r="EZ368" s="79">
        <f t="shared" si="3315"/>
        <v>0</v>
      </c>
      <c r="FA368" s="79">
        <f t="shared" si="3316"/>
        <v>0</v>
      </c>
      <c r="FB368" s="79">
        <f t="shared" si="3317"/>
        <v>1</v>
      </c>
      <c r="FC368" s="79">
        <f t="shared" si="3318"/>
        <v>45</v>
      </c>
      <c r="FD368" s="79">
        <f t="shared" si="3319"/>
        <v>0</v>
      </c>
      <c r="FE368" s="79">
        <f t="shared" si="3320"/>
        <v>0</v>
      </c>
      <c r="FF368" s="79">
        <f t="shared" si="3321"/>
        <v>0</v>
      </c>
      <c r="FG368" s="153">
        <f t="shared" si="3322"/>
        <v>0</v>
      </c>
      <c r="FH368" s="79">
        <f t="shared" si="3323"/>
        <v>0</v>
      </c>
      <c r="FI368" s="79">
        <f t="shared" si="3324"/>
        <v>0</v>
      </c>
      <c r="FJ368" s="79">
        <f t="shared" si="3325"/>
        <v>0</v>
      </c>
      <c r="FK368" s="79">
        <f t="shared" si="3326"/>
        <v>0</v>
      </c>
      <c r="FL368" s="79">
        <f t="shared" si="3327"/>
        <v>0</v>
      </c>
      <c r="FM368" s="79">
        <f t="shared" si="3328"/>
        <v>0</v>
      </c>
      <c r="FN368" s="79">
        <f t="shared" si="3329"/>
        <v>0</v>
      </c>
      <c r="FO368" s="79">
        <f t="shared" si="3330"/>
        <v>0</v>
      </c>
      <c r="FP368" s="79">
        <f t="shared" si="3331"/>
        <v>1</v>
      </c>
      <c r="FQ368" s="79">
        <f t="shared" si="3332"/>
        <v>6</v>
      </c>
      <c r="FR368" s="79"/>
      <c r="FS368" s="155">
        <f t="shared" si="3333"/>
        <v>0</v>
      </c>
      <c r="FT368" s="79">
        <f t="shared" si="3334"/>
        <v>0</v>
      </c>
      <c r="FU368" s="79">
        <f t="shared" si="3335"/>
        <v>0</v>
      </c>
      <c r="FV368" s="79">
        <f t="shared" si="3336"/>
        <v>0</v>
      </c>
      <c r="FW368" s="79">
        <f t="shared" si="3337"/>
        <v>0</v>
      </c>
      <c r="FX368" s="79">
        <f t="shared" si="3338"/>
        <v>0</v>
      </c>
      <c r="FY368" s="79">
        <f t="shared" si="3339"/>
        <v>0</v>
      </c>
      <c r="FZ368" s="79">
        <f t="shared" si="3340"/>
        <v>0</v>
      </c>
      <c r="GA368" s="79">
        <f t="shared" si="3341"/>
        <v>0</v>
      </c>
      <c r="GB368" s="79">
        <f t="shared" si="3342"/>
        <v>0</v>
      </c>
      <c r="GC368" s="79">
        <f t="shared" si="3343"/>
        <v>0</v>
      </c>
      <c r="GD368" s="79">
        <f t="shared" si="3344"/>
        <v>0</v>
      </c>
      <c r="GE368" s="153">
        <f t="shared" si="3345"/>
        <v>69</v>
      </c>
      <c r="GF368" s="153">
        <f t="shared" si="3346"/>
        <v>22</v>
      </c>
      <c r="GG368" s="79"/>
      <c r="GH368" s="79"/>
      <c r="GI368" s="79"/>
      <c r="GJ368" s="80"/>
      <c r="GK368" s="267"/>
      <c r="GL368" s="10"/>
      <c r="GM368" s="10"/>
      <c r="GN368" s="1"/>
      <c r="GO368" s="13"/>
      <c r="GP368" s="26"/>
      <c r="GQ368" s="5"/>
      <c r="GR368" s="5"/>
    </row>
    <row r="369" spans="1:200" ht="24.95" hidden="1" customHeight="1" outlineLevel="1" x14ac:dyDescent="0.3">
      <c r="A369" s="116"/>
      <c r="B369" s="137" t="s">
        <v>233</v>
      </c>
      <c r="C369" s="119" t="s">
        <v>94</v>
      </c>
      <c r="D369" s="119" t="s">
        <v>95</v>
      </c>
      <c r="E369" s="119" t="s">
        <v>96</v>
      </c>
      <c r="F369" s="119" t="s">
        <v>377</v>
      </c>
      <c r="G369" s="119">
        <v>9</v>
      </c>
      <c r="H369" s="119">
        <v>2</v>
      </c>
      <c r="I369" s="119">
        <v>1</v>
      </c>
      <c r="J369" s="119">
        <v>1</v>
      </c>
      <c r="K369" s="119">
        <v>1</v>
      </c>
      <c r="L369" s="138"/>
      <c r="M369" s="139">
        <f t="shared" si="3377"/>
        <v>0</v>
      </c>
      <c r="N369" s="138"/>
      <c r="O369" s="138">
        <f t="shared" si="3378"/>
        <v>0</v>
      </c>
      <c r="P369" s="138"/>
      <c r="Q369" s="140">
        <f t="shared" si="3379"/>
        <v>0</v>
      </c>
      <c r="R369" s="138"/>
      <c r="S369" s="140">
        <f t="shared" si="3380"/>
        <v>0</v>
      </c>
      <c r="T369" s="141"/>
      <c r="U369" s="142">
        <f t="shared" si="3381"/>
        <v>0</v>
      </c>
      <c r="V369" s="141"/>
      <c r="W369" s="142">
        <f t="shared" si="3382"/>
        <v>0</v>
      </c>
      <c r="X369" s="68"/>
      <c r="Y369" s="68">
        <f t="shared" ref="Y369" si="3406">SUM(L369*5/100*J369)</f>
        <v>0</v>
      </c>
      <c r="Z369" s="141"/>
      <c r="AA369" s="142"/>
      <c r="AB369" s="141"/>
      <c r="AC369" s="68">
        <f t="shared" si="3384"/>
        <v>0</v>
      </c>
      <c r="AD369" s="141">
        <v>1</v>
      </c>
      <c r="AE369" s="148">
        <f>SUM(AD369*H369*(15))</f>
        <v>30</v>
      </c>
      <c r="AF369" s="141"/>
      <c r="AG369" s="142">
        <f t="shared" si="3385"/>
        <v>0</v>
      </c>
      <c r="AH369" s="141"/>
      <c r="AI369" s="68">
        <f t="shared" si="3386"/>
        <v>0</v>
      </c>
      <c r="AJ369" s="141"/>
      <c r="AK369" s="68">
        <f t="shared" si="3387"/>
        <v>0</v>
      </c>
      <c r="AL369" s="141"/>
      <c r="AM369" s="142">
        <f>SUM(AL369*H369)*2</f>
        <v>0</v>
      </c>
      <c r="AN369" s="141"/>
      <c r="AO369" s="142">
        <f>SUM(AN369*J369*2)</f>
        <v>0</v>
      </c>
      <c r="AP369" s="141"/>
      <c r="AQ369" s="68">
        <f t="shared" si="3389"/>
        <v>0</v>
      </c>
      <c r="AR369" s="141"/>
      <c r="AS369" s="68">
        <f t="shared" si="3390"/>
        <v>0</v>
      </c>
      <c r="AT369" s="141"/>
      <c r="AU369" s="68">
        <f t="shared" si="3391"/>
        <v>0</v>
      </c>
      <c r="AV369" s="141"/>
      <c r="AW369" s="142">
        <f>SUM(J369*AV369*6)</f>
        <v>0</v>
      </c>
      <c r="AX369" s="141"/>
      <c r="AY369" s="68">
        <f t="shared" si="3292"/>
        <v>0</v>
      </c>
      <c r="AZ369" s="141"/>
      <c r="BA369" s="68">
        <f t="shared" si="3293"/>
        <v>0</v>
      </c>
      <c r="BB369" s="141"/>
      <c r="BC369" s="68">
        <f t="shared" si="3393"/>
        <v>0</v>
      </c>
      <c r="BD369" s="141"/>
      <c r="BE369" s="112">
        <f t="shared" si="3394"/>
        <v>0</v>
      </c>
      <c r="BF369" s="116"/>
      <c r="BG369" s="181">
        <f t="shared" si="3294"/>
        <v>30</v>
      </c>
      <c r="BH369" s="181">
        <f t="shared" si="3295"/>
        <v>0</v>
      </c>
      <c r="BI369" s="116"/>
      <c r="BJ369" s="116"/>
      <c r="BK369" s="116"/>
      <c r="BL369" s="116"/>
      <c r="BM369" s="82"/>
      <c r="BN369" s="62" t="s">
        <v>102</v>
      </c>
      <c r="BO369" s="63" t="s">
        <v>110</v>
      </c>
      <c r="BP369" s="63" t="s">
        <v>95</v>
      </c>
      <c r="BQ369" s="63" t="s">
        <v>130</v>
      </c>
      <c r="BR369" s="63" t="s">
        <v>374</v>
      </c>
      <c r="BS369" s="63">
        <v>6</v>
      </c>
      <c r="BT369" s="63">
        <v>24</v>
      </c>
      <c r="BU369" s="63">
        <v>1</v>
      </c>
      <c r="BV369" s="63">
        <v>1</v>
      </c>
      <c r="BW369" s="63">
        <f>SUM(BV369)*2</f>
        <v>2</v>
      </c>
      <c r="BX369" s="109">
        <v>74</v>
      </c>
      <c r="BY369" s="135">
        <f t="shared" ref="BY369" si="3407">SUM(BZ369+CB369+CD369+CF369+CH369)</f>
        <v>46</v>
      </c>
      <c r="BZ369" s="65"/>
      <c r="CA369" s="66">
        <f t="shared" si="3395"/>
        <v>0</v>
      </c>
      <c r="CB369" s="65">
        <v>26</v>
      </c>
      <c r="CC369" s="66">
        <f t="shared" si="3371"/>
        <v>26</v>
      </c>
      <c r="CD369" s="65">
        <v>20</v>
      </c>
      <c r="CE369" s="66">
        <f t="shared" ref="CE369" si="3408">SUM(CD369)*BV369</f>
        <v>20</v>
      </c>
      <c r="CF369" s="65"/>
      <c r="CG369" s="66">
        <f t="shared" ref="CG369" si="3409">SUM(CF369)*BW369</f>
        <v>0</v>
      </c>
      <c r="CH369" s="65"/>
      <c r="CI369" s="66">
        <f t="shared" si="3398"/>
        <v>0</v>
      </c>
      <c r="CJ369" s="70">
        <f>SUM(BV369*DJ369*2+BW369*DL369*2)</f>
        <v>2</v>
      </c>
      <c r="CK369" s="70">
        <f t="shared" si="3373"/>
        <v>3.7</v>
      </c>
      <c r="CL369" s="113"/>
      <c r="CM369" s="70"/>
      <c r="CN369" s="113"/>
      <c r="CO369" s="70">
        <f t="shared" si="3374"/>
        <v>0</v>
      </c>
      <c r="CP369" s="113"/>
      <c r="CQ369" s="114">
        <f t="shared" si="3399"/>
        <v>0</v>
      </c>
      <c r="CR369" s="113">
        <v>1</v>
      </c>
      <c r="CS369" s="70">
        <f t="shared" si="3400"/>
        <v>72</v>
      </c>
      <c r="CT369" s="70"/>
      <c r="CU369" s="70">
        <f t="shared" si="3401"/>
        <v>0</v>
      </c>
      <c r="CV369" s="113"/>
      <c r="CW369" s="70">
        <f t="shared" ref="CW369" si="3410">SUM(CV369*BT369*2/3)</f>
        <v>0</v>
      </c>
      <c r="CX369" s="113"/>
      <c r="CY369" s="70">
        <f t="shared" ref="CY369" si="3411">SUM(CX369*BT369)*2</f>
        <v>0</v>
      </c>
      <c r="CZ369" s="113"/>
      <c r="DA369" s="70">
        <f t="shared" si="3296"/>
        <v>0</v>
      </c>
      <c r="DB369" s="113"/>
      <c r="DC369" s="66">
        <f t="shared" ref="DC369" si="3412">SUM(DB369*BT369*2)</f>
        <v>0</v>
      </c>
      <c r="DD369" s="113"/>
      <c r="DE369" s="66">
        <f t="shared" ref="DE369" si="3413">SUM(BV369*DD369*6)</f>
        <v>0</v>
      </c>
      <c r="DF369" s="113"/>
      <c r="DG369" s="70">
        <f t="shared" si="3375"/>
        <v>0</v>
      </c>
      <c r="DH369" s="113"/>
      <c r="DI369" s="70">
        <f>SUM(BV369*DH369*6)</f>
        <v>0</v>
      </c>
      <c r="DJ369" s="113">
        <v>1</v>
      </c>
      <c r="DK369" s="66">
        <f t="shared" ref="DK369" si="3414">SUM(BV369*DJ369*8)</f>
        <v>8</v>
      </c>
      <c r="DL369" s="153"/>
      <c r="DM369" s="153"/>
      <c r="DN369" s="153"/>
      <c r="DO369" s="153"/>
      <c r="DP369" s="153"/>
      <c r="DQ369" s="153"/>
      <c r="DR369" s="79"/>
      <c r="DS369" s="153">
        <f t="shared" si="3297"/>
        <v>131.69999999999999</v>
      </c>
      <c r="DT369" s="153">
        <f t="shared" si="3298"/>
        <v>56</v>
      </c>
      <c r="DU369" s="79"/>
      <c r="DV369" s="79"/>
      <c r="DW369" s="79"/>
      <c r="DX369" s="182"/>
      <c r="DY369" s="183"/>
      <c r="DZ369" s="62" t="s">
        <v>102</v>
      </c>
      <c r="EA369" s="63" t="s">
        <v>110</v>
      </c>
      <c r="EB369" s="63" t="s">
        <v>95</v>
      </c>
      <c r="EC369" s="79"/>
      <c r="ED369" s="79"/>
      <c r="EE369" s="79"/>
      <c r="EF369" s="79"/>
      <c r="EG369" s="79"/>
      <c r="EH369" s="79"/>
      <c r="EI369" s="79"/>
      <c r="EJ369" s="79">
        <f t="shared" si="3299"/>
        <v>74</v>
      </c>
      <c r="EK369" s="79">
        <f t="shared" si="3300"/>
        <v>46</v>
      </c>
      <c r="EL369" s="79">
        <f t="shared" si="3301"/>
        <v>0</v>
      </c>
      <c r="EM369" s="153">
        <f t="shared" si="3302"/>
        <v>0</v>
      </c>
      <c r="EN369" s="79">
        <f t="shared" si="3303"/>
        <v>26</v>
      </c>
      <c r="EO369" s="79">
        <f t="shared" si="3304"/>
        <v>26</v>
      </c>
      <c r="EP369" s="79">
        <f t="shared" si="3305"/>
        <v>20</v>
      </c>
      <c r="EQ369" s="79">
        <f t="shared" si="3306"/>
        <v>20</v>
      </c>
      <c r="ER369" s="79">
        <f t="shared" si="3307"/>
        <v>0</v>
      </c>
      <c r="ES369" s="79">
        <f t="shared" si="3308"/>
        <v>0</v>
      </c>
      <c r="ET369" s="79">
        <f t="shared" si="3309"/>
        <v>0</v>
      </c>
      <c r="EU369" s="79">
        <f t="shared" si="3310"/>
        <v>0</v>
      </c>
      <c r="EV369" s="79">
        <f t="shared" si="3311"/>
        <v>2</v>
      </c>
      <c r="EW369" s="79">
        <f t="shared" si="3312"/>
        <v>3.7</v>
      </c>
      <c r="EX369" s="79">
        <f t="shared" si="3313"/>
        <v>0</v>
      </c>
      <c r="EY369" s="79">
        <f t="shared" si="3314"/>
        <v>0</v>
      </c>
      <c r="EZ369" s="79">
        <f t="shared" si="3315"/>
        <v>0</v>
      </c>
      <c r="FA369" s="79">
        <f t="shared" si="3316"/>
        <v>0</v>
      </c>
      <c r="FB369" s="79">
        <f t="shared" si="3317"/>
        <v>1</v>
      </c>
      <c r="FC369" s="79">
        <f t="shared" si="3318"/>
        <v>30</v>
      </c>
      <c r="FD369" s="79">
        <f t="shared" si="3319"/>
        <v>1</v>
      </c>
      <c r="FE369" s="79">
        <f t="shared" si="3320"/>
        <v>72</v>
      </c>
      <c r="FF369" s="79">
        <f t="shared" si="3321"/>
        <v>0</v>
      </c>
      <c r="FG369" s="153">
        <f t="shared" si="3322"/>
        <v>0</v>
      </c>
      <c r="FH369" s="79">
        <f t="shared" si="3323"/>
        <v>0</v>
      </c>
      <c r="FI369" s="79">
        <f t="shared" si="3324"/>
        <v>0</v>
      </c>
      <c r="FJ369" s="79">
        <f t="shared" si="3325"/>
        <v>0</v>
      </c>
      <c r="FK369" s="79">
        <f t="shared" si="3326"/>
        <v>0</v>
      </c>
      <c r="FL369" s="79">
        <f t="shared" si="3327"/>
        <v>0</v>
      </c>
      <c r="FM369" s="79">
        <f t="shared" si="3328"/>
        <v>0</v>
      </c>
      <c r="FN369" s="79">
        <f t="shared" si="3329"/>
        <v>0</v>
      </c>
      <c r="FO369" s="79">
        <f t="shared" si="3330"/>
        <v>0</v>
      </c>
      <c r="FP369" s="79">
        <f t="shared" si="3331"/>
        <v>0</v>
      </c>
      <c r="FQ369" s="79">
        <f t="shared" si="3332"/>
        <v>0</v>
      </c>
      <c r="FR369" s="79"/>
      <c r="FS369" s="155">
        <f t="shared" si="3333"/>
        <v>0</v>
      </c>
      <c r="FT369" s="79">
        <f t="shared" si="3334"/>
        <v>0</v>
      </c>
      <c r="FU369" s="79">
        <f t="shared" si="3335"/>
        <v>0</v>
      </c>
      <c r="FV369" s="79">
        <f t="shared" si="3336"/>
        <v>1</v>
      </c>
      <c r="FW369" s="79">
        <f t="shared" si="3337"/>
        <v>8</v>
      </c>
      <c r="FX369" s="79">
        <f t="shared" si="3338"/>
        <v>0</v>
      </c>
      <c r="FY369" s="79">
        <f t="shared" si="3339"/>
        <v>0</v>
      </c>
      <c r="FZ369" s="79">
        <f t="shared" si="3340"/>
        <v>0</v>
      </c>
      <c r="GA369" s="79">
        <f t="shared" si="3341"/>
        <v>0</v>
      </c>
      <c r="GB369" s="79">
        <f t="shared" si="3342"/>
        <v>0</v>
      </c>
      <c r="GC369" s="79">
        <f t="shared" si="3343"/>
        <v>0</v>
      </c>
      <c r="GD369" s="79">
        <f t="shared" si="3344"/>
        <v>0</v>
      </c>
      <c r="GE369" s="153">
        <f t="shared" si="3345"/>
        <v>161.69999999999999</v>
      </c>
      <c r="GF369" s="153">
        <f t="shared" si="3346"/>
        <v>56</v>
      </c>
      <c r="GG369" s="79"/>
      <c r="GH369" s="79"/>
      <c r="GI369" s="79"/>
      <c r="GJ369" s="80"/>
      <c r="GK369" s="267"/>
      <c r="GL369" s="10"/>
      <c r="GM369" s="10"/>
      <c r="GN369" s="1"/>
      <c r="GO369" s="13"/>
      <c r="GP369" s="26"/>
      <c r="GQ369" s="5"/>
      <c r="GR369" s="5"/>
    </row>
    <row r="370" spans="1:200" ht="24.95" hidden="1" customHeight="1" outlineLevel="1" x14ac:dyDescent="0.3">
      <c r="A370" s="116"/>
      <c r="B370" s="137" t="s">
        <v>249</v>
      </c>
      <c r="C370" s="119" t="s">
        <v>110</v>
      </c>
      <c r="D370" s="119" t="s">
        <v>95</v>
      </c>
      <c r="E370" s="119" t="s">
        <v>130</v>
      </c>
      <c r="F370" s="119" t="s">
        <v>246</v>
      </c>
      <c r="G370" s="119">
        <v>9</v>
      </c>
      <c r="H370" s="119">
        <v>1</v>
      </c>
      <c r="I370" s="119">
        <v>2</v>
      </c>
      <c r="J370" s="119">
        <v>3</v>
      </c>
      <c r="K370" s="119">
        <f t="shared" ref="K370" si="3415">SUM(J370)*2</f>
        <v>6</v>
      </c>
      <c r="L370" s="137"/>
      <c r="M370" s="172">
        <f t="shared" si="3377"/>
        <v>0</v>
      </c>
      <c r="N370" s="173"/>
      <c r="O370" s="142">
        <f t="shared" si="3378"/>
        <v>0</v>
      </c>
      <c r="P370" s="173"/>
      <c r="Q370" s="142">
        <f t="shared" si="3379"/>
        <v>0</v>
      </c>
      <c r="R370" s="173"/>
      <c r="S370" s="142">
        <f t="shared" si="3380"/>
        <v>0</v>
      </c>
      <c r="T370" s="173"/>
      <c r="U370" s="142">
        <f t="shared" si="3381"/>
        <v>0</v>
      </c>
      <c r="V370" s="173"/>
      <c r="W370" s="142">
        <f t="shared" si="3382"/>
        <v>0</v>
      </c>
      <c r="X370" s="68">
        <f t="shared" ref="X370" si="3416">SUM(J370*AX370*2+K370*AZ370*2)</f>
        <v>0</v>
      </c>
      <c r="Y370" s="68">
        <f t="shared" ref="Y370" si="3417">L370*J370*0.05</f>
        <v>0</v>
      </c>
      <c r="Z370" s="173"/>
      <c r="AA370" s="142"/>
      <c r="AB370" s="173">
        <v>17</v>
      </c>
      <c r="AC370" s="68">
        <f>AB370*H370*0.5</f>
        <v>8.5</v>
      </c>
      <c r="AD370" s="116"/>
      <c r="AE370" s="116"/>
      <c r="AF370" s="116"/>
      <c r="AG370" s="116"/>
      <c r="AH370" s="116"/>
      <c r="AI370" s="181"/>
      <c r="AJ370" s="116"/>
      <c r="AK370" s="116"/>
      <c r="AL370" s="116"/>
      <c r="AM370" s="116"/>
      <c r="AN370" s="116"/>
      <c r="AO370" s="116"/>
      <c r="AP370" s="116"/>
      <c r="AQ370" s="116"/>
      <c r="AR370" s="116"/>
      <c r="AS370" s="116"/>
      <c r="AT370" s="116"/>
      <c r="AU370" s="116"/>
      <c r="AV370" s="116"/>
      <c r="AW370" s="116"/>
      <c r="AX370" s="116"/>
      <c r="AY370" s="116"/>
      <c r="AZ370" s="116"/>
      <c r="BA370" s="116"/>
      <c r="BB370" s="116"/>
      <c r="BC370" s="116"/>
      <c r="BD370" s="116"/>
      <c r="BE370" s="116"/>
      <c r="BF370" s="116"/>
      <c r="BG370" s="181">
        <f t="shared" si="3294"/>
        <v>8.5</v>
      </c>
      <c r="BH370" s="181">
        <f t="shared" si="3295"/>
        <v>0</v>
      </c>
      <c r="BI370" s="116"/>
      <c r="BJ370" s="116"/>
      <c r="BK370" s="116"/>
      <c r="BL370" s="116"/>
      <c r="BM370" s="82"/>
      <c r="BN370" s="137" t="s">
        <v>233</v>
      </c>
      <c r="BO370" s="119" t="s">
        <v>110</v>
      </c>
      <c r="BP370" s="119" t="s">
        <v>95</v>
      </c>
      <c r="BQ370" s="119" t="s">
        <v>130</v>
      </c>
      <c r="BR370" s="119" t="s">
        <v>246</v>
      </c>
      <c r="BS370" s="119">
        <v>9</v>
      </c>
      <c r="BT370" s="119">
        <v>3</v>
      </c>
      <c r="BU370" s="119">
        <v>1</v>
      </c>
      <c r="BV370" s="119">
        <v>1</v>
      </c>
      <c r="BW370" s="119">
        <v>1</v>
      </c>
      <c r="BX370" s="138"/>
      <c r="BY370" s="139">
        <f t="shared" ref="BY370:BY371" si="3418">SUM(BZ370+CB370+CD370+CF370+CH370)</f>
        <v>0</v>
      </c>
      <c r="BZ370" s="138"/>
      <c r="CA370" s="138">
        <f t="shared" ref="CA370:CA371" si="3419">SUM(BZ370)*BU370</f>
        <v>0</v>
      </c>
      <c r="CB370" s="138"/>
      <c r="CC370" s="140">
        <f t="shared" si="3371"/>
        <v>0</v>
      </c>
      <c r="CD370" s="138"/>
      <c r="CE370" s="140">
        <f t="shared" ref="CE370:CE371" si="3420">SUM(CD370)*BV370</f>
        <v>0</v>
      </c>
      <c r="CF370" s="141"/>
      <c r="CG370" s="142">
        <f t="shared" ref="CG370:CG371" si="3421">SUM(CF370)*BW370</f>
        <v>0</v>
      </c>
      <c r="CH370" s="141"/>
      <c r="CI370" s="142">
        <f t="shared" ref="CI370:CI371" si="3422">SUM(CH370)*BV370*5</f>
        <v>0</v>
      </c>
      <c r="CJ370" s="68">
        <f>SUM(BV370*DJ370*2+BW370*DL370*2)</f>
        <v>0</v>
      </c>
      <c r="CK370" s="68">
        <f t="shared" si="3373"/>
        <v>0</v>
      </c>
      <c r="CL370" s="141"/>
      <c r="CM370" s="142"/>
      <c r="CN370" s="141"/>
      <c r="CO370" s="68">
        <f t="shared" ref="CO370:CO371" si="3423">SUM(CN370)*3*BT370/5</f>
        <v>0</v>
      </c>
      <c r="CP370" s="141">
        <v>1</v>
      </c>
      <c r="CQ370" s="148">
        <f>SUM(CP370*BT370*(15))</f>
        <v>45</v>
      </c>
      <c r="CR370" s="141"/>
      <c r="CS370" s="142">
        <f t="shared" ref="CS370:CS371" si="3424">SUM(CR370*BT370*3)</f>
        <v>0</v>
      </c>
      <c r="CT370" s="141"/>
      <c r="CU370" s="68">
        <f t="shared" ref="CU370:CU371" si="3425">SUM(CT370*BT370/3)</f>
        <v>0</v>
      </c>
      <c r="CV370" s="141"/>
      <c r="CW370" s="68">
        <f t="shared" ref="CW370:CW371" si="3426">SUM(CV370*BT370*2/3)</f>
        <v>0</v>
      </c>
      <c r="CX370" s="141"/>
      <c r="CY370" s="142">
        <f>SUM(CX370*BT370)*2</f>
        <v>0</v>
      </c>
      <c r="CZ370" s="141"/>
      <c r="DA370" s="142">
        <f t="shared" ref="DA370" si="3427">SUM(CZ370*BV370)</f>
        <v>0</v>
      </c>
      <c r="DB370" s="141"/>
      <c r="DC370" s="142">
        <f t="shared" ref="DC370:DC371" si="3428">SUM(DB370*BT370*2)</f>
        <v>0</v>
      </c>
      <c r="DD370" s="141"/>
      <c r="DE370" s="142">
        <f t="shared" ref="DE370:DE371" si="3429">SUM(BV370*DD370*6)</f>
        <v>0</v>
      </c>
      <c r="DF370" s="141"/>
      <c r="DG370" s="68">
        <f t="shared" si="3375"/>
        <v>0</v>
      </c>
      <c r="DH370" s="141"/>
      <c r="DI370" s="142">
        <f t="shared" ref="DI370" si="3430">SUM(DH370*BT370/3)</f>
        <v>0</v>
      </c>
      <c r="DJ370" s="141"/>
      <c r="DK370" s="142">
        <f>SUM(BV370*DJ370*8)</f>
        <v>0</v>
      </c>
      <c r="DL370" s="141"/>
      <c r="DM370" s="68">
        <f>SUM(DL370*BW370*5*6)</f>
        <v>0</v>
      </c>
      <c r="DN370" s="141"/>
      <c r="DO370" s="68">
        <f t="shared" ref="DO370:DO371" si="3431">SUM(DN370*BW370*4*6)</f>
        <v>0</v>
      </c>
      <c r="DP370" s="141"/>
      <c r="DQ370" s="112">
        <f t="shared" ref="DQ370:DQ371" si="3432">SUM(DP370*50)</f>
        <v>0</v>
      </c>
      <c r="DR370" s="79"/>
      <c r="DS370" s="153">
        <f t="shared" si="3297"/>
        <v>45</v>
      </c>
      <c r="DT370" s="153">
        <f t="shared" si="3298"/>
        <v>0</v>
      </c>
      <c r="DU370" s="79"/>
      <c r="DV370" s="79"/>
      <c r="DW370" s="79"/>
      <c r="DX370" s="182"/>
      <c r="DY370" s="183"/>
      <c r="DZ370" s="184"/>
      <c r="EA370" s="184"/>
      <c r="EB370" s="79"/>
      <c r="EC370" s="79"/>
      <c r="ED370" s="79"/>
      <c r="EE370" s="79"/>
      <c r="EF370" s="79"/>
      <c r="EG370" s="79"/>
      <c r="EH370" s="79"/>
      <c r="EI370" s="79"/>
      <c r="EJ370" s="79">
        <f t="shared" si="3299"/>
        <v>0</v>
      </c>
      <c r="EK370" s="79">
        <f t="shared" si="3300"/>
        <v>0</v>
      </c>
      <c r="EL370" s="79">
        <f t="shared" si="3301"/>
        <v>0</v>
      </c>
      <c r="EM370" s="153">
        <f t="shared" si="3302"/>
        <v>0</v>
      </c>
      <c r="EN370" s="79">
        <f t="shared" si="3303"/>
        <v>0</v>
      </c>
      <c r="EO370" s="79">
        <f t="shared" si="3304"/>
        <v>0</v>
      </c>
      <c r="EP370" s="79">
        <f t="shared" si="3305"/>
        <v>0</v>
      </c>
      <c r="EQ370" s="79">
        <f t="shared" si="3306"/>
        <v>0</v>
      </c>
      <c r="ER370" s="79">
        <f t="shared" si="3307"/>
        <v>0</v>
      </c>
      <c r="ES370" s="79">
        <f t="shared" si="3308"/>
        <v>0</v>
      </c>
      <c r="ET370" s="79">
        <f t="shared" si="3309"/>
        <v>0</v>
      </c>
      <c r="EU370" s="79">
        <f t="shared" si="3310"/>
        <v>0</v>
      </c>
      <c r="EV370" s="79">
        <f t="shared" si="3311"/>
        <v>0</v>
      </c>
      <c r="EW370" s="79">
        <f t="shared" si="3312"/>
        <v>0</v>
      </c>
      <c r="EX370" s="79">
        <f t="shared" si="3313"/>
        <v>0</v>
      </c>
      <c r="EY370" s="79">
        <f t="shared" si="3314"/>
        <v>0</v>
      </c>
      <c r="EZ370" s="79">
        <f t="shared" si="3315"/>
        <v>17</v>
      </c>
      <c r="FA370" s="79">
        <f t="shared" si="3316"/>
        <v>8.5</v>
      </c>
      <c r="FB370" s="79">
        <f t="shared" si="3317"/>
        <v>1</v>
      </c>
      <c r="FC370" s="79">
        <f t="shared" si="3318"/>
        <v>45</v>
      </c>
      <c r="FD370" s="79">
        <f t="shared" si="3319"/>
        <v>0</v>
      </c>
      <c r="FE370" s="79">
        <f t="shared" si="3320"/>
        <v>0</v>
      </c>
      <c r="FF370" s="79">
        <f t="shared" si="3321"/>
        <v>0</v>
      </c>
      <c r="FG370" s="153">
        <f t="shared" si="3322"/>
        <v>0</v>
      </c>
      <c r="FH370" s="79">
        <f t="shared" si="3323"/>
        <v>0</v>
      </c>
      <c r="FI370" s="79">
        <f t="shared" si="3324"/>
        <v>0</v>
      </c>
      <c r="FJ370" s="79">
        <f t="shared" si="3325"/>
        <v>0</v>
      </c>
      <c r="FK370" s="79">
        <f t="shared" si="3326"/>
        <v>0</v>
      </c>
      <c r="FL370" s="79">
        <f t="shared" si="3327"/>
        <v>0</v>
      </c>
      <c r="FM370" s="79">
        <f t="shared" si="3328"/>
        <v>0</v>
      </c>
      <c r="FN370" s="79">
        <f t="shared" si="3329"/>
        <v>0</v>
      </c>
      <c r="FO370" s="79">
        <f t="shared" si="3330"/>
        <v>0</v>
      </c>
      <c r="FP370" s="79">
        <f t="shared" si="3331"/>
        <v>0</v>
      </c>
      <c r="FQ370" s="79">
        <f t="shared" si="3332"/>
        <v>0</v>
      </c>
      <c r="FR370" s="79"/>
      <c r="FS370" s="155">
        <f t="shared" si="3333"/>
        <v>0</v>
      </c>
      <c r="FT370" s="79">
        <f t="shared" si="3334"/>
        <v>0</v>
      </c>
      <c r="FU370" s="79">
        <f t="shared" si="3335"/>
        <v>0</v>
      </c>
      <c r="FV370" s="79">
        <f t="shared" si="3336"/>
        <v>0</v>
      </c>
      <c r="FW370" s="79">
        <f t="shared" si="3337"/>
        <v>0</v>
      </c>
      <c r="FX370" s="79">
        <f t="shared" si="3338"/>
        <v>0</v>
      </c>
      <c r="FY370" s="79">
        <f t="shared" si="3339"/>
        <v>0</v>
      </c>
      <c r="FZ370" s="79">
        <f t="shared" si="3340"/>
        <v>0</v>
      </c>
      <c r="GA370" s="79">
        <f t="shared" si="3341"/>
        <v>0</v>
      </c>
      <c r="GB370" s="79">
        <f t="shared" si="3342"/>
        <v>0</v>
      </c>
      <c r="GC370" s="79">
        <f t="shared" si="3343"/>
        <v>0</v>
      </c>
      <c r="GD370" s="79">
        <f t="shared" si="3344"/>
        <v>0</v>
      </c>
      <c r="GE370" s="153">
        <f t="shared" si="3345"/>
        <v>53.5</v>
      </c>
      <c r="GF370" s="153">
        <f t="shared" si="3346"/>
        <v>0</v>
      </c>
      <c r="GG370" s="79"/>
      <c r="GH370" s="79"/>
      <c r="GI370" s="79"/>
      <c r="GJ370" s="80"/>
      <c r="GK370" s="267"/>
      <c r="GL370" s="10"/>
      <c r="GM370" s="10"/>
      <c r="GN370" s="1"/>
      <c r="GO370" s="13"/>
      <c r="GP370" s="26"/>
      <c r="GQ370" s="5"/>
      <c r="GR370" s="5"/>
    </row>
    <row r="371" spans="1:200" ht="24.95" hidden="1" customHeight="1" outlineLevel="1" x14ac:dyDescent="0.3">
      <c r="A371" s="116"/>
      <c r="B371" s="168"/>
      <c r="C371" s="168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>
        <f t="shared" ref="M371:M379" si="3433">SUM(N371+P371+T371+V371+AR371*2)</f>
        <v>0</v>
      </c>
      <c r="N371" s="116"/>
      <c r="O371" s="181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  <c r="AF371" s="116"/>
      <c r="AG371" s="116"/>
      <c r="AH371" s="116"/>
      <c r="AI371" s="181"/>
      <c r="AJ371" s="116"/>
      <c r="AK371" s="116"/>
      <c r="AL371" s="116"/>
      <c r="AM371" s="116"/>
      <c r="AN371" s="116"/>
      <c r="AO371" s="116"/>
      <c r="AP371" s="116"/>
      <c r="AQ371" s="116"/>
      <c r="AR371" s="116"/>
      <c r="AS371" s="116"/>
      <c r="AT371" s="116"/>
      <c r="AU371" s="116"/>
      <c r="AV371" s="116"/>
      <c r="AW371" s="116"/>
      <c r="AX371" s="116"/>
      <c r="AY371" s="116"/>
      <c r="AZ371" s="116"/>
      <c r="BA371" s="116"/>
      <c r="BB371" s="116"/>
      <c r="BC371" s="116"/>
      <c r="BD371" s="116"/>
      <c r="BE371" s="116"/>
      <c r="BF371" s="116"/>
      <c r="BG371" s="181">
        <f t="shared" si="3294"/>
        <v>0</v>
      </c>
      <c r="BH371" s="181">
        <f t="shared" si="3295"/>
        <v>0</v>
      </c>
      <c r="BI371" s="116"/>
      <c r="BJ371" s="116"/>
      <c r="BK371" s="116"/>
      <c r="BL371" s="116"/>
      <c r="BM371" s="82"/>
      <c r="BN371" s="137" t="s">
        <v>233</v>
      </c>
      <c r="BO371" s="119" t="s">
        <v>94</v>
      </c>
      <c r="BP371" s="119" t="s">
        <v>95</v>
      </c>
      <c r="BQ371" s="119" t="s">
        <v>96</v>
      </c>
      <c r="BR371" s="119" t="s">
        <v>377</v>
      </c>
      <c r="BS371" s="119">
        <v>9</v>
      </c>
      <c r="BT371" s="119">
        <v>2</v>
      </c>
      <c r="BU371" s="119">
        <v>1</v>
      </c>
      <c r="BV371" s="119">
        <v>1</v>
      </c>
      <c r="BW371" s="119">
        <v>1</v>
      </c>
      <c r="BX371" s="138"/>
      <c r="BY371" s="139">
        <f t="shared" si="3418"/>
        <v>0</v>
      </c>
      <c r="BZ371" s="138"/>
      <c r="CA371" s="138">
        <f t="shared" si="3419"/>
        <v>0</v>
      </c>
      <c r="CB371" s="138"/>
      <c r="CC371" s="140">
        <f t="shared" si="3371"/>
        <v>0</v>
      </c>
      <c r="CD371" s="138"/>
      <c r="CE371" s="140">
        <f t="shared" si="3420"/>
        <v>0</v>
      </c>
      <c r="CF371" s="141"/>
      <c r="CG371" s="142">
        <f t="shared" si="3421"/>
        <v>0</v>
      </c>
      <c r="CH371" s="141"/>
      <c r="CI371" s="142">
        <f t="shared" si="3422"/>
        <v>0</v>
      </c>
      <c r="CJ371" s="68"/>
      <c r="CK371" s="68">
        <f t="shared" ref="CK371" si="3434">SUM(BX371*5/100*BV371)</f>
        <v>0</v>
      </c>
      <c r="CL371" s="141"/>
      <c r="CM371" s="142"/>
      <c r="CN371" s="141"/>
      <c r="CO371" s="68">
        <f t="shared" si="3423"/>
        <v>0</v>
      </c>
      <c r="CP371" s="141">
        <v>1</v>
      </c>
      <c r="CQ371" s="148">
        <f>SUM(CP371*BT371*(15))</f>
        <v>30</v>
      </c>
      <c r="CR371" s="141"/>
      <c r="CS371" s="142">
        <f t="shared" si="3424"/>
        <v>0</v>
      </c>
      <c r="CT371" s="141"/>
      <c r="CU371" s="68">
        <f t="shared" si="3425"/>
        <v>0</v>
      </c>
      <c r="CV371" s="141"/>
      <c r="CW371" s="68">
        <f t="shared" si="3426"/>
        <v>0</v>
      </c>
      <c r="CX371" s="141"/>
      <c r="CY371" s="142">
        <f>SUM(CX371*BT371)*2</f>
        <v>0</v>
      </c>
      <c r="CZ371" s="141"/>
      <c r="DA371" s="142">
        <f>SUM(CZ371*BV371*2)</f>
        <v>0</v>
      </c>
      <c r="DB371" s="141"/>
      <c r="DC371" s="142">
        <f t="shared" si="3428"/>
        <v>0</v>
      </c>
      <c r="DD371" s="141"/>
      <c r="DE371" s="142">
        <f t="shared" si="3429"/>
        <v>0</v>
      </c>
      <c r="DF371" s="141"/>
      <c r="DG371" s="68">
        <f t="shared" si="3375"/>
        <v>0</v>
      </c>
      <c r="DH371" s="141"/>
      <c r="DI371" s="142">
        <f>SUM(BV371*DH371*6)</f>
        <v>0</v>
      </c>
      <c r="DJ371" s="141"/>
      <c r="DK371" s="142">
        <f>SUM(BV371*DJ371*8)</f>
        <v>0</v>
      </c>
      <c r="DL371" s="141"/>
      <c r="DM371" s="68">
        <f>SUM(DL371*BW371*5*6)</f>
        <v>0</v>
      </c>
      <c r="DN371" s="141"/>
      <c r="DO371" s="68">
        <f t="shared" si="3431"/>
        <v>0</v>
      </c>
      <c r="DP371" s="141"/>
      <c r="DQ371" s="112">
        <f t="shared" si="3432"/>
        <v>0</v>
      </c>
      <c r="DR371" s="79"/>
      <c r="DS371" s="153">
        <f t="shared" si="3297"/>
        <v>30</v>
      </c>
      <c r="DT371" s="153">
        <f t="shared" si="3298"/>
        <v>0</v>
      </c>
      <c r="DU371" s="79"/>
      <c r="DV371" s="79"/>
      <c r="DW371" s="79"/>
      <c r="DX371" s="182"/>
      <c r="DY371" s="183"/>
      <c r="DZ371" s="184"/>
      <c r="EA371" s="184"/>
      <c r="EB371" s="79"/>
      <c r="EC371" s="79"/>
      <c r="ED371" s="79"/>
      <c r="EE371" s="79"/>
      <c r="EF371" s="79"/>
      <c r="EG371" s="79"/>
      <c r="EH371" s="79"/>
      <c r="EI371" s="79"/>
      <c r="EJ371" s="79">
        <f t="shared" si="3299"/>
        <v>0</v>
      </c>
      <c r="EK371" s="79">
        <f t="shared" si="3300"/>
        <v>0</v>
      </c>
      <c r="EL371" s="79">
        <f t="shared" si="3301"/>
        <v>0</v>
      </c>
      <c r="EM371" s="153">
        <f t="shared" si="3302"/>
        <v>0</v>
      </c>
      <c r="EN371" s="79">
        <f t="shared" si="3303"/>
        <v>0</v>
      </c>
      <c r="EO371" s="79">
        <f t="shared" si="3304"/>
        <v>0</v>
      </c>
      <c r="EP371" s="79">
        <f t="shared" si="3305"/>
        <v>0</v>
      </c>
      <c r="EQ371" s="79">
        <f t="shared" si="3306"/>
        <v>0</v>
      </c>
      <c r="ER371" s="79">
        <f t="shared" si="3307"/>
        <v>0</v>
      </c>
      <c r="ES371" s="79">
        <f t="shared" si="3308"/>
        <v>0</v>
      </c>
      <c r="ET371" s="79">
        <f t="shared" si="3309"/>
        <v>0</v>
      </c>
      <c r="EU371" s="79">
        <f t="shared" si="3310"/>
        <v>0</v>
      </c>
      <c r="EV371" s="79">
        <f t="shared" si="3311"/>
        <v>0</v>
      </c>
      <c r="EW371" s="79">
        <f t="shared" si="3312"/>
        <v>0</v>
      </c>
      <c r="EX371" s="79">
        <f t="shared" si="3313"/>
        <v>0</v>
      </c>
      <c r="EY371" s="79">
        <f t="shared" si="3314"/>
        <v>0</v>
      </c>
      <c r="EZ371" s="79">
        <f t="shared" si="3315"/>
        <v>0</v>
      </c>
      <c r="FA371" s="79">
        <f t="shared" si="3316"/>
        <v>0</v>
      </c>
      <c r="FB371" s="79">
        <f t="shared" si="3317"/>
        <v>1</v>
      </c>
      <c r="FC371" s="79">
        <f t="shared" si="3318"/>
        <v>30</v>
      </c>
      <c r="FD371" s="79">
        <f t="shared" si="3319"/>
        <v>0</v>
      </c>
      <c r="FE371" s="79">
        <f t="shared" si="3320"/>
        <v>0</v>
      </c>
      <c r="FF371" s="79">
        <f t="shared" si="3321"/>
        <v>0</v>
      </c>
      <c r="FG371" s="153">
        <f t="shared" si="3322"/>
        <v>0</v>
      </c>
      <c r="FH371" s="79">
        <f t="shared" si="3323"/>
        <v>0</v>
      </c>
      <c r="FI371" s="79">
        <f t="shared" si="3324"/>
        <v>0</v>
      </c>
      <c r="FJ371" s="79">
        <f t="shared" si="3325"/>
        <v>0</v>
      </c>
      <c r="FK371" s="79">
        <f t="shared" si="3326"/>
        <v>0</v>
      </c>
      <c r="FL371" s="79">
        <f t="shared" si="3327"/>
        <v>0</v>
      </c>
      <c r="FM371" s="79">
        <f t="shared" si="3328"/>
        <v>0</v>
      </c>
      <c r="FN371" s="79">
        <f t="shared" si="3329"/>
        <v>0</v>
      </c>
      <c r="FO371" s="79">
        <f t="shared" si="3330"/>
        <v>0</v>
      </c>
      <c r="FP371" s="79">
        <f t="shared" si="3331"/>
        <v>0</v>
      </c>
      <c r="FQ371" s="79">
        <f t="shared" si="3332"/>
        <v>0</v>
      </c>
      <c r="FR371" s="79"/>
      <c r="FS371" s="155">
        <f t="shared" si="3333"/>
        <v>0</v>
      </c>
      <c r="FT371" s="79">
        <f t="shared" si="3334"/>
        <v>0</v>
      </c>
      <c r="FU371" s="79">
        <f t="shared" si="3335"/>
        <v>0</v>
      </c>
      <c r="FV371" s="79">
        <f t="shared" si="3336"/>
        <v>0</v>
      </c>
      <c r="FW371" s="79">
        <f t="shared" si="3337"/>
        <v>0</v>
      </c>
      <c r="FX371" s="79">
        <f t="shared" si="3338"/>
        <v>0</v>
      </c>
      <c r="FY371" s="79">
        <f t="shared" si="3339"/>
        <v>0</v>
      </c>
      <c r="FZ371" s="79">
        <f t="shared" si="3340"/>
        <v>0</v>
      </c>
      <c r="GA371" s="79">
        <f t="shared" si="3341"/>
        <v>0</v>
      </c>
      <c r="GB371" s="79">
        <f t="shared" si="3342"/>
        <v>0</v>
      </c>
      <c r="GC371" s="79">
        <f t="shared" si="3343"/>
        <v>0</v>
      </c>
      <c r="GD371" s="79">
        <f t="shared" si="3344"/>
        <v>0</v>
      </c>
      <c r="GE371" s="153">
        <f t="shared" si="3345"/>
        <v>30</v>
      </c>
      <c r="GF371" s="153">
        <f t="shared" si="3346"/>
        <v>0</v>
      </c>
      <c r="GG371" s="79"/>
      <c r="GH371" s="79"/>
      <c r="GI371" s="79"/>
      <c r="GJ371" s="80"/>
      <c r="GK371" s="267"/>
      <c r="GL371" s="10"/>
      <c r="GM371" s="10"/>
      <c r="GN371" s="1"/>
      <c r="GO371" s="13"/>
      <c r="GP371" s="26"/>
      <c r="GQ371" s="5"/>
      <c r="GR371" s="5"/>
    </row>
    <row r="372" spans="1:200" ht="24.95" hidden="1" customHeight="1" outlineLevel="1" x14ac:dyDescent="0.3">
      <c r="A372" s="116"/>
      <c r="B372" s="168"/>
      <c r="C372" s="168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>
        <f t="shared" si="3433"/>
        <v>0</v>
      </c>
      <c r="N372" s="116"/>
      <c r="O372" s="181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  <c r="AF372" s="116"/>
      <c r="AG372" s="116"/>
      <c r="AH372" s="116"/>
      <c r="AI372" s="181"/>
      <c r="AJ372" s="116"/>
      <c r="AK372" s="116"/>
      <c r="AL372" s="116"/>
      <c r="AM372" s="116"/>
      <c r="AN372" s="116"/>
      <c r="AO372" s="116"/>
      <c r="AP372" s="116"/>
      <c r="AQ372" s="116"/>
      <c r="AR372" s="116"/>
      <c r="AS372" s="116"/>
      <c r="AT372" s="116"/>
      <c r="AU372" s="116"/>
      <c r="AV372" s="116"/>
      <c r="AW372" s="116"/>
      <c r="AX372" s="116"/>
      <c r="AY372" s="116"/>
      <c r="AZ372" s="116"/>
      <c r="BA372" s="116"/>
      <c r="BB372" s="116"/>
      <c r="BC372" s="116"/>
      <c r="BD372" s="116"/>
      <c r="BE372" s="116"/>
      <c r="BF372" s="116"/>
      <c r="BG372" s="181">
        <f t="shared" si="3294"/>
        <v>0</v>
      </c>
      <c r="BH372" s="181">
        <f t="shared" si="3295"/>
        <v>0</v>
      </c>
      <c r="BI372" s="116"/>
      <c r="BJ372" s="116"/>
      <c r="BK372" s="116"/>
      <c r="BL372" s="116"/>
      <c r="BM372" s="82"/>
      <c r="BN372" s="184"/>
      <c r="BO372" s="184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>
        <f t="shared" ref="BY372:BY379" si="3435">SUM(BZ372+CB372+CF372+CH372+DD372*2)</f>
        <v>0</v>
      </c>
      <c r="BZ372" s="79"/>
      <c r="CA372" s="153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153"/>
      <c r="CV372" s="79"/>
      <c r="CW372" s="79"/>
      <c r="CX372" s="79"/>
      <c r="CY372" s="79"/>
      <c r="CZ372" s="79"/>
      <c r="DA372" s="79"/>
      <c r="DB372" s="79"/>
      <c r="DC372" s="155"/>
      <c r="DD372" s="79"/>
      <c r="DE372" s="155"/>
      <c r="DF372" s="79"/>
      <c r="DG372" s="79"/>
      <c r="DH372" s="79"/>
      <c r="DI372" s="79"/>
      <c r="DJ372" s="79"/>
      <c r="DK372" s="155"/>
      <c r="DL372" s="79"/>
      <c r="DM372" s="79"/>
      <c r="DN372" s="79"/>
      <c r="DO372" s="79"/>
      <c r="DP372" s="79"/>
      <c r="DQ372" s="79"/>
      <c r="DR372" s="79"/>
      <c r="DS372" s="153">
        <f t="shared" si="3297"/>
        <v>0</v>
      </c>
      <c r="DT372" s="153">
        <f t="shared" si="3298"/>
        <v>0</v>
      </c>
      <c r="DU372" s="79"/>
      <c r="DV372" s="79"/>
      <c r="DW372" s="79"/>
      <c r="DX372" s="182"/>
      <c r="DY372" s="183"/>
      <c r="DZ372" s="184"/>
      <c r="EA372" s="184"/>
      <c r="EB372" s="79"/>
      <c r="EC372" s="79"/>
      <c r="ED372" s="79"/>
      <c r="EE372" s="79"/>
      <c r="EF372" s="79"/>
      <c r="EG372" s="79"/>
      <c r="EH372" s="79"/>
      <c r="EI372" s="79"/>
      <c r="EJ372" s="79">
        <f t="shared" si="3299"/>
        <v>0</v>
      </c>
      <c r="EK372" s="79">
        <f t="shared" si="3300"/>
        <v>0</v>
      </c>
      <c r="EL372" s="79">
        <f t="shared" si="3301"/>
        <v>0</v>
      </c>
      <c r="EM372" s="153">
        <f t="shared" si="3302"/>
        <v>0</v>
      </c>
      <c r="EN372" s="79">
        <f t="shared" si="3303"/>
        <v>0</v>
      </c>
      <c r="EO372" s="79">
        <f t="shared" si="3304"/>
        <v>0</v>
      </c>
      <c r="EP372" s="79">
        <f t="shared" si="3305"/>
        <v>0</v>
      </c>
      <c r="EQ372" s="79">
        <f t="shared" si="3306"/>
        <v>0</v>
      </c>
      <c r="ER372" s="79">
        <f t="shared" si="3307"/>
        <v>0</v>
      </c>
      <c r="ES372" s="79">
        <f t="shared" si="3308"/>
        <v>0</v>
      </c>
      <c r="ET372" s="79">
        <f t="shared" si="3309"/>
        <v>0</v>
      </c>
      <c r="EU372" s="79">
        <f t="shared" si="3310"/>
        <v>0</v>
      </c>
      <c r="EV372" s="79">
        <f t="shared" si="3311"/>
        <v>0</v>
      </c>
      <c r="EW372" s="79">
        <f t="shared" si="3312"/>
        <v>0</v>
      </c>
      <c r="EX372" s="79">
        <f t="shared" si="3313"/>
        <v>0</v>
      </c>
      <c r="EY372" s="79">
        <f t="shared" si="3314"/>
        <v>0</v>
      </c>
      <c r="EZ372" s="79">
        <f t="shared" si="3315"/>
        <v>0</v>
      </c>
      <c r="FA372" s="79">
        <f t="shared" si="3316"/>
        <v>0</v>
      </c>
      <c r="FB372" s="79">
        <f t="shared" si="3317"/>
        <v>0</v>
      </c>
      <c r="FC372" s="79">
        <f t="shared" si="3318"/>
        <v>0</v>
      </c>
      <c r="FD372" s="79">
        <f t="shared" si="3319"/>
        <v>0</v>
      </c>
      <c r="FE372" s="79">
        <f t="shared" si="3320"/>
        <v>0</v>
      </c>
      <c r="FF372" s="79">
        <f t="shared" si="3321"/>
        <v>0</v>
      </c>
      <c r="FG372" s="153">
        <f t="shared" si="3322"/>
        <v>0</v>
      </c>
      <c r="FH372" s="79">
        <f t="shared" si="3323"/>
        <v>0</v>
      </c>
      <c r="FI372" s="79">
        <f t="shared" si="3324"/>
        <v>0</v>
      </c>
      <c r="FJ372" s="79">
        <f t="shared" si="3325"/>
        <v>0</v>
      </c>
      <c r="FK372" s="79">
        <f t="shared" si="3326"/>
        <v>0</v>
      </c>
      <c r="FL372" s="79">
        <f t="shared" si="3327"/>
        <v>0</v>
      </c>
      <c r="FM372" s="79">
        <f t="shared" si="3328"/>
        <v>0</v>
      </c>
      <c r="FN372" s="79">
        <f t="shared" si="3329"/>
        <v>0</v>
      </c>
      <c r="FO372" s="79">
        <f t="shared" si="3330"/>
        <v>0</v>
      </c>
      <c r="FP372" s="79">
        <f t="shared" si="3331"/>
        <v>0</v>
      </c>
      <c r="FQ372" s="79">
        <f t="shared" si="3332"/>
        <v>0</v>
      </c>
      <c r="FR372" s="79"/>
      <c r="FS372" s="155">
        <f t="shared" si="3333"/>
        <v>0</v>
      </c>
      <c r="FT372" s="79">
        <f t="shared" si="3334"/>
        <v>0</v>
      </c>
      <c r="FU372" s="79">
        <f t="shared" si="3335"/>
        <v>0</v>
      </c>
      <c r="FV372" s="79">
        <f t="shared" si="3336"/>
        <v>0</v>
      </c>
      <c r="FW372" s="79">
        <f t="shared" si="3337"/>
        <v>0</v>
      </c>
      <c r="FX372" s="79">
        <f t="shared" si="3338"/>
        <v>0</v>
      </c>
      <c r="FY372" s="79">
        <f t="shared" si="3339"/>
        <v>0</v>
      </c>
      <c r="FZ372" s="79">
        <f t="shared" si="3340"/>
        <v>0</v>
      </c>
      <c r="GA372" s="79">
        <f t="shared" si="3341"/>
        <v>0</v>
      </c>
      <c r="GB372" s="79">
        <f t="shared" si="3342"/>
        <v>0</v>
      </c>
      <c r="GC372" s="79">
        <f t="shared" si="3343"/>
        <v>0</v>
      </c>
      <c r="GD372" s="79">
        <f t="shared" si="3344"/>
        <v>0</v>
      </c>
      <c r="GE372" s="153">
        <f t="shared" si="3345"/>
        <v>0</v>
      </c>
      <c r="GF372" s="153">
        <f t="shared" si="3346"/>
        <v>0</v>
      </c>
      <c r="GG372" s="79"/>
      <c r="GH372" s="79"/>
      <c r="GI372" s="79"/>
      <c r="GJ372" s="80"/>
      <c r="GK372" s="267"/>
      <c r="GL372" s="10"/>
      <c r="GM372" s="10"/>
      <c r="GN372" s="1"/>
      <c r="GO372" s="13"/>
      <c r="GP372" s="26"/>
      <c r="GQ372" s="5"/>
      <c r="GR372" s="5"/>
    </row>
    <row r="373" spans="1:200" ht="24.95" hidden="1" customHeight="1" outlineLevel="1" x14ac:dyDescent="0.3">
      <c r="A373" s="116"/>
      <c r="B373" s="168"/>
      <c r="C373" s="168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>
        <f t="shared" si="3433"/>
        <v>0</v>
      </c>
      <c r="N373" s="116"/>
      <c r="O373" s="181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  <c r="AF373" s="116"/>
      <c r="AG373" s="116"/>
      <c r="AH373" s="116"/>
      <c r="AI373" s="181"/>
      <c r="AJ373" s="116"/>
      <c r="AK373" s="116"/>
      <c r="AL373" s="116"/>
      <c r="AM373" s="116"/>
      <c r="AN373" s="116"/>
      <c r="AO373" s="116"/>
      <c r="AP373" s="116"/>
      <c r="AQ373" s="116"/>
      <c r="AR373" s="116"/>
      <c r="AS373" s="116"/>
      <c r="AT373" s="116"/>
      <c r="AU373" s="116"/>
      <c r="AV373" s="116"/>
      <c r="AW373" s="116"/>
      <c r="AX373" s="116"/>
      <c r="AY373" s="116"/>
      <c r="AZ373" s="116"/>
      <c r="BA373" s="116"/>
      <c r="BB373" s="116"/>
      <c r="BC373" s="116"/>
      <c r="BD373" s="116"/>
      <c r="BE373" s="116"/>
      <c r="BF373" s="116"/>
      <c r="BG373" s="181">
        <f t="shared" si="3294"/>
        <v>0</v>
      </c>
      <c r="BH373" s="181">
        <f t="shared" si="3295"/>
        <v>0</v>
      </c>
      <c r="BI373" s="116"/>
      <c r="BJ373" s="116"/>
      <c r="BK373" s="116"/>
      <c r="BL373" s="116"/>
      <c r="BM373" s="82"/>
      <c r="BN373" s="184"/>
      <c r="BO373" s="184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>
        <f t="shared" si="3435"/>
        <v>0</v>
      </c>
      <c r="BZ373" s="79"/>
      <c r="CA373" s="153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153"/>
      <c r="CV373" s="79"/>
      <c r="CW373" s="79"/>
      <c r="CX373" s="79"/>
      <c r="CY373" s="79"/>
      <c r="CZ373" s="79"/>
      <c r="DA373" s="79"/>
      <c r="DB373" s="79"/>
      <c r="DC373" s="155"/>
      <c r="DD373" s="79"/>
      <c r="DE373" s="155"/>
      <c r="DF373" s="79"/>
      <c r="DG373" s="79"/>
      <c r="DH373" s="79"/>
      <c r="DI373" s="79"/>
      <c r="DJ373" s="79"/>
      <c r="DK373" s="155"/>
      <c r="DL373" s="79"/>
      <c r="DM373" s="79"/>
      <c r="DN373" s="79"/>
      <c r="DO373" s="79"/>
      <c r="DP373" s="79"/>
      <c r="DQ373" s="79"/>
      <c r="DR373" s="79"/>
      <c r="DS373" s="153">
        <f t="shared" si="3297"/>
        <v>0</v>
      </c>
      <c r="DT373" s="153">
        <f t="shared" si="3298"/>
        <v>0</v>
      </c>
      <c r="DU373" s="79"/>
      <c r="DV373" s="79"/>
      <c r="DW373" s="79"/>
      <c r="DX373" s="182"/>
      <c r="DY373" s="183"/>
      <c r="DZ373" s="184"/>
      <c r="EA373" s="184"/>
      <c r="EB373" s="79"/>
      <c r="EC373" s="79"/>
      <c r="ED373" s="79"/>
      <c r="EE373" s="79"/>
      <c r="EF373" s="79"/>
      <c r="EG373" s="79"/>
      <c r="EH373" s="79"/>
      <c r="EI373" s="79"/>
      <c r="EJ373" s="79">
        <f t="shared" si="3299"/>
        <v>0</v>
      </c>
      <c r="EK373" s="79">
        <f t="shared" si="3300"/>
        <v>0</v>
      </c>
      <c r="EL373" s="79">
        <f t="shared" si="3301"/>
        <v>0</v>
      </c>
      <c r="EM373" s="153">
        <f t="shared" si="3302"/>
        <v>0</v>
      </c>
      <c r="EN373" s="79">
        <f t="shared" si="3303"/>
        <v>0</v>
      </c>
      <c r="EO373" s="79">
        <f t="shared" si="3304"/>
        <v>0</v>
      </c>
      <c r="EP373" s="79">
        <f t="shared" si="3305"/>
        <v>0</v>
      </c>
      <c r="EQ373" s="79">
        <f t="shared" si="3306"/>
        <v>0</v>
      </c>
      <c r="ER373" s="79">
        <f t="shared" si="3307"/>
        <v>0</v>
      </c>
      <c r="ES373" s="79">
        <f t="shared" si="3308"/>
        <v>0</v>
      </c>
      <c r="ET373" s="79">
        <f t="shared" si="3309"/>
        <v>0</v>
      </c>
      <c r="EU373" s="79">
        <f t="shared" si="3310"/>
        <v>0</v>
      </c>
      <c r="EV373" s="79">
        <f t="shared" si="3311"/>
        <v>0</v>
      </c>
      <c r="EW373" s="79">
        <f t="shared" si="3312"/>
        <v>0</v>
      </c>
      <c r="EX373" s="79">
        <f t="shared" si="3313"/>
        <v>0</v>
      </c>
      <c r="EY373" s="79">
        <f t="shared" si="3314"/>
        <v>0</v>
      </c>
      <c r="EZ373" s="79">
        <f t="shared" si="3315"/>
        <v>0</v>
      </c>
      <c r="FA373" s="79">
        <f t="shared" si="3316"/>
        <v>0</v>
      </c>
      <c r="FB373" s="79">
        <f t="shared" si="3317"/>
        <v>0</v>
      </c>
      <c r="FC373" s="79">
        <f t="shared" si="3318"/>
        <v>0</v>
      </c>
      <c r="FD373" s="79">
        <f t="shared" si="3319"/>
        <v>0</v>
      </c>
      <c r="FE373" s="79">
        <f t="shared" si="3320"/>
        <v>0</v>
      </c>
      <c r="FF373" s="79">
        <f t="shared" si="3321"/>
        <v>0</v>
      </c>
      <c r="FG373" s="153">
        <f t="shared" si="3322"/>
        <v>0</v>
      </c>
      <c r="FH373" s="79">
        <f t="shared" si="3323"/>
        <v>0</v>
      </c>
      <c r="FI373" s="79">
        <f t="shared" si="3324"/>
        <v>0</v>
      </c>
      <c r="FJ373" s="79">
        <f t="shared" si="3325"/>
        <v>0</v>
      </c>
      <c r="FK373" s="79">
        <f t="shared" si="3326"/>
        <v>0</v>
      </c>
      <c r="FL373" s="79">
        <f t="shared" si="3327"/>
        <v>0</v>
      </c>
      <c r="FM373" s="79">
        <f t="shared" si="3328"/>
        <v>0</v>
      </c>
      <c r="FN373" s="79">
        <f t="shared" si="3329"/>
        <v>0</v>
      </c>
      <c r="FO373" s="79">
        <f t="shared" si="3330"/>
        <v>0</v>
      </c>
      <c r="FP373" s="79">
        <f t="shared" si="3331"/>
        <v>0</v>
      </c>
      <c r="FQ373" s="79">
        <f t="shared" si="3332"/>
        <v>0</v>
      </c>
      <c r="FR373" s="79"/>
      <c r="FS373" s="155">
        <f t="shared" si="3333"/>
        <v>0</v>
      </c>
      <c r="FT373" s="79">
        <f t="shared" si="3334"/>
        <v>0</v>
      </c>
      <c r="FU373" s="79">
        <f t="shared" si="3335"/>
        <v>0</v>
      </c>
      <c r="FV373" s="79">
        <f t="shared" si="3336"/>
        <v>0</v>
      </c>
      <c r="FW373" s="79">
        <f t="shared" si="3337"/>
        <v>0</v>
      </c>
      <c r="FX373" s="79">
        <f t="shared" si="3338"/>
        <v>0</v>
      </c>
      <c r="FY373" s="79">
        <f t="shared" si="3339"/>
        <v>0</v>
      </c>
      <c r="FZ373" s="79">
        <f t="shared" si="3340"/>
        <v>0</v>
      </c>
      <c r="GA373" s="79">
        <f t="shared" si="3341"/>
        <v>0</v>
      </c>
      <c r="GB373" s="79">
        <f t="shared" si="3342"/>
        <v>0</v>
      </c>
      <c r="GC373" s="79">
        <f t="shared" si="3343"/>
        <v>0</v>
      </c>
      <c r="GD373" s="79">
        <f t="shared" si="3344"/>
        <v>0</v>
      </c>
      <c r="GE373" s="153">
        <f t="shared" si="3345"/>
        <v>0</v>
      </c>
      <c r="GF373" s="153">
        <f t="shared" si="3346"/>
        <v>0</v>
      </c>
      <c r="GG373" s="79"/>
      <c r="GH373" s="79"/>
      <c r="GI373" s="79"/>
      <c r="GJ373" s="80"/>
      <c r="GK373" s="267"/>
      <c r="GL373" s="10"/>
      <c r="GM373" s="10"/>
      <c r="GN373" s="1"/>
      <c r="GO373" s="13"/>
      <c r="GP373" s="26"/>
      <c r="GQ373" s="5"/>
      <c r="GR373" s="5"/>
    </row>
    <row r="374" spans="1:200" ht="24.95" hidden="1" customHeight="1" outlineLevel="1" x14ac:dyDescent="0.3">
      <c r="A374" s="116"/>
      <c r="B374" s="168"/>
      <c r="C374" s="168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>
        <f t="shared" si="3433"/>
        <v>0</v>
      </c>
      <c r="N374" s="116"/>
      <c r="O374" s="181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  <c r="AF374" s="116"/>
      <c r="AG374" s="116"/>
      <c r="AH374" s="116"/>
      <c r="AI374" s="181"/>
      <c r="AJ374" s="116"/>
      <c r="AK374" s="116"/>
      <c r="AL374" s="116"/>
      <c r="AM374" s="116"/>
      <c r="AN374" s="116"/>
      <c r="AO374" s="116"/>
      <c r="AP374" s="116"/>
      <c r="AQ374" s="116"/>
      <c r="AR374" s="116"/>
      <c r="AS374" s="116"/>
      <c r="AT374" s="116"/>
      <c r="AU374" s="116"/>
      <c r="AV374" s="116"/>
      <c r="AW374" s="116"/>
      <c r="AX374" s="116"/>
      <c r="AY374" s="116"/>
      <c r="AZ374" s="116"/>
      <c r="BA374" s="116"/>
      <c r="BB374" s="116"/>
      <c r="BC374" s="116"/>
      <c r="BD374" s="116"/>
      <c r="BE374" s="116"/>
      <c r="BF374" s="116"/>
      <c r="BG374" s="181">
        <f t="shared" si="3294"/>
        <v>0</v>
      </c>
      <c r="BH374" s="181">
        <f t="shared" si="3295"/>
        <v>0</v>
      </c>
      <c r="BI374" s="116"/>
      <c r="BJ374" s="116"/>
      <c r="BK374" s="116"/>
      <c r="BL374" s="116"/>
      <c r="BM374" s="82"/>
      <c r="BN374" s="184"/>
      <c r="BO374" s="184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>
        <f t="shared" si="3435"/>
        <v>0</v>
      </c>
      <c r="BZ374" s="79"/>
      <c r="CA374" s="153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153"/>
      <c r="CV374" s="79"/>
      <c r="CW374" s="79"/>
      <c r="CX374" s="79"/>
      <c r="CY374" s="79"/>
      <c r="CZ374" s="79"/>
      <c r="DA374" s="79"/>
      <c r="DB374" s="79"/>
      <c r="DC374" s="155"/>
      <c r="DD374" s="79"/>
      <c r="DE374" s="155"/>
      <c r="DF374" s="79"/>
      <c r="DG374" s="79"/>
      <c r="DH374" s="79"/>
      <c r="DI374" s="79"/>
      <c r="DJ374" s="79"/>
      <c r="DK374" s="155"/>
      <c r="DL374" s="79"/>
      <c r="DM374" s="79"/>
      <c r="DN374" s="79"/>
      <c r="DO374" s="79"/>
      <c r="DP374" s="79"/>
      <c r="DQ374" s="79"/>
      <c r="DR374" s="79"/>
      <c r="DS374" s="153">
        <f t="shared" si="3297"/>
        <v>0</v>
      </c>
      <c r="DT374" s="153">
        <f t="shared" si="3298"/>
        <v>0</v>
      </c>
      <c r="DU374" s="79"/>
      <c r="DV374" s="79"/>
      <c r="DW374" s="79"/>
      <c r="DX374" s="182"/>
      <c r="DY374" s="183"/>
      <c r="DZ374" s="184"/>
      <c r="EA374" s="184"/>
      <c r="EB374" s="79"/>
      <c r="EC374" s="79"/>
      <c r="ED374" s="79"/>
      <c r="EE374" s="79"/>
      <c r="EF374" s="79"/>
      <c r="EG374" s="79"/>
      <c r="EH374" s="79"/>
      <c r="EI374" s="79"/>
      <c r="EJ374" s="79">
        <f t="shared" si="3299"/>
        <v>0</v>
      </c>
      <c r="EK374" s="79">
        <f t="shared" si="3300"/>
        <v>0</v>
      </c>
      <c r="EL374" s="79">
        <f t="shared" si="3301"/>
        <v>0</v>
      </c>
      <c r="EM374" s="153">
        <f t="shared" si="3302"/>
        <v>0</v>
      </c>
      <c r="EN374" s="79">
        <f t="shared" si="3303"/>
        <v>0</v>
      </c>
      <c r="EO374" s="79">
        <f t="shared" si="3304"/>
        <v>0</v>
      </c>
      <c r="EP374" s="79">
        <f t="shared" si="3305"/>
        <v>0</v>
      </c>
      <c r="EQ374" s="79">
        <f t="shared" si="3306"/>
        <v>0</v>
      </c>
      <c r="ER374" s="79">
        <f t="shared" si="3307"/>
        <v>0</v>
      </c>
      <c r="ES374" s="79">
        <f t="shared" si="3308"/>
        <v>0</v>
      </c>
      <c r="ET374" s="79">
        <f t="shared" si="3309"/>
        <v>0</v>
      </c>
      <c r="EU374" s="79">
        <f t="shared" si="3310"/>
        <v>0</v>
      </c>
      <c r="EV374" s="79">
        <f t="shared" si="3311"/>
        <v>0</v>
      </c>
      <c r="EW374" s="79">
        <f t="shared" si="3312"/>
        <v>0</v>
      </c>
      <c r="EX374" s="79">
        <f t="shared" si="3313"/>
        <v>0</v>
      </c>
      <c r="EY374" s="79">
        <f t="shared" si="3314"/>
        <v>0</v>
      </c>
      <c r="EZ374" s="79">
        <f t="shared" si="3315"/>
        <v>0</v>
      </c>
      <c r="FA374" s="79">
        <f t="shared" si="3316"/>
        <v>0</v>
      </c>
      <c r="FB374" s="79">
        <f t="shared" si="3317"/>
        <v>0</v>
      </c>
      <c r="FC374" s="79">
        <f t="shared" si="3318"/>
        <v>0</v>
      </c>
      <c r="FD374" s="79">
        <f t="shared" si="3319"/>
        <v>0</v>
      </c>
      <c r="FE374" s="79">
        <f t="shared" si="3320"/>
        <v>0</v>
      </c>
      <c r="FF374" s="79">
        <f t="shared" si="3321"/>
        <v>0</v>
      </c>
      <c r="FG374" s="153">
        <f t="shared" si="3322"/>
        <v>0</v>
      </c>
      <c r="FH374" s="79">
        <f t="shared" si="3323"/>
        <v>0</v>
      </c>
      <c r="FI374" s="79">
        <f t="shared" si="3324"/>
        <v>0</v>
      </c>
      <c r="FJ374" s="79">
        <f t="shared" si="3325"/>
        <v>0</v>
      </c>
      <c r="FK374" s="79">
        <f t="shared" si="3326"/>
        <v>0</v>
      </c>
      <c r="FL374" s="79">
        <f t="shared" si="3327"/>
        <v>0</v>
      </c>
      <c r="FM374" s="79">
        <f t="shared" si="3328"/>
        <v>0</v>
      </c>
      <c r="FN374" s="79">
        <f t="shared" si="3329"/>
        <v>0</v>
      </c>
      <c r="FO374" s="79">
        <f t="shared" si="3330"/>
        <v>0</v>
      </c>
      <c r="FP374" s="79">
        <f t="shared" si="3331"/>
        <v>0</v>
      </c>
      <c r="FQ374" s="79">
        <f t="shared" si="3332"/>
        <v>0</v>
      </c>
      <c r="FR374" s="79"/>
      <c r="FS374" s="155">
        <f t="shared" si="3333"/>
        <v>0</v>
      </c>
      <c r="FT374" s="79">
        <f t="shared" si="3334"/>
        <v>0</v>
      </c>
      <c r="FU374" s="79">
        <f t="shared" si="3335"/>
        <v>0</v>
      </c>
      <c r="FV374" s="79">
        <f t="shared" si="3336"/>
        <v>0</v>
      </c>
      <c r="FW374" s="79">
        <f t="shared" si="3337"/>
        <v>0</v>
      </c>
      <c r="FX374" s="79">
        <f t="shared" si="3338"/>
        <v>0</v>
      </c>
      <c r="FY374" s="79">
        <f t="shared" si="3339"/>
        <v>0</v>
      </c>
      <c r="FZ374" s="79">
        <f t="shared" si="3340"/>
        <v>0</v>
      </c>
      <c r="GA374" s="79">
        <f t="shared" si="3341"/>
        <v>0</v>
      </c>
      <c r="GB374" s="79">
        <f t="shared" si="3342"/>
        <v>0</v>
      </c>
      <c r="GC374" s="79">
        <f t="shared" si="3343"/>
        <v>0</v>
      </c>
      <c r="GD374" s="79">
        <f t="shared" si="3344"/>
        <v>0</v>
      </c>
      <c r="GE374" s="153">
        <f t="shared" si="3345"/>
        <v>0</v>
      </c>
      <c r="GF374" s="153">
        <f t="shared" si="3346"/>
        <v>0</v>
      </c>
      <c r="GG374" s="79"/>
      <c r="GH374" s="79"/>
      <c r="GI374" s="79"/>
      <c r="GJ374" s="80"/>
      <c r="GK374" s="267"/>
      <c r="GL374" s="10"/>
      <c r="GM374" s="10"/>
      <c r="GN374" s="1"/>
      <c r="GO374" s="13"/>
      <c r="GP374" s="26"/>
      <c r="GQ374" s="5"/>
      <c r="GR374" s="5"/>
    </row>
    <row r="375" spans="1:200" ht="24.95" hidden="1" customHeight="1" outlineLevel="1" x14ac:dyDescent="0.3">
      <c r="A375" s="116"/>
      <c r="B375" s="168"/>
      <c r="C375" s="168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>
        <f t="shared" si="3433"/>
        <v>0</v>
      </c>
      <c r="N375" s="116"/>
      <c r="O375" s="181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  <c r="AF375" s="116"/>
      <c r="AG375" s="116"/>
      <c r="AH375" s="116"/>
      <c r="AI375" s="181"/>
      <c r="AJ375" s="116"/>
      <c r="AK375" s="116"/>
      <c r="AL375" s="116"/>
      <c r="AM375" s="116"/>
      <c r="AN375" s="116"/>
      <c r="AO375" s="116"/>
      <c r="AP375" s="116"/>
      <c r="AQ375" s="116"/>
      <c r="AR375" s="116"/>
      <c r="AS375" s="116"/>
      <c r="AT375" s="116"/>
      <c r="AU375" s="116"/>
      <c r="AV375" s="116"/>
      <c r="AW375" s="116"/>
      <c r="AX375" s="116"/>
      <c r="AY375" s="116"/>
      <c r="AZ375" s="116"/>
      <c r="BA375" s="116"/>
      <c r="BB375" s="116"/>
      <c r="BC375" s="116"/>
      <c r="BD375" s="116"/>
      <c r="BE375" s="116"/>
      <c r="BF375" s="116"/>
      <c r="BG375" s="181">
        <f t="shared" si="3294"/>
        <v>0</v>
      </c>
      <c r="BH375" s="181">
        <f t="shared" si="3295"/>
        <v>0</v>
      </c>
      <c r="BI375" s="116"/>
      <c r="BJ375" s="116"/>
      <c r="BK375" s="116"/>
      <c r="BL375" s="116"/>
      <c r="BM375" s="82"/>
      <c r="BN375" s="184"/>
      <c r="BO375" s="184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>
        <f t="shared" si="3435"/>
        <v>0</v>
      </c>
      <c r="BZ375" s="79"/>
      <c r="CA375" s="153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153"/>
      <c r="CV375" s="79"/>
      <c r="CW375" s="79"/>
      <c r="CX375" s="79"/>
      <c r="CY375" s="79"/>
      <c r="CZ375" s="79"/>
      <c r="DA375" s="79"/>
      <c r="DB375" s="79"/>
      <c r="DC375" s="155"/>
      <c r="DD375" s="79"/>
      <c r="DE375" s="155"/>
      <c r="DF375" s="79"/>
      <c r="DG375" s="79"/>
      <c r="DH375" s="79"/>
      <c r="DI375" s="79"/>
      <c r="DJ375" s="79"/>
      <c r="DK375" s="155"/>
      <c r="DL375" s="79"/>
      <c r="DM375" s="79"/>
      <c r="DN375" s="79"/>
      <c r="DO375" s="79"/>
      <c r="DP375" s="79"/>
      <c r="DQ375" s="79"/>
      <c r="DR375" s="79"/>
      <c r="DS375" s="153">
        <f t="shared" si="3297"/>
        <v>0</v>
      </c>
      <c r="DT375" s="153">
        <f t="shared" si="3298"/>
        <v>0</v>
      </c>
      <c r="DU375" s="79"/>
      <c r="DV375" s="79"/>
      <c r="DW375" s="79"/>
      <c r="DX375" s="182"/>
      <c r="DY375" s="183"/>
      <c r="DZ375" s="184"/>
      <c r="EA375" s="184"/>
      <c r="EB375" s="79"/>
      <c r="EC375" s="79"/>
      <c r="ED375" s="79"/>
      <c r="EE375" s="79"/>
      <c r="EF375" s="79"/>
      <c r="EG375" s="79"/>
      <c r="EH375" s="79"/>
      <c r="EI375" s="79"/>
      <c r="EJ375" s="79">
        <f t="shared" si="3299"/>
        <v>0</v>
      </c>
      <c r="EK375" s="79">
        <f t="shared" si="3300"/>
        <v>0</v>
      </c>
      <c r="EL375" s="79">
        <f t="shared" si="3301"/>
        <v>0</v>
      </c>
      <c r="EM375" s="153">
        <f t="shared" si="3302"/>
        <v>0</v>
      </c>
      <c r="EN375" s="79">
        <f t="shared" si="3303"/>
        <v>0</v>
      </c>
      <c r="EO375" s="79">
        <f t="shared" si="3304"/>
        <v>0</v>
      </c>
      <c r="EP375" s="79">
        <f t="shared" si="3305"/>
        <v>0</v>
      </c>
      <c r="EQ375" s="79">
        <f t="shared" si="3306"/>
        <v>0</v>
      </c>
      <c r="ER375" s="79">
        <f t="shared" si="3307"/>
        <v>0</v>
      </c>
      <c r="ES375" s="79">
        <f t="shared" si="3308"/>
        <v>0</v>
      </c>
      <c r="ET375" s="79">
        <f t="shared" si="3309"/>
        <v>0</v>
      </c>
      <c r="EU375" s="79">
        <f t="shared" si="3310"/>
        <v>0</v>
      </c>
      <c r="EV375" s="79">
        <f t="shared" si="3311"/>
        <v>0</v>
      </c>
      <c r="EW375" s="79">
        <f t="shared" si="3312"/>
        <v>0</v>
      </c>
      <c r="EX375" s="79">
        <f t="shared" si="3313"/>
        <v>0</v>
      </c>
      <c r="EY375" s="79">
        <f t="shared" si="3314"/>
        <v>0</v>
      </c>
      <c r="EZ375" s="79">
        <f t="shared" si="3315"/>
        <v>0</v>
      </c>
      <c r="FA375" s="79">
        <f t="shared" si="3316"/>
        <v>0</v>
      </c>
      <c r="FB375" s="79">
        <f t="shared" si="3317"/>
        <v>0</v>
      </c>
      <c r="FC375" s="79">
        <f t="shared" si="3318"/>
        <v>0</v>
      </c>
      <c r="FD375" s="79">
        <f t="shared" si="3319"/>
        <v>0</v>
      </c>
      <c r="FE375" s="79">
        <f t="shared" si="3320"/>
        <v>0</v>
      </c>
      <c r="FF375" s="79">
        <f t="shared" si="3321"/>
        <v>0</v>
      </c>
      <c r="FG375" s="153">
        <f t="shared" si="3322"/>
        <v>0</v>
      </c>
      <c r="FH375" s="79">
        <f t="shared" si="3323"/>
        <v>0</v>
      </c>
      <c r="FI375" s="79">
        <f t="shared" si="3324"/>
        <v>0</v>
      </c>
      <c r="FJ375" s="79">
        <f t="shared" si="3325"/>
        <v>0</v>
      </c>
      <c r="FK375" s="79">
        <f t="shared" si="3326"/>
        <v>0</v>
      </c>
      <c r="FL375" s="79">
        <f t="shared" si="3327"/>
        <v>0</v>
      </c>
      <c r="FM375" s="79">
        <f t="shared" si="3328"/>
        <v>0</v>
      </c>
      <c r="FN375" s="79">
        <f t="shared" si="3329"/>
        <v>0</v>
      </c>
      <c r="FO375" s="79">
        <f t="shared" si="3330"/>
        <v>0</v>
      </c>
      <c r="FP375" s="79">
        <f t="shared" si="3331"/>
        <v>0</v>
      </c>
      <c r="FQ375" s="79">
        <f t="shared" si="3332"/>
        <v>0</v>
      </c>
      <c r="FR375" s="79"/>
      <c r="FS375" s="155">
        <f t="shared" si="3333"/>
        <v>0</v>
      </c>
      <c r="FT375" s="79">
        <f t="shared" si="3334"/>
        <v>0</v>
      </c>
      <c r="FU375" s="79">
        <f t="shared" si="3335"/>
        <v>0</v>
      </c>
      <c r="FV375" s="79">
        <f t="shared" si="3336"/>
        <v>0</v>
      </c>
      <c r="FW375" s="79">
        <f t="shared" si="3337"/>
        <v>0</v>
      </c>
      <c r="FX375" s="79">
        <f t="shared" si="3338"/>
        <v>0</v>
      </c>
      <c r="FY375" s="79">
        <f t="shared" si="3339"/>
        <v>0</v>
      </c>
      <c r="FZ375" s="79">
        <f t="shared" si="3340"/>
        <v>0</v>
      </c>
      <c r="GA375" s="79">
        <f t="shared" si="3341"/>
        <v>0</v>
      </c>
      <c r="GB375" s="79">
        <f t="shared" si="3342"/>
        <v>0</v>
      </c>
      <c r="GC375" s="79">
        <f t="shared" si="3343"/>
        <v>0</v>
      </c>
      <c r="GD375" s="79">
        <f t="shared" si="3344"/>
        <v>0</v>
      </c>
      <c r="GE375" s="153">
        <f t="shared" si="3345"/>
        <v>0</v>
      </c>
      <c r="GF375" s="153">
        <f t="shared" si="3346"/>
        <v>0</v>
      </c>
      <c r="GG375" s="79"/>
      <c r="GH375" s="79"/>
      <c r="GI375" s="79"/>
      <c r="GJ375" s="80"/>
      <c r="GK375" s="267"/>
      <c r="GL375" s="10"/>
      <c r="GM375" s="10"/>
      <c r="GN375" s="1"/>
      <c r="GO375" s="13"/>
      <c r="GP375" s="26"/>
      <c r="GQ375" s="5"/>
      <c r="GR375" s="5"/>
    </row>
    <row r="376" spans="1:200" ht="24.95" hidden="1" customHeight="1" outlineLevel="1" x14ac:dyDescent="0.3">
      <c r="A376" s="116"/>
      <c r="B376" s="168"/>
      <c r="C376" s="168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>
        <f t="shared" si="3433"/>
        <v>0</v>
      </c>
      <c r="N376" s="116"/>
      <c r="O376" s="181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  <c r="AF376" s="116"/>
      <c r="AG376" s="116"/>
      <c r="AH376" s="116"/>
      <c r="AI376" s="181"/>
      <c r="AJ376" s="116"/>
      <c r="AK376" s="116"/>
      <c r="AL376" s="116"/>
      <c r="AM376" s="116"/>
      <c r="AN376" s="116"/>
      <c r="AO376" s="116"/>
      <c r="AP376" s="116"/>
      <c r="AQ376" s="116"/>
      <c r="AR376" s="116"/>
      <c r="AS376" s="116"/>
      <c r="AT376" s="116"/>
      <c r="AU376" s="116"/>
      <c r="AV376" s="116"/>
      <c r="AW376" s="116"/>
      <c r="AX376" s="116"/>
      <c r="AY376" s="116"/>
      <c r="AZ376" s="116"/>
      <c r="BA376" s="116"/>
      <c r="BB376" s="116"/>
      <c r="BC376" s="116"/>
      <c r="BD376" s="116"/>
      <c r="BE376" s="116"/>
      <c r="BF376" s="116"/>
      <c r="BG376" s="181">
        <f t="shared" si="3294"/>
        <v>0</v>
      </c>
      <c r="BH376" s="181">
        <f t="shared" si="3295"/>
        <v>0</v>
      </c>
      <c r="BI376" s="116"/>
      <c r="BJ376" s="116"/>
      <c r="BK376" s="116"/>
      <c r="BL376" s="116"/>
      <c r="BM376" s="82"/>
      <c r="BN376" s="184"/>
      <c r="BO376" s="184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>
        <f t="shared" si="3435"/>
        <v>0</v>
      </c>
      <c r="BZ376" s="79"/>
      <c r="CA376" s="153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153"/>
      <c r="CV376" s="79"/>
      <c r="CW376" s="79"/>
      <c r="CX376" s="79"/>
      <c r="CY376" s="79"/>
      <c r="CZ376" s="79"/>
      <c r="DA376" s="79"/>
      <c r="DB376" s="79"/>
      <c r="DC376" s="155"/>
      <c r="DD376" s="79"/>
      <c r="DE376" s="155"/>
      <c r="DF376" s="79"/>
      <c r="DG376" s="79"/>
      <c r="DH376" s="79"/>
      <c r="DI376" s="79"/>
      <c r="DJ376" s="79"/>
      <c r="DK376" s="155"/>
      <c r="DL376" s="79"/>
      <c r="DM376" s="79"/>
      <c r="DN376" s="79"/>
      <c r="DO376" s="79"/>
      <c r="DP376" s="79"/>
      <c r="DQ376" s="79"/>
      <c r="DR376" s="79"/>
      <c r="DS376" s="153">
        <f t="shared" si="3297"/>
        <v>0</v>
      </c>
      <c r="DT376" s="153">
        <f t="shared" si="3298"/>
        <v>0</v>
      </c>
      <c r="DU376" s="79"/>
      <c r="DV376" s="79"/>
      <c r="DW376" s="79"/>
      <c r="DX376" s="182"/>
      <c r="DY376" s="183"/>
      <c r="DZ376" s="184"/>
      <c r="EA376" s="184"/>
      <c r="EB376" s="79"/>
      <c r="EC376" s="79"/>
      <c r="ED376" s="79"/>
      <c r="EE376" s="79"/>
      <c r="EF376" s="79"/>
      <c r="EG376" s="79"/>
      <c r="EH376" s="79"/>
      <c r="EI376" s="79"/>
      <c r="EJ376" s="79">
        <f t="shared" si="3299"/>
        <v>0</v>
      </c>
      <c r="EK376" s="79">
        <f t="shared" si="3300"/>
        <v>0</v>
      </c>
      <c r="EL376" s="79">
        <f t="shared" si="3301"/>
        <v>0</v>
      </c>
      <c r="EM376" s="153">
        <f t="shared" si="3302"/>
        <v>0</v>
      </c>
      <c r="EN376" s="79">
        <f t="shared" si="3303"/>
        <v>0</v>
      </c>
      <c r="EO376" s="79">
        <f t="shared" si="3304"/>
        <v>0</v>
      </c>
      <c r="EP376" s="79">
        <f t="shared" si="3305"/>
        <v>0</v>
      </c>
      <c r="EQ376" s="79">
        <f t="shared" si="3306"/>
        <v>0</v>
      </c>
      <c r="ER376" s="79">
        <f t="shared" si="3307"/>
        <v>0</v>
      </c>
      <c r="ES376" s="79">
        <f t="shared" si="3308"/>
        <v>0</v>
      </c>
      <c r="ET376" s="79">
        <f t="shared" si="3309"/>
        <v>0</v>
      </c>
      <c r="EU376" s="79">
        <f t="shared" si="3310"/>
        <v>0</v>
      </c>
      <c r="EV376" s="79">
        <f t="shared" si="3311"/>
        <v>0</v>
      </c>
      <c r="EW376" s="79">
        <f t="shared" si="3312"/>
        <v>0</v>
      </c>
      <c r="EX376" s="79">
        <f t="shared" si="3313"/>
        <v>0</v>
      </c>
      <c r="EY376" s="79">
        <f t="shared" si="3314"/>
        <v>0</v>
      </c>
      <c r="EZ376" s="79">
        <f t="shared" si="3315"/>
        <v>0</v>
      </c>
      <c r="FA376" s="79">
        <f t="shared" si="3316"/>
        <v>0</v>
      </c>
      <c r="FB376" s="79">
        <f t="shared" si="3317"/>
        <v>0</v>
      </c>
      <c r="FC376" s="79">
        <f t="shared" si="3318"/>
        <v>0</v>
      </c>
      <c r="FD376" s="79">
        <f t="shared" si="3319"/>
        <v>0</v>
      </c>
      <c r="FE376" s="79">
        <f t="shared" si="3320"/>
        <v>0</v>
      </c>
      <c r="FF376" s="79">
        <f t="shared" si="3321"/>
        <v>0</v>
      </c>
      <c r="FG376" s="153">
        <f t="shared" si="3322"/>
        <v>0</v>
      </c>
      <c r="FH376" s="79">
        <f t="shared" si="3323"/>
        <v>0</v>
      </c>
      <c r="FI376" s="79">
        <f t="shared" si="3324"/>
        <v>0</v>
      </c>
      <c r="FJ376" s="79">
        <f t="shared" si="3325"/>
        <v>0</v>
      </c>
      <c r="FK376" s="79">
        <f t="shared" si="3326"/>
        <v>0</v>
      </c>
      <c r="FL376" s="79">
        <f t="shared" si="3327"/>
        <v>0</v>
      </c>
      <c r="FM376" s="79">
        <f t="shared" si="3328"/>
        <v>0</v>
      </c>
      <c r="FN376" s="79">
        <f t="shared" si="3329"/>
        <v>0</v>
      </c>
      <c r="FO376" s="79">
        <f t="shared" si="3330"/>
        <v>0</v>
      </c>
      <c r="FP376" s="79">
        <f t="shared" si="3331"/>
        <v>0</v>
      </c>
      <c r="FQ376" s="79">
        <f t="shared" si="3332"/>
        <v>0</v>
      </c>
      <c r="FR376" s="79"/>
      <c r="FS376" s="155">
        <f t="shared" si="3333"/>
        <v>0</v>
      </c>
      <c r="FT376" s="79">
        <f t="shared" si="3334"/>
        <v>0</v>
      </c>
      <c r="FU376" s="79">
        <f t="shared" si="3335"/>
        <v>0</v>
      </c>
      <c r="FV376" s="79">
        <f t="shared" si="3336"/>
        <v>0</v>
      </c>
      <c r="FW376" s="79">
        <f t="shared" si="3337"/>
        <v>0</v>
      </c>
      <c r="FX376" s="79">
        <f t="shared" si="3338"/>
        <v>0</v>
      </c>
      <c r="FY376" s="79">
        <f t="shared" si="3339"/>
        <v>0</v>
      </c>
      <c r="FZ376" s="79">
        <f t="shared" si="3340"/>
        <v>0</v>
      </c>
      <c r="GA376" s="79">
        <f t="shared" si="3341"/>
        <v>0</v>
      </c>
      <c r="GB376" s="79">
        <f t="shared" si="3342"/>
        <v>0</v>
      </c>
      <c r="GC376" s="79">
        <f t="shared" si="3343"/>
        <v>0</v>
      </c>
      <c r="GD376" s="79">
        <f t="shared" si="3344"/>
        <v>0</v>
      </c>
      <c r="GE376" s="153">
        <f t="shared" si="3345"/>
        <v>0</v>
      </c>
      <c r="GF376" s="153">
        <f t="shared" si="3346"/>
        <v>0</v>
      </c>
      <c r="GG376" s="79"/>
      <c r="GH376" s="79"/>
      <c r="GI376" s="79"/>
      <c r="GJ376" s="80"/>
      <c r="GK376" s="267"/>
      <c r="GL376" s="10"/>
      <c r="GM376" s="10"/>
      <c r="GN376" s="1"/>
      <c r="GO376" s="13"/>
      <c r="GP376" s="26"/>
      <c r="GQ376" s="5"/>
      <c r="GR376" s="5"/>
    </row>
    <row r="377" spans="1:200" ht="24.95" hidden="1" customHeight="1" outlineLevel="1" x14ac:dyDescent="0.3">
      <c r="A377" s="116"/>
      <c r="B377" s="168"/>
      <c r="C377" s="168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>
        <f t="shared" si="3433"/>
        <v>0</v>
      </c>
      <c r="N377" s="116"/>
      <c r="O377" s="181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  <c r="AF377" s="116"/>
      <c r="AG377" s="116"/>
      <c r="AH377" s="116"/>
      <c r="AI377" s="181"/>
      <c r="AJ377" s="116"/>
      <c r="AK377" s="116"/>
      <c r="AL377" s="116"/>
      <c r="AM377" s="116"/>
      <c r="AN377" s="116"/>
      <c r="AO377" s="116"/>
      <c r="AP377" s="116"/>
      <c r="AQ377" s="116"/>
      <c r="AR377" s="116"/>
      <c r="AS377" s="116"/>
      <c r="AT377" s="116"/>
      <c r="AU377" s="116"/>
      <c r="AV377" s="116"/>
      <c r="AW377" s="116"/>
      <c r="AX377" s="116"/>
      <c r="AY377" s="116"/>
      <c r="AZ377" s="116"/>
      <c r="BA377" s="116"/>
      <c r="BB377" s="116"/>
      <c r="BC377" s="116"/>
      <c r="BD377" s="116"/>
      <c r="BE377" s="116"/>
      <c r="BF377" s="116"/>
      <c r="BG377" s="181">
        <f t="shared" si="3294"/>
        <v>0</v>
      </c>
      <c r="BH377" s="181">
        <f t="shared" si="3295"/>
        <v>0</v>
      </c>
      <c r="BI377" s="116"/>
      <c r="BJ377" s="116"/>
      <c r="BK377" s="116"/>
      <c r="BL377" s="116"/>
      <c r="BM377" s="82"/>
      <c r="BN377" s="184"/>
      <c r="BO377" s="184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>
        <f t="shared" si="3435"/>
        <v>0</v>
      </c>
      <c r="BZ377" s="79"/>
      <c r="CA377" s="153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153"/>
      <c r="CV377" s="79"/>
      <c r="CW377" s="79"/>
      <c r="CX377" s="79"/>
      <c r="CY377" s="79"/>
      <c r="CZ377" s="79"/>
      <c r="DA377" s="79"/>
      <c r="DB377" s="79"/>
      <c r="DC377" s="155"/>
      <c r="DD377" s="79"/>
      <c r="DE377" s="155"/>
      <c r="DF377" s="79"/>
      <c r="DG377" s="79"/>
      <c r="DH377" s="79"/>
      <c r="DI377" s="79"/>
      <c r="DJ377" s="79"/>
      <c r="DK377" s="155"/>
      <c r="DL377" s="79"/>
      <c r="DM377" s="79"/>
      <c r="DN377" s="79"/>
      <c r="DO377" s="79"/>
      <c r="DP377" s="79"/>
      <c r="DQ377" s="79"/>
      <c r="DR377" s="79"/>
      <c r="DS377" s="153">
        <f t="shared" si="3297"/>
        <v>0</v>
      </c>
      <c r="DT377" s="153">
        <f t="shared" si="3298"/>
        <v>0</v>
      </c>
      <c r="DU377" s="79"/>
      <c r="DV377" s="79"/>
      <c r="DW377" s="79"/>
      <c r="DX377" s="182"/>
      <c r="DY377" s="183"/>
      <c r="DZ377" s="184"/>
      <c r="EA377" s="184"/>
      <c r="EB377" s="79"/>
      <c r="EC377" s="79"/>
      <c r="ED377" s="79"/>
      <c r="EE377" s="79"/>
      <c r="EF377" s="79"/>
      <c r="EG377" s="79"/>
      <c r="EH377" s="79"/>
      <c r="EI377" s="79"/>
      <c r="EJ377" s="79">
        <f t="shared" si="3299"/>
        <v>0</v>
      </c>
      <c r="EK377" s="79">
        <f t="shared" si="3300"/>
        <v>0</v>
      </c>
      <c r="EL377" s="79">
        <f t="shared" si="3301"/>
        <v>0</v>
      </c>
      <c r="EM377" s="153">
        <f t="shared" si="3302"/>
        <v>0</v>
      </c>
      <c r="EN377" s="79">
        <f t="shared" si="3303"/>
        <v>0</v>
      </c>
      <c r="EO377" s="79">
        <f t="shared" si="3304"/>
        <v>0</v>
      </c>
      <c r="EP377" s="79">
        <f t="shared" si="3305"/>
        <v>0</v>
      </c>
      <c r="EQ377" s="79">
        <f t="shared" si="3306"/>
        <v>0</v>
      </c>
      <c r="ER377" s="79">
        <f t="shared" si="3307"/>
        <v>0</v>
      </c>
      <c r="ES377" s="79">
        <f t="shared" si="3308"/>
        <v>0</v>
      </c>
      <c r="ET377" s="79">
        <f t="shared" si="3309"/>
        <v>0</v>
      </c>
      <c r="EU377" s="79">
        <f t="shared" si="3310"/>
        <v>0</v>
      </c>
      <c r="EV377" s="79">
        <f t="shared" si="3311"/>
        <v>0</v>
      </c>
      <c r="EW377" s="79">
        <f t="shared" si="3312"/>
        <v>0</v>
      </c>
      <c r="EX377" s="79">
        <f t="shared" si="3313"/>
        <v>0</v>
      </c>
      <c r="EY377" s="79">
        <f t="shared" si="3314"/>
        <v>0</v>
      </c>
      <c r="EZ377" s="79">
        <f t="shared" si="3315"/>
        <v>0</v>
      </c>
      <c r="FA377" s="79">
        <f t="shared" si="3316"/>
        <v>0</v>
      </c>
      <c r="FB377" s="79">
        <f t="shared" si="3317"/>
        <v>0</v>
      </c>
      <c r="FC377" s="79">
        <f t="shared" si="3318"/>
        <v>0</v>
      </c>
      <c r="FD377" s="79">
        <f t="shared" si="3319"/>
        <v>0</v>
      </c>
      <c r="FE377" s="79">
        <f t="shared" si="3320"/>
        <v>0</v>
      </c>
      <c r="FF377" s="79">
        <f t="shared" si="3321"/>
        <v>0</v>
      </c>
      <c r="FG377" s="153">
        <f t="shared" si="3322"/>
        <v>0</v>
      </c>
      <c r="FH377" s="79">
        <f t="shared" si="3323"/>
        <v>0</v>
      </c>
      <c r="FI377" s="79">
        <f t="shared" si="3324"/>
        <v>0</v>
      </c>
      <c r="FJ377" s="79">
        <f t="shared" si="3325"/>
        <v>0</v>
      </c>
      <c r="FK377" s="79">
        <f t="shared" si="3326"/>
        <v>0</v>
      </c>
      <c r="FL377" s="79">
        <f t="shared" si="3327"/>
        <v>0</v>
      </c>
      <c r="FM377" s="79">
        <f t="shared" si="3328"/>
        <v>0</v>
      </c>
      <c r="FN377" s="79">
        <f t="shared" si="3329"/>
        <v>0</v>
      </c>
      <c r="FO377" s="79">
        <f t="shared" si="3330"/>
        <v>0</v>
      </c>
      <c r="FP377" s="79">
        <f t="shared" si="3331"/>
        <v>0</v>
      </c>
      <c r="FQ377" s="79">
        <f t="shared" si="3332"/>
        <v>0</v>
      </c>
      <c r="FR377" s="79"/>
      <c r="FS377" s="155">
        <f t="shared" si="3333"/>
        <v>0</v>
      </c>
      <c r="FT377" s="79">
        <f t="shared" si="3334"/>
        <v>0</v>
      </c>
      <c r="FU377" s="79">
        <f t="shared" si="3335"/>
        <v>0</v>
      </c>
      <c r="FV377" s="79">
        <f t="shared" si="3336"/>
        <v>0</v>
      </c>
      <c r="FW377" s="79">
        <f t="shared" si="3337"/>
        <v>0</v>
      </c>
      <c r="FX377" s="79">
        <f t="shared" si="3338"/>
        <v>0</v>
      </c>
      <c r="FY377" s="79">
        <f t="shared" si="3339"/>
        <v>0</v>
      </c>
      <c r="FZ377" s="79">
        <f t="shared" si="3340"/>
        <v>0</v>
      </c>
      <c r="GA377" s="79">
        <f t="shared" si="3341"/>
        <v>0</v>
      </c>
      <c r="GB377" s="79">
        <f t="shared" si="3342"/>
        <v>0</v>
      </c>
      <c r="GC377" s="79">
        <f t="shared" si="3343"/>
        <v>0</v>
      </c>
      <c r="GD377" s="79">
        <f t="shared" si="3344"/>
        <v>0</v>
      </c>
      <c r="GE377" s="153">
        <f t="shared" si="3345"/>
        <v>0</v>
      </c>
      <c r="GF377" s="153">
        <f t="shared" si="3346"/>
        <v>0</v>
      </c>
      <c r="GG377" s="79"/>
      <c r="GH377" s="79"/>
      <c r="GI377" s="79"/>
      <c r="GJ377" s="80"/>
      <c r="GK377" s="267"/>
      <c r="GL377" s="10"/>
      <c r="GM377" s="10"/>
      <c r="GN377" s="1"/>
      <c r="GO377" s="13"/>
      <c r="GP377" s="26"/>
      <c r="GQ377" s="5"/>
      <c r="GR377" s="5"/>
    </row>
    <row r="378" spans="1:200" ht="24.95" hidden="1" customHeight="1" outlineLevel="1" x14ac:dyDescent="0.3">
      <c r="A378" s="116"/>
      <c r="B378" s="168"/>
      <c r="C378" s="168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>
        <f t="shared" si="3433"/>
        <v>0</v>
      </c>
      <c r="N378" s="116"/>
      <c r="O378" s="181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  <c r="AF378" s="116"/>
      <c r="AG378" s="116"/>
      <c r="AH378" s="116"/>
      <c r="AI378" s="181"/>
      <c r="AJ378" s="116"/>
      <c r="AK378" s="116"/>
      <c r="AL378" s="116"/>
      <c r="AM378" s="116"/>
      <c r="AN378" s="116"/>
      <c r="AO378" s="116"/>
      <c r="AP378" s="116"/>
      <c r="AQ378" s="116"/>
      <c r="AR378" s="116"/>
      <c r="AS378" s="116"/>
      <c r="AT378" s="116"/>
      <c r="AU378" s="116"/>
      <c r="AV378" s="116"/>
      <c r="AW378" s="116"/>
      <c r="AX378" s="116"/>
      <c r="AY378" s="116"/>
      <c r="AZ378" s="116"/>
      <c r="BA378" s="116"/>
      <c r="BB378" s="116"/>
      <c r="BC378" s="116"/>
      <c r="BD378" s="116"/>
      <c r="BE378" s="116"/>
      <c r="BF378" s="116"/>
      <c r="BG378" s="181">
        <f t="shared" si="3294"/>
        <v>0</v>
      </c>
      <c r="BH378" s="181">
        <f t="shared" si="3295"/>
        <v>0</v>
      </c>
      <c r="BI378" s="116"/>
      <c r="BJ378" s="116"/>
      <c r="BK378" s="116"/>
      <c r="BL378" s="116"/>
      <c r="BM378" s="82"/>
      <c r="BN378" s="184"/>
      <c r="BO378" s="184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>
        <f t="shared" si="3435"/>
        <v>0</v>
      </c>
      <c r="BZ378" s="79"/>
      <c r="CA378" s="153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153"/>
      <c r="CV378" s="79"/>
      <c r="CW378" s="79"/>
      <c r="CX378" s="79"/>
      <c r="CY378" s="79"/>
      <c r="CZ378" s="79"/>
      <c r="DA378" s="79"/>
      <c r="DB378" s="79"/>
      <c r="DC378" s="155"/>
      <c r="DD378" s="79"/>
      <c r="DE378" s="155"/>
      <c r="DF378" s="79"/>
      <c r="DG378" s="79"/>
      <c r="DH378" s="79"/>
      <c r="DI378" s="79"/>
      <c r="DJ378" s="79"/>
      <c r="DK378" s="155"/>
      <c r="DL378" s="79"/>
      <c r="DM378" s="79"/>
      <c r="DN378" s="79"/>
      <c r="DO378" s="79"/>
      <c r="DP378" s="79"/>
      <c r="DQ378" s="79"/>
      <c r="DR378" s="79"/>
      <c r="DS378" s="153">
        <f t="shared" si="3297"/>
        <v>0</v>
      </c>
      <c r="DT378" s="153">
        <f t="shared" si="3298"/>
        <v>0</v>
      </c>
      <c r="DU378" s="79"/>
      <c r="DV378" s="79"/>
      <c r="DW378" s="79"/>
      <c r="DX378" s="182"/>
      <c r="DY378" s="183"/>
      <c r="DZ378" s="184"/>
      <c r="EA378" s="184"/>
      <c r="EB378" s="79"/>
      <c r="EC378" s="79"/>
      <c r="ED378" s="79"/>
      <c r="EE378" s="79"/>
      <c r="EF378" s="79"/>
      <c r="EG378" s="79"/>
      <c r="EH378" s="79"/>
      <c r="EI378" s="79"/>
      <c r="EJ378" s="79">
        <f t="shared" si="3299"/>
        <v>0</v>
      </c>
      <c r="EK378" s="79">
        <f t="shared" si="3300"/>
        <v>0</v>
      </c>
      <c r="EL378" s="79">
        <f t="shared" si="3301"/>
        <v>0</v>
      </c>
      <c r="EM378" s="153">
        <f t="shared" si="3302"/>
        <v>0</v>
      </c>
      <c r="EN378" s="79">
        <f t="shared" si="3303"/>
        <v>0</v>
      </c>
      <c r="EO378" s="79">
        <f t="shared" si="3304"/>
        <v>0</v>
      </c>
      <c r="EP378" s="79">
        <f t="shared" si="3305"/>
        <v>0</v>
      </c>
      <c r="EQ378" s="79">
        <f t="shared" si="3306"/>
        <v>0</v>
      </c>
      <c r="ER378" s="79">
        <f t="shared" si="3307"/>
        <v>0</v>
      </c>
      <c r="ES378" s="79">
        <f t="shared" si="3308"/>
        <v>0</v>
      </c>
      <c r="ET378" s="79">
        <f t="shared" si="3309"/>
        <v>0</v>
      </c>
      <c r="EU378" s="79">
        <f t="shared" si="3310"/>
        <v>0</v>
      </c>
      <c r="EV378" s="79">
        <f t="shared" si="3311"/>
        <v>0</v>
      </c>
      <c r="EW378" s="79">
        <f t="shared" si="3312"/>
        <v>0</v>
      </c>
      <c r="EX378" s="79">
        <f t="shared" si="3313"/>
        <v>0</v>
      </c>
      <c r="EY378" s="79">
        <f t="shared" si="3314"/>
        <v>0</v>
      </c>
      <c r="EZ378" s="79">
        <f t="shared" si="3315"/>
        <v>0</v>
      </c>
      <c r="FA378" s="79">
        <f t="shared" si="3316"/>
        <v>0</v>
      </c>
      <c r="FB378" s="79">
        <f t="shared" si="3317"/>
        <v>0</v>
      </c>
      <c r="FC378" s="79">
        <f t="shared" si="3318"/>
        <v>0</v>
      </c>
      <c r="FD378" s="79">
        <f t="shared" si="3319"/>
        <v>0</v>
      </c>
      <c r="FE378" s="79">
        <f t="shared" si="3320"/>
        <v>0</v>
      </c>
      <c r="FF378" s="79">
        <f t="shared" si="3321"/>
        <v>0</v>
      </c>
      <c r="FG378" s="153">
        <f t="shared" si="3322"/>
        <v>0</v>
      </c>
      <c r="FH378" s="79">
        <f t="shared" si="3323"/>
        <v>0</v>
      </c>
      <c r="FI378" s="79">
        <f t="shared" si="3324"/>
        <v>0</v>
      </c>
      <c r="FJ378" s="79">
        <f t="shared" si="3325"/>
        <v>0</v>
      </c>
      <c r="FK378" s="79">
        <f t="shared" si="3326"/>
        <v>0</v>
      </c>
      <c r="FL378" s="79">
        <f t="shared" si="3327"/>
        <v>0</v>
      </c>
      <c r="FM378" s="79">
        <f t="shared" si="3328"/>
        <v>0</v>
      </c>
      <c r="FN378" s="79">
        <f t="shared" si="3329"/>
        <v>0</v>
      </c>
      <c r="FO378" s="79">
        <f t="shared" si="3330"/>
        <v>0</v>
      </c>
      <c r="FP378" s="79">
        <f t="shared" si="3331"/>
        <v>0</v>
      </c>
      <c r="FQ378" s="79">
        <f t="shared" si="3332"/>
        <v>0</v>
      </c>
      <c r="FR378" s="79"/>
      <c r="FS378" s="155">
        <f t="shared" si="3333"/>
        <v>0</v>
      </c>
      <c r="FT378" s="79">
        <f t="shared" si="3334"/>
        <v>0</v>
      </c>
      <c r="FU378" s="79">
        <f t="shared" si="3335"/>
        <v>0</v>
      </c>
      <c r="FV378" s="79">
        <f t="shared" si="3336"/>
        <v>0</v>
      </c>
      <c r="FW378" s="79">
        <f t="shared" si="3337"/>
        <v>0</v>
      </c>
      <c r="FX378" s="79">
        <f t="shared" si="3338"/>
        <v>0</v>
      </c>
      <c r="FY378" s="79">
        <f t="shared" si="3339"/>
        <v>0</v>
      </c>
      <c r="FZ378" s="79">
        <f t="shared" si="3340"/>
        <v>0</v>
      </c>
      <c r="GA378" s="79">
        <f t="shared" si="3341"/>
        <v>0</v>
      </c>
      <c r="GB378" s="79">
        <f t="shared" si="3342"/>
        <v>0</v>
      </c>
      <c r="GC378" s="79">
        <f t="shared" si="3343"/>
        <v>0</v>
      </c>
      <c r="GD378" s="79">
        <f t="shared" si="3344"/>
        <v>0</v>
      </c>
      <c r="GE378" s="153">
        <f t="shared" si="3345"/>
        <v>0</v>
      </c>
      <c r="GF378" s="153">
        <f t="shared" si="3346"/>
        <v>0</v>
      </c>
      <c r="GG378" s="79"/>
      <c r="GH378" s="79"/>
      <c r="GI378" s="79"/>
      <c r="GJ378" s="80"/>
      <c r="GK378" s="267"/>
      <c r="GL378" s="10"/>
      <c r="GM378" s="10"/>
      <c r="GN378" s="1"/>
      <c r="GO378" s="13"/>
      <c r="GP378" s="26"/>
      <c r="GQ378" s="5"/>
      <c r="GR378" s="5"/>
    </row>
    <row r="379" spans="1:200" ht="24.95" hidden="1" customHeight="1" outlineLevel="1" x14ac:dyDescent="0.3">
      <c r="A379" s="116"/>
      <c r="B379" s="168"/>
      <c r="C379" s="168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>
        <f t="shared" si="3433"/>
        <v>0</v>
      </c>
      <c r="N379" s="116"/>
      <c r="O379" s="181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  <c r="AF379" s="116"/>
      <c r="AG379" s="116"/>
      <c r="AH379" s="116"/>
      <c r="AI379" s="181"/>
      <c r="AJ379" s="116"/>
      <c r="AK379" s="116"/>
      <c r="AL379" s="116"/>
      <c r="AM379" s="116"/>
      <c r="AN379" s="116"/>
      <c r="AO379" s="116"/>
      <c r="AP379" s="116"/>
      <c r="AQ379" s="116"/>
      <c r="AR379" s="116"/>
      <c r="AS379" s="116"/>
      <c r="AT379" s="116"/>
      <c r="AU379" s="116"/>
      <c r="AV379" s="116"/>
      <c r="AW379" s="116"/>
      <c r="AX379" s="116"/>
      <c r="AY379" s="116"/>
      <c r="AZ379" s="116"/>
      <c r="BA379" s="116"/>
      <c r="BB379" s="116"/>
      <c r="BC379" s="116"/>
      <c r="BD379" s="116"/>
      <c r="BE379" s="116"/>
      <c r="BF379" s="116"/>
      <c r="BG379" s="181">
        <f t="shared" si="3294"/>
        <v>0</v>
      </c>
      <c r="BH379" s="181">
        <f t="shared" si="3295"/>
        <v>0</v>
      </c>
      <c r="BI379" s="116"/>
      <c r="BJ379" s="116"/>
      <c r="BK379" s="116"/>
      <c r="BL379" s="116"/>
      <c r="BM379" s="185"/>
      <c r="BN379" s="186"/>
      <c r="BO379" s="186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>
        <f t="shared" si="3435"/>
        <v>0</v>
      </c>
      <c r="BZ379" s="83"/>
      <c r="CA379" s="187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3"/>
      <c r="CM379" s="83"/>
      <c r="CN379" s="83"/>
      <c r="CO379" s="83"/>
      <c r="CP379" s="83"/>
      <c r="CQ379" s="83"/>
      <c r="CR379" s="83"/>
      <c r="CS379" s="83"/>
      <c r="CT379" s="83"/>
      <c r="CU379" s="187"/>
      <c r="CV379" s="83"/>
      <c r="CW379" s="83"/>
      <c r="CX379" s="83"/>
      <c r="CY379" s="83"/>
      <c r="CZ379" s="83"/>
      <c r="DA379" s="83"/>
      <c r="DB379" s="83"/>
      <c r="DC379" s="188"/>
      <c r="DD379" s="83"/>
      <c r="DE379" s="188"/>
      <c r="DF379" s="83"/>
      <c r="DG379" s="83"/>
      <c r="DH379" s="83"/>
      <c r="DI379" s="83"/>
      <c r="DJ379" s="83"/>
      <c r="DK379" s="188"/>
      <c r="DL379" s="83"/>
      <c r="DM379" s="83"/>
      <c r="DN379" s="83"/>
      <c r="DO379" s="83"/>
      <c r="DP379" s="83"/>
      <c r="DQ379" s="83"/>
      <c r="DR379" s="83"/>
      <c r="DS379" s="187">
        <f t="shared" si="3297"/>
        <v>0</v>
      </c>
      <c r="DT379" s="187">
        <f t="shared" si="3298"/>
        <v>0</v>
      </c>
      <c r="DU379" s="83"/>
      <c r="DV379" s="83"/>
      <c r="DW379" s="83"/>
      <c r="DX379" s="84"/>
      <c r="DY379" s="189"/>
      <c r="DZ379" s="186"/>
      <c r="EA379" s="186"/>
      <c r="EB379" s="83"/>
      <c r="EC379" s="83"/>
      <c r="ED379" s="83"/>
      <c r="EE379" s="83"/>
      <c r="EF379" s="83"/>
      <c r="EG379" s="83"/>
      <c r="EH379" s="83"/>
      <c r="EI379" s="83"/>
      <c r="EJ379" s="83">
        <f t="shared" si="3299"/>
        <v>0</v>
      </c>
      <c r="EK379" s="83">
        <f t="shared" si="3300"/>
        <v>0</v>
      </c>
      <c r="EL379" s="83">
        <f t="shared" si="3301"/>
        <v>0</v>
      </c>
      <c r="EM379" s="187">
        <f t="shared" si="3302"/>
        <v>0</v>
      </c>
      <c r="EN379" s="83">
        <f t="shared" si="3303"/>
        <v>0</v>
      </c>
      <c r="EO379" s="83">
        <f t="shared" si="3304"/>
        <v>0</v>
      </c>
      <c r="EP379" s="83">
        <f t="shared" si="3305"/>
        <v>0</v>
      </c>
      <c r="EQ379" s="83">
        <f t="shared" si="3306"/>
        <v>0</v>
      </c>
      <c r="ER379" s="83">
        <f t="shared" si="3307"/>
        <v>0</v>
      </c>
      <c r="ES379" s="83">
        <f t="shared" si="3308"/>
        <v>0</v>
      </c>
      <c r="ET379" s="83">
        <f t="shared" si="3309"/>
        <v>0</v>
      </c>
      <c r="EU379" s="83">
        <f t="shared" si="3310"/>
        <v>0</v>
      </c>
      <c r="EV379" s="83">
        <f t="shared" si="3311"/>
        <v>0</v>
      </c>
      <c r="EW379" s="83">
        <f t="shared" si="3312"/>
        <v>0</v>
      </c>
      <c r="EX379" s="83">
        <f t="shared" si="3313"/>
        <v>0</v>
      </c>
      <c r="EY379" s="83">
        <f t="shared" si="3314"/>
        <v>0</v>
      </c>
      <c r="EZ379" s="83">
        <f t="shared" si="3315"/>
        <v>0</v>
      </c>
      <c r="FA379" s="83">
        <f t="shared" si="3316"/>
        <v>0</v>
      </c>
      <c r="FB379" s="83">
        <f t="shared" si="3317"/>
        <v>0</v>
      </c>
      <c r="FC379" s="83">
        <f t="shared" si="3318"/>
        <v>0</v>
      </c>
      <c r="FD379" s="83">
        <f t="shared" si="3319"/>
        <v>0</v>
      </c>
      <c r="FE379" s="83">
        <f t="shared" si="3320"/>
        <v>0</v>
      </c>
      <c r="FF379" s="83">
        <f t="shared" si="3321"/>
        <v>0</v>
      </c>
      <c r="FG379" s="187">
        <f t="shared" si="3322"/>
        <v>0</v>
      </c>
      <c r="FH379" s="83">
        <f t="shared" si="3323"/>
        <v>0</v>
      </c>
      <c r="FI379" s="83">
        <f t="shared" si="3324"/>
        <v>0</v>
      </c>
      <c r="FJ379" s="83">
        <f t="shared" si="3325"/>
        <v>0</v>
      </c>
      <c r="FK379" s="83">
        <f t="shared" si="3326"/>
        <v>0</v>
      </c>
      <c r="FL379" s="83">
        <f t="shared" si="3327"/>
        <v>0</v>
      </c>
      <c r="FM379" s="83">
        <f t="shared" si="3328"/>
        <v>0</v>
      </c>
      <c r="FN379" s="83">
        <f t="shared" si="3329"/>
        <v>0</v>
      </c>
      <c r="FO379" s="83">
        <f t="shared" si="3330"/>
        <v>0</v>
      </c>
      <c r="FP379" s="83">
        <f t="shared" si="3331"/>
        <v>0</v>
      </c>
      <c r="FQ379" s="83">
        <f t="shared" si="3332"/>
        <v>0</v>
      </c>
      <c r="FR379" s="83"/>
      <c r="FS379" s="188">
        <f t="shared" si="3333"/>
        <v>0</v>
      </c>
      <c r="FT379" s="83">
        <f t="shared" si="3334"/>
        <v>0</v>
      </c>
      <c r="FU379" s="83">
        <f t="shared" si="3335"/>
        <v>0</v>
      </c>
      <c r="FV379" s="83">
        <f t="shared" si="3336"/>
        <v>0</v>
      </c>
      <c r="FW379" s="83">
        <f t="shared" si="3337"/>
        <v>0</v>
      </c>
      <c r="FX379" s="83">
        <f t="shared" si="3338"/>
        <v>0</v>
      </c>
      <c r="FY379" s="83">
        <f t="shared" si="3339"/>
        <v>0</v>
      </c>
      <c r="FZ379" s="83">
        <f t="shared" si="3340"/>
        <v>0</v>
      </c>
      <c r="GA379" s="83">
        <f t="shared" si="3341"/>
        <v>0</v>
      </c>
      <c r="GB379" s="83">
        <f t="shared" si="3342"/>
        <v>0</v>
      </c>
      <c r="GC379" s="83">
        <f t="shared" si="3343"/>
        <v>0</v>
      </c>
      <c r="GD379" s="83">
        <f t="shared" si="3344"/>
        <v>0</v>
      </c>
      <c r="GE379" s="187">
        <f t="shared" si="3345"/>
        <v>0</v>
      </c>
      <c r="GF379" s="187">
        <f t="shared" si="3346"/>
        <v>0</v>
      </c>
      <c r="GG379" s="83"/>
      <c r="GH379" s="83"/>
      <c r="GI379" s="83"/>
      <c r="GJ379" s="195"/>
      <c r="GK379" s="267"/>
      <c r="GL379" s="10"/>
      <c r="GM379" s="10"/>
      <c r="GN379" s="1"/>
      <c r="GO379" s="13"/>
      <c r="GP379" s="26"/>
      <c r="GQ379" s="5"/>
      <c r="GR379" s="5"/>
    </row>
    <row r="380" spans="1:200" s="2" customFormat="1" ht="24.75" customHeight="1" collapsed="1" x14ac:dyDescent="0.3">
      <c r="A380" s="152">
        <v>24</v>
      </c>
      <c r="B380" s="101" t="s">
        <v>83</v>
      </c>
      <c r="C380" s="100" t="s">
        <v>84</v>
      </c>
      <c r="D380" s="101">
        <v>1</v>
      </c>
      <c r="E380" s="152"/>
      <c r="F380" s="152"/>
      <c r="G380" s="152"/>
      <c r="H380" s="152"/>
      <c r="I380" s="152"/>
      <c r="J380" s="152"/>
      <c r="K380" s="152"/>
      <c r="L380" s="152">
        <f>SUM(L381:L390)</f>
        <v>254</v>
      </c>
      <c r="M380" s="152">
        <f>SUM(M381:M390)</f>
        <v>174</v>
      </c>
      <c r="N380" s="152">
        <f>SUM(N381:N390)</f>
        <v>28</v>
      </c>
      <c r="O380" s="71">
        <f t="shared" ref="O380:AS380" si="3436">SUM(O381:O396)</f>
        <v>28</v>
      </c>
      <c r="P380" s="152">
        <f t="shared" si="3436"/>
        <v>78</v>
      </c>
      <c r="Q380" s="152">
        <f>SUM(Q381:Q396)</f>
        <v>78</v>
      </c>
      <c r="R380" s="152">
        <f t="shared" si="3436"/>
        <v>54</v>
      </c>
      <c r="S380" s="152">
        <f t="shared" si="3436"/>
        <v>54</v>
      </c>
      <c r="T380" s="152">
        <f t="shared" si="3436"/>
        <v>0</v>
      </c>
      <c r="U380" s="152">
        <f t="shared" si="3436"/>
        <v>0</v>
      </c>
      <c r="V380" s="152">
        <f t="shared" si="3436"/>
        <v>14</v>
      </c>
      <c r="W380" s="152">
        <f t="shared" si="3436"/>
        <v>14</v>
      </c>
      <c r="X380" s="152">
        <f t="shared" si="3436"/>
        <v>0</v>
      </c>
      <c r="Y380" s="152">
        <f t="shared" si="3436"/>
        <v>12.700000000000001</v>
      </c>
      <c r="Z380" s="152">
        <f t="shared" si="3436"/>
        <v>0</v>
      </c>
      <c r="AA380" s="152">
        <f t="shared" si="3436"/>
        <v>0</v>
      </c>
      <c r="AB380" s="152">
        <f t="shared" si="3436"/>
        <v>34</v>
      </c>
      <c r="AC380" s="152">
        <f t="shared" si="3436"/>
        <v>25.5</v>
      </c>
      <c r="AD380" s="152">
        <f t="shared" si="3436"/>
        <v>2</v>
      </c>
      <c r="AE380" s="152">
        <f t="shared" si="3436"/>
        <v>90</v>
      </c>
      <c r="AF380" s="152">
        <f t="shared" si="3436"/>
        <v>0</v>
      </c>
      <c r="AG380" s="152">
        <f t="shared" si="3436"/>
        <v>0</v>
      </c>
      <c r="AH380" s="152">
        <f t="shared" si="3436"/>
        <v>1</v>
      </c>
      <c r="AI380" s="71">
        <f t="shared" si="3436"/>
        <v>9</v>
      </c>
      <c r="AJ380" s="152">
        <f t="shared" si="3436"/>
        <v>0</v>
      </c>
      <c r="AK380" s="152">
        <f t="shared" si="3436"/>
        <v>0</v>
      </c>
      <c r="AL380" s="152">
        <f t="shared" si="3436"/>
        <v>0</v>
      </c>
      <c r="AM380" s="152">
        <f t="shared" si="3436"/>
        <v>0</v>
      </c>
      <c r="AN380" s="152">
        <f t="shared" si="3436"/>
        <v>0</v>
      </c>
      <c r="AO380" s="152">
        <f t="shared" si="3436"/>
        <v>0</v>
      </c>
      <c r="AP380" s="152">
        <f t="shared" si="3436"/>
        <v>0</v>
      </c>
      <c r="AQ380" s="152">
        <f t="shared" si="3436"/>
        <v>0</v>
      </c>
      <c r="AR380" s="152">
        <f t="shared" si="3436"/>
        <v>2</v>
      </c>
      <c r="AS380" s="152">
        <f t="shared" si="3436"/>
        <v>12</v>
      </c>
      <c r="AT380" s="152">
        <f>SUM(AT381:AT396)</f>
        <v>2</v>
      </c>
      <c r="AU380" s="152">
        <f>SUM(AU381:AU396)</f>
        <v>14</v>
      </c>
      <c r="AV380" s="152">
        <f t="shared" ref="AV380:BH380" si="3437">SUM(AV381:AV396)</f>
        <v>0</v>
      </c>
      <c r="AW380" s="152">
        <f t="shared" si="3437"/>
        <v>0</v>
      </c>
      <c r="AX380" s="152">
        <f t="shared" si="3437"/>
        <v>0</v>
      </c>
      <c r="AY380" s="152">
        <f t="shared" si="3437"/>
        <v>0</v>
      </c>
      <c r="AZ380" s="152">
        <f t="shared" si="3437"/>
        <v>0</v>
      </c>
      <c r="BA380" s="152">
        <f t="shared" si="3437"/>
        <v>0</v>
      </c>
      <c r="BB380" s="152">
        <f t="shared" si="3437"/>
        <v>0</v>
      </c>
      <c r="BC380" s="152">
        <f t="shared" si="3437"/>
        <v>0</v>
      </c>
      <c r="BD380" s="152">
        <f t="shared" si="3437"/>
        <v>0</v>
      </c>
      <c r="BE380" s="152">
        <f t="shared" si="3437"/>
        <v>0</v>
      </c>
      <c r="BF380" s="152">
        <f t="shared" si="3437"/>
        <v>0</v>
      </c>
      <c r="BG380" s="71">
        <f t="shared" si="3437"/>
        <v>337.2</v>
      </c>
      <c r="BH380" s="71">
        <f t="shared" si="3437"/>
        <v>186</v>
      </c>
      <c r="BI380" s="152"/>
      <c r="BJ380" s="152"/>
      <c r="BK380" s="152"/>
      <c r="BL380" s="152"/>
      <c r="BM380" s="152">
        <v>24</v>
      </c>
      <c r="BN380" s="101" t="s">
        <v>83</v>
      </c>
      <c r="BO380" s="100" t="s">
        <v>84</v>
      </c>
      <c r="BP380" s="101">
        <v>1</v>
      </c>
      <c r="BQ380" s="152"/>
      <c r="BR380" s="152"/>
      <c r="BS380" s="152"/>
      <c r="BT380" s="152"/>
      <c r="BU380" s="152"/>
      <c r="BV380" s="152"/>
      <c r="BW380" s="152"/>
      <c r="BX380" s="152">
        <f>SUM(BX381:BX390)</f>
        <v>254</v>
      </c>
      <c r="BY380" s="152">
        <f>SUM(BY381:BY390)</f>
        <v>202</v>
      </c>
      <c r="BZ380" s="152">
        <f>SUM(BZ381:BZ390)</f>
        <v>40</v>
      </c>
      <c r="CA380" s="71">
        <f t="shared" ref="CA380:DS380" si="3438">SUM(CA381:CA396)</f>
        <v>40</v>
      </c>
      <c r="CB380" s="152">
        <f t="shared" si="3438"/>
        <v>78</v>
      </c>
      <c r="CC380" s="152">
        <f t="shared" si="3438"/>
        <v>102</v>
      </c>
      <c r="CD380" s="152">
        <f t="shared" si="3438"/>
        <v>84</v>
      </c>
      <c r="CE380" s="152">
        <f t="shared" si="3438"/>
        <v>100</v>
      </c>
      <c r="CF380" s="152">
        <f t="shared" si="3438"/>
        <v>0</v>
      </c>
      <c r="CG380" s="152">
        <f t="shared" si="3438"/>
        <v>0</v>
      </c>
      <c r="CH380" s="152">
        <f t="shared" si="3438"/>
        <v>0</v>
      </c>
      <c r="CI380" s="152">
        <f t="shared" si="3438"/>
        <v>0</v>
      </c>
      <c r="CJ380" s="152">
        <f t="shared" si="3438"/>
        <v>4</v>
      </c>
      <c r="CK380" s="152">
        <f t="shared" si="3438"/>
        <v>16.7</v>
      </c>
      <c r="CL380" s="152">
        <f t="shared" si="3438"/>
        <v>0</v>
      </c>
      <c r="CM380" s="152">
        <f t="shared" si="3438"/>
        <v>0</v>
      </c>
      <c r="CN380" s="152">
        <f t="shared" si="3438"/>
        <v>0</v>
      </c>
      <c r="CO380" s="152">
        <f t="shared" si="3438"/>
        <v>0</v>
      </c>
      <c r="CP380" s="152">
        <f t="shared" si="3438"/>
        <v>2</v>
      </c>
      <c r="CQ380" s="152">
        <f t="shared" si="3438"/>
        <v>90</v>
      </c>
      <c r="CR380" s="152">
        <f t="shared" si="3438"/>
        <v>1</v>
      </c>
      <c r="CS380" s="152">
        <f t="shared" si="3438"/>
        <v>63</v>
      </c>
      <c r="CT380" s="152">
        <f t="shared" si="3438"/>
        <v>0</v>
      </c>
      <c r="CU380" s="71">
        <f t="shared" si="3438"/>
        <v>0</v>
      </c>
      <c r="CV380" s="152">
        <f t="shared" si="3438"/>
        <v>0</v>
      </c>
      <c r="CW380" s="152">
        <f t="shared" si="3438"/>
        <v>0</v>
      </c>
      <c r="CX380" s="152">
        <f t="shared" si="3438"/>
        <v>1</v>
      </c>
      <c r="CY380" s="152">
        <f t="shared" si="3438"/>
        <v>52</v>
      </c>
      <c r="CZ380" s="152">
        <f t="shared" si="3438"/>
        <v>0</v>
      </c>
      <c r="DA380" s="152">
        <f t="shared" si="3438"/>
        <v>0</v>
      </c>
      <c r="DB380" s="152">
        <f t="shared" si="3438"/>
        <v>1</v>
      </c>
      <c r="DC380" s="169">
        <f t="shared" si="3438"/>
        <v>8</v>
      </c>
      <c r="DD380" s="152">
        <f t="shared" si="3438"/>
        <v>3</v>
      </c>
      <c r="DE380" s="169">
        <f t="shared" si="3438"/>
        <v>30</v>
      </c>
      <c r="DF380" s="152">
        <f t="shared" si="3438"/>
        <v>0</v>
      </c>
      <c r="DG380" s="152">
        <f t="shared" si="3438"/>
        <v>0</v>
      </c>
      <c r="DH380" s="152">
        <f t="shared" si="3438"/>
        <v>0</v>
      </c>
      <c r="DI380" s="152">
        <f t="shared" si="3438"/>
        <v>0</v>
      </c>
      <c r="DJ380" s="152">
        <f t="shared" si="3438"/>
        <v>2</v>
      </c>
      <c r="DK380" s="169">
        <f t="shared" si="3438"/>
        <v>15</v>
      </c>
      <c r="DL380" s="152">
        <f t="shared" si="3438"/>
        <v>0</v>
      </c>
      <c r="DM380" s="152">
        <f t="shared" si="3438"/>
        <v>0</v>
      </c>
      <c r="DN380" s="152">
        <f t="shared" si="3438"/>
        <v>0</v>
      </c>
      <c r="DO380" s="152">
        <f t="shared" si="3438"/>
        <v>0</v>
      </c>
      <c r="DP380" s="152">
        <f t="shared" si="3438"/>
        <v>0</v>
      </c>
      <c r="DQ380" s="152">
        <f t="shared" si="3438"/>
        <v>0</v>
      </c>
      <c r="DR380" s="152">
        <f t="shared" si="3438"/>
        <v>0</v>
      </c>
      <c r="DS380" s="71">
        <f t="shared" si="3438"/>
        <v>520.70000000000005</v>
      </c>
      <c r="DT380" s="71">
        <f>SUM(DT381:DT396)</f>
        <v>299</v>
      </c>
      <c r="DU380" s="152"/>
      <c r="DV380" s="152"/>
      <c r="DW380" s="152"/>
      <c r="DX380" s="152"/>
      <c r="DY380" s="152">
        <v>24</v>
      </c>
      <c r="DZ380" s="101" t="s">
        <v>83</v>
      </c>
      <c r="EA380" s="100" t="s">
        <v>84</v>
      </c>
      <c r="EB380" s="101">
        <v>1</v>
      </c>
      <c r="EC380" s="152"/>
      <c r="ED380" s="152"/>
      <c r="EE380" s="152"/>
      <c r="EF380" s="152"/>
      <c r="EG380" s="152"/>
      <c r="EH380" s="152"/>
      <c r="EI380" s="152"/>
      <c r="EJ380" s="152">
        <f>SUM(EJ381:EJ396)</f>
        <v>508</v>
      </c>
      <c r="EK380" s="152">
        <f>SUM(EK381:EK396)</f>
        <v>376</v>
      </c>
      <c r="EL380" s="152">
        <f>SUM(EL381:EL396)</f>
        <v>68</v>
      </c>
      <c r="EM380" s="71">
        <f>SUM(EM381:EM396)</f>
        <v>68</v>
      </c>
      <c r="EN380" s="152">
        <f t="shared" ref="EN380:FP380" si="3439">SUM(EN381:EN396)</f>
        <v>156</v>
      </c>
      <c r="EO380" s="152">
        <f t="shared" si="3439"/>
        <v>180</v>
      </c>
      <c r="EP380" s="152">
        <f t="shared" si="3439"/>
        <v>138</v>
      </c>
      <c r="EQ380" s="152">
        <f t="shared" si="3439"/>
        <v>154</v>
      </c>
      <c r="ER380" s="152">
        <f t="shared" si="3439"/>
        <v>0</v>
      </c>
      <c r="ES380" s="152">
        <f t="shared" si="3439"/>
        <v>0</v>
      </c>
      <c r="ET380" s="152">
        <f t="shared" si="3439"/>
        <v>14</v>
      </c>
      <c r="EU380" s="152">
        <f t="shared" si="3439"/>
        <v>14</v>
      </c>
      <c r="EV380" s="152">
        <f t="shared" si="3439"/>
        <v>4</v>
      </c>
      <c r="EW380" s="152">
        <f t="shared" si="3439"/>
        <v>29.4</v>
      </c>
      <c r="EX380" s="152">
        <f t="shared" si="3439"/>
        <v>0</v>
      </c>
      <c r="EY380" s="152">
        <f t="shared" si="3439"/>
        <v>0</v>
      </c>
      <c r="EZ380" s="152">
        <f t="shared" si="3439"/>
        <v>34</v>
      </c>
      <c r="FA380" s="152">
        <f t="shared" si="3439"/>
        <v>25.5</v>
      </c>
      <c r="FB380" s="152">
        <f t="shared" si="3439"/>
        <v>4</v>
      </c>
      <c r="FC380" s="152">
        <f t="shared" si="3439"/>
        <v>180</v>
      </c>
      <c r="FD380" s="152">
        <f t="shared" si="3439"/>
        <v>1</v>
      </c>
      <c r="FE380" s="152">
        <f t="shared" si="3439"/>
        <v>63</v>
      </c>
      <c r="FF380" s="152">
        <f t="shared" si="3439"/>
        <v>1</v>
      </c>
      <c r="FG380" s="71">
        <f t="shared" si="3439"/>
        <v>9</v>
      </c>
      <c r="FH380" s="152">
        <f t="shared" si="3439"/>
        <v>0</v>
      </c>
      <c r="FI380" s="152">
        <f t="shared" si="3439"/>
        <v>0</v>
      </c>
      <c r="FJ380" s="152">
        <f t="shared" si="3439"/>
        <v>1</v>
      </c>
      <c r="FK380" s="152">
        <f t="shared" si="3439"/>
        <v>52</v>
      </c>
      <c r="FL380" s="152">
        <f t="shared" si="3439"/>
        <v>0</v>
      </c>
      <c r="FM380" s="152">
        <f t="shared" si="3439"/>
        <v>0</v>
      </c>
      <c r="FN380" s="152">
        <f t="shared" si="3439"/>
        <v>1</v>
      </c>
      <c r="FO380" s="152">
        <f t="shared" si="3439"/>
        <v>8</v>
      </c>
      <c r="FP380" s="152">
        <f t="shared" si="3439"/>
        <v>5</v>
      </c>
      <c r="FQ380" s="152">
        <f>SUM(FQ381:FQ396)</f>
        <v>42</v>
      </c>
      <c r="FR380" s="152"/>
      <c r="FS380" s="169">
        <f t="shared" ref="FS380:GF380" si="3440">SUM(FS381:FS396)</f>
        <v>14</v>
      </c>
      <c r="FT380" s="152">
        <f t="shared" si="3440"/>
        <v>0</v>
      </c>
      <c r="FU380" s="152">
        <f t="shared" si="3440"/>
        <v>0</v>
      </c>
      <c r="FV380" s="152">
        <f t="shared" si="3440"/>
        <v>2</v>
      </c>
      <c r="FW380" s="152">
        <f t="shared" si="3440"/>
        <v>15</v>
      </c>
      <c r="FX380" s="152">
        <f t="shared" si="3440"/>
        <v>0</v>
      </c>
      <c r="FY380" s="152">
        <f t="shared" si="3440"/>
        <v>0</v>
      </c>
      <c r="FZ380" s="152">
        <f t="shared" si="3440"/>
        <v>0</v>
      </c>
      <c r="GA380" s="152">
        <f t="shared" si="3440"/>
        <v>0</v>
      </c>
      <c r="GB380" s="152">
        <f t="shared" si="3440"/>
        <v>0</v>
      </c>
      <c r="GC380" s="152">
        <f t="shared" si="3440"/>
        <v>0</v>
      </c>
      <c r="GD380" s="152">
        <f t="shared" si="3440"/>
        <v>0</v>
      </c>
      <c r="GE380" s="71">
        <f t="shared" si="3440"/>
        <v>857.9</v>
      </c>
      <c r="GF380" s="71">
        <f t="shared" si="3440"/>
        <v>485</v>
      </c>
      <c r="GG380" s="152"/>
      <c r="GH380" s="152"/>
      <c r="GI380" s="152"/>
      <c r="GJ380" s="264"/>
      <c r="GK380" s="268"/>
      <c r="GL380" s="265"/>
      <c r="GM380" s="7"/>
      <c r="GO380" s="11"/>
      <c r="GP380" s="37"/>
      <c r="GR380" s="38"/>
    </row>
    <row r="381" spans="1:200" ht="24.75" hidden="1" customHeight="1" outlineLevel="1" x14ac:dyDescent="0.3">
      <c r="A381" s="116"/>
      <c r="B381" s="137" t="s">
        <v>115</v>
      </c>
      <c r="C381" s="119" t="s">
        <v>110</v>
      </c>
      <c r="D381" s="119" t="s">
        <v>95</v>
      </c>
      <c r="E381" s="119" t="s">
        <v>130</v>
      </c>
      <c r="F381" s="119" t="s">
        <v>132</v>
      </c>
      <c r="G381" s="119">
        <v>1</v>
      </c>
      <c r="H381" s="63">
        <v>116</v>
      </c>
      <c r="I381" s="63">
        <v>1</v>
      </c>
      <c r="J381" s="63">
        <v>1</v>
      </c>
      <c r="K381" s="63">
        <f>SUM(J381)*2</f>
        <v>2</v>
      </c>
      <c r="L381" s="137">
        <v>50</v>
      </c>
      <c r="M381" s="166">
        <f>SUM(N381+P381+R381+T381+V381)</f>
        <v>26</v>
      </c>
      <c r="N381" s="141"/>
      <c r="O381" s="142">
        <f>SUM(N381)*I381</f>
        <v>0</v>
      </c>
      <c r="P381" s="141">
        <v>22</v>
      </c>
      <c r="Q381" s="142">
        <f>J381*P381</f>
        <v>22</v>
      </c>
      <c r="R381" s="141">
        <v>4</v>
      </c>
      <c r="S381" s="142">
        <f>SUM(R381)*J381</f>
        <v>4</v>
      </c>
      <c r="T381" s="141"/>
      <c r="U381" s="142">
        <f>SUM(T381)*K381</f>
        <v>0</v>
      </c>
      <c r="V381" s="141"/>
      <c r="W381" s="142">
        <f>SUM(V381)*J381*5</f>
        <v>0</v>
      </c>
      <c r="X381" s="67">
        <f>SUM(J381*AX381*2+K381*AZ381*2)</f>
        <v>0</v>
      </c>
      <c r="Y381" s="68">
        <f>SUM(L381*5/100*J381)</f>
        <v>2.5</v>
      </c>
      <c r="Z381" s="141"/>
      <c r="AA381" s="142"/>
      <c r="AB381" s="141"/>
      <c r="AC381" s="68">
        <f>SUM(AB381)*3*H381/5</f>
        <v>0</v>
      </c>
      <c r="AD381" s="141"/>
      <c r="AE381" s="148">
        <f>SUM(AD381*H381*(30+4))</f>
        <v>0</v>
      </c>
      <c r="AF381" s="141"/>
      <c r="AG381" s="142">
        <f>SUM(AF381*H381*3)</f>
        <v>0</v>
      </c>
      <c r="AH381" s="141"/>
      <c r="AI381" s="167">
        <f>SUM(AH381*H381/3)</f>
        <v>0</v>
      </c>
      <c r="AJ381" s="141"/>
      <c r="AK381" s="67">
        <f>SUM(AJ381*H381*2/3)</f>
        <v>0</v>
      </c>
      <c r="AL381" s="141"/>
      <c r="AM381" s="142">
        <f>SUM(AL381*H381)</f>
        <v>0</v>
      </c>
      <c r="AN381" s="141"/>
      <c r="AO381" s="142">
        <f>SUM(AN381*J381)</f>
        <v>0</v>
      </c>
      <c r="AP381" s="141"/>
      <c r="AQ381" s="68">
        <f>SUM(AP381*H381*2)</f>
        <v>0</v>
      </c>
      <c r="AR381" s="141">
        <v>1</v>
      </c>
      <c r="AS381" s="67">
        <f>AR381*J381*6</f>
        <v>6</v>
      </c>
      <c r="AT381" s="65"/>
      <c r="AU381" s="67">
        <f>AT381*H381/3</f>
        <v>0</v>
      </c>
      <c r="AV381" s="141"/>
      <c r="AW381" s="66">
        <f>SUM(AV381*H381/3)</f>
        <v>0</v>
      </c>
      <c r="AX381" s="141"/>
      <c r="AY381" s="67">
        <f>SUM(J381*AX381*8)</f>
        <v>0</v>
      </c>
      <c r="AZ381" s="141"/>
      <c r="BA381" s="67">
        <f t="shared" ref="BA381:BA387" si="3441">SUM(AZ381*K381*5*6)</f>
        <v>0</v>
      </c>
      <c r="BB381" s="141"/>
      <c r="BC381" s="68">
        <f>SUM(BB381*K381*4*6)</f>
        <v>0</v>
      </c>
      <c r="BD381" s="141"/>
      <c r="BE381" s="70">
        <f>SUM(BD381*50)</f>
        <v>0</v>
      </c>
      <c r="BF381" s="116"/>
      <c r="BG381" s="181">
        <f t="shared" ref="BG381:BG396" si="3442">SUM(AO381+BE381+BC381+BA381+AY381+AW381+AS381+AQ381+AK381+AM381+AI381+AG381+AE381+AC381+AA381+Y381+X381+W381+U381+Q381+O381+S381+AU381)</f>
        <v>34.5</v>
      </c>
      <c r="BH381" s="181">
        <f t="shared" ref="BH381:BH396" si="3443">SUM(O381+Q381+U381+W381+X381+AS381+AW381+AY381+BA381+BC381+S381+AQ381)</f>
        <v>32</v>
      </c>
      <c r="BI381" s="116"/>
      <c r="BJ381" s="116"/>
      <c r="BK381" s="116"/>
      <c r="BL381" s="116"/>
      <c r="BM381" s="82"/>
      <c r="BN381" s="62" t="s">
        <v>102</v>
      </c>
      <c r="BO381" s="63" t="s">
        <v>110</v>
      </c>
      <c r="BP381" s="63" t="s">
        <v>95</v>
      </c>
      <c r="BQ381" s="63" t="s">
        <v>130</v>
      </c>
      <c r="BR381" s="63" t="s">
        <v>137</v>
      </c>
      <c r="BS381" s="63">
        <v>6</v>
      </c>
      <c r="BT381" s="63">
        <v>21</v>
      </c>
      <c r="BU381" s="63">
        <v>2</v>
      </c>
      <c r="BV381" s="63">
        <v>1</v>
      </c>
      <c r="BW381" s="63">
        <f>SUM(BV381)*2</f>
        <v>2</v>
      </c>
      <c r="BX381" s="62">
        <v>74</v>
      </c>
      <c r="BY381" s="64">
        <f>SUM(BZ381+CB381+CD381+CF381+CH381)</f>
        <v>46</v>
      </c>
      <c r="BZ381" s="65"/>
      <c r="CA381" s="66">
        <f>SUM(BZ381)*BU381</f>
        <v>0</v>
      </c>
      <c r="CB381" s="65">
        <v>26</v>
      </c>
      <c r="CC381" s="66">
        <f>BV381*CB381</f>
        <v>26</v>
      </c>
      <c r="CD381" s="65">
        <v>20</v>
      </c>
      <c r="CE381" s="66">
        <f>SUM(CD381)*BV381</f>
        <v>20</v>
      </c>
      <c r="CF381" s="65"/>
      <c r="CG381" s="66">
        <f>SUM(CF381)*BW381</f>
        <v>0</v>
      </c>
      <c r="CH381" s="65"/>
      <c r="CI381" s="66">
        <f>SUM(CH381)*BV381*5</f>
        <v>0</v>
      </c>
      <c r="CJ381" s="67">
        <f>SUM(BV381*DJ381*2+BW381*DL381*2)</f>
        <v>2</v>
      </c>
      <c r="CK381" s="67">
        <f>BX381*BV381*0.05</f>
        <v>3.7</v>
      </c>
      <c r="CL381" s="65"/>
      <c r="CM381" s="66"/>
      <c r="CN381" s="65"/>
      <c r="CO381" s="67">
        <f>SUM(CN381)*3*BT381/5</f>
        <v>0</v>
      </c>
      <c r="CP381" s="65"/>
      <c r="CQ381" s="69">
        <f>SUM(CP381*BT381*(30+4))</f>
        <v>0</v>
      </c>
      <c r="CR381" s="65">
        <v>1</v>
      </c>
      <c r="CS381" s="66">
        <f>SUM(CR381*BT381*3)</f>
        <v>63</v>
      </c>
      <c r="CT381" s="66"/>
      <c r="CU381" s="67">
        <f>SUM(CT381*BT381/3)</f>
        <v>0</v>
      </c>
      <c r="CV381" s="65"/>
      <c r="CW381" s="67">
        <f>SUM(CV381*BT381*2/3)</f>
        <v>0</v>
      </c>
      <c r="CX381" s="65"/>
      <c r="CY381" s="66">
        <f>SUM(CX381*BT381)*2</f>
        <v>0</v>
      </c>
      <c r="CZ381" s="65"/>
      <c r="DA381" s="66">
        <f>SUM(CZ381*BV381*2)</f>
        <v>0</v>
      </c>
      <c r="DB381" s="65"/>
      <c r="DC381" s="66">
        <f>SUM(DB381*BT381*2)</f>
        <v>0</v>
      </c>
      <c r="DD381" s="65"/>
      <c r="DE381" s="66">
        <f>SUM(BV381*DD381*6)</f>
        <v>0</v>
      </c>
      <c r="DF381" s="65"/>
      <c r="DG381" s="67">
        <f>DF381*BT381/3</f>
        <v>0</v>
      </c>
      <c r="DH381" s="65"/>
      <c r="DI381" s="66">
        <f>SUM(BV381*DH381*6)</f>
        <v>0</v>
      </c>
      <c r="DJ381" s="65">
        <v>1</v>
      </c>
      <c r="DK381" s="66">
        <f>SUM(BV381*DJ381*8)</f>
        <v>8</v>
      </c>
      <c r="DL381" s="66"/>
      <c r="DM381" s="67">
        <f>SUM(DL381*BW381*5*6)</f>
        <v>0</v>
      </c>
      <c r="DN381" s="65"/>
      <c r="DO381" s="67">
        <f>SUM(DN381*BW381*4*6)</f>
        <v>0</v>
      </c>
      <c r="DP381" s="65"/>
      <c r="DQ381" s="70">
        <f>SUM(DP381*50)</f>
        <v>0</v>
      </c>
      <c r="DR381" s="79"/>
      <c r="DS381" s="153">
        <f t="shared" ref="DS381:DS396" si="3444">SUM(DA381+DQ381+DO381+DM381+DK381+DI381+DE381+DC381+CW381+CY381+CU381+CS381+CQ381+CO381+CM381+CK381+CJ381+CI381+CG381+CC381+CA381+CE381+DG381)</f>
        <v>122.7</v>
      </c>
      <c r="DT381" s="153">
        <f t="shared" ref="DT381:DT396" si="3445">SUM(CA381+CC381+CG381+CI381+CJ381+DE381+DI381+DK381+DM381+DO381+CE381+DC381)</f>
        <v>56</v>
      </c>
      <c r="DU381" s="79"/>
      <c r="DV381" s="79"/>
      <c r="DW381" s="79"/>
      <c r="DX381" s="182"/>
      <c r="DY381" s="183"/>
      <c r="DZ381" s="62" t="s">
        <v>102</v>
      </c>
      <c r="EA381" s="63" t="s">
        <v>110</v>
      </c>
      <c r="EB381" s="63" t="s">
        <v>95</v>
      </c>
      <c r="EC381" s="79"/>
      <c r="ED381" s="79"/>
      <c r="EE381" s="79"/>
      <c r="EF381" s="79"/>
      <c r="EG381" s="79"/>
      <c r="EH381" s="79"/>
      <c r="EI381" s="79"/>
      <c r="EJ381" s="79">
        <f t="shared" ref="EJ381:EJ396" si="3446">SUM(L381+BX381)</f>
        <v>124</v>
      </c>
      <c r="EK381" s="79">
        <f t="shared" ref="EK381:EK396" si="3447">SUM(M381+BY381)</f>
        <v>72</v>
      </c>
      <c r="EL381" s="79">
        <f t="shared" ref="EL381:EL396" si="3448">SUM(N381+BZ381)</f>
        <v>0</v>
      </c>
      <c r="EM381" s="153">
        <f t="shared" ref="EM381:EM396" si="3449">SUM(O381+CA381)</f>
        <v>0</v>
      </c>
      <c r="EN381" s="79">
        <f t="shared" ref="EN381:EN396" si="3450">SUM(P381+CB381)</f>
        <v>48</v>
      </c>
      <c r="EO381" s="79">
        <f t="shared" ref="EO381:EO396" si="3451">SUM(Q381+CC381)</f>
        <v>48</v>
      </c>
      <c r="EP381" s="79">
        <f t="shared" ref="EP381:EP396" si="3452">SUM(R381+CD381)</f>
        <v>24</v>
      </c>
      <c r="EQ381" s="79">
        <f t="shared" ref="EQ381:EQ396" si="3453">SUM(S381+CE381)</f>
        <v>24</v>
      </c>
      <c r="ER381" s="79">
        <f t="shared" ref="ER381:ER396" si="3454">SUM(T381+CF381)</f>
        <v>0</v>
      </c>
      <c r="ES381" s="79">
        <f t="shared" ref="ES381:ES396" si="3455">SUM(U381+CG381)</f>
        <v>0</v>
      </c>
      <c r="ET381" s="79">
        <f t="shared" ref="ET381:ET396" si="3456">SUM(V381+CH381)</f>
        <v>0</v>
      </c>
      <c r="EU381" s="79">
        <f t="shared" ref="EU381:EU396" si="3457">SUM(W381+CI381)</f>
        <v>0</v>
      </c>
      <c r="EV381" s="79">
        <f t="shared" ref="EV381:EV396" si="3458">SUM(X381+CJ381)</f>
        <v>2</v>
      </c>
      <c r="EW381" s="79">
        <f t="shared" ref="EW381:EW396" si="3459">SUM(Y381+CK381)</f>
        <v>6.2</v>
      </c>
      <c r="EX381" s="79">
        <f t="shared" ref="EX381:EX396" si="3460">SUM(Z381+CL381)</f>
        <v>0</v>
      </c>
      <c r="EY381" s="79">
        <f t="shared" ref="EY381:EY396" si="3461">SUM(AA381+CM381)</f>
        <v>0</v>
      </c>
      <c r="EZ381" s="79">
        <f t="shared" ref="EZ381:EZ396" si="3462">SUM(AB381+CN381)</f>
        <v>0</v>
      </c>
      <c r="FA381" s="79">
        <f t="shared" ref="FA381:FA396" si="3463">SUM(AC381+CO381)</f>
        <v>0</v>
      </c>
      <c r="FB381" s="79">
        <f t="shared" ref="FB381:FB396" si="3464">SUM(AD381+CP381)</f>
        <v>0</v>
      </c>
      <c r="FC381" s="79">
        <f t="shared" ref="FC381:FC396" si="3465">SUM(AE381+CQ381)</f>
        <v>0</v>
      </c>
      <c r="FD381" s="79">
        <f t="shared" ref="FD381:FD396" si="3466">SUM(AF381+CR381)</f>
        <v>1</v>
      </c>
      <c r="FE381" s="79">
        <f t="shared" ref="FE381:FE396" si="3467">SUM(AG381+CS381)</f>
        <v>63</v>
      </c>
      <c r="FF381" s="79">
        <f t="shared" ref="FF381:FF396" si="3468">SUM(AH381+CT381)</f>
        <v>0</v>
      </c>
      <c r="FG381" s="153">
        <f t="shared" ref="FG381:FG396" si="3469">SUM(AI381+CU381)</f>
        <v>0</v>
      </c>
      <c r="FH381" s="79">
        <f t="shared" ref="FH381:FH396" si="3470">SUM(AJ381+CV381)</f>
        <v>0</v>
      </c>
      <c r="FI381" s="79">
        <f t="shared" ref="FI381:FI396" si="3471">SUM(AK381+CW381)</f>
        <v>0</v>
      </c>
      <c r="FJ381" s="79">
        <f t="shared" ref="FJ381:FJ396" si="3472">SUM(AL381+CX381)</f>
        <v>0</v>
      </c>
      <c r="FK381" s="79">
        <f t="shared" ref="FK381:FK396" si="3473">SUM(AM381+CY381)</f>
        <v>0</v>
      </c>
      <c r="FL381" s="79">
        <f t="shared" ref="FL381:FL396" si="3474">SUM(AN381+CZ381)</f>
        <v>0</v>
      </c>
      <c r="FM381" s="79">
        <f t="shared" ref="FM381:FM396" si="3475">SUM(AO381+DA381)</f>
        <v>0</v>
      </c>
      <c r="FN381" s="79">
        <f t="shared" ref="FN381:FN396" si="3476">SUM(AP381+DB381)</f>
        <v>0</v>
      </c>
      <c r="FO381" s="79">
        <f t="shared" ref="FO381:FO396" si="3477">SUM(AQ381+DC381)</f>
        <v>0</v>
      </c>
      <c r="FP381" s="79">
        <f t="shared" ref="FP381:FP396" si="3478">SUM(AR381+DD381)</f>
        <v>1</v>
      </c>
      <c r="FQ381" s="79">
        <f t="shared" ref="FQ381:FQ396" si="3479">SUM(AS381+DE381)</f>
        <v>6</v>
      </c>
      <c r="FR381" s="79"/>
      <c r="FS381" s="155">
        <f t="shared" ref="FS381:FS396" si="3480">SUM(AU381+DG381)</f>
        <v>0</v>
      </c>
      <c r="FT381" s="79">
        <f t="shared" ref="FT381:FT396" si="3481">SUM(AV381+DH381)</f>
        <v>0</v>
      </c>
      <c r="FU381" s="79">
        <f t="shared" ref="FU381:FU396" si="3482">SUM(AW381+DI381)</f>
        <v>0</v>
      </c>
      <c r="FV381" s="79">
        <f t="shared" ref="FV381:FV396" si="3483">SUM(AX381+DJ381)</f>
        <v>1</v>
      </c>
      <c r="FW381" s="79">
        <f t="shared" ref="FW381:FW396" si="3484">SUM(AY381+DK381)</f>
        <v>8</v>
      </c>
      <c r="FX381" s="79">
        <f t="shared" ref="FX381:FX396" si="3485">SUM(AZ381+DL381)</f>
        <v>0</v>
      </c>
      <c r="FY381" s="79">
        <f t="shared" ref="FY381:FY396" si="3486">SUM(BA381+DM381)</f>
        <v>0</v>
      </c>
      <c r="FZ381" s="79">
        <f t="shared" ref="FZ381:FZ396" si="3487">SUM(BB381+DN381)</f>
        <v>0</v>
      </c>
      <c r="GA381" s="79">
        <f t="shared" ref="GA381:GA396" si="3488">SUM(BC381+DO381)</f>
        <v>0</v>
      </c>
      <c r="GB381" s="79">
        <f t="shared" ref="GB381:GB396" si="3489">SUM(BD381+DP381)</f>
        <v>0</v>
      </c>
      <c r="GC381" s="79">
        <f t="shared" ref="GC381:GC396" si="3490">SUM(BE381+DQ381)</f>
        <v>0</v>
      </c>
      <c r="GD381" s="79">
        <f t="shared" ref="GD381:GD396" si="3491">SUM(BF381+DR381)</f>
        <v>0</v>
      </c>
      <c r="GE381" s="153">
        <f t="shared" ref="GE381:GE396" si="3492">SUM(BG381+DS381)</f>
        <v>157.19999999999999</v>
      </c>
      <c r="GF381" s="153">
        <f t="shared" ref="GF381:GF396" si="3493">SUM(BH381+DT381)</f>
        <v>88</v>
      </c>
      <c r="GG381" s="79"/>
      <c r="GH381" s="79"/>
      <c r="GI381" s="79"/>
      <c r="GJ381" s="80"/>
      <c r="GK381" s="267"/>
      <c r="GL381" s="10"/>
      <c r="GM381" s="10"/>
      <c r="GN381" s="1"/>
      <c r="GO381" s="13"/>
      <c r="GP381" s="26"/>
      <c r="GQ381" s="5"/>
      <c r="GR381" s="5"/>
    </row>
    <row r="382" spans="1:200" ht="24.95" hidden="1" customHeight="1" outlineLevel="1" x14ac:dyDescent="0.3">
      <c r="A382" s="116"/>
      <c r="B382" s="62" t="s">
        <v>102</v>
      </c>
      <c r="C382" s="63" t="s">
        <v>110</v>
      </c>
      <c r="D382" s="63" t="s">
        <v>95</v>
      </c>
      <c r="E382" s="63" t="s">
        <v>130</v>
      </c>
      <c r="F382" s="63" t="s">
        <v>137</v>
      </c>
      <c r="G382" s="63">
        <v>5</v>
      </c>
      <c r="H382" s="63">
        <v>21</v>
      </c>
      <c r="I382" s="63">
        <v>1</v>
      </c>
      <c r="J382" s="63">
        <v>1</v>
      </c>
      <c r="K382" s="63">
        <f>SUM(J382)*2</f>
        <v>2</v>
      </c>
      <c r="L382" s="62">
        <v>82</v>
      </c>
      <c r="M382" s="64">
        <f>SUM(N382+P382+R382+T382+V382)</f>
        <v>58</v>
      </c>
      <c r="N382" s="65"/>
      <c r="O382" s="66">
        <f>SUM(N382)*I382</f>
        <v>0</v>
      </c>
      <c r="P382" s="65">
        <v>16</v>
      </c>
      <c r="Q382" s="66">
        <f>J382*P382</f>
        <v>16</v>
      </c>
      <c r="R382" s="65">
        <v>28</v>
      </c>
      <c r="S382" s="66">
        <f>SUM(R382)*J382</f>
        <v>28</v>
      </c>
      <c r="T382" s="65"/>
      <c r="U382" s="66">
        <f>SUM(T382)*K382</f>
        <v>0</v>
      </c>
      <c r="V382" s="65">
        <v>14</v>
      </c>
      <c r="W382" s="66">
        <f>SUM(V382)*J382</f>
        <v>14</v>
      </c>
      <c r="X382" s="67">
        <f>SUM(J382*AX382*2+K382*AZ382*2)</f>
        <v>0</v>
      </c>
      <c r="Y382" s="67">
        <f>L382*J382*0.05</f>
        <v>4.1000000000000005</v>
      </c>
      <c r="Z382" s="65"/>
      <c r="AA382" s="66"/>
      <c r="AB382" s="65"/>
      <c r="AC382" s="67">
        <f>SUM(AB382)*3*H382/5</f>
        <v>0</v>
      </c>
      <c r="AD382" s="65"/>
      <c r="AE382" s="69">
        <f>SUM(AD382*H382*(30+4))</f>
        <v>0</v>
      </c>
      <c r="AF382" s="65"/>
      <c r="AG382" s="66">
        <f>SUM(AF382*H382*3)</f>
        <v>0</v>
      </c>
      <c r="AH382" s="66"/>
      <c r="AI382" s="67">
        <f>SUM(AH382*H382/3)</f>
        <v>0</v>
      </c>
      <c r="AJ382" s="65"/>
      <c r="AK382" s="67">
        <f>SUM(AJ382*H382*2/3)</f>
        <v>0</v>
      </c>
      <c r="AL382" s="65"/>
      <c r="AM382" s="66">
        <f>SUM(AL382*H382)*2</f>
        <v>0</v>
      </c>
      <c r="AN382" s="65"/>
      <c r="AO382" s="66">
        <f>SUM(AN382*J382*2)</f>
        <v>0</v>
      </c>
      <c r="AP382" s="65"/>
      <c r="AQ382" s="67">
        <f>SUM(AP382*H382*2)</f>
        <v>0</v>
      </c>
      <c r="AR382" s="65"/>
      <c r="AS382" s="67">
        <f>SUM(J382*AR382*6)</f>
        <v>0</v>
      </c>
      <c r="AT382" s="65">
        <v>1</v>
      </c>
      <c r="AU382" s="67">
        <f>AT382*H382/3</f>
        <v>7</v>
      </c>
      <c r="AV382" s="65"/>
      <c r="AW382" s="66">
        <f>SUM(J382*AV382*6)</f>
        <v>0</v>
      </c>
      <c r="AX382" s="65"/>
      <c r="AY382" s="67">
        <f>SUM(J382*AX382*8)</f>
        <v>0</v>
      </c>
      <c r="AZ382" s="66"/>
      <c r="BA382" s="67">
        <f t="shared" si="3441"/>
        <v>0</v>
      </c>
      <c r="BB382" s="65"/>
      <c r="BC382" s="67">
        <f>SUM(BB382*K382*4*6)</f>
        <v>0</v>
      </c>
      <c r="BD382" s="65"/>
      <c r="BE382" s="70">
        <f>SUM(BD382*50)</f>
        <v>0</v>
      </c>
      <c r="BF382" s="116"/>
      <c r="BG382" s="181">
        <f t="shared" si="3442"/>
        <v>69.099999999999994</v>
      </c>
      <c r="BH382" s="181">
        <f t="shared" si="3443"/>
        <v>58</v>
      </c>
      <c r="BI382" s="116"/>
      <c r="BJ382" s="116"/>
      <c r="BK382" s="116"/>
      <c r="BL382" s="116"/>
      <c r="BM382" s="82"/>
      <c r="BN382" s="62" t="s">
        <v>213</v>
      </c>
      <c r="BO382" s="63" t="s">
        <v>110</v>
      </c>
      <c r="BP382" s="63" t="s">
        <v>95</v>
      </c>
      <c r="BQ382" s="63" t="s">
        <v>130</v>
      </c>
      <c r="BR382" s="63" t="s">
        <v>416</v>
      </c>
      <c r="BS382" s="63">
        <v>8</v>
      </c>
      <c r="BT382" s="63">
        <v>166</v>
      </c>
      <c r="BU382" s="63">
        <v>1</v>
      </c>
      <c r="BV382" s="63">
        <v>1</v>
      </c>
      <c r="BW382" s="63">
        <f>SUM(BV382)*2</f>
        <v>2</v>
      </c>
      <c r="BX382" s="120">
        <v>40</v>
      </c>
      <c r="BY382" s="64">
        <f>SUM(BZ382+CB382+CD382+CF382+CH382)</f>
        <v>16</v>
      </c>
      <c r="BZ382" s="65"/>
      <c r="CA382" s="66">
        <f>SUM(BZ382)*BU382</f>
        <v>0</v>
      </c>
      <c r="CB382" s="65">
        <v>10</v>
      </c>
      <c r="CC382" s="66">
        <f>BV382*CB382</f>
        <v>10</v>
      </c>
      <c r="CD382" s="65">
        <v>6</v>
      </c>
      <c r="CE382" s="66">
        <f>SUM(CD382)*BV382</f>
        <v>6</v>
      </c>
      <c r="CF382" s="65"/>
      <c r="CG382" s="66">
        <f>SUM(CF382)*BW382</f>
        <v>0</v>
      </c>
      <c r="CH382" s="65"/>
      <c r="CI382" s="66">
        <f>SUM(CH382)*BV382*5</f>
        <v>0</v>
      </c>
      <c r="CJ382" s="67">
        <f>SUM(BV382*DJ382*2+BW382*DL382*2)</f>
        <v>0</v>
      </c>
      <c r="CK382" s="67">
        <f>BX382*BV382*0.05</f>
        <v>2</v>
      </c>
      <c r="CL382" s="65"/>
      <c r="CM382" s="66"/>
      <c r="CN382" s="65"/>
      <c r="CO382" s="67">
        <f>SUM(CN382)*3*BT382/5</f>
        <v>0</v>
      </c>
      <c r="CP382" s="65"/>
      <c r="CQ382" s="69">
        <f>SUM(CP382*BT382*(30+4))</f>
        <v>0</v>
      </c>
      <c r="CR382" s="65"/>
      <c r="CS382" s="66">
        <f>SUM(CR382*BT382*3)</f>
        <v>0</v>
      </c>
      <c r="CT382" s="65"/>
      <c r="CU382" s="67">
        <f>SUM(CT382*BT382/3)</f>
        <v>0</v>
      </c>
      <c r="CV382" s="65"/>
      <c r="CW382" s="67">
        <f>SUM(CV382*BT382*2/3)</f>
        <v>0</v>
      </c>
      <c r="CX382" s="65"/>
      <c r="CY382" s="66">
        <f>SUM(CX382*BT382*2)</f>
        <v>0</v>
      </c>
      <c r="CZ382" s="65"/>
      <c r="DA382" s="66">
        <f>SUM(CZ382*BV382*2)</f>
        <v>0</v>
      </c>
      <c r="DB382" s="65"/>
      <c r="DC382" s="66">
        <f>SUM(DB382*BT382*2)</f>
        <v>0</v>
      </c>
      <c r="DD382" s="65">
        <v>1</v>
      </c>
      <c r="DE382" s="66">
        <f>DD382*BV382*6</f>
        <v>6</v>
      </c>
      <c r="DF382" s="65"/>
      <c r="DG382" s="67">
        <f>DF382*BT382/3</f>
        <v>0</v>
      </c>
      <c r="DH382" s="65"/>
      <c r="DI382" s="66">
        <f>SUM(BV382*DH382*6)</f>
        <v>0</v>
      </c>
      <c r="DJ382" s="65"/>
      <c r="DK382" s="66">
        <f>SUM(BV382*DJ382*8)</f>
        <v>0</v>
      </c>
      <c r="DL382" s="79"/>
      <c r="DM382" s="79"/>
      <c r="DN382" s="79"/>
      <c r="DO382" s="79"/>
      <c r="DP382" s="79"/>
      <c r="DQ382" s="79"/>
      <c r="DR382" s="79"/>
      <c r="DS382" s="153">
        <f t="shared" si="3444"/>
        <v>24</v>
      </c>
      <c r="DT382" s="153">
        <f t="shared" si="3445"/>
        <v>22</v>
      </c>
      <c r="DU382" s="79"/>
      <c r="DV382" s="79"/>
      <c r="DW382" s="79"/>
      <c r="DX382" s="182"/>
      <c r="DY382" s="183"/>
      <c r="DZ382" s="62" t="s">
        <v>213</v>
      </c>
      <c r="EA382" s="63" t="s">
        <v>110</v>
      </c>
      <c r="EB382" s="63" t="s">
        <v>95</v>
      </c>
      <c r="EC382" s="79"/>
      <c r="ED382" s="79"/>
      <c r="EE382" s="79"/>
      <c r="EF382" s="79"/>
      <c r="EG382" s="79"/>
      <c r="EH382" s="79"/>
      <c r="EI382" s="79"/>
      <c r="EJ382" s="79">
        <f t="shared" si="3446"/>
        <v>122</v>
      </c>
      <c r="EK382" s="79">
        <f t="shared" si="3447"/>
        <v>74</v>
      </c>
      <c r="EL382" s="79">
        <f t="shared" si="3448"/>
        <v>0</v>
      </c>
      <c r="EM382" s="153">
        <f t="shared" si="3449"/>
        <v>0</v>
      </c>
      <c r="EN382" s="79">
        <f t="shared" si="3450"/>
        <v>26</v>
      </c>
      <c r="EO382" s="79">
        <f t="shared" si="3451"/>
        <v>26</v>
      </c>
      <c r="EP382" s="79">
        <f t="shared" si="3452"/>
        <v>34</v>
      </c>
      <c r="EQ382" s="79">
        <f t="shared" si="3453"/>
        <v>34</v>
      </c>
      <c r="ER382" s="79">
        <f t="shared" si="3454"/>
        <v>0</v>
      </c>
      <c r="ES382" s="79">
        <f t="shared" si="3455"/>
        <v>0</v>
      </c>
      <c r="ET382" s="79">
        <f t="shared" si="3456"/>
        <v>14</v>
      </c>
      <c r="EU382" s="79">
        <f t="shared" si="3457"/>
        <v>14</v>
      </c>
      <c r="EV382" s="79">
        <f t="shared" si="3458"/>
        <v>0</v>
      </c>
      <c r="EW382" s="79">
        <f t="shared" si="3459"/>
        <v>6.1000000000000005</v>
      </c>
      <c r="EX382" s="79">
        <f t="shared" si="3460"/>
        <v>0</v>
      </c>
      <c r="EY382" s="79">
        <f t="shared" si="3461"/>
        <v>0</v>
      </c>
      <c r="EZ382" s="79">
        <f t="shared" si="3462"/>
        <v>0</v>
      </c>
      <c r="FA382" s="79">
        <f t="shared" si="3463"/>
        <v>0</v>
      </c>
      <c r="FB382" s="79">
        <f t="shared" si="3464"/>
        <v>0</v>
      </c>
      <c r="FC382" s="79">
        <f t="shared" si="3465"/>
        <v>0</v>
      </c>
      <c r="FD382" s="79">
        <f t="shared" si="3466"/>
        <v>0</v>
      </c>
      <c r="FE382" s="79">
        <f t="shared" si="3467"/>
        <v>0</v>
      </c>
      <c r="FF382" s="79">
        <f t="shared" si="3468"/>
        <v>0</v>
      </c>
      <c r="FG382" s="153">
        <f t="shared" si="3469"/>
        <v>0</v>
      </c>
      <c r="FH382" s="79">
        <f t="shared" si="3470"/>
        <v>0</v>
      </c>
      <c r="FI382" s="79">
        <f t="shared" si="3471"/>
        <v>0</v>
      </c>
      <c r="FJ382" s="79">
        <f t="shared" si="3472"/>
        <v>0</v>
      </c>
      <c r="FK382" s="79">
        <f t="shared" si="3473"/>
        <v>0</v>
      </c>
      <c r="FL382" s="79">
        <f t="shared" si="3474"/>
        <v>0</v>
      </c>
      <c r="FM382" s="79">
        <f t="shared" si="3475"/>
        <v>0</v>
      </c>
      <c r="FN382" s="79">
        <f t="shared" si="3476"/>
        <v>0</v>
      </c>
      <c r="FO382" s="79">
        <f t="shared" si="3477"/>
        <v>0</v>
      </c>
      <c r="FP382" s="79">
        <f t="shared" si="3478"/>
        <v>1</v>
      </c>
      <c r="FQ382" s="79">
        <f t="shared" si="3479"/>
        <v>6</v>
      </c>
      <c r="FR382" s="79"/>
      <c r="FS382" s="155">
        <f t="shared" si="3480"/>
        <v>7</v>
      </c>
      <c r="FT382" s="79">
        <f t="shared" si="3481"/>
        <v>0</v>
      </c>
      <c r="FU382" s="79">
        <f t="shared" si="3482"/>
        <v>0</v>
      </c>
      <c r="FV382" s="79">
        <f t="shared" si="3483"/>
        <v>0</v>
      </c>
      <c r="FW382" s="79">
        <f t="shared" si="3484"/>
        <v>0</v>
      </c>
      <c r="FX382" s="79">
        <f t="shared" si="3485"/>
        <v>0</v>
      </c>
      <c r="FY382" s="79">
        <f t="shared" si="3486"/>
        <v>0</v>
      </c>
      <c r="FZ382" s="79">
        <f t="shared" si="3487"/>
        <v>0</v>
      </c>
      <c r="GA382" s="79">
        <f t="shared" si="3488"/>
        <v>0</v>
      </c>
      <c r="GB382" s="79">
        <f t="shared" si="3489"/>
        <v>0</v>
      </c>
      <c r="GC382" s="79">
        <f t="shared" si="3490"/>
        <v>0</v>
      </c>
      <c r="GD382" s="79">
        <f t="shared" si="3491"/>
        <v>0</v>
      </c>
      <c r="GE382" s="153">
        <f t="shared" si="3492"/>
        <v>93.1</v>
      </c>
      <c r="GF382" s="153">
        <f t="shared" si="3493"/>
        <v>80</v>
      </c>
      <c r="GG382" s="79"/>
      <c r="GH382" s="79"/>
      <c r="GI382" s="79"/>
      <c r="GJ382" s="80"/>
      <c r="GK382" s="267"/>
      <c r="GL382" s="10"/>
      <c r="GM382" s="10"/>
      <c r="GN382" s="1"/>
      <c r="GO382" s="13"/>
      <c r="GP382" s="26"/>
      <c r="GQ382" s="5"/>
      <c r="GR382" s="5"/>
    </row>
    <row r="383" spans="1:200" ht="24.95" hidden="1" customHeight="1" outlineLevel="1" x14ac:dyDescent="0.3">
      <c r="A383" s="116"/>
      <c r="B383" s="199" t="s">
        <v>93</v>
      </c>
      <c r="C383" s="200" t="s">
        <v>154</v>
      </c>
      <c r="D383" s="200" t="s">
        <v>95</v>
      </c>
      <c r="E383" s="200" t="s">
        <v>155</v>
      </c>
      <c r="F383" s="200" t="s">
        <v>157</v>
      </c>
      <c r="G383" s="200">
        <v>1</v>
      </c>
      <c r="H383" s="201">
        <v>27</v>
      </c>
      <c r="I383" s="201">
        <v>1</v>
      </c>
      <c r="J383" s="201">
        <v>1</v>
      </c>
      <c r="K383" s="201">
        <f>SUM(J383)*2</f>
        <v>2</v>
      </c>
      <c r="L383" s="202">
        <f>42+20</f>
        <v>62</v>
      </c>
      <c r="M383" s="110">
        <f>SUM(N383+P383+R383+T383+V383)</f>
        <v>30</v>
      </c>
      <c r="N383" s="202"/>
      <c r="O383" s="202">
        <f>SUM(N383)*I383</f>
        <v>0</v>
      </c>
      <c r="P383" s="202">
        <v>26</v>
      </c>
      <c r="Q383" s="203">
        <f>J383*P383</f>
        <v>26</v>
      </c>
      <c r="R383" s="202">
        <v>4</v>
      </c>
      <c r="S383" s="203">
        <f>SUM(R383)*J383</f>
        <v>4</v>
      </c>
      <c r="T383" s="204"/>
      <c r="U383" s="205">
        <f>SUM(T383)*K383</f>
        <v>0</v>
      </c>
      <c r="V383" s="204"/>
      <c r="W383" s="205">
        <f>SUM(V383)*J383*3</f>
        <v>0</v>
      </c>
      <c r="X383" s="206">
        <f>2/8*J383*AX383</f>
        <v>0</v>
      </c>
      <c r="Y383" s="206">
        <f>SUM(L383*5/100*J383)</f>
        <v>3.1</v>
      </c>
      <c r="Z383" s="204"/>
      <c r="AA383" s="205"/>
      <c r="AB383" s="204"/>
      <c r="AC383" s="206">
        <f>SUM(AB383)*3*H383/5</f>
        <v>0</v>
      </c>
      <c r="AD383" s="204"/>
      <c r="AE383" s="205">
        <f>SUM(AD383*H383*(30+4))</f>
        <v>0</v>
      </c>
      <c r="AF383" s="204"/>
      <c r="AG383" s="205">
        <f>SUM(AF383*H383*3)</f>
        <v>0</v>
      </c>
      <c r="AH383" s="204">
        <v>1</v>
      </c>
      <c r="AI383" s="206">
        <f>SUM(AH383*H383/3)</f>
        <v>9</v>
      </c>
      <c r="AJ383" s="204"/>
      <c r="AK383" s="206">
        <f>SUM(AJ383*H383*2/3)</f>
        <v>0</v>
      </c>
      <c r="AL383" s="204"/>
      <c r="AM383" s="205">
        <f>SUM(AL383*H383)</f>
        <v>0</v>
      </c>
      <c r="AN383" s="204"/>
      <c r="AO383" s="205">
        <f>SUM(AN383*J383)</f>
        <v>0</v>
      </c>
      <c r="AP383" s="204"/>
      <c r="AQ383" s="206">
        <f>SUM(AP383*H383*2)</f>
        <v>0</v>
      </c>
      <c r="AR383" s="204">
        <v>1</v>
      </c>
      <c r="AS383" s="206">
        <f>SUM(J383*AR383*6)</f>
        <v>6</v>
      </c>
      <c r="AT383" s="207"/>
      <c r="AU383" s="206">
        <f>AT383*H383/3</f>
        <v>0</v>
      </c>
      <c r="AV383" s="204"/>
      <c r="AW383" s="205">
        <f>SUM(AV383*H383/3)</f>
        <v>0</v>
      </c>
      <c r="AX383" s="207"/>
      <c r="AY383" s="206">
        <f>AX383*J383*8/2</f>
        <v>0</v>
      </c>
      <c r="AZ383" s="204"/>
      <c r="BA383" s="206">
        <f t="shared" si="3441"/>
        <v>0</v>
      </c>
      <c r="BB383" s="204"/>
      <c r="BC383" s="206">
        <f>SUM(BB383*K383*4*6)</f>
        <v>0</v>
      </c>
      <c r="BD383" s="204"/>
      <c r="BE383" s="208">
        <f>SUM(BD383*50)</f>
        <v>0</v>
      </c>
      <c r="BF383" s="116"/>
      <c r="BG383" s="181">
        <f t="shared" si="3442"/>
        <v>48.1</v>
      </c>
      <c r="BH383" s="181">
        <f t="shared" si="3443"/>
        <v>36</v>
      </c>
      <c r="BI383" s="116"/>
      <c r="BJ383" s="116"/>
      <c r="BK383" s="116"/>
      <c r="BL383" s="116"/>
      <c r="BM383" s="82"/>
      <c r="BN383" s="134"/>
      <c r="BO383" s="63"/>
      <c r="BP383" s="63"/>
      <c r="BQ383" s="63"/>
      <c r="BR383" s="63"/>
      <c r="BS383" s="63"/>
      <c r="BT383" s="63"/>
      <c r="BU383" s="63"/>
      <c r="BV383" s="63"/>
      <c r="BW383" s="63"/>
      <c r="BX383" s="62"/>
      <c r="BY383" s="135"/>
      <c r="BZ383" s="65"/>
      <c r="CA383" s="66"/>
      <c r="CB383" s="65"/>
      <c r="CC383" s="66"/>
      <c r="CD383" s="65"/>
      <c r="CE383" s="66"/>
      <c r="CF383" s="65"/>
      <c r="CG383" s="66"/>
      <c r="CH383" s="65"/>
      <c r="CI383" s="66"/>
      <c r="CJ383" s="67"/>
      <c r="CK383" s="67"/>
      <c r="CL383" s="65"/>
      <c r="CM383" s="66"/>
      <c r="CN383" s="65"/>
      <c r="CO383" s="67"/>
      <c r="CP383" s="65"/>
      <c r="CQ383" s="69"/>
      <c r="CR383" s="65"/>
      <c r="CS383" s="66"/>
      <c r="CT383" s="65"/>
      <c r="CU383" s="67"/>
      <c r="CV383" s="65"/>
      <c r="CW383" s="67"/>
      <c r="CX383" s="65"/>
      <c r="CY383" s="66"/>
      <c r="CZ383" s="65"/>
      <c r="DA383" s="66"/>
      <c r="DB383" s="65"/>
      <c r="DC383" s="66"/>
      <c r="DD383" s="65"/>
      <c r="DE383" s="66"/>
      <c r="DF383" s="65"/>
      <c r="DG383" s="67"/>
      <c r="DH383" s="65"/>
      <c r="DI383" s="66"/>
      <c r="DJ383" s="65"/>
      <c r="DK383" s="66"/>
      <c r="DL383" s="65"/>
      <c r="DM383" s="67"/>
      <c r="DN383" s="65"/>
      <c r="DO383" s="67"/>
      <c r="DP383" s="65"/>
      <c r="DQ383" s="70"/>
      <c r="DR383" s="67"/>
      <c r="DS383" s="153">
        <f>SUM(DA383+DQ383+DO383+DM383+DK383+DI383+DE383+DC383+CW383+CY383+CU383+CS383+CQ383+CO383+CM383+CK383+CJ383+CI383+CG383+CC383+CA383+CE383+DG383)</f>
        <v>0</v>
      </c>
      <c r="DT383" s="153">
        <f t="shared" si="3445"/>
        <v>0</v>
      </c>
      <c r="DU383" s="79"/>
      <c r="DV383" s="79"/>
      <c r="DW383" s="79"/>
      <c r="DX383" s="182"/>
      <c r="DY383" s="183"/>
      <c r="DZ383" s="134" t="s">
        <v>257</v>
      </c>
      <c r="EA383" s="63" t="s">
        <v>110</v>
      </c>
      <c r="EB383" s="63" t="s">
        <v>95</v>
      </c>
      <c r="EC383" s="79"/>
      <c r="ED383" s="79"/>
      <c r="EE383" s="79"/>
      <c r="EF383" s="79"/>
      <c r="EG383" s="79"/>
      <c r="EH383" s="79"/>
      <c r="EI383" s="79"/>
      <c r="EJ383" s="79">
        <f t="shared" si="3446"/>
        <v>62</v>
      </c>
      <c r="EK383" s="79">
        <f t="shared" si="3447"/>
        <v>30</v>
      </c>
      <c r="EL383" s="79">
        <f t="shared" si="3448"/>
        <v>0</v>
      </c>
      <c r="EM383" s="153">
        <f t="shared" si="3449"/>
        <v>0</v>
      </c>
      <c r="EN383" s="79">
        <f t="shared" si="3450"/>
        <v>26</v>
      </c>
      <c r="EO383" s="79">
        <f t="shared" si="3451"/>
        <v>26</v>
      </c>
      <c r="EP383" s="79">
        <f t="shared" si="3452"/>
        <v>4</v>
      </c>
      <c r="EQ383" s="79">
        <f t="shared" si="3453"/>
        <v>4</v>
      </c>
      <c r="ER383" s="79">
        <f t="shared" si="3454"/>
        <v>0</v>
      </c>
      <c r="ES383" s="79">
        <f t="shared" si="3455"/>
        <v>0</v>
      </c>
      <c r="ET383" s="79">
        <f t="shared" si="3456"/>
        <v>0</v>
      </c>
      <c r="EU383" s="79">
        <f t="shared" si="3457"/>
        <v>0</v>
      </c>
      <c r="EV383" s="79">
        <f t="shared" si="3458"/>
        <v>0</v>
      </c>
      <c r="EW383" s="79">
        <f t="shared" si="3459"/>
        <v>3.1</v>
      </c>
      <c r="EX383" s="79">
        <f t="shared" si="3460"/>
        <v>0</v>
      </c>
      <c r="EY383" s="79">
        <f t="shared" si="3461"/>
        <v>0</v>
      </c>
      <c r="EZ383" s="79">
        <f t="shared" si="3462"/>
        <v>0</v>
      </c>
      <c r="FA383" s="79">
        <f t="shared" si="3463"/>
        <v>0</v>
      </c>
      <c r="FB383" s="79">
        <f t="shared" si="3464"/>
        <v>0</v>
      </c>
      <c r="FC383" s="79">
        <f t="shared" si="3465"/>
        <v>0</v>
      </c>
      <c r="FD383" s="79">
        <f t="shared" si="3466"/>
        <v>0</v>
      </c>
      <c r="FE383" s="79">
        <f t="shared" si="3467"/>
        <v>0</v>
      </c>
      <c r="FF383" s="79">
        <f t="shared" si="3468"/>
        <v>1</v>
      </c>
      <c r="FG383" s="153">
        <f t="shared" si="3469"/>
        <v>9</v>
      </c>
      <c r="FH383" s="79">
        <f t="shared" si="3470"/>
        <v>0</v>
      </c>
      <c r="FI383" s="79">
        <f t="shared" si="3471"/>
        <v>0</v>
      </c>
      <c r="FJ383" s="79">
        <f t="shared" si="3472"/>
        <v>0</v>
      </c>
      <c r="FK383" s="79">
        <f t="shared" si="3473"/>
        <v>0</v>
      </c>
      <c r="FL383" s="79">
        <f t="shared" si="3474"/>
        <v>0</v>
      </c>
      <c r="FM383" s="79">
        <f t="shared" si="3475"/>
        <v>0</v>
      </c>
      <c r="FN383" s="79">
        <f t="shared" si="3476"/>
        <v>0</v>
      </c>
      <c r="FO383" s="79">
        <f t="shared" si="3477"/>
        <v>0</v>
      </c>
      <c r="FP383" s="79">
        <f t="shared" si="3478"/>
        <v>1</v>
      </c>
      <c r="FQ383" s="79">
        <f t="shared" si="3479"/>
        <v>6</v>
      </c>
      <c r="FR383" s="79"/>
      <c r="FS383" s="155">
        <f t="shared" si="3480"/>
        <v>0</v>
      </c>
      <c r="FT383" s="79">
        <f t="shared" si="3481"/>
        <v>0</v>
      </c>
      <c r="FU383" s="79">
        <f t="shared" si="3482"/>
        <v>0</v>
      </c>
      <c r="FV383" s="79">
        <f t="shared" si="3483"/>
        <v>0</v>
      </c>
      <c r="FW383" s="79">
        <f t="shared" si="3484"/>
        <v>0</v>
      </c>
      <c r="FX383" s="79">
        <f t="shared" si="3485"/>
        <v>0</v>
      </c>
      <c r="FY383" s="79">
        <f t="shared" si="3486"/>
        <v>0</v>
      </c>
      <c r="FZ383" s="79">
        <f t="shared" si="3487"/>
        <v>0</v>
      </c>
      <c r="GA383" s="79">
        <f t="shared" si="3488"/>
        <v>0</v>
      </c>
      <c r="GB383" s="79">
        <f t="shared" si="3489"/>
        <v>0</v>
      </c>
      <c r="GC383" s="79">
        <f t="shared" si="3490"/>
        <v>0</v>
      </c>
      <c r="GD383" s="79">
        <f t="shared" si="3491"/>
        <v>0</v>
      </c>
      <c r="GE383" s="153">
        <f t="shared" si="3492"/>
        <v>48.1</v>
      </c>
      <c r="GF383" s="153">
        <f t="shared" si="3493"/>
        <v>36</v>
      </c>
      <c r="GG383" s="79"/>
      <c r="GH383" s="79"/>
      <c r="GI383" s="79"/>
      <c r="GJ383" s="80"/>
      <c r="GK383" s="267"/>
      <c r="GL383" s="10"/>
      <c r="GM383" s="10"/>
      <c r="GN383" s="1"/>
      <c r="GO383" s="13"/>
      <c r="GP383" s="26"/>
      <c r="GQ383" s="5"/>
      <c r="GR383" s="5"/>
    </row>
    <row r="384" spans="1:200" ht="24.95" hidden="1" customHeight="1" outlineLevel="1" x14ac:dyDescent="0.3">
      <c r="A384" s="116"/>
      <c r="B384" s="62" t="s">
        <v>158</v>
      </c>
      <c r="C384" s="119" t="s">
        <v>154</v>
      </c>
      <c r="D384" s="119" t="s">
        <v>95</v>
      </c>
      <c r="E384" s="119" t="s">
        <v>155</v>
      </c>
      <c r="F384" s="119" t="s">
        <v>159</v>
      </c>
      <c r="G384" s="119">
        <v>5</v>
      </c>
      <c r="H384" s="119">
        <v>21</v>
      </c>
      <c r="I384" s="119">
        <v>1</v>
      </c>
      <c r="J384" s="119">
        <v>1</v>
      </c>
      <c r="K384" s="119">
        <f>SUM(J384)*2</f>
        <v>2</v>
      </c>
      <c r="L384" s="109">
        <v>60</v>
      </c>
      <c r="M384" s="64">
        <f>SUM(N384+P384+R384+T384+V384)</f>
        <v>60</v>
      </c>
      <c r="N384" s="65">
        <v>28</v>
      </c>
      <c r="O384" s="66">
        <f>SUM(N384)*I384</f>
        <v>28</v>
      </c>
      <c r="P384" s="65">
        <v>14</v>
      </c>
      <c r="Q384" s="66">
        <f>J384*P384</f>
        <v>14</v>
      </c>
      <c r="R384" s="65">
        <v>18</v>
      </c>
      <c r="S384" s="66">
        <f>SUM(R384)*J384</f>
        <v>18</v>
      </c>
      <c r="T384" s="65"/>
      <c r="U384" s="66">
        <f>SUM(T384)*K384</f>
        <v>0</v>
      </c>
      <c r="V384" s="65"/>
      <c r="W384" s="66">
        <f>SUM(V384)*J384*5</f>
        <v>0</v>
      </c>
      <c r="X384" s="67">
        <f>SUM(J384*AX384*2+K384*AZ384*2)</f>
        <v>0</v>
      </c>
      <c r="Y384" s="68">
        <f>SUM(L384*5/100*J384)</f>
        <v>3</v>
      </c>
      <c r="Z384" s="65"/>
      <c r="AA384" s="66"/>
      <c r="AB384" s="65"/>
      <c r="AC384" s="67">
        <f>SUM(AB384)*3*H384/5</f>
        <v>0</v>
      </c>
      <c r="AD384" s="65"/>
      <c r="AE384" s="69">
        <f>SUM(AD384*H384*(30+4))</f>
        <v>0</v>
      </c>
      <c r="AF384" s="65"/>
      <c r="AG384" s="66">
        <f>SUM(AF384*H384*3)</f>
        <v>0</v>
      </c>
      <c r="AH384" s="65"/>
      <c r="AI384" s="67">
        <f>SUM(AH384*H384/3)</f>
        <v>0</v>
      </c>
      <c r="AJ384" s="65"/>
      <c r="AK384" s="67">
        <f>SUM(AJ384*H384*2/3)</f>
        <v>0</v>
      </c>
      <c r="AL384" s="65"/>
      <c r="AM384" s="66">
        <f>SUM(AL384*H384)*2</f>
        <v>0</v>
      </c>
      <c r="AN384" s="65"/>
      <c r="AO384" s="66">
        <f>SUM(AN384*J384*2)</f>
        <v>0</v>
      </c>
      <c r="AP384" s="65"/>
      <c r="AQ384" s="67">
        <f>SUM(AP384*H384*2)</f>
        <v>0</v>
      </c>
      <c r="AR384" s="65"/>
      <c r="AS384" s="67">
        <f>SUM(J384*AR384*6)</f>
        <v>0</v>
      </c>
      <c r="AT384" s="65">
        <v>1</v>
      </c>
      <c r="AU384" s="67">
        <f>AT384*H384/3</f>
        <v>7</v>
      </c>
      <c r="AV384" s="65"/>
      <c r="AW384" s="66">
        <f>SUM(J384*AV384*6)</f>
        <v>0</v>
      </c>
      <c r="AX384" s="65"/>
      <c r="AY384" s="67">
        <f>SUM(J384*AX384*8)</f>
        <v>0</v>
      </c>
      <c r="AZ384" s="65"/>
      <c r="BA384" s="67">
        <f t="shared" si="3441"/>
        <v>0</v>
      </c>
      <c r="BB384" s="65"/>
      <c r="BC384" s="67">
        <f>SUM(BB384*K384*4*6)</f>
        <v>0</v>
      </c>
      <c r="BD384" s="65"/>
      <c r="BE384" s="70">
        <f>SUM(BD384*50)</f>
        <v>0</v>
      </c>
      <c r="BF384" s="116"/>
      <c r="BG384" s="181">
        <f t="shared" si="3442"/>
        <v>70</v>
      </c>
      <c r="BH384" s="181">
        <f t="shared" si="3443"/>
        <v>60</v>
      </c>
      <c r="BI384" s="116"/>
      <c r="BJ384" s="116"/>
      <c r="BK384" s="116"/>
      <c r="BL384" s="116"/>
      <c r="BM384" s="82"/>
      <c r="BN384" s="62" t="s">
        <v>158</v>
      </c>
      <c r="BO384" s="63" t="s">
        <v>154</v>
      </c>
      <c r="BP384" s="63" t="s">
        <v>95</v>
      </c>
      <c r="BQ384" s="63" t="s">
        <v>155</v>
      </c>
      <c r="BR384" s="63" t="s">
        <v>311</v>
      </c>
      <c r="BS384" s="63">
        <v>4</v>
      </c>
      <c r="BT384" s="63">
        <v>26</v>
      </c>
      <c r="BU384" s="63">
        <v>1</v>
      </c>
      <c r="BV384" s="63">
        <v>3</v>
      </c>
      <c r="BW384" s="63">
        <f t="shared" ref="BW384" si="3494">SUM(BV384)*2</f>
        <v>6</v>
      </c>
      <c r="BX384" s="120">
        <v>40</v>
      </c>
      <c r="BY384" s="135">
        <f t="shared" ref="BY384" si="3495">SUM(BZ384+CB384+CD384+CF384+CH384)</f>
        <v>40</v>
      </c>
      <c r="BZ384" s="65">
        <v>20</v>
      </c>
      <c r="CA384" s="65">
        <f t="shared" ref="CA384" si="3496">SUM(BZ384)*BU384</f>
        <v>20</v>
      </c>
      <c r="CB384" s="65">
        <v>12</v>
      </c>
      <c r="CC384" s="65">
        <f t="shared" ref="CC384:CC389" si="3497">BV384*CB384</f>
        <v>36</v>
      </c>
      <c r="CD384" s="65">
        <v>8</v>
      </c>
      <c r="CE384" s="65">
        <f t="shared" ref="CE384" si="3498">SUM(CD384)*BV384</f>
        <v>24</v>
      </c>
      <c r="CF384" s="65"/>
      <c r="CG384" s="66">
        <f t="shared" ref="CG384" si="3499">SUM(CF384)*BW384</f>
        <v>0</v>
      </c>
      <c r="CH384" s="65"/>
      <c r="CI384" s="66">
        <f t="shared" ref="CI384:CI385" si="3500">SUM(CH384)*BV384*5</f>
        <v>0</v>
      </c>
      <c r="CJ384" s="67">
        <f t="shared" ref="CJ384:CJ385" si="3501">SUM(BV384*DJ384*2+BW384*DL384*2)</f>
        <v>0</v>
      </c>
      <c r="CK384" s="68">
        <f t="shared" ref="CK384" si="3502">SUM(BX384*5/100*BV384)</f>
        <v>6</v>
      </c>
      <c r="CL384" s="65"/>
      <c r="CM384" s="66"/>
      <c r="CN384" s="65"/>
      <c r="CO384" s="67">
        <f t="shared" ref="CO384:CO385" si="3503">SUM(CN384)*3*BT384/5</f>
        <v>0</v>
      </c>
      <c r="CP384" s="65"/>
      <c r="CQ384" s="69">
        <f t="shared" ref="CQ384:CQ385" si="3504">SUM(CP384*BT384*(30+4))</f>
        <v>0</v>
      </c>
      <c r="CR384" s="65"/>
      <c r="CS384" s="66">
        <f t="shared" ref="CS384:CS385" si="3505">SUM(CR384*BT384*3)</f>
        <v>0</v>
      </c>
      <c r="CT384" s="65"/>
      <c r="CU384" s="67">
        <f t="shared" ref="CU384:CU385" si="3506">SUM(CT384*BT384/3)</f>
        <v>0</v>
      </c>
      <c r="CV384" s="65"/>
      <c r="CW384" s="67">
        <f t="shared" ref="CW384:CW385" si="3507">SUM(CV384*BT384*2/3)</f>
        <v>0</v>
      </c>
      <c r="CX384" s="65">
        <v>1</v>
      </c>
      <c r="CY384" s="66">
        <f t="shared" ref="CY384:CY385" si="3508">SUM(CX384*BT384)*2</f>
        <v>52</v>
      </c>
      <c r="CZ384" s="65"/>
      <c r="DA384" s="66">
        <f t="shared" ref="DA384:DA385" si="3509">SUM(CZ384*BV384*2)</f>
        <v>0</v>
      </c>
      <c r="DB384" s="65"/>
      <c r="DC384" s="66">
        <f t="shared" ref="DC384:DC385" si="3510">SUM(DB384*BT384*2)</f>
        <v>0</v>
      </c>
      <c r="DD384" s="65">
        <v>1</v>
      </c>
      <c r="DE384" s="66">
        <f>DD384*BV384*6</f>
        <v>18</v>
      </c>
      <c r="DF384" s="65"/>
      <c r="DG384" s="67">
        <f t="shared" ref="DG384:DG389" si="3511">DF384*BT384/3</f>
        <v>0</v>
      </c>
      <c r="DH384" s="65"/>
      <c r="DI384" s="66">
        <f>SUM(DH384*BT384/3)</f>
        <v>0</v>
      </c>
      <c r="DJ384" s="65"/>
      <c r="DK384" s="66">
        <f t="shared" ref="DK384" si="3512">SUM(BV384*DJ384*8)</f>
        <v>0</v>
      </c>
      <c r="DL384" s="65"/>
      <c r="DM384" s="67">
        <f t="shared" ref="DM384:DM385" si="3513">SUM(DL384*BW384*5*6)</f>
        <v>0</v>
      </c>
      <c r="DN384" s="65"/>
      <c r="DO384" s="67">
        <f t="shared" ref="DO384:DO385" si="3514">SUM(DN384*BW384*4*6)</f>
        <v>0</v>
      </c>
      <c r="DP384" s="65"/>
      <c r="DQ384" s="70">
        <f t="shared" ref="DQ384:DQ388" si="3515">SUM(DP384*50)</f>
        <v>0</v>
      </c>
      <c r="DR384" s="79"/>
      <c r="DS384" s="153">
        <f t="shared" si="3444"/>
        <v>156</v>
      </c>
      <c r="DT384" s="153">
        <f t="shared" si="3445"/>
        <v>98</v>
      </c>
      <c r="DU384" s="79"/>
      <c r="DV384" s="79"/>
      <c r="DW384" s="79"/>
      <c r="DX384" s="182"/>
      <c r="DY384" s="183"/>
      <c r="DZ384" s="62" t="s">
        <v>158</v>
      </c>
      <c r="EA384" s="63" t="s">
        <v>154</v>
      </c>
      <c r="EB384" s="63" t="s">
        <v>95</v>
      </c>
      <c r="EC384" s="79"/>
      <c r="ED384" s="79"/>
      <c r="EE384" s="79"/>
      <c r="EF384" s="79"/>
      <c r="EG384" s="79"/>
      <c r="EH384" s="79"/>
      <c r="EI384" s="79"/>
      <c r="EJ384" s="79">
        <f t="shared" si="3446"/>
        <v>100</v>
      </c>
      <c r="EK384" s="79">
        <f t="shared" si="3447"/>
        <v>100</v>
      </c>
      <c r="EL384" s="79">
        <f t="shared" si="3448"/>
        <v>48</v>
      </c>
      <c r="EM384" s="153">
        <f t="shared" si="3449"/>
        <v>48</v>
      </c>
      <c r="EN384" s="79">
        <f t="shared" si="3450"/>
        <v>26</v>
      </c>
      <c r="EO384" s="79">
        <f t="shared" si="3451"/>
        <v>50</v>
      </c>
      <c r="EP384" s="79">
        <f t="shared" si="3452"/>
        <v>26</v>
      </c>
      <c r="EQ384" s="79">
        <f t="shared" si="3453"/>
        <v>42</v>
      </c>
      <c r="ER384" s="79">
        <f t="shared" si="3454"/>
        <v>0</v>
      </c>
      <c r="ES384" s="79">
        <f t="shared" si="3455"/>
        <v>0</v>
      </c>
      <c r="ET384" s="79">
        <f t="shared" si="3456"/>
        <v>0</v>
      </c>
      <c r="EU384" s="79">
        <f t="shared" si="3457"/>
        <v>0</v>
      </c>
      <c r="EV384" s="79">
        <f t="shared" si="3458"/>
        <v>0</v>
      </c>
      <c r="EW384" s="79">
        <f t="shared" si="3459"/>
        <v>9</v>
      </c>
      <c r="EX384" s="79">
        <f t="shared" si="3460"/>
        <v>0</v>
      </c>
      <c r="EY384" s="79">
        <f t="shared" si="3461"/>
        <v>0</v>
      </c>
      <c r="EZ384" s="79">
        <f t="shared" si="3462"/>
        <v>0</v>
      </c>
      <c r="FA384" s="79">
        <f t="shared" si="3463"/>
        <v>0</v>
      </c>
      <c r="FB384" s="79">
        <f t="shared" si="3464"/>
        <v>0</v>
      </c>
      <c r="FC384" s="79">
        <f t="shared" si="3465"/>
        <v>0</v>
      </c>
      <c r="FD384" s="79">
        <f t="shared" si="3466"/>
        <v>0</v>
      </c>
      <c r="FE384" s="79">
        <f t="shared" si="3467"/>
        <v>0</v>
      </c>
      <c r="FF384" s="79">
        <f t="shared" si="3468"/>
        <v>0</v>
      </c>
      <c r="FG384" s="153">
        <f t="shared" si="3469"/>
        <v>0</v>
      </c>
      <c r="FH384" s="79">
        <f t="shared" si="3470"/>
        <v>0</v>
      </c>
      <c r="FI384" s="79">
        <f t="shared" si="3471"/>
        <v>0</v>
      </c>
      <c r="FJ384" s="79">
        <f t="shared" si="3472"/>
        <v>1</v>
      </c>
      <c r="FK384" s="79">
        <f t="shared" si="3473"/>
        <v>52</v>
      </c>
      <c r="FL384" s="79">
        <f t="shared" si="3474"/>
        <v>0</v>
      </c>
      <c r="FM384" s="79">
        <f t="shared" si="3475"/>
        <v>0</v>
      </c>
      <c r="FN384" s="79">
        <f t="shared" si="3476"/>
        <v>0</v>
      </c>
      <c r="FO384" s="79">
        <f t="shared" si="3477"/>
        <v>0</v>
      </c>
      <c r="FP384" s="79">
        <f t="shared" si="3478"/>
        <v>1</v>
      </c>
      <c r="FQ384" s="79">
        <f t="shared" si="3479"/>
        <v>18</v>
      </c>
      <c r="FR384" s="79"/>
      <c r="FS384" s="155">
        <f t="shared" si="3480"/>
        <v>7</v>
      </c>
      <c r="FT384" s="79">
        <f t="shared" si="3481"/>
        <v>0</v>
      </c>
      <c r="FU384" s="79">
        <f t="shared" si="3482"/>
        <v>0</v>
      </c>
      <c r="FV384" s="79">
        <f t="shared" si="3483"/>
        <v>0</v>
      </c>
      <c r="FW384" s="79">
        <f t="shared" si="3484"/>
        <v>0</v>
      </c>
      <c r="FX384" s="79">
        <f t="shared" si="3485"/>
        <v>0</v>
      </c>
      <c r="FY384" s="79">
        <f t="shared" si="3486"/>
        <v>0</v>
      </c>
      <c r="FZ384" s="79">
        <f t="shared" si="3487"/>
        <v>0</v>
      </c>
      <c r="GA384" s="79">
        <f t="shared" si="3488"/>
        <v>0</v>
      </c>
      <c r="GB384" s="79">
        <f t="shared" si="3489"/>
        <v>0</v>
      </c>
      <c r="GC384" s="79">
        <f t="shared" si="3490"/>
        <v>0</v>
      </c>
      <c r="GD384" s="79">
        <f t="shared" si="3491"/>
        <v>0</v>
      </c>
      <c r="GE384" s="153">
        <f t="shared" si="3492"/>
        <v>226</v>
      </c>
      <c r="GF384" s="153">
        <f t="shared" si="3493"/>
        <v>158</v>
      </c>
      <c r="GG384" s="79"/>
      <c r="GH384" s="79"/>
      <c r="GI384" s="79"/>
      <c r="GJ384" s="80"/>
      <c r="GK384" s="267"/>
      <c r="GL384" s="10"/>
      <c r="GM384" s="10"/>
      <c r="GN384" s="1"/>
      <c r="GO384" s="13"/>
      <c r="GP384" s="26"/>
      <c r="GQ384" s="5"/>
      <c r="GR384" s="5"/>
    </row>
    <row r="385" spans="1:200" ht="24.95" hidden="1" customHeight="1" outlineLevel="1" x14ac:dyDescent="0.3">
      <c r="A385" s="116"/>
      <c r="B385" s="62" t="s">
        <v>245</v>
      </c>
      <c r="C385" s="63" t="s">
        <v>110</v>
      </c>
      <c r="D385" s="63" t="s">
        <v>95</v>
      </c>
      <c r="E385" s="63" t="s">
        <v>130</v>
      </c>
      <c r="F385" s="63" t="s">
        <v>246</v>
      </c>
      <c r="G385" s="63">
        <v>9</v>
      </c>
      <c r="H385" s="63">
        <v>0</v>
      </c>
      <c r="I385" s="63">
        <v>1</v>
      </c>
      <c r="J385" s="63">
        <v>2</v>
      </c>
      <c r="K385" s="63">
        <f>SUM(J385)*2</f>
        <v>4</v>
      </c>
      <c r="L385" s="62"/>
      <c r="M385" s="64">
        <f>SUM(N385+P385+R385+T385+V385)</f>
        <v>0</v>
      </c>
      <c r="N385" s="65"/>
      <c r="O385" s="66">
        <f>SUM(N385)*I385</f>
        <v>0</v>
      </c>
      <c r="P385" s="65"/>
      <c r="Q385" s="66">
        <f>J385*P385</f>
        <v>0</v>
      </c>
      <c r="R385" s="65"/>
      <c r="S385" s="66">
        <f>SUM(R385)*J385</f>
        <v>0</v>
      </c>
      <c r="T385" s="65"/>
      <c r="U385" s="66">
        <f>SUM(T385)*K385</f>
        <v>0</v>
      </c>
      <c r="V385" s="65"/>
      <c r="W385" s="66">
        <f>SUM(V385)*J385*5</f>
        <v>0</v>
      </c>
      <c r="X385" s="67">
        <f>SUM(J385*AX385*2+K385*AZ385*2)</f>
        <v>0</v>
      </c>
      <c r="Y385" s="67">
        <f>L385*J385*0.05</f>
        <v>0</v>
      </c>
      <c r="Z385" s="65"/>
      <c r="AA385" s="66"/>
      <c r="AB385" s="65">
        <v>17</v>
      </c>
      <c r="AC385" s="67">
        <f>AB385*H385*2</f>
        <v>0</v>
      </c>
      <c r="AD385" s="65"/>
      <c r="AE385" s="69">
        <f>SUM(AD385*H385*(30+4))/5</f>
        <v>0</v>
      </c>
      <c r="AF385" s="65"/>
      <c r="AG385" s="66">
        <f>SUM(AF385*H385*3)</f>
        <v>0</v>
      </c>
      <c r="AH385" s="65"/>
      <c r="AI385" s="67">
        <f>SUM(AH385*H385/3)</f>
        <v>0</v>
      </c>
      <c r="AJ385" s="65"/>
      <c r="AK385" s="67">
        <f>SUM(AJ385*H385*2/3)</f>
        <v>0</v>
      </c>
      <c r="AL385" s="65"/>
      <c r="AM385" s="66">
        <f>SUM(AL385*H385)</f>
        <v>0</v>
      </c>
      <c r="AN385" s="65"/>
      <c r="AO385" s="66">
        <f>SUM(AN385*J385)</f>
        <v>0</v>
      </c>
      <c r="AP385" s="65"/>
      <c r="AQ385" s="68">
        <f>H385*AP385*3/3</f>
        <v>0</v>
      </c>
      <c r="AR385" s="65"/>
      <c r="AS385" s="67">
        <f>SUM(J385*AR385*6)</f>
        <v>0</v>
      </c>
      <c r="AT385" s="65"/>
      <c r="AU385" s="67">
        <f>AT385*H385/3</f>
        <v>0</v>
      </c>
      <c r="AV385" s="65"/>
      <c r="AW385" s="66">
        <f>SUM(AV385*H385/3)</f>
        <v>0</v>
      </c>
      <c r="AX385" s="65"/>
      <c r="AY385" s="67">
        <f>SUM(J385*AX385*8)</f>
        <v>0</v>
      </c>
      <c r="AZ385" s="65"/>
      <c r="BA385" s="67">
        <f t="shared" si="3441"/>
        <v>0</v>
      </c>
      <c r="BB385" s="65"/>
      <c r="BC385" s="67">
        <f>SUM(BB385*K385*4*6)</f>
        <v>0</v>
      </c>
      <c r="BD385" s="65"/>
      <c r="BE385" s="70">
        <f>SUM(BD385*50)</f>
        <v>0</v>
      </c>
      <c r="BF385" s="116"/>
      <c r="BG385" s="181">
        <f t="shared" si="3442"/>
        <v>0</v>
      </c>
      <c r="BH385" s="181">
        <f t="shared" si="3443"/>
        <v>0</v>
      </c>
      <c r="BI385" s="116"/>
      <c r="BJ385" s="116"/>
      <c r="BK385" s="116"/>
      <c r="BL385" s="116"/>
      <c r="BM385" s="82"/>
      <c r="BN385" s="62" t="s">
        <v>158</v>
      </c>
      <c r="BO385" s="119" t="s">
        <v>154</v>
      </c>
      <c r="BP385" s="119" t="s">
        <v>95</v>
      </c>
      <c r="BQ385" s="119" t="s">
        <v>155</v>
      </c>
      <c r="BR385" s="119" t="s">
        <v>159</v>
      </c>
      <c r="BS385" s="119">
        <v>6</v>
      </c>
      <c r="BT385" s="119">
        <v>21</v>
      </c>
      <c r="BU385" s="119">
        <v>1</v>
      </c>
      <c r="BV385" s="119">
        <v>1</v>
      </c>
      <c r="BW385" s="119">
        <f>SUM(BV385)*2</f>
        <v>2</v>
      </c>
      <c r="BX385" s="109">
        <v>70</v>
      </c>
      <c r="BY385" s="135">
        <f t="shared" ref="BY385" si="3516">SUM(BZ385+CB385+CD385+CF385+CH385)</f>
        <v>70</v>
      </c>
      <c r="BZ385" s="65">
        <v>20</v>
      </c>
      <c r="CA385" s="66">
        <f t="shared" ref="CA385" si="3517">SUM(BZ385)*BU385</f>
        <v>20</v>
      </c>
      <c r="CB385" s="65">
        <v>30</v>
      </c>
      <c r="CC385" s="66">
        <f t="shared" si="3497"/>
        <v>30</v>
      </c>
      <c r="CD385" s="65">
        <v>20</v>
      </c>
      <c r="CE385" s="66">
        <f t="shared" ref="CE385" si="3518">SUM(CD385)*BV385</f>
        <v>20</v>
      </c>
      <c r="CF385" s="65"/>
      <c r="CG385" s="66">
        <f t="shared" ref="CG385:CG387" si="3519">SUM(CF385)*BW385</f>
        <v>0</v>
      </c>
      <c r="CH385" s="65"/>
      <c r="CI385" s="66">
        <f t="shared" si="3500"/>
        <v>0</v>
      </c>
      <c r="CJ385" s="67">
        <f t="shared" si="3501"/>
        <v>2</v>
      </c>
      <c r="CK385" s="68">
        <f t="shared" ref="CK385" si="3520">SUM(BX385*5/100*BV385)</f>
        <v>3.5</v>
      </c>
      <c r="CL385" s="65"/>
      <c r="CM385" s="66"/>
      <c r="CN385" s="65"/>
      <c r="CO385" s="67">
        <f t="shared" si="3503"/>
        <v>0</v>
      </c>
      <c r="CP385" s="65"/>
      <c r="CQ385" s="69">
        <f t="shared" si="3504"/>
        <v>0</v>
      </c>
      <c r="CR385" s="65"/>
      <c r="CS385" s="66">
        <f t="shared" si="3505"/>
        <v>0</v>
      </c>
      <c r="CT385" s="65"/>
      <c r="CU385" s="67">
        <f t="shared" si="3506"/>
        <v>0</v>
      </c>
      <c r="CV385" s="65"/>
      <c r="CW385" s="67">
        <f t="shared" si="3507"/>
        <v>0</v>
      </c>
      <c r="CX385" s="65"/>
      <c r="CY385" s="66">
        <f t="shared" si="3508"/>
        <v>0</v>
      </c>
      <c r="CZ385" s="65"/>
      <c r="DA385" s="66">
        <f t="shared" si="3509"/>
        <v>0</v>
      </c>
      <c r="DB385" s="65"/>
      <c r="DC385" s="66">
        <f t="shared" si="3510"/>
        <v>0</v>
      </c>
      <c r="DD385" s="65"/>
      <c r="DE385" s="66">
        <f t="shared" ref="DE385" si="3521">SUM(BV385*DD385*6)</f>
        <v>0</v>
      </c>
      <c r="DF385" s="65"/>
      <c r="DG385" s="67">
        <f t="shared" si="3511"/>
        <v>0</v>
      </c>
      <c r="DH385" s="65"/>
      <c r="DI385" s="66">
        <f t="shared" ref="DI385" si="3522">SUM(BV385*DH385*6)</f>
        <v>0</v>
      </c>
      <c r="DJ385" s="65">
        <v>1</v>
      </c>
      <c r="DK385" s="66">
        <f>DJ385*BT385/3</f>
        <v>7</v>
      </c>
      <c r="DL385" s="65"/>
      <c r="DM385" s="67">
        <f t="shared" si="3513"/>
        <v>0</v>
      </c>
      <c r="DN385" s="65"/>
      <c r="DO385" s="67">
        <f t="shared" si="3514"/>
        <v>0</v>
      </c>
      <c r="DP385" s="65"/>
      <c r="DQ385" s="70">
        <f t="shared" si="3515"/>
        <v>0</v>
      </c>
      <c r="DR385" s="79"/>
      <c r="DS385" s="153">
        <f t="shared" si="3444"/>
        <v>82.5</v>
      </c>
      <c r="DT385" s="153">
        <f t="shared" si="3445"/>
        <v>79</v>
      </c>
      <c r="DU385" s="79"/>
      <c r="DV385" s="79"/>
      <c r="DW385" s="79"/>
      <c r="DX385" s="182"/>
      <c r="DY385" s="183"/>
      <c r="DZ385" s="62" t="s">
        <v>158</v>
      </c>
      <c r="EA385" s="119" t="s">
        <v>154</v>
      </c>
      <c r="EB385" s="119" t="s">
        <v>95</v>
      </c>
      <c r="EC385" s="79"/>
      <c r="ED385" s="79"/>
      <c r="EE385" s="79"/>
      <c r="EF385" s="79"/>
      <c r="EG385" s="79"/>
      <c r="EH385" s="79"/>
      <c r="EI385" s="79"/>
      <c r="EJ385" s="79">
        <f t="shared" si="3446"/>
        <v>70</v>
      </c>
      <c r="EK385" s="79">
        <f t="shared" si="3447"/>
        <v>70</v>
      </c>
      <c r="EL385" s="79">
        <f t="shared" si="3448"/>
        <v>20</v>
      </c>
      <c r="EM385" s="153">
        <f t="shared" si="3449"/>
        <v>20</v>
      </c>
      <c r="EN385" s="79">
        <f t="shared" si="3450"/>
        <v>30</v>
      </c>
      <c r="EO385" s="79">
        <f t="shared" si="3451"/>
        <v>30</v>
      </c>
      <c r="EP385" s="79">
        <f t="shared" si="3452"/>
        <v>20</v>
      </c>
      <c r="EQ385" s="79">
        <f t="shared" si="3453"/>
        <v>20</v>
      </c>
      <c r="ER385" s="79">
        <f t="shared" si="3454"/>
        <v>0</v>
      </c>
      <c r="ES385" s="79">
        <f t="shared" si="3455"/>
        <v>0</v>
      </c>
      <c r="ET385" s="79">
        <f t="shared" si="3456"/>
        <v>0</v>
      </c>
      <c r="EU385" s="79">
        <f t="shared" si="3457"/>
        <v>0</v>
      </c>
      <c r="EV385" s="79">
        <f t="shared" si="3458"/>
        <v>2</v>
      </c>
      <c r="EW385" s="79">
        <f t="shared" si="3459"/>
        <v>3.5</v>
      </c>
      <c r="EX385" s="79">
        <f t="shared" si="3460"/>
        <v>0</v>
      </c>
      <c r="EY385" s="79">
        <f t="shared" si="3461"/>
        <v>0</v>
      </c>
      <c r="EZ385" s="79">
        <f t="shared" si="3462"/>
        <v>17</v>
      </c>
      <c r="FA385" s="79">
        <f t="shared" si="3463"/>
        <v>0</v>
      </c>
      <c r="FB385" s="79">
        <f t="shared" si="3464"/>
        <v>0</v>
      </c>
      <c r="FC385" s="79">
        <f t="shared" si="3465"/>
        <v>0</v>
      </c>
      <c r="FD385" s="79">
        <f t="shared" si="3466"/>
        <v>0</v>
      </c>
      <c r="FE385" s="79">
        <f t="shared" si="3467"/>
        <v>0</v>
      </c>
      <c r="FF385" s="79">
        <f t="shared" si="3468"/>
        <v>0</v>
      </c>
      <c r="FG385" s="153">
        <f t="shared" si="3469"/>
        <v>0</v>
      </c>
      <c r="FH385" s="79">
        <f t="shared" si="3470"/>
        <v>0</v>
      </c>
      <c r="FI385" s="79">
        <f t="shared" si="3471"/>
        <v>0</v>
      </c>
      <c r="FJ385" s="79">
        <f t="shared" si="3472"/>
        <v>0</v>
      </c>
      <c r="FK385" s="79">
        <f t="shared" si="3473"/>
        <v>0</v>
      </c>
      <c r="FL385" s="79">
        <f t="shared" si="3474"/>
        <v>0</v>
      </c>
      <c r="FM385" s="79">
        <f t="shared" si="3475"/>
        <v>0</v>
      </c>
      <c r="FN385" s="79">
        <f t="shared" si="3476"/>
        <v>0</v>
      </c>
      <c r="FO385" s="79">
        <f t="shared" si="3477"/>
        <v>0</v>
      </c>
      <c r="FP385" s="79">
        <f t="shared" si="3478"/>
        <v>0</v>
      </c>
      <c r="FQ385" s="79">
        <f t="shared" si="3479"/>
        <v>0</v>
      </c>
      <c r="FR385" s="79"/>
      <c r="FS385" s="155">
        <f t="shared" si="3480"/>
        <v>0</v>
      </c>
      <c r="FT385" s="79">
        <f t="shared" si="3481"/>
        <v>0</v>
      </c>
      <c r="FU385" s="79">
        <f t="shared" si="3482"/>
        <v>0</v>
      </c>
      <c r="FV385" s="79">
        <f t="shared" si="3483"/>
        <v>1</v>
      </c>
      <c r="FW385" s="79">
        <f t="shared" si="3484"/>
        <v>7</v>
      </c>
      <c r="FX385" s="79">
        <f t="shared" si="3485"/>
        <v>0</v>
      </c>
      <c r="FY385" s="79">
        <f t="shared" si="3486"/>
        <v>0</v>
      </c>
      <c r="FZ385" s="79">
        <f t="shared" si="3487"/>
        <v>0</v>
      </c>
      <c r="GA385" s="79">
        <f t="shared" si="3488"/>
        <v>0</v>
      </c>
      <c r="GB385" s="79">
        <f t="shared" si="3489"/>
        <v>0</v>
      </c>
      <c r="GC385" s="79">
        <f t="shared" si="3490"/>
        <v>0</v>
      </c>
      <c r="GD385" s="79">
        <f t="shared" si="3491"/>
        <v>0</v>
      </c>
      <c r="GE385" s="153">
        <f t="shared" si="3492"/>
        <v>82.5</v>
      </c>
      <c r="GF385" s="153">
        <f t="shared" si="3493"/>
        <v>79</v>
      </c>
      <c r="GG385" s="79"/>
      <c r="GH385" s="79"/>
      <c r="GI385" s="79"/>
      <c r="GJ385" s="80"/>
      <c r="GK385" s="267"/>
      <c r="GL385" s="10"/>
      <c r="GM385" s="10"/>
      <c r="GN385" s="1"/>
      <c r="GO385" s="13"/>
      <c r="GP385" s="26"/>
      <c r="GQ385" s="5"/>
      <c r="GR385" s="5"/>
    </row>
    <row r="386" spans="1:200" ht="24.95" hidden="1" customHeight="1" outlineLevel="1" x14ac:dyDescent="0.3">
      <c r="A386" s="116"/>
      <c r="B386" s="137" t="s">
        <v>233</v>
      </c>
      <c r="C386" s="119" t="s">
        <v>110</v>
      </c>
      <c r="D386" s="119" t="s">
        <v>95</v>
      </c>
      <c r="E386" s="119" t="s">
        <v>130</v>
      </c>
      <c r="F386" s="119" t="s">
        <v>246</v>
      </c>
      <c r="G386" s="119">
        <v>9</v>
      </c>
      <c r="H386" s="119">
        <v>4</v>
      </c>
      <c r="I386" s="119">
        <v>1</v>
      </c>
      <c r="J386" s="119">
        <v>1</v>
      </c>
      <c r="K386" s="119">
        <v>1</v>
      </c>
      <c r="L386" s="138"/>
      <c r="M386" s="139">
        <f t="shared" ref="M386:M388" si="3523">SUM(N386+P386+R386+T386+V386)</f>
        <v>0</v>
      </c>
      <c r="N386" s="138"/>
      <c r="O386" s="138">
        <f t="shared" ref="O386:O388" si="3524">SUM(N386)*I386</f>
        <v>0</v>
      </c>
      <c r="P386" s="138"/>
      <c r="Q386" s="140">
        <f t="shared" ref="Q386:Q388" si="3525">J386*P386</f>
        <v>0</v>
      </c>
      <c r="R386" s="138"/>
      <c r="S386" s="140">
        <f t="shared" ref="S386:S387" si="3526">SUM(R386)*J386</f>
        <v>0</v>
      </c>
      <c r="T386" s="141"/>
      <c r="U386" s="142">
        <f t="shared" ref="U386:U387" si="3527">SUM(T386)*K386</f>
        <v>0</v>
      </c>
      <c r="V386" s="141"/>
      <c r="W386" s="142">
        <f t="shared" ref="W386:W388" si="3528">SUM(V386)*J386*5</f>
        <v>0</v>
      </c>
      <c r="X386" s="68">
        <f>SUM(J386*AX386*2+K386*AZ386*2)</f>
        <v>0</v>
      </c>
      <c r="Y386" s="68">
        <f t="shared" ref="Y386" si="3529">L386*J386*0.05</f>
        <v>0</v>
      </c>
      <c r="Z386" s="141"/>
      <c r="AA386" s="142"/>
      <c r="AB386" s="141"/>
      <c r="AC386" s="68">
        <f t="shared" ref="AC386:AC387" si="3530">SUM(AB386)*3*H386/5</f>
        <v>0</v>
      </c>
      <c r="AD386" s="141">
        <v>1</v>
      </c>
      <c r="AE386" s="148">
        <f>SUM(AD386*H386*(15))</f>
        <v>60</v>
      </c>
      <c r="AF386" s="141"/>
      <c r="AG386" s="142">
        <f t="shared" ref="AG386:AG387" si="3531">SUM(AF386*H386*3)</f>
        <v>0</v>
      </c>
      <c r="AH386" s="141"/>
      <c r="AI386" s="68">
        <f t="shared" ref="AI386:AI387" si="3532">SUM(AH386*H386/3)</f>
        <v>0</v>
      </c>
      <c r="AJ386" s="141"/>
      <c r="AK386" s="68">
        <f t="shared" ref="AK386:AK387" si="3533">SUM(AJ386*H386*2/3)</f>
        <v>0</v>
      </c>
      <c r="AL386" s="141"/>
      <c r="AM386" s="142">
        <f>SUM(AL386*H386)*2</f>
        <v>0</v>
      </c>
      <c r="AN386" s="141"/>
      <c r="AO386" s="142">
        <f t="shared" ref="AO386" si="3534">SUM(AN386*J386)</f>
        <v>0</v>
      </c>
      <c r="AP386" s="141"/>
      <c r="AQ386" s="68">
        <f t="shared" ref="AQ386:AQ387" si="3535">SUM(AP386*H386*2)</f>
        <v>0</v>
      </c>
      <c r="AR386" s="141"/>
      <c r="AS386" s="68">
        <f t="shared" ref="AS386:AS387" si="3536">SUM(J386*AR386*6)</f>
        <v>0</v>
      </c>
      <c r="AT386" s="141"/>
      <c r="AU386" s="68">
        <f t="shared" ref="AU386:AU387" si="3537">AT386*H386/3</f>
        <v>0</v>
      </c>
      <c r="AV386" s="141"/>
      <c r="AW386" s="142">
        <f t="shared" ref="AW386" si="3538">SUM(AV386*H386/3)</f>
        <v>0</v>
      </c>
      <c r="AX386" s="141"/>
      <c r="AY386" s="68">
        <f>SUM(J386*AX386*8)</f>
        <v>0</v>
      </c>
      <c r="AZ386" s="141"/>
      <c r="BA386" s="68">
        <f t="shared" si="3441"/>
        <v>0</v>
      </c>
      <c r="BB386" s="141"/>
      <c r="BC386" s="68">
        <f t="shared" ref="BC386:BC387" si="3539">SUM(BB386*K386*4*6)</f>
        <v>0</v>
      </c>
      <c r="BD386" s="141"/>
      <c r="BE386" s="112">
        <f t="shared" ref="BE386:BE387" si="3540">SUM(BD386*50)</f>
        <v>0</v>
      </c>
      <c r="BF386" s="116"/>
      <c r="BG386" s="181">
        <f t="shared" si="3442"/>
        <v>60</v>
      </c>
      <c r="BH386" s="181">
        <f t="shared" si="3443"/>
        <v>0</v>
      </c>
      <c r="BI386" s="116"/>
      <c r="BJ386" s="116"/>
      <c r="BK386" s="116"/>
      <c r="BL386" s="116"/>
      <c r="BM386" s="82"/>
      <c r="BN386" s="137" t="s">
        <v>233</v>
      </c>
      <c r="BO386" s="119" t="s">
        <v>110</v>
      </c>
      <c r="BP386" s="119" t="s">
        <v>95</v>
      </c>
      <c r="BQ386" s="119" t="s">
        <v>130</v>
      </c>
      <c r="BR386" s="119" t="s">
        <v>246</v>
      </c>
      <c r="BS386" s="119">
        <v>9</v>
      </c>
      <c r="BT386" s="119">
        <v>4</v>
      </c>
      <c r="BU386" s="119">
        <v>1</v>
      </c>
      <c r="BV386" s="119">
        <v>1</v>
      </c>
      <c r="BW386" s="119">
        <v>1</v>
      </c>
      <c r="BX386" s="138"/>
      <c r="BY386" s="139">
        <f t="shared" ref="BY386:BY387" si="3541">SUM(BZ386+CB386+CD386+CF386+CH386)</f>
        <v>0</v>
      </c>
      <c r="BZ386" s="138"/>
      <c r="CA386" s="138">
        <f t="shared" ref="CA386:CA387" si="3542">SUM(BZ386)*BU386</f>
        <v>0</v>
      </c>
      <c r="CB386" s="138"/>
      <c r="CC386" s="140">
        <f t="shared" si="3497"/>
        <v>0</v>
      </c>
      <c r="CD386" s="138"/>
      <c r="CE386" s="140">
        <f t="shared" ref="CE386:CE387" si="3543">SUM(CD386)*BV386</f>
        <v>0</v>
      </c>
      <c r="CF386" s="141"/>
      <c r="CG386" s="142">
        <f t="shared" si="3519"/>
        <v>0</v>
      </c>
      <c r="CH386" s="141"/>
      <c r="CI386" s="142">
        <f t="shared" ref="CI386:CI387" si="3544">SUM(CH386)*BV386*5</f>
        <v>0</v>
      </c>
      <c r="CJ386" s="68">
        <f>SUM(BV386*DJ386*2+BW386*DL386*2)</f>
        <v>0</v>
      </c>
      <c r="CK386" s="68">
        <f t="shared" ref="CK386" si="3545">BX386*BV386*0.05</f>
        <v>0</v>
      </c>
      <c r="CL386" s="141"/>
      <c r="CM386" s="142"/>
      <c r="CN386" s="141"/>
      <c r="CO386" s="68">
        <f t="shared" ref="CO386:CO387" si="3546">SUM(CN386)*3*BT386/5</f>
        <v>0</v>
      </c>
      <c r="CP386" s="141">
        <v>1</v>
      </c>
      <c r="CQ386" s="148">
        <f>SUM(CP386*BT386*(15))</f>
        <v>60</v>
      </c>
      <c r="CR386" s="141"/>
      <c r="CS386" s="142">
        <f t="shared" ref="CS386:CS387" si="3547">SUM(CR386*BT386*3)</f>
        <v>0</v>
      </c>
      <c r="CT386" s="141"/>
      <c r="CU386" s="68">
        <f t="shared" ref="CU386:CU387" si="3548">SUM(CT386*BT386/3)</f>
        <v>0</v>
      </c>
      <c r="CV386" s="141"/>
      <c r="CW386" s="68">
        <f t="shared" ref="CW386:CW387" si="3549">SUM(CV386*BT386*2/3)</f>
        <v>0</v>
      </c>
      <c r="CX386" s="141"/>
      <c r="CY386" s="142">
        <f>SUM(CX386*BT386)*2</f>
        <v>0</v>
      </c>
      <c r="CZ386" s="141"/>
      <c r="DA386" s="142">
        <f t="shared" ref="DA386" si="3550">SUM(CZ386*BV386)</f>
        <v>0</v>
      </c>
      <c r="DB386" s="141"/>
      <c r="DC386" s="142">
        <f t="shared" ref="DC386:DC387" si="3551">SUM(DB386*BT386*2)</f>
        <v>0</v>
      </c>
      <c r="DD386" s="141"/>
      <c r="DE386" s="142">
        <f t="shared" ref="DE386:DE387" si="3552">SUM(BV386*DD386*6)</f>
        <v>0</v>
      </c>
      <c r="DF386" s="141"/>
      <c r="DG386" s="68">
        <f t="shared" si="3511"/>
        <v>0</v>
      </c>
      <c r="DH386" s="141"/>
      <c r="DI386" s="142">
        <f t="shared" ref="DI386" si="3553">SUM(DH386*BT386/3)</f>
        <v>0</v>
      </c>
      <c r="DJ386" s="141"/>
      <c r="DK386" s="142">
        <f>SUM(BV386*DJ386*8)</f>
        <v>0</v>
      </c>
      <c r="DL386" s="141"/>
      <c r="DM386" s="68">
        <f>SUM(DL386*BW386*5*6)</f>
        <v>0</v>
      </c>
      <c r="DN386" s="141"/>
      <c r="DO386" s="68">
        <f t="shared" ref="DO386:DO387" si="3554">SUM(DN386*BW386*4*6)</f>
        <v>0</v>
      </c>
      <c r="DP386" s="141"/>
      <c r="DQ386" s="112">
        <f t="shared" si="3515"/>
        <v>0</v>
      </c>
      <c r="DR386" s="79"/>
      <c r="DS386" s="153">
        <f t="shared" si="3444"/>
        <v>60</v>
      </c>
      <c r="DT386" s="153">
        <f t="shared" si="3445"/>
        <v>0</v>
      </c>
      <c r="DU386" s="79"/>
      <c r="DV386" s="79"/>
      <c r="DW386" s="79"/>
      <c r="DX386" s="182"/>
      <c r="DY386" s="183"/>
      <c r="DZ386" s="184"/>
      <c r="EA386" s="184"/>
      <c r="EB386" s="79"/>
      <c r="EC386" s="79"/>
      <c r="ED386" s="79"/>
      <c r="EE386" s="79"/>
      <c r="EF386" s="79"/>
      <c r="EG386" s="79"/>
      <c r="EH386" s="79"/>
      <c r="EI386" s="79"/>
      <c r="EJ386" s="79">
        <f t="shared" si="3446"/>
        <v>0</v>
      </c>
      <c r="EK386" s="79">
        <f t="shared" si="3447"/>
        <v>0</v>
      </c>
      <c r="EL386" s="79">
        <f t="shared" si="3448"/>
        <v>0</v>
      </c>
      <c r="EM386" s="153">
        <f t="shared" si="3449"/>
        <v>0</v>
      </c>
      <c r="EN386" s="79">
        <f t="shared" si="3450"/>
        <v>0</v>
      </c>
      <c r="EO386" s="79">
        <f t="shared" si="3451"/>
        <v>0</v>
      </c>
      <c r="EP386" s="79">
        <f t="shared" si="3452"/>
        <v>0</v>
      </c>
      <c r="EQ386" s="79">
        <f t="shared" si="3453"/>
        <v>0</v>
      </c>
      <c r="ER386" s="79">
        <f t="shared" si="3454"/>
        <v>0</v>
      </c>
      <c r="ES386" s="79">
        <f t="shared" si="3455"/>
        <v>0</v>
      </c>
      <c r="ET386" s="79">
        <f t="shared" si="3456"/>
        <v>0</v>
      </c>
      <c r="EU386" s="79">
        <f t="shared" si="3457"/>
        <v>0</v>
      </c>
      <c r="EV386" s="79">
        <f t="shared" si="3458"/>
        <v>0</v>
      </c>
      <c r="EW386" s="79">
        <f t="shared" si="3459"/>
        <v>0</v>
      </c>
      <c r="EX386" s="79">
        <f t="shared" si="3460"/>
        <v>0</v>
      </c>
      <c r="EY386" s="79">
        <f t="shared" si="3461"/>
        <v>0</v>
      </c>
      <c r="EZ386" s="79">
        <f t="shared" si="3462"/>
        <v>0</v>
      </c>
      <c r="FA386" s="79">
        <f t="shared" si="3463"/>
        <v>0</v>
      </c>
      <c r="FB386" s="79">
        <f t="shared" si="3464"/>
        <v>2</v>
      </c>
      <c r="FC386" s="79">
        <f t="shared" si="3465"/>
        <v>120</v>
      </c>
      <c r="FD386" s="79">
        <f t="shared" si="3466"/>
        <v>0</v>
      </c>
      <c r="FE386" s="79">
        <f t="shared" si="3467"/>
        <v>0</v>
      </c>
      <c r="FF386" s="79">
        <f t="shared" si="3468"/>
        <v>0</v>
      </c>
      <c r="FG386" s="153">
        <f t="shared" si="3469"/>
        <v>0</v>
      </c>
      <c r="FH386" s="79">
        <f t="shared" si="3470"/>
        <v>0</v>
      </c>
      <c r="FI386" s="79">
        <f t="shared" si="3471"/>
        <v>0</v>
      </c>
      <c r="FJ386" s="79">
        <f t="shared" si="3472"/>
        <v>0</v>
      </c>
      <c r="FK386" s="79">
        <f t="shared" si="3473"/>
        <v>0</v>
      </c>
      <c r="FL386" s="79">
        <f t="shared" si="3474"/>
        <v>0</v>
      </c>
      <c r="FM386" s="79">
        <f t="shared" si="3475"/>
        <v>0</v>
      </c>
      <c r="FN386" s="79">
        <f t="shared" si="3476"/>
        <v>0</v>
      </c>
      <c r="FO386" s="79">
        <f t="shared" si="3477"/>
        <v>0</v>
      </c>
      <c r="FP386" s="79">
        <f t="shared" si="3478"/>
        <v>0</v>
      </c>
      <c r="FQ386" s="79">
        <f t="shared" si="3479"/>
        <v>0</v>
      </c>
      <c r="FR386" s="79"/>
      <c r="FS386" s="155">
        <f t="shared" si="3480"/>
        <v>0</v>
      </c>
      <c r="FT386" s="79">
        <f t="shared" si="3481"/>
        <v>0</v>
      </c>
      <c r="FU386" s="79">
        <f t="shared" si="3482"/>
        <v>0</v>
      </c>
      <c r="FV386" s="79">
        <f t="shared" si="3483"/>
        <v>0</v>
      </c>
      <c r="FW386" s="79">
        <f t="shared" si="3484"/>
        <v>0</v>
      </c>
      <c r="FX386" s="79">
        <f t="shared" si="3485"/>
        <v>0</v>
      </c>
      <c r="FY386" s="79">
        <f t="shared" si="3486"/>
        <v>0</v>
      </c>
      <c r="FZ386" s="79">
        <f t="shared" si="3487"/>
        <v>0</v>
      </c>
      <c r="GA386" s="79">
        <f t="shared" si="3488"/>
        <v>0</v>
      </c>
      <c r="GB386" s="79">
        <f t="shared" si="3489"/>
        <v>0</v>
      </c>
      <c r="GC386" s="79">
        <f t="shared" si="3490"/>
        <v>0</v>
      </c>
      <c r="GD386" s="79">
        <f t="shared" si="3491"/>
        <v>0</v>
      </c>
      <c r="GE386" s="153">
        <f t="shared" si="3492"/>
        <v>120</v>
      </c>
      <c r="GF386" s="153">
        <f t="shared" si="3493"/>
        <v>0</v>
      </c>
      <c r="GG386" s="79"/>
      <c r="GH386" s="79"/>
      <c r="GI386" s="79"/>
      <c r="GJ386" s="80"/>
      <c r="GK386" s="267"/>
      <c r="GL386" s="10"/>
      <c r="GM386" s="10"/>
      <c r="GN386" s="1"/>
      <c r="GO386" s="13"/>
      <c r="GP386" s="26"/>
      <c r="GQ386" s="5"/>
      <c r="GR386" s="5"/>
    </row>
    <row r="387" spans="1:200" ht="24.95" hidden="1" customHeight="1" outlineLevel="1" x14ac:dyDescent="0.3">
      <c r="A387" s="116"/>
      <c r="B387" s="137" t="s">
        <v>233</v>
      </c>
      <c r="C387" s="119" t="s">
        <v>94</v>
      </c>
      <c r="D387" s="119" t="s">
        <v>95</v>
      </c>
      <c r="E387" s="119" t="s">
        <v>96</v>
      </c>
      <c r="F387" s="119" t="s">
        <v>377</v>
      </c>
      <c r="G387" s="119">
        <v>9</v>
      </c>
      <c r="H387" s="119">
        <v>2</v>
      </c>
      <c r="I387" s="119">
        <v>1</v>
      </c>
      <c r="J387" s="119">
        <v>1</v>
      </c>
      <c r="K387" s="119">
        <v>1</v>
      </c>
      <c r="L387" s="138"/>
      <c r="M387" s="139">
        <f t="shared" si="3523"/>
        <v>0</v>
      </c>
      <c r="N387" s="138"/>
      <c r="O387" s="138">
        <f t="shared" si="3524"/>
        <v>0</v>
      </c>
      <c r="P387" s="138"/>
      <c r="Q387" s="140">
        <f t="shared" si="3525"/>
        <v>0</v>
      </c>
      <c r="R387" s="138"/>
      <c r="S387" s="140">
        <f t="shared" si="3526"/>
        <v>0</v>
      </c>
      <c r="T387" s="141"/>
      <c r="U387" s="142">
        <f t="shared" si="3527"/>
        <v>0</v>
      </c>
      <c r="V387" s="141"/>
      <c r="W387" s="142">
        <f t="shared" si="3528"/>
        <v>0</v>
      </c>
      <c r="X387" s="68"/>
      <c r="Y387" s="68">
        <f t="shared" ref="Y387" si="3555">SUM(L387*5/100*J387)</f>
        <v>0</v>
      </c>
      <c r="Z387" s="141"/>
      <c r="AA387" s="142"/>
      <c r="AB387" s="141"/>
      <c r="AC387" s="68">
        <f t="shared" si="3530"/>
        <v>0</v>
      </c>
      <c r="AD387" s="141">
        <v>1</v>
      </c>
      <c r="AE387" s="148">
        <f>SUM(AD387*H387*(15))</f>
        <v>30</v>
      </c>
      <c r="AF387" s="141"/>
      <c r="AG387" s="142">
        <f t="shared" si="3531"/>
        <v>0</v>
      </c>
      <c r="AH387" s="141"/>
      <c r="AI387" s="68">
        <f t="shared" si="3532"/>
        <v>0</v>
      </c>
      <c r="AJ387" s="141"/>
      <c r="AK387" s="68">
        <f t="shared" si="3533"/>
        <v>0</v>
      </c>
      <c r="AL387" s="141"/>
      <c r="AM387" s="142">
        <f>SUM(AL387*H387)*2</f>
        <v>0</v>
      </c>
      <c r="AN387" s="141"/>
      <c r="AO387" s="142">
        <f>SUM(AN387*J387*2)</f>
        <v>0</v>
      </c>
      <c r="AP387" s="141"/>
      <c r="AQ387" s="68">
        <f t="shared" si="3535"/>
        <v>0</v>
      </c>
      <c r="AR387" s="141"/>
      <c r="AS387" s="68">
        <f t="shared" si="3536"/>
        <v>0</v>
      </c>
      <c r="AT387" s="141"/>
      <c r="AU387" s="68">
        <f t="shared" si="3537"/>
        <v>0</v>
      </c>
      <c r="AV387" s="141"/>
      <c r="AW387" s="142">
        <f>SUM(J387*AV387*6)</f>
        <v>0</v>
      </c>
      <c r="AX387" s="141"/>
      <c r="AY387" s="68">
        <f>SUM(J387*AX387*8)</f>
        <v>0</v>
      </c>
      <c r="AZ387" s="141"/>
      <c r="BA387" s="68">
        <f t="shared" si="3441"/>
        <v>0</v>
      </c>
      <c r="BB387" s="141"/>
      <c r="BC387" s="68">
        <f t="shared" si="3539"/>
        <v>0</v>
      </c>
      <c r="BD387" s="141"/>
      <c r="BE387" s="112">
        <f t="shared" si="3540"/>
        <v>0</v>
      </c>
      <c r="BF387" s="116"/>
      <c r="BG387" s="181">
        <f t="shared" si="3442"/>
        <v>30</v>
      </c>
      <c r="BH387" s="181">
        <f t="shared" si="3443"/>
        <v>0</v>
      </c>
      <c r="BI387" s="116"/>
      <c r="BJ387" s="116"/>
      <c r="BK387" s="116"/>
      <c r="BL387" s="116"/>
      <c r="BM387" s="82"/>
      <c r="BN387" s="137" t="s">
        <v>233</v>
      </c>
      <c r="BO387" s="119" t="s">
        <v>94</v>
      </c>
      <c r="BP387" s="119" t="s">
        <v>95</v>
      </c>
      <c r="BQ387" s="119" t="s">
        <v>96</v>
      </c>
      <c r="BR387" s="119" t="s">
        <v>377</v>
      </c>
      <c r="BS387" s="119">
        <v>9</v>
      </c>
      <c r="BT387" s="119">
        <v>2</v>
      </c>
      <c r="BU387" s="119">
        <v>1</v>
      </c>
      <c r="BV387" s="119">
        <v>1</v>
      </c>
      <c r="BW387" s="119">
        <v>1</v>
      </c>
      <c r="BX387" s="138"/>
      <c r="BY387" s="139">
        <f t="shared" si="3541"/>
        <v>0</v>
      </c>
      <c r="BZ387" s="138"/>
      <c r="CA387" s="138">
        <f t="shared" si="3542"/>
        <v>0</v>
      </c>
      <c r="CB387" s="138"/>
      <c r="CC387" s="140">
        <f t="shared" si="3497"/>
        <v>0</v>
      </c>
      <c r="CD387" s="138"/>
      <c r="CE387" s="140">
        <f t="shared" si="3543"/>
        <v>0</v>
      </c>
      <c r="CF387" s="141"/>
      <c r="CG387" s="142">
        <f t="shared" si="3519"/>
        <v>0</v>
      </c>
      <c r="CH387" s="141"/>
      <c r="CI387" s="142">
        <f t="shared" si="3544"/>
        <v>0</v>
      </c>
      <c r="CJ387" s="68"/>
      <c r="CK387" s="68">
        <f t="shared" ref="CK387" si="3556">SUM(BX387*5/100*BV387)</f>
        <v>0</v>
      </c>
      <c r="CL387" s="141"/>
      <c r="CM387" s="142"/>
      <c r="CN387" s="141"/>
      <c r="CO387" s="68">
        <f t="shared" si="3546"/>
        <v>0</v>
      </c>
      <c r="CP387" s="141">
        <v>1</v>
      </c>
      <c r="CQ387" s="148">
        <f>SUM(CP387*BT387*(15))</f>
        <v>30</v>
      </c>
      <c r="CR387" s="141"/>
      <c r="CS387" s="142">
        <f t="shared" si="3547"/>
        <v>0</v>
      </c>
      <c r="CT387" s="141"/>
      <c r="CU387" s="68">
        <f t="shared" si="3548"/>
        <v>0</v>
      </c>
      <c r="CV387" s="141"/>
      <c r="CW387" s="68">
        <f t="shared" si="3549"/>
        <v>0</v>
      </c>
      <c r="CX387" s="141"/>
      <c r="CY387" s="142">
        <f>SUM(CX387*BT387)*2</f>
        <v>0</v>
      </c>
      <c r="CZ387" s="141"/>
      <c r="DA387" s="142">
        <f>SUM(CZ387*BV387*2)</f>
        <v>0</v>
      </c>
      <c r="DB387" s="141"/>
      <c r="DC387" s="142">
        <f t="shared" si="3551"/>
        <v>0</v>
      </c>
      <c r="DD387" s="141"/>
      <c r="DE387" s="142">
        <f t="shared" si="3552"/>
        <v>0</v>
      </c>
      <c r="DF387" s="141"/>
      <c r="DG387" s="68">
        <f t="shared" si="3511"/>
        <v>0</v>
      </c>
      <c r="DH387" s="141"/>
      <c r="DI387" s="142">
        <f>SUM(BV387*DH387*6)</f>
        <v>0</v>
      </c>
      <c r="DJ387" s="141"/>
      <c r="DK387" s="142">
        <f>SUM(BV387*DJ387*8)</f>
        <v>0</v>
      </c>
      <c r="DL387" s="141"/>
      <c r="DM387" s="68">
        <f>SUM(DL387*BW387*5*6)</f>
        <v>0</v>
      </c>
      <c r="DN387" s="141"/>
      <c r="DO387" s="68">
        <f t="shared" si="3554"/>
        <v>0</v>
      </c>
      <c r="DP387" s="141"/>
      <c r="DQ387" s="112">
        <f t="shared" si="3515"/>
        <v>0</v>
      </c>
      <c r="DR387" s="79"/>
      <c r="DS387" s="153">
        <f t="shared" si="3444"/>
        <v>30</v>
      </c>
      <c r="DT387" s="153">
        <f t="shared" si="3445"/>
        <v>0</v>
      </c>
      <c r="DU387" s="79"/>
      <c r="DV387" s="79"/>
      <c r="DW387" s="79"/>
      <c r="DX387" s="182"/>
      <c r="DY387" s="183"/>
      <c r="DZ387" s="184"/>
      <c r="EA387" s="184"/>
      <c r="EB387" s="79"/>
      <c r="EC387" s="79"/>
      <c r="ED387" s="79"/>
      <c r="EE387" s="79"/>
      <c r="EF387" s="79"/>
      <c r="EG387" s="79"/>
      <c r="EH387" s="79"/>
      <c r="EI387" s="79"/>
      <c r="EJ387" s="79">
        <f t="shared" si="3446"/>
        <v>0</v>
      </c>
      <c r="EK387" s="79">
        <f t="shared" si="3447"/>
        <v>0</v>
      </c>
      <c r="EL387" s="79">
        <f t="shared" si="3448"/>
        <v>0</v>
      </c>
      <c r="EM387" s="153">
        <f t="shared" si="3449"/>
        <v>0</v>
      </c>
      <c r="EN387" s="79">
        <f t="shared" si="3450"/>
        <v>0</v>
      </c>
      <c r="EO387" s="79">
        <f t="shared" si="3451"/>
        <v>0</v>
      </c>
      <c r="EP387" s="79">
        <f t="shared" si="3452"/>
        <v>0</v>
      </c>
      <c r="EQ387" s="79">
        <f t="shared" si="3453"/>
        <v>0</v>
      </c>
      <c r="ER387" s="79">
        <f t="shared" si="3454"/>
        <v>0</v>
      </c>
      <c r="ES387" s="79">
        <f t="shared" si="3455"/>
        <v>0</v>
      </c>
      <c r="ET387" s="79">
        <f t="shared" si="3456"/>
        <v>0</v>
      </c>
      <c r="EU387" s="79">
        <f t="shared" si="3457"/>
        <v>0</v>
      </c>
      <c r="EV387" s="79">
        <f t="shared" si="3458"/>
        <v>0</v>
      </c>
      <c r="EW387" s="79">
        <f t="shared" si="3459"/>
        <v>0</v>
      </c>
      <c r="EX387" s="79">
        <f t="shared" si="3460"/>
        <v>0</v>
      </c>
      <c r="EY387" s="79">
        <f t="shared" si="3461"/>
        <v>0</v>
      </c>
      <c r="EZ387" s="79">
        <f t="shared" si="3462"/>
        <v>0</v>
      </c>
      <c r="FA387" s="79">
        <f t="shared" si="3463"/>
        <v>0</v>
      </c>
      <c r="FB387" s="79">
        <f t="shared" si="3464"/>
        <v>2</v>
      </c>
      <c r="FC387" s="79">
        <f t="shared" si="3465"/>
        <v>60</v>
      </c>
      <c r="FD387" s="79">
        <f t="shared" si="3466"/>
        <v>0</v>
      </c>
      <c r="FE387" s="79">
        <f t="shared" si="3467"/>
        <v>0</v>
      </c>
      <c r="FF387" s="79">
        <f t="shared" si="3468"/>
        <v>0</v>
      </c>
      <c r="FG387" s="153">
        <f t="shared" si="3469"/>
        <v>0</v>
      </c>
      <c r="FH387" s="79">
        <f t="shared" si="3470"/>
        <v>0</v>
      </c>
      <c r="FI387" s="79">
        <f t="shared" si="3471"/>
        <v>0</v>
      </c>
      <c r="FJ387" s="79">
        <f t="shared" si="3472"/>
        <v>0</v>
      </c>
      <c r="FK387" s="79">
        <f t="shared" si="3473"/>
        <v>0</v>
      </c>
      <c r="FL387" s="79">
        <f t="shared" si="3474"/>
        <v>0</v>
      </c>
      <c r="FM387" s="79">
        <f t="shared" si="3475"/>
        <v>0</v>
      </c>
      <c r="FN387" s="79">
        <f t="shared" si="3476"/>
        <v>0</v>
      </c>
      <c r="FO387" s="79">
        <f t="shared" si="3477"/>
        <v>0</v>
      </c>
      <c r="FP387" s="79">
        <f t="shared" si="3478"/>
        <v>0</v>
      </c>
      <c r="FQ387" s="79">
        <f t="shared" si="3479"/>
        <v>0</v>
      </c>
      <c r="FR387" s="79"/>
      <c r="FS387" s="155">
        <f t="shared" si="3480"/>
        <v>0</v>
      </c>
      <c r="FT387" s="79">
        <f t="shared" si="3481"/>
        <v>0</v>
      </c>
      <c r="FU387" s="79">
        <f t="shared" si="3482"/>
        <v>0</v>
      </c>
      <c r="FV387" s="79">
        <f t="shared" si="3483"/>
        <v>0</v>
      </c>
      <c r="FW387" s="79">
        <f t="shared" si="3484"/>
        <v>0</v>
      </c>
      <c r="FX387" s="79">
        <f t="shared" si="3485"/>
        <v>0</v>
      </c>
      <c r="FY387" s="79">
        <f t="shared" si="3486"/>
        <v>0</v>
      </c>
      <c r="FZ387" s="79">
        <f t="shared" si="3487"/>
        <v>0</v>
      </c>
      <c r="GA387" s="79">
        <f t="shared" si="3488"/>
        <v>0</v>
      </c>
      <c r="GB387" s="79">
        <f t="shared" si="3489"/>
        <v>0</v>
      </c>
      <c r="GC387" s="79">
        <f t="shared" si="3490"/>
        <v>0</v>
      </c>
      <c r="GD387" s="79">
        <f t="shared" si="3491"/>
        <v>0</v>
      </c>
      <c r="GE387" s="153">
        <f t="shared" si="3492"/>
        <v>60</v>
      </c>
      <c r="GF387" s="153">
        <f t="shared" si="3493"/>
        <v>0</v>
      </c>
      <c r="GG387" s="79"/>
      <c r="GH387" s="79"/>
      <c r="GI387" s="79"/>
      <c r="GJ387" s="80"/>
      <c r="GK387" s="267"/>
      <c r="GL387" s="10"/>
      <c r="GM387" s="10"/>
      <c r="GN387" s="1"/>
      <c r="GO387" s="13"/>
      <c r="GP387" s="26"/>
      <c r="GQ387" s="5"/>
      <c r="GR387" s="5"/>
    </row>
    <row r="388" spans="1:200" ht="24.95" hidden="1" customHeight="1" outlineLevel="1" x14ac:dyDescent="0.3">
      <c r="A388" s="116"/>
      <c r="B388" s="137" t="s">
        <v>249</v>
      </c>
      <c r="C388" s="119" t="s">
        <v>110</v>
      </c>
      <c r="D388" s="119" t="s">
        <v>95</v>
      </c>
      <c r="E388" s="119" t="s">
        <v>130</v>
      </c>
      <c r="F388" s="119" t="s">
        <v>246</v>
      </c>
      <c r="G388" s="119">
        <v>9</v>
      </c>
      <c r="H388" s="119">
        <v>3</v>
      </c>
      <c r="I388" s="119">
        <v>2</v>
      </c>
      <c r="J388" s="119">
        <v>3</v>
      </c>
      <c r="K388" s="119">
        <f t="shared" ref="K388" si="3557">SUM(J388)*2</f>
        <v>6</v>
      </c>
      <c r="L388" s="137"/>
      <c r="M388" s="172">
        <f t="shared" si="3523"/>
        <v>0</v>
      </c>
      <c r="N388" s="173"/>
      <c r="O388" s="142">
        <f t="shared" si="3524"/>
        <v>0</v>
      </c>
      <c r="P388" s="173"/>
      <c r="Q388" s="142">
        <f t="shared" si="3525"/>
        <v>0</v>
      </c>
      <c r="R388" s="173"/>
      <c r="S388" s="142">
        <f t="shared" ref="S388" si="3558">SUM(R388)*J388</f>
        <v>0</v>
      </c>
      <c r="T388" s="173"/>
      <c r="U388" s="142">
        <f t="shared" ref="U388" si="3559">SUM(T388)*K388</f>
        <v>0</v>
      </c>
      <c r="V388" s="173"/>
      <c r="W388" s="142">
        <f t="shared" si="3528"/>
        <v>0</v>
      </c>
      <c r="X388" s="68">
        <f t="shared" ref="X388" si="3560">SUM(J388*AX388*2+K388*AZ388*2)</f>
        <v>0</v>
      </c>
      <c r="Y388" s="68">
        <f t="shared" ref="Y388" si="3561">L388*J388*0.05</f>
        <v>0</v>
      </c>
      <c r="Z388" s="173"/>
      <c r="AA388" s="142"/>
      <c r="AB388" s="173">
        <v>17</v>
      </c>
      <c r="AC388" s="68">
        <f>AB388*H388*0.5</f>
        <v>25.5</v>
      </c>
      <c r="AD388" s="141"/>
      <c r="AE388" s="148"/>
      <c r="AF388" s="141"/>
      <c r="AG388" s="142"/>
      <c r="AH388" s="141"/>
      <c r="AI388" s="68"/>
      <c r="AJ388" s="141"/>
      <c r="AK388" s="68"/>
      <c r="AL388" s="141"/>
      <c r="AM388" s="142"/>
      <c r="AN388" s="141"/>
      <c r="AO388" s="142"/>
      <c r="AP388" s="141"/>
      <c r="AQ388" s="68"/>
      <c r="AR388" s="141"/>
      <c r="AS388" s="68"/>
      <c r="AT388" s="141"/>
      <c r="AU388" s="68"/>
      <c r="AV388" s="141"/>
      <c r="AW388" s="142"/>
      <c r="AX388" s="141"/>
      <c r="AY388" s="68"/>
      <c r="AZ388" s="141"/>
      <c r="BA388" s="68"/>
      <c r="BB388" s="141"/>
      <c r="BC388" s="68"/>
      <c r="BD388" s="141"/>
      <c r="BE388" s="112"/>
      <c r="BF388" s="116"/>
      <c r="BG388" s="181">
        <f t="shared" si="3442"/>
        <v>25.5</v>
      </c>
      <c r="BH388" s="181">
        <f t="shared" si="3443"/>
        <v>0</v>
      </c>
      <c r="BI388" s="116"/>
      <c r="BJ388" s="116"/>
      <c r="BK388" s="116"/>
      <c r="BL388" s="116"/>
      <c r="BM388" s="82"/>
      <c r="BN388" s="137" t="s">
        <v>394</v>
      </c>
      <c r="BO388" s="119" t="s">
        <v>110</v>
      </c>
      <c r="BP388" s="119" t="s">
        <v>95</v>
      </c>
      <c r="BQ388" s="119" t="s">
        <v>130</v>
      </c>
      <c r="BR388" s="119" t="s">
        <v>395</v>
      </c>
      <c r="BS388" s="119">
        <v>6</v>
      </c>
      <c r="BT388" s="119">
        <v>24</v>
      </c>
      <c r="BU388" s="119">
        <v>1</v>
      </c>
      <c r="BV388" s="119">
        <v>1</v>
      </c>
      <c r="BW388" s="119">
        <v>1</v>
      </c>
      <c r="BX388" s="138"/>
      <c r="BY388" s="172">
        <f t="shared" ref="BY388:BY389" si="3562">SUM(BZ388+CB388+CD388+CF388+CH388)</f>
        <v>0</v>
      </c>
      <c r="BZ388" s="141"/>
      <c r="CA388" s="142">
        <f t="shared" ref="CA388" si="3563">SUM(BZ388)*BU388</f>
        <v>0</v>
      </c>
      <c r="CB388" s="141"/>
      <c r="CC388" s="142">
        <f t="shared" si="3497"/>
        <v>0</v>
      </c>
      <c r="CD388" s="141"/>
      <c r="CE388" s="142">
        <f t="shared" ref="CE388" si="3564">SUM(CD388)*BV388</f>
        <v>0</v>
      </c>
      <c r="CF388" s="141"/>
      <c r="CG388" s="142">
        <f t="shared" ref="CG388" si="3565">SUM(CF388)*BW388</f>
        <v>0</v>
      </c>
      <c r="CH388" s="141"/>
      <c r="CI388" s="142">
        <f t="shared" ref="CI388" si="3566">SUM(CH388)*BV388*5</f>
        <v>0</v>
      </c>
      <c r="CJ388" s="68">
        <f t="shared" ref="CJ388:CJ389" si="3567">SUM(BV388*DJ388*2+BW388*DL388*2)</f>
        <v>0</v>
      </c>
      <c r="CK388" s="68">
        <f t="shared" ref="CK388:CK389" si="3568">BX388*BV388*0.05</f>
        <v>0</v>
      </c>
      <c r="CL388" s="141"/>
      <c r="CM388" s="142"/>
      <c r="CN388" s="141"/>
      <c r="CO388" s="68">
        <f>CN388*8*BW388</f>
        <v>0</v>
      </c>
      <c r="CP388" s="141"/>
      <c r="CQ388" s="148">
        <f>SUM(CP388*BT388*(30+4))/5</f>
        <v>0</v>
      </c>
      <c r="CR388" s="141"/>
      <c r="CS388" s="142">
        <f t="shared" ref="CS388" si="3569">SUM(CR388*BT388*3)</f>
        <v>0</v>
      </c>
      <c r="CT388" s="141"/>
      <c r="CU388" s="68">
        <f t="shared" ref="CU388" si="3570">SUM(CT388*BT388/3)</f>
        <v>0</v>
      </c>
      <c r="CV388" s="141"/>
      <c r="CW388" s="68">
        <f t="shared" ref="CW388" si="3571">SUM(CV388*BT388*2/3)</f>
        <v>0</v>
      </c>
      <c r="CX388" s="141"/>
      <c r="CY388" s="142">
        <f t="shared" ref="CY388" si="3572">SUM(CX388*BT388)</f>
        <v>0</v>
      </c>
      <c r="CZ388" s="141"/>
      <c r="DA388" s="142">
        <f t="shared" ref="DA388" si="3573">SUM(CZ388*BV388)</f>
        <v>0</v>
      </c>
      <c r="DB388" s="141">
        <v>1</v>
      </c>
      <c r="DC388" s="142">
        <f t="shared" ref="DC388" si="3574">DB388*BT388/3</f>
        <v>8</v>
      </c>
      <c r="DD388" s="141"/>
      <c r="DE388" s="142">
        <f t="shared" ref="DE388" si="3575">SUM(BV388*DD388*6)</f>
        <v>0</v>
      </c>
      <c r="DF388" s="141"/>
      <c r="DG388" s="68">
        <f t="shared" si="3511"/>
        <v>0</v>
      </c>
      <c r="DH388" s="141"/>
      <c r="DI388" s="142">
        <f t="shared" ref="DI388" si="3576">SUM(DH388*BT388/3)</f>
        <v>0</v>
      </c>
      <c r="DJ388" s="141"/>
      <c r="DK388" s="142">
        <f t="shared" ref="DK388:DK389" si="3577">SUM(BV388*DJ388*8)</f>
        <v>0</v>
      </c>
      <c r="DL388" s="141"/>
      <c r="DM388" s="68">
        <f t="shared" ref="DM388:DM389" si="3578">SUM(DL388*BW388*5*6)</f>
        <v>0</v>
      </c>
      <c r="DN388" s="141"/>
      <c r="DO388" s="68">
        <f t="shared" ref="DO388" si="3579">SUM(DN388*BW388*4*6)</f>
        <v>0</v>
      </c>
      <c r="DP388" s="141"/>
      <c r="DQ388" s="112">
        <f t="shared" si="3515"/>
        <v>0</v>
      </c>
      <c r="DR388" s="79"/>
      <c r="DS388" s="153">
        <f t="shared" si="3444"/>
        <v>8</v>
      </c>
      <c r="DT388" s="153">
        <f t="shared" si="3445"/>
        <v>8</v>
      </c>
      <c r="DU388" s="79"/>
      <c r="DV388" s="79"/>
      <c r="DW388" s="79"/>
      <c r="DX388" s="182"/>
      <c r="DY388" s="183"/>
      <c r="DZ388" s="184"/>
      <c r="EA388" s="184"/>
      <c r="EB388" s="79"/>
      <c r="EC388" s="79"/>
      <c r="ED388" s="79"/>
      <c r="EE388" s="79"/>
      <c r="EF388" s="79"/>
      <c r="EG388" s="79"/>
      <c r="EH388" s="79"/>
      <c r="EI388" s="79"/>
      <c r="EJ388" s="79">
        <f t="shared" si="3446"/>
        <v>0</v>
      </c>
      <c r="EK388" s="79">
        <f t="shared" si="3447"/>
        <v>0</v>
      </c>
      <c r="EL388" s="79">
        <f t="shared" si="3448"/>
        <v>0</v>
      </c>
      <c r="EM388" s="153">
        <f t="shared" si="3449"/>
        <v>0</v>
      </c>
      <c r="EN388" s="79">
        <f t="shared" si="3450"/>
        <v>0</v>
      </c>
      <c r="EO388" s="79">
        <f t="shared" si="3451"/>
        <v>0</v>
      </c>
      <c r="EP388" s="79">
        <f t="shared" si="3452"/>
        <v>0</v>
      </c>
      <c r="EQ388" s="79">
        <f t="shared" si="3453"/>
        <v>0</v>
      </c>
      <c r="ER388" s="79">
        <f t="shared" si="3454"/>
        <v>0</v>
      </c>
      <c r="ES388" s="79">
        <f t="shared" si="3455"/>
        <v>0</v>
      </c>
      <c r="ET388" s="79">
        <f t="shared" si="3456"/>
        <v>0</v>
      </c>
      <c r="EU388" s="79">
        <f t="shared" si="3457"/>
        <v>0</v>
      </c>
      <c r="EV388" s="79">
        <f t="shared" si="3458"/>
        <v>0</v>
      </c>
      <c r="EW388" s="79">
        <f t="shared" si="3459"/>
        <v>0</v>
      </c>
      <c r="EX388" s="79">
        <f t="shared" si="3460"/>
        <v>0</v>
      </c>
      <c r="EY388" s="79">
        <f t="shared" si="3461"/>
        <v>0</v>
      </c>
      <c r="EZ388" s="79">
        <f t="shared" si="3462"/>
        <v>17</v>
      </c>
      <c r="FA388" s="79">
        <f t="shared" si="3463"/>
        <v>25.5</v>
      </c>
      <c r="FB388" s="79">
        <f t="shared" si="3464"/>
        <v>0</v>
      </c>
      <c r="FC388" s="79">
        <f t="shared" si="3465"/>
        <v>0</v>
      </c>
      <c r="FD388" s="79">
        <f t="shared" si="3466"/>
        <v>0</v>
      </c>
      <c r="FE388" s="79">
        <f t="shared" si="3467"/>
        <v>0</v>
      </c>
      <c r="FF388" s="79">
        <f t="shared" si="3468"/>
        <v>0</v>
      </c>
      <c r="FG388" s="153">
        <f t="shared" si="3469"/>
        <v>0</v>
      </c>
      <c r="FH388" s="79">
        <f t="shared" si="3470"/>
        <v>0</v>
      </c>
      <c r="FI388" s="79">
        <f t="shared" si="3471"/>
        <v>0</v>
      </c>
      <c r="FJ388" s="79">
        <f t="shared" si="3472"/>
        <v>0</v>
      </c>
      <c r="FK388" s="79">
        <f t="shared" si="3473"/>
        <v>0</v>
      </c>
      <c r="FL388" s="79">
        <f t="shared" si="3474"/>
        <v>0</v>
      </c>
      <c r="FM388" s="79">
        <f t="shared" si="3475"/>
        <v>0</v>
      </c>
      <c r="FN388" s="79">
        <f t="shared" si="3476"/>
        <v>1</v>
      </c>
      <c r="FO388" s="79">
        <f t="shared" si="3477"/>
        <v>8</v>
      </c>
      <c r="FP388" s="79">
        <f t="shared" si="3478"/>
        <v>0</v>
      </c>
      <c r="FQ388" s="79">
        <f t="shared" si="3479"/>
        <v>0</v>
      </c>
      <c r="FR388" s="79"/>
      <c r="FS388" s="155">
        <f t="shared" si="3480"/>
        <v>0</v>
      </c>
      <c r="FT388" s="79">
        <f t="shared" si="3481"/>
        <v>0</v>
      </c>
      <c r="FU388" s="79">
        <f t="shared" si="3482"/>
        <v>0</v>
      </c>
      <c r="FV388" s="79">
        <f t="shared" si="3483"/>
        <v>0</v>
      </c>
      <c r="FW388" s="79">
        <f t="shared" si="3484"/>
        <v>0</v>
      </c>
      <c r="FX388" s="79">
        <f t="shared" si="3485"/>
        <v>0</v>
      </c>
      <c r="FY388" s="79">
        <f t="shared" si="3486"/>
        <v>0</v>
      </c>
      <c r="FZ388" s="79">
        <f t="shared" si="3487"/>
        <v>0</v>
      </c>
      <c r="GA388" s="79">
        <f t="shared" si="3488"/>
        <v>0</v>
      </c>
      <c r="GB388" s="79">
        <f t="shared" si="3489"/>
        <v>0</v>
      </c>
      <c r="GC388" s="79">
        <f t="shared" si="3490"/>
        <v>0</v>
      </c>
      <c r="GD388" s="79">
        <f t="shared" si="3491"/>
        <v>0</v>
      </c>
      <c r="GE388" s="153">
        <f t="shared" si="3492"/>
        <v>33.5</v>
      </c>
      <c r="GF388" s="153">
        <f t="shared" si="3493"/>
        <v>8</v>
      </c>
      <c r="GG388" s="79"/>
      <c r="GH388" s="79"/>
      <c r="GI388" s="79"/>
      <c r="GJ388" s="80"/>
      <c r="GK388" s="267"/>
      <c r="GL388" s="10"/>
      <c r="GM388" s="10"/>
      <c r="GN388" s="1"/>
      <c r="GO388" s="13"/>
      <c r="GP388" s="26"/>
      <c r="GQ388" s="5"/>
      <c r="GR388" s="5"/>
    </row>
    <row r="389" spans="1:200" ht="24.95" hidden="1" customHeight="1" outlineLevel="1" x14ac:dyDescent="0.3">
      <c r="A389" s="116"/>
      <c r="B389" s="168"/>
      <c r="C389" s="168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>
        <f t="shared" ref="M389:M396" si="3580">SUM(N389+P389+T389+V389+AR389*2)</f>
        <v>0</v>
      </c>
      <c r="N389" s="116"/>
      <c r="O389" s="181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  <c r="AF389" s="116"/>
      <c r="AG389" s="116"/>
      <c r="AH389" s="116"/>
      <c r="AI389" s="181"/>
      <c r="AJ389" s="116"/>
      <c r="AK389" s="116"/>
      <c r="AL389" s="116"/>
      <c r="AM389" s="116"/>
      <c r="AN389" s="116"/>
      <c r="AO389" s="116"/>
      <c r="AP389" s="116"/>
      <c r="AQ389" s="116"/>
      <c r="AR389" s="116"/>
      <c r="AS389" s="116"/>
      <c r="AT389" s="116"/>
      <c r="AU389" s="116"/>
      <c r="AV389" s="116"/>
      <c r="AW389" s="116"/>
      <c r="AX389" s="116"/>
      <c r="AY389" s="116"/>
      <c r="AZ389" s="116"/>
      <c r="BA389" s="116"/>
      <c r="BB389" s="116"/>
      <c r="BC389" s="116"/>
      <c r="BD389" s="116"/>
      <c r="BE389" s="116"/>
      <c r="BF389" s="116"/>
      <c r="BG389" s="181">
        <f t="shared" si="3442"/>
        <v>0</v>
      </c>
      <c r="BH389" s="181">
        <f t="shared" si="3443"/>
        <v>0</v>
      </c>
      <c r="BI389" s="116"/>
      <c r="BJ389" s="116"/>
      <c r="BK389" s="116"/>
      <c r="BL389" s="116"/>
      <c r="BM389" s="82"/>
      <c r="BN389" s="134" t="s">
        <v>257</v>
      </c>
      <c r="BO389" s="63" t="s">
        <v>110</v>
      </c>
      <c r="BP389" s="63" t="s">
        <v>95</v>
      </c>
      <c r="BQ389" s="63" t="s">
        <v>130</v>
      </c>
      <c r="BR389" s="63" t="s">
        <v>415</v>
      </c>
      <c r="BS389" s="63">
        <v>10</v>
      </c>
      <c r="BT389" s="63">
        <v>97</v>
      </c>
      <c r="BU389" s="63">
        <v>1</v>
      </c>
      <c r="BV389" s="63">
        <v>1</v>
      </c>
      <c r="BW389" s="63">
        <f>SUM(BV389)*2</f>
        <v>2</v>
      </c>
      <c r="BX389" s="62">
        <v>30</v>
      </c>
      <c r="BY389" s="135">
        <f t="shared" si="3562"/>
        <v>30</v>
      </c>
      <c r="BZ389" s="65"/>
      <c r="CA389" s="66">
        <f>SUM(BZ389)*BU389</f>
        <v>0</v>
      </c>
      <c r="CB389" s="65"/>
      <c r="CC389" s="66">
        <f t="shared" si="3497"/>
        <v>0</v>
      </c>
      <c r="CD389" s="65">
        <v>30</v>
      </c>
      <c r="CE389" s="66">
        <f>SUM(CD389)*BV389</f>
        <v>30</v>
      </c>
      <c r="CF389" s="65"/>
      <c r="CG389" s="66">
        <f>SUM(CF389)*BW389</f>
        <v>0</v>
      </c>
      <c r="CH389" s="65"/>
      <c r="CI389" s="66">
        <f>SUM(CH389)*BV389*5</f>
        <v>0</v>
      </c>
      <c r="CJ389" s="67">
        <f t="shared" si="3567"/>
        <v>0</v>
      </c>
      <c r="CK389" s="67">
        <f t="shared" si="3568"/>
        <v>1.5</v>
      </c>
      <c r="CL389" s="65"/>
      <c r="CM389" s="66"/>
      <c r="CN389" s="65"/>
      <c r="CO389" s="67">
        <f t="shared" ref="CO389" si="3581">SUM(CN389)*3*BT389/5</f>
        <v>0</v>
      </c>
      <c r="CP389" s="65"/>
      <c r="CQ389" s="69">
        <f>SUM(CP389*BT389*(30+4))</f>
        <v>0</v>
      </c>
      <c r="CR389" s="65"/>
      <c r="CS389" s="66">
        <f>SUM(CR389*BT389*3)</f>
        <v>0</v>
      </c>
      <c r="CT389" s="65"/>
      <c r="CU389" s="67">
        <f>SUM(CT389*BT389/3)</f>
        <v>0</v>
      </c>
      <c r="CV389" s="65"/>
      <c r="CW389" s="67">
        <f>SUM(CV389*BT389*2/3)</f>
        <v>0</v>
      </c>
      <c r="CX389" s="65"/>
      <c r="CY389" s="66">
        <f t="shared" ref="CY389" si="3582">SUM(CX389*BT389*2)</f>
        <v>0</v>
      </c>
      <c r="CZ389" s="65"/>
      <c r="DA389" s="66">
        <f t="shared" ref="DA389" si="3583">SUM(CZ389*BV389*2)</f>
        <v>0</v>
      </c>
      <c r="DB389" s="65"/>
      <c r="DC389" s="66">
        <f>SUM(DB389*BT389*2)</f>
        <v>0</v>
      </c>
      <c r="DD389" s="65">
        <v>1</v>
      </c>
      <c r="DE389" s="66">
        <f>DD389*BV389*6</f>
        <v>6</v>
      </c>
      <c r="DF389" s="65"/>
      <c r="DG389" s="67">
        <f t="shared" si="3511"/>
        <v>0</v>
      </c>
      <c r="DH389" s="65"/>
      <c r="DI389" s="66">
        <f t="shared" ref="DI389" si="3584">SUM(BV389*DH389*6)</f>
        <v>0</v>
      </c>
      <c r="DJ389" s="65"/>
      <c r="DK389" s="66">
        <f t="shared" si="3577"/>
        <v>0</v>
      </c>
      <c r="DL389" s="65"/>
      <c r="DM389" s="67">
        <f t="shared" si="3578"/>
        <v>0</v>
      </c>
      <c r="DN389" s="65"/>
      <c r="DO389" s="67">
        <f>SUM(DN389*BW389*4*6)</f>
        <v>0</v>
      </c>
      <c r="DP389" s="65"/>
      <c r="DQ389" s="70">
        <f>SUM(DP389*50)</f>
        <v>0</v>
      </c>
      <c r="DR389" s="79"/>
      <c r="DS389" s="153">
        <f t="shared" si="3444"/>
        <v>37.5</v>
      </c>
      <c r="DT389" s="153">
        <f t="shared" si="3445"/>
        <v>36</v>
      </c>
      <c r="DU389" s="79"/>
      <c r="DV389" s="79"/>
      <c r="DW389" s="79"/>
      <c r="DX389" s="182"/>
      <c r="DY389" s="183"/>
      <c r="DZ389" s="184"/>
      <c r="EA389" s="184"/>
      <c r="EB389" s="79"/>
      <c r="EC389" s="79"/>
      <c r="ED389" s="79"/>
      <c r="EE389" s="79"/>
      <c r="EF389" s="79"/>
      <c r="EG389" s="79"/>
      <c r="EH389" s="79"/>
      <c r="EI389" s="79"/>
      <c r="EJ389" s="79">
        <f t="shared" si="3446"/>
        <v>30</v>
      </c>
      <c r="EK389" s="79">
        <f t="shared" si="3447"/>
        <v>30</v>
      </c>
      <c r="EL389" s="79">
        <f t="shared" si="3448"/>
        <v>0</v>
      </c>
      <c r="EM389" s="153">
        <f t="shared" si="3449"/>
        <v>0</v>
      </c>
      <c r="EN389" s="79">
        <f t="shared" si="3450"/>
        <v>0</v>
      </c>
      <c r="EO389" s="79">
        <f t="shared" si="3451"/>
        <v>0</v>
      </c>
      <c r="EP389" s="79">
        <f t="shared" si="3452"/>
        <v>30</v>
      </c>
      <c r="EQ389" s="79">
        <f t="shared" si="3453"/>
        <v>30</v>
      </c>
      <c r="ER389" s="79">
        <f t="shared" si="3454"/>
        <v>0</v>
      </c>
      <c r="ES389" s="79">
        <f t="shared" si="3455"/>
        <v>0</v>
      </c>
      <c r="ET389" s="79">
        <f t="shared" si="3456"/>
        <v>0</v>
      </c>
      <c r="EU389" s="79">
        <f t="shared" si="3457"/>
        <v>0</v>
      </c>
      <c r="EV389" s="79">
        <f t="shared" si="3458"/>
        <v>0</v>
      </c>
      <c r="EW389" s="79">
        <f t="shared" si="3459"/>
        <v>1.5</v>
      </c>
      <c r="EX389" s="79">
        <f t="shared" si="3460"/>
        <v>0</v>
      </c>
      <c r="EY389" s="79">
        <f t="shared" si="3461"/>
        <v>0</v>
      </c>
      <c r="EZ389" s="79">
        <f t="shared" si="3462"/>
        <v>0</v>
      </c>
      <c r="FA389" s="79">
        <f t="shared" si="3463"/>
        <v>0</v>
      </c>
      <c r="FB389" s="79">
        <f t="shared" si="3464"/>
        <v>0</v>
      </c>
      <c r="FC389" s="79">
        <f t="shared" si="3465"/>
        <v>0</v>
      </c>
      <c r="FD389" s="79">
        <f t="shared" si="3466"/>
        <v>0</v>
      </c>
      <c r="FE389" s="79">
        <f t="shared" si="3467"/>
        <v>0</v>
      </c>
      <c r="FF389" s="79">
        <f t="shared" si="3468"/>
        <v>0</v>
      </c>
      <c r="FG389" s="153">
        <f t="shared" si="3469"/>
        <v>0</v>
      </c>
      <c r="FH389" s="79">
        <f t="shared" si="3470"/>
        <v>0</v>
      </c>
      <c r="FI389" s="79">
        <f t="shared" si="3471"/>
        <v>0</v>
      </c>
      <c r="FJ389" s="79">
        <f t="shared" si="3472"/>
        <v>0</v>
      </c>
      <c r="FK389" s="79">
        <f t="shared" si="3473"/>
        <v>0</v>
      </c>
      <c r="FL389" s="79">
        <f t="shared" si="3474"/>
        <v>0</v>
      </c>
      <c r="FM389" s="79">
        <f t="shared" si="3475"/>
        <v>0</v>
      </c>
      <c r="FN389" s="79">
        <f t="shared" si="3476"/>
        <v>0</v>
      </c>
      <c r="FO389" s="79">
        <f t="shared" si="3477"/>
        <v>0</v>
      </c>
      <c r="FP389" s="79">
        <f t="shared" si="3478"/>
        <v>1</v>
      </c>
      <c r="FQ389" s="79">
        <f t="shared" si="3479"/>
        <v>6</v>
      </c>
      <c r="FR389" s="79"/>
      <c r="FS389" s="155">
        <f t="shared" si="3480"/>
        <v>0</v>
      </c>
      <c r="FT389" s="79">
        <f t="shared" si="3481"/>
        <v>0</v>
      </c>
      <c r="FU389" s="79">
        <f t="shared" si="3482"/>
        <v>0</v>
      </c>
      <c r="FV389" s="79">
        <f t="shared" si="3483"/>
        <v>0</v>
      </c>
      <c r="FW389" s="79">
        <f t="shared" si="3484"/>
        <v>0</v>
      </c>
      <c r="FX389" s="79">
        <f t="shared" si="3485"/>
        <v>0</v>
      </c>
      <c r="FY389" s="79">
        <f t="shared" si="3486"/>
        <v>0</v>
      </c>
      <c r="FZ389" s="79">
        <f t="shared" si="3487"/>
        <v>0</v>
      </c>
      <c r="GA389" s="79">
        <f t="shared" si="3488"/>
        <v>0</v>
      </c>
      <c r="GB389" s="79">
        <f t="shared" si="3489"/>
        <v>0</v>
      </c>
      <c r="GC389" s="79">
        <f t="shared" si="3490"/>
        <v>0</v>
      </c>
      <c r="GD389" s="79">
        <f t="shared" si="3491"/>
        <v>0</v>
      </c>
      <c r="GE389" s="153">
        <f t="shared" si="3492"/>
        <v>37.5</v>
      </c>
      <c r="GF389" s="153">
        <f t="shared" si="3493"/>
        <v>36</v>
      </c>
      <c r="GG389" s="79"/>
      <c r="GH389" s="79"/>
      <c r="GI389" s="79"/>
      <c r="GJ389" s="80"/>
      <c r="GK389" s="267"/>
      <c r="GL389" s="10"/>
      <c r="GM389" s="10"/>
      <c r="GN389" s="1"/>
      <c r="GO389" s="13"/>
      <c r="GP389" s="26"/>
      <c r="GQ389" s="5"/>
      <c r="GR389" s="5"/>
    </row>
    <row r="390" spans="1:200" ht="24.95" hidden="1" customHeight="1" outlineLevel="1" x14ac:dyDescent="0.3">
      <c r="A390" s="116"/>
      <c r="B390" s="168"/>
      <c r="C390" s="168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>
        <f t="shared" si="3580"/>
        <v>0</v>
      </c>
      <c r="N390" s="116"/>
      <c r="O390" s="181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  <c r="AF390" s="116"/>
      <c r="AG390" s="116"/>
      <c r="AH390" s="116"/>
      <c r="AI390" s="181"/>
      <c r="AJ390" s="116"/>
      <c r="AK390" s="116"/>
      <c r="AL390" s="116"/>
      <c r="AM390" s="116"/>
      <c r="AN390" s="116"/>
      <c r="AO390" s="116"/>
      <c r="AP390" s="116"/>
      <c r="AQ390" s="116"/>
      <c r="AR390" s="116"/>
      <c r="AS390" s="116"/>
      <c r="AT390" s="116"/>
      <c r="AU390" s="116"/>
      <c r="AV390" s="116"/>
      <c r="AW390" s="116"/>
      <c r="AX390" s="116"/>
      <c r="AY390" s="116"/>
      <c r="AZ390" s="116"/>
      <c r="BA390" s="116"/>
      <c r="BB390" s="116"/>
      <c r="BC390" s="116"/>
      <c r="BD390" s="116"/>
      <c r="BE390" s="116"/>
      <c r="BF390" s="116"/>
      <c r="BG390" s="181">
        <f t="shared" si="3442"/>
        <v>0</v>
      </c>
      <c r="BH390" s="181">
        <f t="shared" si="3443"/>
        <v>0</v>
      </c>
      <c r="BI390" s="116"/>
      <c r="BJ390" s="116"/>
      <c r="BK390" s="116"/>
      <c r="BL390" s="116"/>
      <c r="BM390" s="82"/>
      <c r="BN390" s="184"/>
      <c r="BO390" s="184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>
        <f t="shared" ref="BY390:BY396" si="3585">SUM(BZ390+CB390+CF390+CH390+DD390*2)</f>
        <v>0</v>
      </c>
      <c r="BZ390" s="79"/>
      <c r="CA390" s="153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153"/>
      <c r="CV390" s="79"/>
      <c r="CW390" s="79"/>
      <c r="CX390" s="79"/>
      <c r="CY390" s="79"/>
      <c r="CZ390" s="79"/>
      <c r="DA390" s="79"/>
      <c r="DB390" s="79"/>
      <c r="DC390" s="155"/>
      <c r="DD390" s="79"/>
      <c r="DE390" s="155"/>
      <c r="DF390" s="79"/>
      <c r="DG390" s="79"/>
      <c r="DH390" s="79"/>
      <c r="DI390" s="79"/>
      <c r="DJ390" s="79"/>
      <c r="DK390" s="155"/>
      <c r="DL390" s="79"/>
      <c r="DM390" s="79"/>
      <c r="DN390" s="79"/>
      <c r="DO390" s="79"/>
      <c r="DP390" s="79"/>
      <c r="DQ390" s="79"/>
      <c r="DR390" s="79"/>
      <c r="DS390" s="153">
        <f t="shared" si="3444"/>
        <v>0</v>
      </c>
      <c r="DT390" s="153">
        <f t="shared" si="3445"/>
        <v>0</v>
      </c>
      <c r="DU390" s="79"/>
      <c r="DV390" s="79"/>
      <c r="DW390" s="79"/>
      <c r="DX390" s="182"/>
      <c r="DY390" s="183"/>
      <c r="DZ390" s="184"/>
      <c r="EA390" s="184"/>
      <c r="EB390" s="79"/>
      <c r="EC390" s="79"/>
      <c r="ED390" s="79"/>
      <c r="EE390" s="79"/>
      <c r="EF390" s="79"/>
      <c r="EG390" s="79"/>
      <c r="EH390" s="79"/>
      <c r="EI390" s="79"/>
      <c r="EJ390" s="79">
        <f t="shared" si="3446"/>
        <v>0</v>
      </c>
      <c r="EK390" s="79">
        <f t="shared" si="3447"/>
        <v>0</v>
      </c>
      <c r="EL390" s="79">
        <f t="shared" si="3448"/>
        <v>0</v>
      </c>
      <c r="EM390" s="153">
        <f t="shared" si="3449"/>
        <v>0</v>
      </c>
      <c r="EN390" s="79">
        <f t="shared" si="3450"/>
        <v>0</v>
      </c>
      <c r="EO390" s="79">
        <f t="shared" si="3451"/>
        <v>0</v>
      </c>
      <c r="EP390" s="79">
        <f t="shared" si="3452"/>
        <v>0</v>
      </c>
      <c r="EQ390" s="79">
        <f t="shared" si="3453"/>
        <v>0</v>
      </c>
      <c r="ER390" s="79">
        <f t="shared" si="3454"/>
        <v>0</v>
      </c>
      <c r="ES390" s="79">
        <f t="shared" si="3455"/>
        <v>0</v>
      </c>
      <c r="ET390" s="79">
        <f t="shared" si="3456"/>
        <v>0</v>
      </c>
      <c r="EU390" s="79">
        <f t="shared" si="3457"/>
        <v>0</v>
      </c>
      <c r="EV390" s="79">
        <f t="shared" si="3458"/>
        <v>0</v>
      </c>
      <c r="EW390" s="79">
        <f t="shared" si="3459"/>
        <v>0</v>
      </c>
      <c r="EX390" s="79">
        <f t="shared" si="3460"/>
        <v>0</v>
      </c>
      <c r="EY390" s="79">
        <f t="shared" si="3461"/>
        <v>0</v>
      </c>
      <c r="EZ390" s="79">
        <f t="shared" si="3462"/>
        <v>0</v>
      </c>
      <c r="FA390" s="79">
        <f t="shared" si="3463"/>
        <v>0</v>
      </c>
      <c r="FB390" s="79">
        <f t="shared" si="3464"/>
        <v>0</v>
      </c>
      <c r="FC390" s="79">
        <f t="shared" si="3465"/>
        <v>0</v>
      </c>
      <c r="FD390" s="79">
        <f t="shared" si="3466"/>
        <v>0</v>
      </c>
      <c r="FE390" s="79">
        <f t="shared" si="3467"/>
        <v>0</v>
      </c>
      <c r="FF390" s="79">
        <f t="shared" si="3468"/>
        <v>0</v>
      </c>
      <c r="FG390" s="153">
        <f t="shared" si="3469"/>
        <v>0</v>
      </c>
      <c r="FH390" s="79">
        <f t="shared" si="3470"/>
        <v>0</v>
      </c>
      <c r="FI390" s="79">
        <f t="shared" si="3471"/>
        <v>0</v>
      </c>
      <c r="FJ390" s="79">
        <f t="shared" si="3472"/>
        <v>0</v>
      </c>
      <c r="FK390" s="79">
        <f t="shared" si="3473"/>
        <v>0</v>
      </c>
      <c r="FL390" s="79">
        <f t="shared" si="3474"/>
        <v>0</v>
      </c>
      <c r="FM390" s="79">
        <f t="shared" si="3475"/>
        <v>0</v>
      </c>
      <c r="FN390" s="79">
        <f t="shared" si="3476"/>
        <v>0</v>
      </c>
      <c r="FO390" s="79">
        <f t="shared" si="3477"/>
        <v>0</v>
      </c>
      <c r="FP390" s="79">
        <f t="shared" si="3478"/>
        <v>0</v>
      </c>
      <c r="FQ390" s="79">
        <f t="shared" si="3479"/>
        <v>0</v>
      </c>
      <c r="FR390" s="79"/>
      <c r="FS390" s="155">
        <f t="shared" si="3480"/>
        <v>0</v>
      </c>
      <c r="FT390" s="79">
        <f t="shared" si="3481"/>
        <v>0</v>
      </c>
      <c r="FU390" s="79">
        <f t="shared" si="3482"/>
        <v>0</v>
      </c>
      <c r="FV390" s="79">
        <f t="shared" si="3483"/>
        <v>0</v>
      </c>
      <c r="FW390" s="79">
        <f t="shared" si="3484"/>
        <v>0</v>
      </c>
      <c r="FX390" s="79">
        <f t="shared" si="3485"/>
        <v>0</v>
      </c>
      <c r="FY390" s="79">
        <f t="shared" si="3486"/>
        <v>0</v>
      </c>
      <c r="FZ390" s="79">
        <f t="shared" si="3487"/>
        <v>0</v>
      </c>
      <c r="GA390" s="79">
        <f t="shared" si="3488"/>
        <v>0</v>
      </c>
      <c r="GB390" s="79">
        <f t="shared" si="3489"/>
        <v>0</v>
      </c>
      <c r="GC390" s="79">
        <f t="shared" si="3490"/>
        <v>0</v>
      </c>
      <c r="GD390" s="79">
        <f t="shared" si="3491"/>
        <v>0</v>
      </c>
      <c r="GE390" s="153">
        <f t="shared" si="3492"/>
        <v>0</v>
      </c>
      <c r="GF390" s="153">
        <f t="shared" si="3493"/>
        <v>0</v>
      </c>
      <c r="GG390" s="79"/>
      <c r="GH390" s="79"/>
      <c r="GI390" s="79"/>
      <c r="GJ390" s="80"/>
      <c r="GK390" s="267"/>
      <c r="GL390" s="10"/>
      <c r="GM390" s="10"/>
      <c r="GN390" s="1"/>
      <c r="GO390" s="13"/>
      <c r="GP390" s="26"/>
      <c r="GQ390" s="5"/>
      <c r="GR390" s="5"/>
    </row>
    <row r="391" spans="1:200" ht="24.95" hidden="1" customHeight="1" outlineLevel="1" x14ac:dyDescent="0.3">
      <c r="A391" s="116"/>
      <c r="B391" s="168"/>
      <c r="C391" s="168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>
        <f t="shared" si="3580"/>
        <v>0</v>
      </c>
      <c r="N391" s="116"/>
      <c r="O391" s="181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  <c r="AF391" s="116"/>
      <c r="AG391" s="116"/>
      <c r="AH391" s="116"/>
      <c r="AI391" s="181"/>
      <c r="AJ391" s="116"/>
      <c r="AK391" s="116"/>
      <c r="AL391" s="116"/>
      <c r="AM391" s="116"/>
      <c r="AN391" s="116"/>
      <c r="AO391" s="116"/>
      <c r="AP391" s="116"/>
      <c r="AQ391" s="116"/>
      <c r="AR391" s="116"/>
      <c r="AS391" s="116"/>
      <c r="AT391" s="116"/>
      <c r="AU391" s="116"/>
      <c r="AV391" s="116"/>
      <c r="AW391" s="116"/>
      <c r="AX391" s="116"/>
      <c r="AY391" s="116"/>
      <c r="AZ391" s="116"/>
      <c r="BA391" s="116"/>
      <c r="BB391" s="116"/>
      <c r="BC391" s="116"/>
      <c r="BD391" s="116"/>
      <c r="BE391" s="116"/>
      <c r="BF391" s="116"/>
      <c r="BG391" s="181">
        <f t="shared" si="3442"/>
        <v>0</v>
      </c>
      <c r="BH391" s="181">
        <f t="shared" si="3443"/>
        <v>0</v>
      </c>
      <c r="BI391" s="116"/>
      <c r="BJ391" s="116"/>
      <c r="BK391" s="116"/>
      <c r="BL391" s="116"/>
      <c r="BM391" s="82"/>
      <c r="BN391" s="184"/>
      <c r="BO391" s="184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>
        <f t="shared" si="3585"/>
        <v>0</v>
      </c>
      <c r="BZ391" s="79"/>
      <c r="CA391" s="153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153"/>
      <c r="CV391" s="79"/>
      <c r="CW391" s="79"/>
      <c r="CX391" s="79"/>
      <c r="CY391" s="79"/>
      <c r="CZ391" s="79"/>
      <c r="DA391" s="79"/>
      <c r="DB391" s="79"/>
      <c r="DC391" s="155"/>
      <c r="DD391" s="79"/>
      <c r="DE391" s="155"/>
      <c r="DF391" s="79"/>
      <c r="DG391" s="79"/>
      <c r="DH391" s="79"/>
      <c r="DI391" s="79"/>
      <c r="DJ391" s="79"/>
      <c r="DK391" s="155"/>
      <c r="DL391" s="79"/>
      <c r="DM391" s="79"/>
      <c r="DN391" s="79"/>
      <c r="DO391" s="79"/>
      <c r="DP391" s="79"/>
      <c r="DQ391" s="79"/>
      <c r="DR391" s="79"/>
      <c r="DS391" s="153">
        <f t="shared" si="3444"/>
        <v>0</v>
      </c>
      <c r="DT391" s="153">
        <f t="shared" si="3445"/>
        <v>0</v>
      </c>
      <c r="DU391" s="79"/>
      <c r="DV391" s="79"/>
      <c r="DW391" s="79"/>
      <c r="DX391" s="182"/>
      <c r="DY391" s="183"/>
      <c r="DZ391" s="184"/>
      <c r="EA391" s="184"/>
      <c r="EB391" s="79"/>
      <c r="EC391" s="79"/>
      <c r="ED391" s="79"/>
      <c r="EE391" s="79"/>
      <c r="EF391" s="79"/>
      <c r="EG391" s="79"/>
      <c r="EH391" s="79"/>
      <c r="EI391" s="79"/>
      <c r="EJ391" s="79">
        <f t="shared" si="3446"/>
        <v>0</v>
      </c>
      <c r="EK391" s="79">
        <f t="shared" si="3447"/>
        <v>0</v>
      </c>
      <c r="EL391" s="79">
        <f t="shared" si="3448"/>
        <v>0</v>
      </c>
      <c r="EM391" s="153">
        <f t="shared" si="3449"/>
        <v>0</v>
      </c>
      <c r="EN391" s="79">
        <f t="shared" si="3450"/>
        <v>0</v>
      </c>
      <c r="EO391" s="79">
        <f t="shared" si="3451"/>
        <v>0</v>
      </c>
      <c r="EP391" s="79">
        <f t="shared" si="3452"/>
        <v>0</v>
      </c>
      <c r="EQ391" s="79">
        <f t="shared" si="3453"/>
        <v>0</v>
      </c>
      <c r="ER391" s="79">
        <f t="shared" si="3454"/>
        <v>0</v>
      </c>
      <c r="ES391" s="79">
        <f t="shared" si="3455"/>
        <v>0</v>
      </c>
      <c r="ET391" s="79">
        <f t="shared" si="3456"/>
        <v>0</v>
      </c>
      <c r="EU391" s="79">
        <f t="shared" si="3457"/>
        <v>0</v>
      </c>
      <c r="EV391" s="79">
        <f t="shared" si="3458"/>
        <v>0</v>
      </c>
      <c r="EW391" s="79">
        <f t="shared" si="3459"/>
        <v>0</v>
      </c>
      <c r="EX391" s="79">
        <f t="shared" si="3460"/>
        <v>0</v>
      </c>
      <c r="EY391" s="79">
        <f t="shared" si="3461"/>
        <v>0</v>
      </c>
      <c r="EZ391" s="79">
        <f t="shared" si="3462"/>
        <v>0</v>
      </c>
      <c r="FA391" s="79">
        <f t="shared" si="3463"/>
        <v>0</v>
      </c>
      <c r="FB391" s="79">
        <f t="shared" si="3464"/>
        <v>0</v>
      </c>
      <c r="FC391" s="79">
        <f t="shared" si="3465"/>
        <v>0</v>
      </c>
      <c r="FD391" s="79">
        <f t="shared" si="3466"/>
        <v>0</v>
      </c>
      <c r="FE391" s="79">
        <f t="shared" si="3467"/>
        <v>0</v>
      </c>
      <c r="FF391" s="79">
        <f t="shared" si="3468"/>
        <v>0</v>
      </c>
      <c r="FG391" s="153">
        <f t="shared" si="3469"/>
        <v>0</v>
      </c>
      <c r="FH391" s="79">
        <f t="shared" si="3470"/>
        <v>0</v>
      </c>
      <c r="FI391" s="79">
        <f t="shared" si="3471"/>
        <v>0</v>
      </c>
      <c r="FJ391" s="79">
        <f t="shared" si="3472"/>
        <v>0</v>
      </c>
      <c r="FK391" s="79">
        <f t="shared" si="3473"/>
        <v>0</v>
      </c>
      <c r="FL391" s="79">
        <f t="shared" si="3474"/>
        <v>0</v>
      </c>
      <c r="FM391" s="79">
        <f t="shared" si="3475"/>
        <v>0</v>
      </c>
      <c r="FN391" s="79">
        <f t="shared" si="3476"/>
        <v>0</v>
      </c>
      <c r="FO391" s="79">
        <f t="shared" si="3477"/>
        <v>0</v>
      </c>
      <c r="FP391" s="79">
        <f t="shared" si="3478"/>
        <v>0</v>
      </c>
      <c r="FQ391" s="79">
        <f t="shared" si="3479"/>
        <v>0</v>
      </c>
      <c r="FR391" s="79"/>
      <c r="FS391" s="155">
        <f t="shared" si="3480"/>
        <v>0</v>
      </c>
      <c r="FT391" s="79">
        <f t="shared" si="3481"/>
        <v>0</v>
      </c>
      <c r="FU391" s="79">
        <f t="shared" si="3482"/>
        <v>0</v>
      </c>
      <c r="FV391" s="79">
        <f t="shared" si="3483"/>
        <v>0</v>
      </c>
      <c r="FW391" s="79">
        <f t="shared" si="3484"/>
        <v>0</v>
      </c>
      <c r="FX391" s="79">
        <f t="shared" si="3485"/>
        <v>0</v>
      </c>
      <c r="FY391" s="79">
        <f t="shared" si="3486"/>
        <v>0</v>
      </c>
      <c r="FZ391" s="79">
        <f t="shared" si="3487"/>
        <v>0</v>
      </c>
      <c r="GA391" s="79">
        <f t="shared" si="3488"/>
        <v>0</v>
      </c>
      <c r="GB391" s="79">
        <f t="shared" si="3489"/>
        <v>0</v>
      </c>
      <c r="GC391" s="79">
        <f t="shared" si="3490"/>
        <v>0</v>
      </c>
      <c r="GD391" s="79">
        <f t="shared" si="3491"/>
        <v>0</v>
      </c>
      <c r="GE391" s="153">
        <f t="shared" si="3492"/>
        <v>0</v>
      </c>
      <c r="GF391" s="153">
        <f t="shared" si="3493"/>
        <v>0</v>
      </c>
      <c r="GG391" s="79"/>
      <c r="GH391" s="79"/>
      <c r="GI391" s="79"/>
      <c r="GJ391" s="80"/>
      <c r="GK391" s="267"/>
      <c r="GL391" s="10"/>
      <c r="GM391" s="10"/>
      <c r="GN391" s="1"/>
      <c r="GO391" s="13"/>
      <c r="GP391" s="26"/>
      <c r="GQ391" s="5"/>
      <c r="GR391" s="5"/>
    </row>
    <row r="392" spans="1:200" ht="24.95" hidden="1" customHeight="1" outlineLevel="1" x14ac:dyDescent="0.3">
      <c r="A392" s="116"/>
      <c r="B392" s="168"/>
      <c r="C392" s="168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>
        <f t="shared" si="3580"/>
        <v>0</v>
      </c>
      <c r="N392" s="116"/>
      <c r="O392" s="181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  <c r="AF392" s="116"/>
      <c r="AG392" s="116"/>
      <c r="AH392" s="116"/>
      <c r="AI392" s="181"/>
      <c r="AJ392" s="116"/>
      <c r="AK392" s="116"/>
      <c r="AL392" s="116"/>
      <c r="AM392" s="116"/>
      <c r="AN392" s="116"/>
      <c r="AO392" s="116"/>
      <c r="AP392" s="116"/>
      <c r="AQ392" s="116"/>
      <c r="AR392" s="116"/>
      <c r="AS392" s="116"/>
      <c r="AT392" s="116"/>
      <c r="AU392" s="116"/>
      <c r="AV392" s="116"/>
      <c r="AW392" s="116"/>
      <c r="AX392" s="116"/>
      <c r="AY392" s="116"/>
      <c r="AZ392" s="116"/>
      <c r="BA392" s="116"/>
      <c r="BB392" s="116"/>
      <c r="BC392" s="116"/>
      <c r="BD392" s="116"/>
      <c r="BE392" s="116"/>
      <c r="BF392" s="116"/>
      <c r="BG392" s="181">
        <f t="shared" si="3442"/>
        <v>0</v>
      </c>
      <c r="BH392" s="181">
        <f t="shared" si="3443"/>
        <v>0</v>
      </c>
      <c r="BI392" s="116"/>
      <c r="BJ392" s="116"/>
      <c r="BK392" s="116"/>
      <c r="BL392" s="116"/>
      <c r="BM392" s="82"/>
      <c r="BN392" s="184"/>
      <c r="BO392" s="184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>
        <f t="shared" si="3585"/>
        <v>0</v>
      </c>
      <c r="BZ392" s="79"/>
      <c r="CA392" s="153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153"/>
      <c r="CV392" s="79"/>
      <c r="CW392" s="79"/>
      <c r="CX392" s="79"/>
      <c r="CY392" s="79"/>
      <c r="CZ392" s="79"/>
      <c r="DA392" s="79"/>
      <c r="DB392" s="79"/>
      <c r="DC392" s="155"/>
      <c r="DD392" s="79"/>
      <c r="DE392" s="155"/>
      <c r="DF392" s="79"/>
      <c r="DG392" s="79"/>
      <c r="DH392" s="79"/>
      <c r="DI392" s="79"/>
      <c r="DJ392" s="79"/>
      <c r="DK392" s="155"/>
      <c r="DL392" s="79"/>
      <c r="DM392" s="79"/>
      <c r="DN392" s="79"/>
      <c r="DO392" s="79"/>
      <c r="DP392" s="79"/>
      <c r="DQ392" s="79"/>
      <c r="DR392" s="79"/>
      <c r="DS392" s="153">
        <f t="shared" si="3444"/>
        <v>0</v>
      </c>
      <c r="DT392" s="153">
        <f t="shared" si="3445"/>
        <v>0</v>
      </c>
      <c r="DU392" s="79"/>
      <c r="DV392" s="79"/>
      <c r="DW392" s="79"/>
      <c r="DX392" s="182"/>
      <c r="DY392" s="183"/>
      <c r="DZ392" s="184"/>
      <c r="EA392" s="184"/>
      <c r="EB392" s="79"/>
      <c r="EC392" s="79"/>
      <c r="ED392" s="79"/>
      <c r="EE392" s="79"/>
      <c r="EF392" s="79"/>
      <c r="EG392" s="79"/>
      <c r="EH392" s="79"/>
      <c r="EI392" s="79"/>
      <c r="EJ392" s="79">
        <f t="shared" si="3446"/>
        <v>0</v>
      </c>
      <c r="EK392" s="79">
        <f t="shared" si="3447"/>
        <v>0</v>
      </c>
      <c r="EL392" s="79">
        <f t="shared" si="3448"/>
        <v>0</v>
      </c>
      <c r="EM392" s="153">
        <f t="shared" si="3449"/>
        <v>0</v>
      </c>
      <c r="EN392" s="79">
        <f t="shared" si="3450"/>
        <v>0</v>
      </c>
      <c r="EO392" s="79">
        <f t="shared" si="3451"/>
        <v>0</v>
      </c>
      <c r="EP392" s="79">
        <f t="shared" si="3452"/>
        <v>0</v>
      </c>
      <c r="EQ392" s="79">
        <f t="shared" si="3453"/>
        <v>0</v>
      </c>
      <c r="ER392" s="79">
        <f t="shared" si="3454"/>
        <v>0</v>
      </c>
      <c r="ES392" s="79">
        <f t="shared" si="3455"/>
        <v>0</v>
      </c>
      <c r="ET392" s="79">
        <f t="shared" si="3456"/>
        <v>0</v>
      </c>
      <c r="EU392" s="79">
        <f t="shared" si="3457"/>
        <v>0</v>
      </c>
      <c r="EV392" s="79">
        <f t="shared" si="3458"/>
        <v>0</v>
      </c>
      <c r="EW392" s="79">
        <f t="shared" si="3459"/>
        <v>0</v>
      </c>
      <c r="EX392" s="79">
        <f t="shared" si="3460"/>
        <v>0</v>
      </c>
      <c r="EY392" s="79">
        <f t="shared" si="3461"/>
        <v>0</v>
      </c>
      <c r="EZ392" s="79">
        <f t="shared" si="3462"/>
        <v>0</v>
      </c>
      <c r="FA392" s="79">
        <f t="shared" si="3463"/>
        <v>0</v>
      </c>
      <c r="FB392" s="79">
        <f t="shared" si="3464"/>
        <v>0</v>
      </c>
      <c r="FC392" s="79">
        <f t="shared" si="3465"/>
        <v>0</v>
      </c>
      <c r="FD392" s="79">
        <f t="shared" si="3466"/>
        <v>0</v>
      </c>
      <c r="FE392" s="79">
        <f t="shared" si="3467"/>
        <v>0</v>
      </c>
      <c r="FF392" s="79">
        <f t="shared" si="3468"/>
        <v>0</v>
      </c>
      <c r="FG392" s="153">
        <f t="shared" si="3469"/>
        <v>0</v>
      </c>
      <c r="FH392" s="79">
        <f t="shared" si="3470"/>
        <v>0</v>
      </c>
      <c r="FI392" s="79">
        <f t="shared" si="3471"/>
        <v>0</v>
      </c>
      <c r="FJ392" s="79">
        <f t="shared" si="3472"/>
        <v>0</v>
      </c>
      <c r="FK392" s="79">
        <f t="shared" si="3473"/>
        <v>0</v>
      </c>
      <c r="FL392" s="79">
        <f t="shared" si="3474"/>
        <v>0</v>
      </c>
      <c r="FM392" s="79">
        <f t="shared" si="3475"/>
        <v>0</v>
      </c>
      <c r="FN392" s="79">
        <f t="shared" si="3476"/>
        <v>0</v>
      </c>
      <c r="FO392" s="79">
        <f t="shared" si="3477"/>
        <v>0</v>
      </c>
      <c r="FP392" s="79">
        <f t="shared" si="3478"/>
        <v>0</v>
      </c>
      <c r="FQ392" s="79">
        <f t="shared" si="3479"/>
        <v>0</v>
      </c>
      <c r="FR392" s="79"/>
      <c r="FS392" s="155">
        <f t="shared" si="3480"/>
        <v>0</v>
      </c>
      <c r="FT392" s="79">
        <f t="shared" si="3481"/>
        <v>0</v>
      </c>
      <c r="FU392" s="79">
        <f t="shared" si="3482"/>
        <v>0</v>
      </c>
      <c r="FV392" s="79">
        <f t="shared" si="3483"/>
        <v>0</v>
      </c>
      <c r="FW392" s="79">
        <f t="shared" si="3484"/>
        <v>0</v>
      </c>
      <c r="FX392" s="79">
        <f t="shared" si="3485"/>
        <v>0</v>
      </c>
      <c r="FY392" s="79">
        <f t="shared" si="3486"/>
        <v>0</v>
      </c>
      <c r="FZ392" s="79">
        <f t="shared" si="3487"/>
        <v>0</v>
      </c>
      <c r="GA392" s="79">
        <f t="shared" si="3488"/>
        <v>0</v>
      </c>
      <c r="GB392" s="79">
        <f t="shared" si="3489"/>
        <v>0</v>
      </c>
      <c r="GC392" s="79">
        <f t="shared" si="3490"/>
        <v>0</v>
      </c>
      <c r="GD392" s="79">
        <f t="shared" si="3491"/>
        <v>0</v>
      </c>
      <c r="GE392" s="153">
        <f t="shared" si="3492"/>
        <v>0</v>
      </c>
      <c r="GF392" s="153">
        <f t="shared" si="3493"/>
        <v>0</v>
      </c>
      <c r="GG392" s="79"/>
      <c r="GH392" s="79"/>
      <c r="GI392" s="79"/>
      <c r="GJ392" s="80"/>
      <c r="GK392" s="267"/>
      <c r="GL392" s="10"/>
      <c r="GM392" s="10"/>
      <c r="GN392" s="1"/>
      <c r="GO392" s="13"/>
      <c r="GP392" s="26"/>
      <c r="GQ392" s="5"/>
      <c r="GR392" s="5"/>
    </row>
    <row r="393" spans="1:200" ht="24.95" hidden="1" customHeight="1" outlineLevel="1" x14ac:dyDescent="0.3">
      <c r="A393" s="116"/>
      <c r="B393" s="168"/>
      <c r="C393" s="168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>
        <f t="shared" si="3580"/>
        <v>0</v>
      </c>
      <c r="N393" s="116"/>
      <c r="O393" s="181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  <c r="AF393" s="116"/>
      <c r="AG393" s="116"/>
      <c r="AH393" s="116"/>
      <c r="AI393" s="181"/>
      <c r="AJ393" s="116"/>
      <c r="AK393" s="116"/>
      <c r="AL393" s="116"/>
      <c r="AM393" s="116"/>
      <c r="AN393" s="116"/>
      <c r="AO393" s="116"/>
      <c r="AP393" s="116"/>
      <c r="AQ393" s="116"/>
      <c r="AR393" s="116"/>
      <c r="AS393" s="116"/>
      <c r="AT393" s="116"/>
      <c r="AU393" s="116"/>
      <c r="AV393" s="116"/>
      <c r="AW393" s="116"/>
      <c r="AX393" s="116"/>
      <c r="AY393" s="116"/>
      <c r="AZ393" s="116"/>
      <c r="BA393" s="116"/>
      <c r="BB393" s="116"/>
      <c r="BC393" s="116"/>
      <c r="BD393" s="116"/>
      <c r="BE393" s="116"/>
      <c r="BF393" s="116"/>
      <c r="BG393" s="181">
        <f t="shared" si="3442"/>
        <v>0</v>
      </c>
      <c r="BH393" s="181">
        <f t="shared" si="3443"/>
        <v>0</v>
      </c>
      <c r="BI393" s="116"/>
      <c r="BJ393" s="116"/>
      <c r="BK393" s="116"/>
      <c r="BL393" s="116"/>
      <c r="BM393" s="82"/>
      <c r="BN393" s="184"/>
      <c r="BO393" s="184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>
        <f t="shared" si="3585"/>
        <v>0</v>
      </c>
      <c r="BZ393" s="79"/>
      <c r="CA393" s="153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153"/>
      <c r="CV393" s="79"/>
      <c r="CW393" s="79"/>
      <c r="CX393" s="79"/>
      <c r="CY393" s="79"/>
      <c r="CZ393" s="79"/>
      <c r="DA393" s="79"/>
      <c r="DB393" s="79"/>
      <c r="DC393" s="155"/>
      <c r="DD393" s="79"/>
      <c r="DE393" s="155"/>
      <c r="DF393" s="79"/>
      <c r="DG393" s="79"/>
      <c r="DH393" s="79"/>
      <c r="DI393" s="79"/>
      <c r="DJ393" s="79"/>
      <c r="DK393" s="155"/>
      <c r="DL393" s="79"/>
      <c r="DM393" s="79"/>
      <c r="DN393" s="79"/>
      <c r="DO393" s="79"/>
      <c r="DP393" s="79"/>
      <c r="DQ393" s="79"/>
      <c r="DR393" s="79"/>
      <c r="DS393" s="153">
        <f t="shared" si="3444"/>
        <v>0</v>
      </c>
      <c r="DT393" s="153">
        <f t="shared" si="3445"/>
        <v>0</v>
      </c>
      <c r="DU393" s="79"/>
      <c r="DV393" s="79"/>
      <c r="DW393" s="79"/>
      <c r="DX393" s="182"/>
      <c r="DY393" s="183"/>
      <c r="DZ393" s="184"/>
      <c r="EA393" s="184"/>
      <c r="EB393" s="79"/>
      <c r="EC393" s="79"/>
      <c r="ED393" s="79"/>
      <c r="EE393" s="79"/>
      <c r="EF393" s="79"/>
      <c r="EG393" s="79"/>
      <c r="EH393" s="79"/>
      <c r="EI393" s="79"/>
      <c r="EJ393" s="79">
        <f t="shared" si="3446"/>
        <v>0</v>
      </c>
      <c r="EK393" s="79">
        <f t="shared" si="3447"/>
        <v>0</v>
      </c>
      <c r="EL393" s="79">
        <f t="shared" si="3448"/>
        <v>0</v>
      </c>
      <c r="EM393" s="153">
        <f t="shared" si="3449"/>
        <v>0</v>
      </c>
      <c r="EN393" s="79">
        <f t="shared" si="3450"/>
        <v>0</v>
      </c>
      <c r="EO393" s="79">
        <f t="shared" si="3451"/>
        <v>0</v>
      </c>
      <c r="EP393" s="79">
        <f t="shared" si="3452"/>
        <v>0</v>
      </c>
      <c r="EQ393" s="79">
        <f t="shared" si="3453"/>
        <v>0</v>
      </c>
      <c r="ER393" s="79">
        <f t="shared" si="3454"/>
        <v>0</v>
      </c>
      <c r="ES393" s="79">
        <f t="shared" si="3455"/>
        <v>0</v>
      </c>
      <c r="ET393" s="79">
        <f t="shared" si="3456"/>
        <v>0</v>
      </c>
      <c r="EU393" s="79">
        <f t="shared" si="3457"/>
        <v>0</v>
      </c>
      <c r="EV393" s="79">
        <f t="shared" si="3458"/>
        <v>0</v>
      </c>
      <c r="EW393" s="79">
        <f t="shared" si="3459"/>
        <v>0</v>
      </c>
      <c r="EX393" s="79">
        <f t="shared" si="3460"/>
        <v>0</v>
      </c>
      <c r="EY393" s="79">
        <f t="shared" si="3461"/>
        <v>0</v>
      </c>
      <c r="EZ393" s="79">
        <f t="shared" si="3462"/>
        <v>0</v>
      </c>
      <c r="FA393" s="79">
        <f t="shared" si="3463"/>
        <v>0</v>
      </c>
      <c r="FB393" s="79">
        <f t="shared" si="3464"/>
        <v>0</v>
      </c>
      <c r="FC393" s="79">
        <f t="shared" si="3465"/>
        <v>0</v>
      </c>
      <c r="FD393" s="79">
        <f t="shared" si="3466"/>
        <v>0</v>
      </c>
      <c r="FE393" s="79">
        <f t="shared" si="3467"/>
        <v>0</v>
      </c>
      <c r="FF393" s="79">
        <f t="shared" si="3468"/>
        <v>0</v>
      </c>
      <c r="FG393" s="153">
        <f t="shared" si="3469"/>
        <v>0</v>
      </c>
      <c r="FH393" s="79">
        <f t="shared" si="3470"/>
        <v>0</v>
      </c>
      <c r="FI393" s="79">
        <f t="shared" si="3471"/>
        <v>0</v>
      </c>
      <c r="FJ393" s="79">
        <f t="shared" si="3472"/>
        <v>0</v>
      </c>
      <c r="FK393" s="79">
        <f t="shared" si="3473"/>
        <v>0</v>
      </c>
      <c r="FL393" s="79">
        <f t="shared" si="3474"/>
        <v>0</v>
      </c>
      <c r="FM393" s="79">
        <f t="shared" si="3475"/>
        <v>0</v>
      </c>
      <c r="FN393" s="79">
        <f t="shared" si="3476"/>
        <v>0</v>
      </c>
      <c r="FO393" s="79">
        <f t="shared" si="3477"/>
        <v>0</v>
      </c>
      <c r="FP393" s="79">
        <f t="shared" si="3478"/>
        <v>0</v>
      </c>
      <c r="FQ393" s="79">
        <f t="shared" si="3479"/>
        <v>0</v>
      </c>
      <c r="FR393" s="79"/>
      <c r="FS393" s="155">
        <f t="shared" si="3480"/>
        <v>0</v>
      </c>
      <c r="FT393" s="79">
        <f t="shared" si="3481"/>
        <v>0</v>
      </c>
      <c r="FU393" s="79">
        <f t="shared" si="3482"/>
        <v>0</v>
      </c>
      <c r="FV393" s="79">
        <f t="shared" si="3483"/>
        <v>0</v>
      </c>
      <c r="FW393" s="79">
        <f t="shared" si="3484"/>
        <v>0</v>
      </c>
      <c r="FX393" s="79">
        <f t="shared" si="3485"/>
        <v>0</v>
      </c>
      <c r="FY393" s="79">
        <f t="shared" si="3486"/>
        <v>0</v>
      </c>
      <c r="FZ393" s="79">
        <f t="shared" si="3487"/>
        <v>0</v>
      </c>
      <c r="GA393" s="79">
        <f t="shared" si="3488"/>
        <v>0</v>
      </c>
      <c r="GB393" s="79">
        <f t="shared" si="3489"/>
        <v>0</v>
      </c>
      <c r="GC393" s="79">
        <f t="shared" si="3490"/>
        <v>0</v>
      </c>
      <c r="GD393" s="79">
        <f t="shared" si="3491"/>
        <v>0</v>
      </c>
      <c r="GE393" s="153">
        <f t="shared" si="3492"/>
        <v>0</v>
      </c>
      <c r="GF393" s="153">
        <f t="shared" si="3493"/>
        <v>0</v>
      </c>
      <c r="GG393" s="79"/>
      <c r="GH393" s="79"/>
      <c r="GI393" s="79"/>
      <c r="GJ393" s="80"/>
      <c r="GK393" s="267"/>
      <c r="GL393" s="10"/>
      <c r="GM393" s="10"/>
      <c r="GN393" s="1"/>
      <c r="GO393" s="13"/>
      <c r="GP393" s="26"/>
      <c r="GQ393" s="5"/>
      <c r="GR393" s="5"/>
    </row>
    <row r="394" spans="1:200" ht="24.95" hidden="1" customHeight="1" outlineLevel="1" x14ac:dyDescent="0.3">
      <c r="A394" s="116"/>
      <c r="B394" s="168"/>
      <c r="C394" s="168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>
        <f t="shared" si="3580"/>
        <v>0</v>
      </c>
      <c r="N394" s="116"/>
      <c r="O394" s="181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  <c r="AF394" s="116"/>
      <c r="AG394" s="116"/>
      <c r="AH394" s="116"/>
      <c r="AI394" s="181"/>
      <c r="AJ394" s="116"/>
      <c r="AK394" s="116"/>
      <c r="AL394" s="116"/>
      <c r="AM394" s="116"/>
      <c r="AN394" s="116"/>
      <c r="AO394" s="116"/>
      <c r="AP394" s="116"/>
      <c r="AQ394" s="116"/>
      <c r="AR394" s="116"/>
      <c r="AS394" s="116"/>
      <c r="AT394" s="116"/>
      <c r="AU394" s="116"/>
      <c r="AV394" s="116"/>
      <c r="AW394" s="116"/>
      <c r="AX394" s="116"/>
      <c r="AY394" s="116"/>
      <c r="AZ394" s="116"/>
      <c r="BA394" s="116"/>
      <c r="BB394" s="116"/>
      <c r="BC394" s="116"/>
      <c r="BD394" s="116"/>
      <c r="BE394" s="116"/>
      <c r="BF394" s="116"/>
      <c r="BG394" s="181">
        <f t="shared" si="3442"/>
        <v>0</v>
      </c>
      <c r="BH394" s="181">
        <f t="shared" si="3443"/>
        <v>0</v>
      </c>
      <c r="BI394" s="116"/>
      <c r="BJ394" s="116"/>
      <c r="BK394" s="116"/>
      <c r="BL394" s="116"/>
      <c r="BM394" s="82"/>
      <c r="BN394" s="184"/>
      <c r="BO394" s="184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>
        <f t="shared" si="3585"/>
        <v>0</v>
      </c>
      <c r="BZ394" s="79"/>
      <c r="CA394" s="153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153"/>
      <c r="CV394" s="79"/>
      <c r="CW394" s="79"/>
      <c r="CX394" s="79"/>
      <c r="CY394" s="79"/>
      <c r="CZ394" s="79"/>
      <c r="DA394" s="79"/>
      <c r="DB394" s="79"/>
      <c r="DC394" s="155"/>
      <c r="DD394" s="79"/>
      <c r="DE394" s="155"/>
      <c r="DF394" s="79"/>
      <c r="DG394" s="79"/>
      <c r="DH394" s="79"/>
      <c r="DI394" s="79"/>
      <c r="DJ394" s="79"/>
      <c r="DK394" s="155"/>
      <c r="DL394" s="79"/>
      <c r="DM394" s="79"/>
      <c r="DN394" s="79"/>
      <c r="DO394" s="79"/>
      <c r="DP394" s="79"/>
      <c r="DQ394" s="79"/>
      <c r="DR394" s="79"/>
      <c r="DS394" s="153">
        <f t="shared" si="3444"/>
        <v>0</v>
      </c>
      <c r="DT394" s="153">
        <f t="shared" si="3445"/>
        <v>0</v>
      </c>
      <c r="DU394" s="79"/>
      <c r="DV394" s="79"/>
      <c r="DW394" s="79"/>
      <c r="DX394" s="182"/>
      <c r="DY394" s="183"/>
      <c r="DZ394" s="184"/>
      <c r="EA394" s="184"/>
      <c r="EB394" s="79"/>
      <c r="EC394" s="79"/>
      <c r="ED394" s="79"/>
      <c r="EE394" s="79"/>
      <c r="EF394" s="79"/>
      <c r="EG394" s="79"/>
      <c r="EH394" s="79"/>
      <c r="EI394" s="79"/>
      <c r="EJ394" s="79">
        <f t="shared" si="3446"/>
        <v>0</v>
      </c>
      <c r="EK394" s="79">
        <f t="shared" si="3447"/>
        <v>0</v>
      </c>
      <c r="EL394" s="79">
        <f t="shared" si="3448"/>
        <v>0</v>
      </c>
      <c r="EM394" s="153">
        <f t="shared" si="3449"/>
        <v>0</v>
      </c>
      <c r="EN394" s="79">
        <f t="shared" si="3450"/>
        <v>0</v>
      </c>
      <c r="EO394" s="79">
        <f t="shared" si="3451"/>
        <v>0</v>
      </c>
      <c r="EP394" s="79">
        <f t="shared" si="3452"/>
        <v>0</v>
      </c>
      <c r="EQ394" s="79">
        <f t="shared" si="3453"/>
        <v>0</v>
      </c>
      <c r="ER394" s="79">
        <f t="shared" si="3454"/>
        <v>0</v>
      </c>
      <c r="ES394" s="79">
        <f t="shared" si="3455"/>
        <v>0</v>
      </c>
      <c r="ET394" s="79">
        <f t="shared" si="3456"/>
        <v>0</v>
      </c>
      <c r="EU394" s="79">
        <f t="shared" si="3457"/>
        <v>0</v>
      </c>
      <c r="EV394" s="79">
        <f t="shared" si="3458"/>
        <v>0</v>
      </c>
      <c r="EW394" s="79">
        <f t="shared" si="3459"/>
        <v>0</v>
      </c>
      <c r="EX394" s="79">
        <f t="shared" si="3460"/>
        <v>0</v>
      </c>
      <c r="EY394" s="79">
        <f t="shared" si="3461"/>
        <v>0</v>
      </c>
      <c r="EZ394" s="79">
        <f t="shared" si="3462"/>
        <v>0</v>
      </c>
      <c r="FA394" s="79">
        <f t="shared" si="3463"/>
        <v>0</v>
      </c>
      <c r="FB394" s="79">
        <f t="shared" si="3464"/>
        <v>0</v>
      </c>
      <c r="FC394" s="79">
        <f t="shared" si="3465"/>
        <v>0</v>
      </c>
      <c r="FD394" s="79">
        <f t="shared" si="3466"/>
        <v>0</v>
      </c>
      <c r="FE394" s="79">
        <f t="shared" si="3467"/>
        <v>0</v>
      </c>
      <c r="FF394" s="79">
        <f t="shared" si="3468"/>
        <v>0</v>
      </c>
      <c r="FG394" s="153">
        <f t="shared" si="3469"/>
        <v>0</v>
      </c>
      <c r="FH394" s="79">
        <f t="shared" si="3470"/>
        <v>0</v>
      </c>
      <c r="FI394" s="79">
        <f t="shared" si="3471"/>
        <v>0</v>
      </c>
      <c r="FJ394" s="79">
        <f t="shared" si="3472"/>
        <v>0</v>
      </c>
      <c r="FK394" s="79">
        <f t="shared" si="3473"/>
        <v>0</v>
      </c>
      <c r="FL394" s="79">
        <f t="shared" si="3474"/>
        <v>0</v>
      </c>
      <c r="FM394" s="79">
        <f t="shared" si="3475"/>
        <v>0</v>
      </c>
      <c r="FN394" s="79">
        <f t="shared" si="3476"/>
        <v>0</v>
      </c>
      <c r="FO394" s="79">
        <f t="shared" si="3477"/>
        <v>0</v>
      </c>
      <c r="FP394" s="79">
        <f t="shared" si="3478"/>
        <v>0</v>
      </c>
      <c r="FQ394" s="79">
        <f t="shared" si="3479"/>
        <v>0</v>
      </c>
      <c r="FR394" s="79"/>
      <c r="FS394" s="155">
        <f t="shared" si="3480"/>
        <v>0</v>
      </c>
      <c r="FT394" s="79">
        <f t="shared" si="3481"/>
        <v>0</v>
      </c>
      <c r="FU394" s="79">
        <f t="shared" si="3482"/>
        <v>0</v>
      </c>
      <c r="FV394" s="79">
        <f t="shared" si="3483"/>
        <v>0</v>
      </c>
      <c r="FW394" s="79">
        <f t="shared" si="3484"/>
        <v>0</v>
      </c>
      <c r="FX394" s="79">
        <f t="shared" si="3485"/>
        <v>0</v>
      </c>
      <c r="FY394" s="79">
        <f t="shared" si="3486"/>
        <v>0</v>
      </c>
      <c r="FZ394" s="79">
        <f t="shared" si="3487"/>
        <v>0</v>
      </c>
      <c r="GA394" s="79">
        <f t="shared" si="3488"/>
        <v>0</v>
      </c>
      <c r="GB394" s="79">
        <f t="shared" si="3489"/>
        <v>0</v>
      </c>
      <c r="GC394" s="79">
        <f t="shared" si="3490"/>
        <v>0</v>
      </c>
      <c r="GD394" s="79">
        <f t="shared" si="3491"/>
        <v>0</v>
      </c>
      <c r="GE394" s="153">
        <f t="shared" si="3492"/>
        <v>0</v>
      </c>
      <c r="GF394" s="153">
        <f t="shared" si="3493"/>
        <v>0</v>
      </c>
      <c r="GG394" s="79"/>
      <c r="GH394" s="79"/>
      <c r="GI394" s="79"/>
      <c r="GJ394" s="80"/>
      <c r="GK394" s="267"/>
      <c r="GL394" s="10"/>
      <c r="GM394" s="10"/>
      <c r="GN394" s="1"/>
      <c r="GO394" s="13"/>
      <c r="GP394" s="26"/>
      <c r="GQ394" s="5"/>
      <c r="GR394" s="5"/>
    </row>
    <row r="395" spans="1:200" ht="24.95" hidden="1" customHeight="1" outlineLevel="1" x14ac:dyDescent="0.3">
      <c r="A395" s="116"/>
      <c r="B395" s="168"/>
      <c r="C395" s="168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>
        <f t="shared" si="3580"/>
        <v>0</v>
      </c>
      <c r="N395" s="116"/>
      <c r="O395" s="181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  <c r="AF395" s="116"/>
      <c r="AG395" s="116"/>
      <c r="AH395" s="116"/>
      <c r="AI395" s="181"/>
      <c r="AJ395" s="116"/>
      <c r="AK395" s="116"/>
      <c r="AL395" s="116"/>
      <c r="AM395" s="116"/>
      <c r="AN395" s="116"/>
      <c r="AO395" s="116"/>
      <c r="AP395" s="116"/>
      <c r="AQ395" s="116"/>
      <c r="AR395" s="116"/>
      <c r="AS395" s="116"/>
      <c r="AT395" s="116"/>
      <c r="AU395" s="116"/>
      <c r="AV395" s="116"/>
      <c r="AW395" s="116"/>
      <c r="AX395" s="116"/>
      <c r="AY395" s="116"/>
      <c r="AZ395" s="116"/>
      <c r="BA395" s="116"/>
      <c r="BB395" s="116"/>
      <c r="BC395" s="116"/>
      <c r="BD395" s="116"/>
      <c r="BE395" s="116"/>
      <c r="BF395" s="116"/>
      <c r="BG395" s="181">
        <f t="shared" si="3442"/>
        <v>0</v>
      </c>
      <c r="BH395" s="181">
        <f t="shared" si="3443"/>
        <v>0</v>
      </c>
      <c r="BI395" s="116"/>
      <c r="BJ395" s="116"/>
      <c r="BK395" s="116"/>
      <c r="BL395" s="116"/>
      <c r="BM395" s="82"/>
      <c r="BN395" s="184"/>
      <c r="BO395" s="184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>
        <f t="shared" si="3585"/>
        <v>0</v>
      </c>
      <c r="BZ395" s="79"/>
      <c r="CA395" s="153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153"/>
      <c r="CV395" s="79"/>
      <c r="CW395" s="79"/>
      <c r="CX395" s="79"/>
      <c r="CY395" s="79"/>
      <c r="CZ395" s="79"/>
      <c r="DA395" s="79"/>
      <c r="DB395" s="79"/>
      <c r="DC395" s="155"/>
      <c r="DD395" s="79"/>
      <c r="DE395" s="155"/>
      <c r="DF395" s="79"/>
      <c r="DG395" s="79"/>
      <c r="DH395" s="79"/>
      <c r="DI395" s="79"/>
      <c r="DJ395" s="79"/>
      <c r="DK395" s="155"/>
      <c r="DL395" s="79"/>
      <c r="DM395" s="79"/>
      <c r="DN395" s="79"/>
      <c r="DO395" s="79"/>
      <c r="DP395" s="79"/>
      <c r="DQ395" s="79"/>
      <c r="DR395" s="79"/>
      <c r="DS395" s="153">
        <f t="shared" si="3444"/>
        <v>0</v>
      </c>
      <c r="DT395" s="153">
        <f t="shared" si="3445"/>
        <v>0</v>
      </c>
      <c r="DU395" s="79"/>
      <c r="DV395" s="79"/>
      <c r="DW395" s="79"/>
      <c r="DX395" s="182"/>
      <c r="DY395" s="183"/>
      <c r="DZ395" s="184"/>
      <c r="EA395" s="184"/>
      <c r="EB395" s="79"/>
      <c r="EC395" s="79"/>
      <c r="ED395" s="79"/>
      <c r="EE395" s="79"/>
      <c r="EF395" s="79"/>
      <c r="EG395" s="79"/>
      <c r="EH395" s="79"/>
      <c r="EI395" s="79"/>
      <c r="EJ395" s="79">
        <f t="shared" si="3446"/>
        <v>0</v>
      </c>
      <c r="EK395" s="79">
        <f t="shared" si="3447"/>
        <v>0</v>
      </c>
      <c r="EL395" s="79">
        <f t="shared" si="3448"/>
        <v>0</v>
      </c>
      <c r="EM395" s="153">
        <f t="shared" si="3449"/>
        <v>0</v>
      </c>
      <c r="EN395" s="79">
        <f t="shared" si="3450"/>
        <v>0</v>
      </c>
      <c r="EO395" s="79">
        <f t="shared" si="3451"/>
        <v>0</v>
      </c>
      <c r="EP395" s="79">
        <f t="shared" si="3452"/>
        <v>0</v>
      </c>
      <c r="EQ395" s="79">
        <f t="shared" si="3453"/>
        <v>0</v>
      </c>
      <c r="ER395" s="79">
        <f t="shared" si="3454"/>
        <v>0</v>
      </c>
      <c r="ES395" s="79">
        <f t="shared" si="3455"/>
        <v>0</v>
      </c>
      <c r="ET395" s="79">
        <f t="shared" si="3456"/>
        <v>0</v>
      </c>
      <c r="EU395" s="79">
        <f t="shared" si="3457"/>
        <v>0</v>
      </c>
      <c r="EV395" s="79">
        <f t="shared" si="3458"/>
        <v>0</v>
      </c>
      <c r="EW395" s="79">
        <f t="shared" si="3459"/>
        <v>0</v>
      </c>
      <c r="EX395" s="79">
        <f t="shared" si="3460"/>
        <v>0</v>
      </c>
      <c r="EY395" s="79">
        <f t="shared" si="3461"/>
        <v>0</v>
      </c>
      <c r="EZ395" s="79">
        <f t="shared" si="3462"/>
        <v>0</v>
      </c>
      <c r="FA395" s="79">
        <f t="shared" si="3463"/>
        <v>0</v>
      </c>
      <c r="FB395" s="79">
        <f t="shared" si="3464"/>
        <v>0</v>
      </c>
      <c r="FC395" s="79">
        <f t="shared" si="3465"/>
        <v>0</v>
      </c>
      <c r="FD395" s="79">
        <f t="shared" si="3466"/>
        <v>0</v>
      </c>
      <c r="FE395" s="79">
        <f t="shared" si="3467"/>
        <v>0</v>
      </c>
      <c r="FF395" s="79">
        <f t="shared" si="3468"/>
        <v>0</v>
      </c>
      <c r="FG395" s="153">
        <f t="shared" si="3469"/>
        <v>0</v>
      </c>
      <c r="FH395" s="79">
        <f t="shared" si="3470"/>
        <v>0</v>
      </c>
      <c r="FI395" s="79">
        <f t="shared" si="3471"/>
        <v>0</v>
      </c>
      <c r="FJ395" s="79">
        <f t="shared" si="3472"/>
        <v>0</v>
      </c>
      <c r="FK395" s="79">
        <f t="shared" si="3473"/>
        <v>0</v>
      </c>
      <c r="FL395" s="79">
        <f t="shared" si="3474"/>
        <v>0</v>
      </c>
      <c r="FM395" s="79">
        <f t="shared" si="3475"/>
        <v>0</v>
      </c>
      <c r="FN395" s="79">
        <f t="shared" si="3476"/>
        <v>0</v>
      </c>
      <c r="FO395" s="79">
        <f t="shared" si="3477"/>
        <v>0</v>
      </c>
      <c r="FP395" s="79">
        <f t="shared" si="3478"/>
        <v>0</v>
      </c>
      <c r="FQ395" s="79">
        <f t="shared" si="3479"/>
        <v>0</v>
      </c>
      <c r="FR395" s="79"/>
      <c r="FS395" s="155">
        <f t="shared" si="3480"/>
        <v>0</v>
      </c>
      <c r="FT395" s="79">
        <f t="shared" si="3481"/>
        <v>0</v>
      </c>
      <c r="FU395" s="79">
        <f t="shared" si="3482"/>
        <v>0</v>
      </c>
      <c r="FV395" s="79">
        <f t="shared" si="3483"/>
        <v>0</v>
      </c>
      <c r="FW395" s="79">
        <f t="shared" si="3484"/>
        <v>0</v>
      </c>
      <c r="FX395" s="79">
        <f t="shared" si="3485"/>
        <v>0</v>
      </c>
      <c r="FY395" s="79">
        <f t="shared" si="3486"/>
        <v>0</v>
      </c>
      <c r="FZ395" s="79">
        <f t="shared" si="3487"/>
        <v>0</v>
      </c>
      <c r="GA395" s="79">
        <f t="shared" si="3488"/>
        <v>0</v>
      </c>
      <c r="GB395" s="79">
        <f t="shared" si="3489"/>
        <v>0</v>
      </c>
      <c r="GC395" s="79">
        <f t="shared" si="3490"/>
        <v>0</v>
      </c>
      <c r="GD395" s="79">
        <f t="shared" si="3491"/>
        <v>0</v>
      </c>
      <c r="GE395" s="153">
        <f t="shared" si="3492"/>
        <v>0</v>
      </c>
      <c r="GF395" s="153">
        <f t="shared" si="3493"/>
        <v>0</v>
      </c>
      <c r="GG395" s="79"/>
      <c r="GH395" s="79"/>
      <c r="GI395" s="79"/>
      <c r="GJ395" s="80"/>
      <c r="GK395" s="267"/>
      <c r="GL395" s="10"/>
      <c r="GM395" s="10"/>
      <c r="GN395" s="1"/>
      <c r="GO395" s="13"/>
      <c r="GP395" s="26"/>
      <c r="GQ395" s="5"/>
      <c r="GR395" s="5"/>
    </row>
    <row r="396" spans="1:200" ht="24.95" hidden="1" customHeight="1" outlineLevel="1" x14ac:dyDescent="0.3">
      <c r="A396" s="116"/>
      <c r="B396" s="168"/>
      <c r="C396" s="168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>
        <f t="shared" si="3580"/>
        <v>0</v>
      </c>
      <c r="N396" s="116"/>
      <c r="O396" s="181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  <c r="AF396" s="116"/>
      <c r="AG396" s="116"/>
      <c r="AH396" s="116"/>
      <c r="AI396" s="181"/>
      <c r="AJ396" s="116"/>
      <c r="AK396" s="116"/>
      <c r="AL396" s="116"/>
      <c r="AM396" s="116"/>
      <c r="AN396" s="116"/>
      <c r="AO396" s="116"/>
      <c r="AP396" s="116"/>
      <c r="AQ396" s="116"/>
      <c r="AR396" s="116"/>
      <c r="AS396" s="116"/>
      <c r="AT396" s="116"/>
      <c r="AU396" s="116"/>
      <c r="AV396" s="116"/>
      <c r="AW396" s="116"/>
      <c r="AX396" s="116"/>
      <c r="AY396" s="116"/>
      <c r="AZ396" s="116"/>
      <c r="BA396" s="116"/>
      <c r="BB396" s="116"/>
      <c r="BC396" s="116"/>
      <c r="BD396" s="116"/>
      <c r="BE396" s="116"/>
      <c r="BF396" s="116"/>
      <c r="BG396" s="181">
        <f t="shared" si="3442"/>
        <v>0</v>
      </c>
      <c r="BH396" s="181">
        <f t="shared" si="3443"/>
        <v>0</v>
      </c>
      <c r="BI396" s="116"/>
      <c r="BJ396" s="116"/>
      <c r="BK396" s="116"/>
      <c r="BL396" s="116"/>
      <c r="BM396" s="185"/>
      <c r="BN396" s="186"/>
      <c r="BO396" s="186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>
        <f t="shared" si="3585"/>
        <v>0</v>
      </c>
      <c r="BZ396" s="83"/>
      <c r="CA396" s="187"/>
      <c r="CB396" s="83"/>
      <c r="CC396" s="83"/>
      <c r="CD396" s="83"/>
      <c r="CE396" s="83"/>
      <c r="CF396" s="83"/>
      <c r="CG396" s="83"/>
      <c r="CH396" s="83"/>
      <c r="CI396" s="83"/>
      <c r="CJ396" s="83"/>
      <c r="CK396" s="83"/>
      <c r="CL396" s="83"/>
      <c r="CM396" s="83"/>
      <c r="CN396" s="83"/>
      <c r="CO396" s="83"/>
      <c r="CP396" s="83"/>
      <c r="CQ396" s="83"/>
      <c r="CR396" s="83"/>
      <c r="CS396" s="83"/>
      <c r="CT396" s="83"/>
      <c r="CU396" s="187"/>
      <c r="CV396" s="83"/>
      <c r="CW396" s="83"/>
      <c r="CX396" s="83"/>
      <c r="CY396" s="83"/>
      <c r="CZ396" s="83"/>
      <c r="DA396" s="83"/>
      <c r="DB396" s="83"/>
      <c r="DC396" s="188"/>
      <c r="DD396" s="83"/>
      <c r="DE396" s="188"/>
      <c r="DF396" s="83"/>
      <c r="DG396" s="83"/>
      <c r="DH396" s="83"/>
      <c r="DI396" s="83"/>
      <c r="DJ396" s="83"/>
      <c r="DK396" s="188"/>
      <c r="DL396" s="83"/>
      <c r="DM396" s="83"/>
      <c r="DN396" s="83"/>
      <c r="DO396" s="83"/>
      <c r="DP396" s="83"/>
      <c r="DQ396" s="83"/>
      <c r="DR396" s="83"/>
      <c r="DS396" s="187">
        <f t="shared" si="3444"/>
        <v>0</v>
      </c>
      <c r="DT396" s="187">
        <f t="shared" si="3445"/>
        <v>0</v>
      </c>
      <c r="DU396" s="83"/>
      <c r="DV396" s="83"/>
      <c r="DW396" s="83"/>
      <c r="DX396" s="84"/>
      <c r="DY396" s="189"/>
      <c r="DZ396" s="186"/>
      <c r="EA396" s="186"/>
      <c r="EB396" s="83"/>
      <c r="EC396" s="83"/>
      <c r="ED396" s="83"/>
      <c r="EE396" s="83"/>
      <c r="EF396" s="83"/>
      <c r="EG396" s="83"/>
      <c r="EH396" s="83"/>
      <c r="EI396" s="83"/>
      <c r="EJ396" s="83">
        <f t="shared" si="3446"/>
        <v>0</v>
      </c>
      <c r="EK396" s="83">
        <f t="shared" si="3447"/>
        <v>0</v>
      </c>
      <c r="EL396" s="83">
        <f t="shared" si="3448"/>
        <v>0</v>
      </c>
      <c r="EM396" s="187">
        <f t="shared" si="3449"/>
        <v>0</v>
      </c>
      <c r="EN396" s="83">
        <f t="shared" si="3450"/>
        <v>0</v>
      </c>
      <c r="EO396" s="83">
        <f t="shared" si="3451"/>
        <v>0</v>
      </c>
      <c r="EP396" s="83">
        <f t="shared" si="3452"/>
        <v>0</v>
      </c>
      <c r="EQ396" s="83">
        <f t="shared" si="3453"/>
        <v>0</v>
      </c>
      <c r="ER396" s="83">
        <f t="shared" si="3454"/>
        <v>0</v>
      </c>
      <c r="ES396" s="83">
        <f t="shared" si="3455"/>
        <v>0</v>
      </c>
      <c r="ET396" s="83">
        <f t="shared" si="3456"/>
        <v>0</v>
      </c>
      <c r="EU396" s="83">
        <f t="shared" si="3457"/>
        <v>0</v>
      </c>
      <c r="EV396" s="83">
        <f t="shared" si="3458"/>
        <v>0</v>
      </c>
      <c r="EW396" s="83">
        <f t="shared" si="3459"/>
        <v>0</v>
      </c>
      <c r="EX396" s="83">
        <f t="shared" si="3460"/>
        <v>0</v>
      </c>
      <c r="EY396" s="83">
        <f t="shared" si="3461"/>
        <v>0</v>
      </c>
      <c r="EZ396" s="83">
        <f t="shared" si="3462"/>
        <v>0</v>
      </c>
      <c r="FA396" s="83">
        <f t="shared" si="3463"/>
        <v>0</v>
      </c>
      <c r="FB396" s="83">
        <f t="shared" si="3464"/>
        <v>0</v>
      </c>
      <c r="FC396" s="83">
        <f t="shared" si="3465"/>
        <v>0</v>
      </c>
      <c r="FD396" s="83">
        <f t="shared" si="3466"/>
        <v>0</v>
      </c>
      <c r="FE396" s="83">
        <f t="shared" si="3467"/>
        <v>0</v>
      </c>
      <c r="FF396" s="83">
        <f t="shared" si="3468"/>
        <v>0</v>
      </c>
      <c r="FG396" s="187">
        <f t="shared" si="3469"/>
        <v>0</v>
      </c>
      <c r="FH396" s="83">
        <f t="shared" si="3470"/>
        <v>0</v>
      </c>
      <c r="FI396" s="83">
        <f t="shared" si="3471"/>
        <v>0</v>
      </c>
      <c r="FJ396" s="83">
        <f t="shared" si="3472"/>
        <v>0</v>
      </c>
      <c r="FK396" s="83">
        <f t="shared" si="3473"/>
        <v>0</v>
      </c>
      <c r="FL396" s="83">
        <f t="shared" si="3474"/>
        <v>0</v>
      </c>
      <c r="FM396" s="83">
        <f t="shared" si="3475"/>
        <v>0</v>
      </c>
      <c r="FN396" s="83">
        <f t="shared" si="3476"/>
        <v>0</v>
      </c>
      <c r="FO396" s="83">
        <f t="shared" si="3477"/>
        <v>0</v>
      </c>
      <c r="FP396" s="83">
        <f t="shared" si="3478"/>
        <v>0</v>
      </c>
      <c r="FQ396" s="83">
        <f t="shared" si="3479"/>
        <v>0</v>
      </c>
      <c r="FR396" s="83"/>
      <c r="FS396" s="188">
        <f t="shared" si="3480"/>
        <v>0</v>
      </c>
      <c r="FT396" s="83">
        <f t="shared" si="3481"/>
        <v>0</v>
      </c>
      <c r="FU396" s="83">
        <f t="shared" si="3482"/>
        <v>0</v>
      </c>
      <c r="FV396" s="83">
        <f t="shared" si="3483"/>
        <v>0</v>
      </c>
      <c r="FW396" s="83">
        <f t="shared" si="3484"/>
        <v>0</v>
      </c>
      <c r="FX396" s="83">
        <f t="shared" si="3485"/>
        <v>0</v>
      </c>
      <c r="FY396" s="83">
        <f t="shared" si="3486"/>
        <v>0</v>
      </c>
      <c r="FZ396" s="83">
        <f t="shared" si="3487"/>
        <v>0</v>
      </c>
      <c r="GA396" s="83">
        <f t="shared" si="3488"/>
        <v>0</v>
      </c>
      <c r="GB396" s="83">
        <f t="shared" si="3489"/>
        <v>0</v>
      </c>
      <c r="GC396" s="83">
        <f t="shared" si="3490"/>
        <v>0</v>
      </c>
      <c r="GD396" s="83">
        <f t="shared" si="3491"/>
        <v>0</v>
      </c>
      <c r="GE396" s="187">
        <f t="shared" si="3492"/>
        <v>0</v>
      </c>
      <c r="GF396" s="187">
        <f t="shared" si="3493"/>
        <v>0</v>
      </c>
      <c r="GG396" s="83"/>
      <c r="GH396" s="83"/>
      <c r="GI396" s="83"/>
      <c r="GJ396" s="195"/>
      <c r="GK396" s="267"/>
      <c r="GL396" s="10"/>
      <c r="GM396" s="10"/>
      <c r="GN396" s="1"/>
      <c r="GO396" s="13"/>
      <c r="GP396" s="26"/>
      <c r="GQ396" s="5"/>
      <c r="GR396" s="5"/>
    </row>
    <row r="397" spans="1:200" s="2" customFormat="1" ht="24.95" customHeight="1" collapsed="1" x14ac:dyDescent="0.3">
      <c r="A397" s="152">
        <v>25</v>
      </c>
      <c r="B397" s="101" t="s">
        <v>85</v>
      </c>
      <c r="C397" s="100" t="s">
        <v>84</v>
      </c>
      <c r="D397" s="101">
        <v>1</v>
      </c>
      <c r="E397" s="152"/>
      <c r="F397" s="152"/>
      <c r="G397" s="152"/>
      <c r="H397" s="152"/>
      <c r="I397" s="152"/>
      <c r="J397" s="152"/>
      <c r="K397" s="152"/>
      <c r="L397" s="152">
        <f t="shared" ref="L397:BH397" si="3586">SUM(L398:L409)</f>
        <v>256</v>
      </c>
      <c r="M397" s="152">
        <f t="shared" si="3586"/>
        <v>164</v>
      </c>
      <c r="N397" s="152">
        <f t="shared" si="3586"/>
        <v>0</v>
      </c>
      <c r="O397" s="71">
        <f t="shared" si="3586"/>
        <v>0</v>
      </c>
      <c r="P397" s="152">
        <f t="shared" si="3586"/>
        <v>74</v>
      </c>
      <c r="Q397" s="152">
        <f t="shared" si="3586"/>
        <v>74</v>
      </c>
      <c r="R397" s="152">
        <f>SUM(R398:R409)</f>
        <v>62</v>
      </c>
      <c r="S397" s="152">
        <f>SUM(S398:S409)</f>
        <v>62</v>
      </c>
      <c r="T397" s="152">
        <f t="shared" si="3586"/>
        <v>0</v>
      </c>
      <c r="U397" s="152">
        <f t="shared" si="3586"/>
        <v>0</v>
      </c>
      <c r="V397" s="152">
        <f t="shared" si="3586"/>
        <v>28</v>
      </c>
      <c r="W397" s="152">
        <f t="shared" si="3586"/>
        <v>28</v>
      </c>
      <c r="X397" s="152">
        <f t="shared" si="3586"/>
        <v>0</v>
      </c>
      <c r="Y397" s="152">
        <f t="shared" si="3586"/>
        <v>12.8</v>
      </c>
      <c r="Z397" s="152">
        <f t="shared" si="3586"/>
        <v>0</v>
      </c>
      <c r="AA397" s="152">
        <f t="shared" si="3586"/>
        <v>0</v>
      </c>
      <c r="AB397" s="152">
        <f t="shared" si="3586"/>
        <v>17</v>
      </c>
      <c r="AC397" s="152">
        <f t="shared" si="3586"/>
        <v>102</v>
      </c>
      <c r="AD397" s="152">
        <f t="shared" si="3586"/>
        <v>1</v>
      </c>
      <c r="AE397" s="152">
        <f t="shared" si="3586"/>
        <v>90</v>
      </c>
      <c r="AF397" s="152">
        <f t="shared" si="3586"/>
        <v>0</v>
      </c>
      <c r="AG397" s="152">
        <f t="shared" si="3586"/>
        <v>0</v>
      </c>
      <c r="AH397" s="152">
        <f t="shared" si="3586"/>
        <v>0</v>
      </c>
      <c r="AI397" s="71">
        <f t="shared" si="3586"/>
        <v>0</v>
      </c>
      <c r="AJ397" s="152">
        <f t="shared" si="3586"/>
        <v>0</v>
      </c>
      <c r="AK397" s="152">
        <f t="shared" si="3586"/>
        <v>0</v>
      </c>
      <c r="AL397" s="152">
        <f t="shared" si="3586"/>
        <v>1</v>
      </c>
      <c r="AM397" s="152">
        <f t="shared" si="3586"/>
        <v>48</v>
      </c>
      <c r="AN397" s="152">
        <f>SUM(AN398:AN409)</f>
        <v>0</v>
      </c>
      <c r="AO397" s="152">
        <f t="shared" si="3586"/>
        <v>0</v>
      </c>
      <c r="AP397" s="152">
        <f t="shared" si="3586"/>
        <v>0</v>
      </c>
      <c r="AQ397" s="152">
        <f t="shared" si="3586"/>
        <v>0</v>
      </c>
      <c r="AR397" s="152">
        <f t="shared" si="3586"/>
        <v>2</v>
      </c>
      <c r="AS397" s="152">
        <f t="shared" si="3586"/>
        <v>12</v>
      </c>
      <c r="AT397" s="152">
        <f>SUM(AT398:AT409)</f>
        <v>2</v>
      </c>
      <c r="AU397" s="152">
        <f>SUM(AU398:AU409)</f>
        <v>16</v>
      </c>
      <c r="AV397" s="152">
        <f t="shared" si="3586"/>
        <v>0</v>
      </c>
      <c r="AW397" s="152">
        <f t="shared" si="3586"/>
        <v>0</v>
      </c>
      <c r="AX397" s="152">
        <f t="shared" si="3586"/>
        <v>0</v>
      </c>
      <c r="AY397" s="152">
        <f t="shared" si="3586"/>
        <v>0</v>
      </c>
      <c r="AZ397" s="152">
        <f t="shared" si="3586"/>
        <v>0</v>
      </c>
      <c r="BA397" s="152">
        <f t="shared" si="3586"/>
        <v>0</v>
      </c>
      <c r="BB397" s="152">
        <f t="shared" si="3586"/>
        <v>0</v>
      </c>
      <c r="BC397" s="152">
        <f t="shared" si="3586"/>
        <v>0</v>
      </c>
      <c r="BD397" s="152">
        <f t="shared" si="3586"/>
        <v>0</v>
      </c>
      <c r="BE397" s="152">
        <f t="shared" si="3586"/>
        <v>0</v>
      </c>
      <c r="BF397" s="152">
        <f t="shared" si="3586"/>
        <v>0</v>
      </c>
      <c r="BG397" s="71">
        <f t="shared" si="3586"/>
        <v>444.79999999999995</v>
      </c>
      <c r="BH397" s="71">
        <f t="shared" si="3586"/>
        <v>176</v>
      </c>
      <c r="BI397" s="152"/>
      <c r="BJ397" s="152"/>
      <c r="BK397" s="152"/>
      <c r="BL397" s="152"/>
      <c r="BM397" s="152">
        <v>25</v>
      </c>
      <c r="BN397" s="101" t="s">
        <v>85</v>
      </c>
      <c r="BO397" s="100" t="s">
        <v>84</v>
      </c>
      <c r="BP397" s="101">
        <v>1</v>
      </c>
      <c r="BQ397" s="152"/>
      <c r="BR397" s="152"/>
      <c r="BS397" s="152"/>
      <c r="BT397" s="152"/>
      <c r="BU397" s="152"/>
      <c r="BV397" s="152"/>
      <c r="BW397" s="152"/>
      <c r="BX397" s="152">
        <f t="shared" ref="BX397:CC397" si="3587">SUM(BX398:BX409)</f>
        <v>382</v>
      </c>
      <c r="BY397" s="152">
        <f t="shared" si="3587"/>
        <v>224</v>
      </c>
      <c r="BZ397" s="152">
        <f t="shared" si="3587"/>
        <v>0</v>
      </c>
      <c r="CA397" s="71">
        <f t="shared" si="3587"/>
        <v>0</v>
      </c>
      <c r="CB397" s="152">
        <f t="shared" si="3587"/>
        <v>108</v>
      </c>
      <c r="CC397" s="152">
        <f t="shared" si="3587"/>
        <v>108</v>
      </c>
      <c r="CD397" s="152">
        <f>SUM(CD398:CD409)</f>
        <v>116</v>
      </c>
      <c r="CE397" s="152">
        <f>SUM(CE398:CE409)</f>
        <v>146</v>
      </c>
      <c r="CF397" s="152">
        <f t="shared" ref="CF397:CY397" si="3588">SUM(CF398:CF409)</f>
        <v>0</v>
      </c>
      <c r="CG397" s="152">
        <f t="shared" si="3588"/>
        <v>0</v>
      </c>
      <c r="CH397" s="152">
        <f t="shared" si="3588"/>
        <v>0</v>
      </c>
      <c r="CI397" s="152">
        <f t="shared" si="3588"/>
        <v>0</v>
      </c>
      <c r="CJ397" s="152">
        <f t="shared" si="3588"/>
        <v>6</v>
      </c>
      <c r="CK397" s="152">
        <f t="shared" si="3588"/>
        <v>18.600000000000001</v>
      </c>
      <c r="CL397" s="152">
        <f t="shared" si="3588"/>
        <v>0</v>
      </c>
      <c r="CM397" s="152">
        <f t="shared" si="3588"/>
        <v>0</v>
      </c>
      <c r="CN397" s="152">
        <f t="shared" si="3588"/>
        <v>0</v>
      </c>
      <c r="CO397" s="152">
        <f t="shared" si="3588"/>
        <v>0</v>
      </c>
      <c r="CP397" s="152">
        <f t="shared" si="3588"/>
        <v>1</v>
      </c>
      <c r="CQ397" s="152">
        <f t="shared" si="3588"/>
        <v>90</v>
      </c>
      <c r="CR397" s="152">
        <f t="shared" si="3588"/>
        <v>0</v>
      </c>
      <c r="CS397" s="152">
        <f t="shared" si="3588"/>
        <v>0</v>
      </c>
      <c r="CT397" s="152">
        <f t="shared" si="3588"/>
        <v>0</v>
      </c>
      <c r="CU397" s="71">
        <f t="shared" si="3588"/>
        <v>0</v>
      </c>
      <c r="CV397" s="152">
        <f t="shared" si="3588"/>
        <v>0</v>
      </c>
      <c r="CW397" s="152">
        <f t="shared" si="3588"/>
        <v>0</v>
      </c>
      <c r="CX397" s="152">
        <f t="shared" si="3588"/>
        <v>0</v>
      </c>
      <c r="CY397" s="152">
        <f t="shared" si="3588"/>
        <v>0</v>
      </c>
      <c r="CZ397" s="152">
        <f>SUM(CZ398:CZ409)</f>
        <v>0</v>
      </c>
      <c r="DA397" s="152">
        <f t="shared" ref="DA397:DS397" si="3589">SUM(DA398:DA409)</f>
        <v>0</v>
      </c>
      <c r="DB397" s="152">
        <f t="shared" si="3589"/>
        <v>0</v>
      </c>
      <c r="DC397" s="169">
        <f t="shared" si="3589"/>
        <v>0</v>
      </c>
      <c r="DD397" s="152">
        <f t="shared" si="3589"/>
        <v>4</v>
      </c>
      <c r="DE397" s="169">
        <f t="shared" si="3589"/>
        <v>30</v>
      </c>
      <c r="DF397" s="152">
        <f t="shared" si="3589"/>
        <v>0</v>
      </c>
      <c r="DG397" s="152">
        <f t="shared" si="3589"/>
        <v>0</v>
      </c>
      <c r="DH397" s="152">
        <f t="shared" si="3589"/>
        <v>0</v>
      </c>
      <c r="DI397" s="152">
        <f t="shared" si="3589"/>
        <v>0</v>
      </c>
      <c r="DJ397" s="152">
        <f t="shared" si="3589"/>
        <v>3</v>
      </c>
      <c r="DK397" s="169">
        <f t="shared" si="3589"/>
        <v>24</v>
      </c>
      <c r="DL397" s="152">
        <f t="shared" si="3589"/>
        <v>0</v>
      </c>
      <c r="DM397" s="152">
        <f t="shared" si="3589"/>
        <v>0</v>
      </c>
      <c r="DN397" s="152">
        <f t="shared" si="3589"/>
        <v>0</v>
      </c>
      <c r="DO397" s="152">
        <f t="shared" si="3589"/>
        <v>0</v>
      </c>
      <c r="DP397" s="152">
        <f t="shared" si="3589"/>
        <v>0</v>
      </c>
      <c r="DQ397" s="152">
        <f t="shared" si="3589"/>
        <v>0</v>
      </c>
      <c r="DR397" s="152">
        <f t="shared" si="3589"/>
        <v>0</v>
      </c>
      <c r="DS397" s="71">
        <f t="shared" si="3589"/>
        <v>422.6</v>
      </c>
      <c r="DT397" s="71">
        <f>SUM(DT398:DT409)</f>
        <v>314</v>
      </c>
      <c r="DU397" s="152"/>
      <c r="DV397" s="152"/>
      <c r="DW397" s="152"/>
      <c r="DX397" s="152"/>
      <c r="DY397" s="152">
        <v>25</v>
      </c>
      <c r="DZ397" s="101" t="s">
        <v>85</v>
      </c>
      <c r="EA397" s="100" t="s">
        <v>84</v>
      </c>
      <c r="EB397" s="101">
        <v>1</v>
      </c>
      <c r="EC397" s="152"/>
      <c r="ED397" s="152"/>
      <c r="EE397" s="152"/>
      <c r="EF397" s="152"/>
      <c r="EG397" s="152"/>
      <c r="EH397" s="152"/>
      <c r="EI397" s="152"/>
      <c r="EJ397" s="152">
        <f>SUM(EJ398:EJ409)</f>
        <v>638</v>
      </c>
      <c r="EK397" s="152">
        <f t="shared" ref="EK397:GF397" si="3590">SUM(EK398:EK409)</f>
        <v>388</v>
      </c>
      <c r="EL397" s="152">
        <f t="shared" si="3590"/>
        <v>0</v>
      </c>
      <c r="EM397" s="71">
        <f t="shared" si="3590"/>
        <v>0</v>
      </c>
      <c r="EN397" s="152">
        <f t="shared" si="3590"/>
        <v>182</v>
      </c>
      <c r="EO397" s="152">
        <f t="shared" si="3590"/>
        <v>182</v>
      </c>
      <c r="EP397" s="152">
        <f>SUM(EP398:EP409)</f>
        <v>178</v>
      </c>
      <c r="EQ397" s="152">
        <f>SUM(EQ398:EQ409)</f>
        <v>208</v>
      </c>
      <c r="ER397" s="152">
        <f t="shared" si="3590"/>
        <v>0</v>
      </c>
      <c r="ES397" s="152">
        <f t="shared" si="3590"/>
        <v>0</v>
      </c>
      <c r="ET397" s="152">
        <f t="shared" si="3590"/>
        <v>28</v>
      </c>
      <c r="EU397" s="152">
        <f t="shared" si="3590"/>
        <v>28</v>
      </c>
      <c r="EV397" s="152">
        <f t="shared" si="3590"/>
        <v>6</v>
      </c>
      <c r="EW397" s="152">
        <f t="shared" si="3590"/>
        <v>31.400000000000002</v>
      </c>
      <c r="EX397" s="152">
        <f t="shared" si="3590"/>
        <v>0</v>
      </c>
      <c r="EY397" s="152">
        <f t="shared" si="3590"/>
        <v>0</v>
      </c>
      <c r="EZ397" s="152">
        <f t="shared" si="3590"/>
        <v>17</v>
      </c>
      <c r="FA397" s="152">
        <f t="shared" si="3590"/>
        <v>102</v>
      </c>
      <c r="FB397" s="152">
        <f t="shared" si="3590"/>
        <v>2</v>
      </c>
      <c r="FC397" s="152">
        <f t="shared" si="3590"/>
        <v>180</v>
      </c>
      <c r="FD397" s="152">
        <f t="shared" si="3590"/>
        <v>0</v>
      </c>
      <c r="FE397" s="152">
        <f t="shared" si="3590"/>
        <v>0</v>
      </c>
      <c r="FF397" s="152">
        <f t="shared" si="3590"/>
        <v>0</v>
      </c>
      <c r="FG397" s="71">
        <f t="shared" si="3590"/>
        <v>0</v>
      </c>
      <c r="FH397" s="152">
        <f t="shared" si="3590"/>
        <v>0</v>
      </c>
      <c r="FI397" s="152">
        <f t="shared" si="3590"/>
        <v>0</v>
      </c>
      <c r="FJ397" s="152">
        <f t="shared" si="3590"/>
        <v>1</v>
      </c>
      <c r="FK397" s="152">
        <f t="shared" si="3590"/>
        <v>48</v>
      </c>
      <c r="FL397" s="152">
        <f t="shared" si="3590"/>
        <v>0</v>
      </c>
      <c r="FM397" s="152">
        <f t="shared" si="3590"/>
        <v>0</v>
      </c>
      <c r="FN397" s="152">
        <f t="shared" si="3590"/>
        <v>0</v>
      </c>
      <c r="FO397" s="152">
        <f t="shared" si="3590"/>
        <v>0</v>
      </c>
      <c r="FP397" s="152">
        <f t="shared" si="3590"/>
        <v>6</v>
      </c>
      <c r="FQ397" s="152">
        <f>SUM(FQ398:FQ409)</f>
        <v>42</v>
      </c>
      <c r="FR397" s="152"/>
      <c r="FS397" s="169">
        <f>SUM(FS398:FS409)</f>
        <v>16</v>
      </c>
      <c r="FT397" s="152">
        <f t="shared" si="3590"/>
        <v>0</v>
      </c>
      <c r="FU397" s="152">
        <f t="shared" si="3590"/>
        <v>0</v>
      </c>
      <c r="FV397" s="152">
        <f t="shared" si="3590"/>
        <v>3</v>
      </c>
      <c r="FW397" s="152">
        <f t="shared" si="3590"/>
        <v>24</v>
      </c>
      <c r="FX397" s="152">
        <f t="shared" si="3590"/>
        <v>0</v>
      </c>
      <c r="FY397" s="152">
        <f t="shared" si="3590"/>
        <v>0</v>
      </c>
      <c r="FZ397" s="152">
        <f t="shared" si="3590"/>
        <v>0</v>
      </c>
      <c r="GA397" s="152">
        <f t="shared" si="3590"/>
        <v>0</v>
      </c>
      <c r="GB397" s="152">
        <f t="shared" si="3590"/>
        <v>0</v>
      </c>
      <c r="GC397" s="152">
        <f t="shared" si="3590"/>
        <v>0</v>
      </c>
      <c r="GD397" s="152">
        <f t="shared" si="3590"/>
        <v>0</v>
      </c>
      <c r="GE397" s="71">
        <f t="shared" si="3590"/>
        <v>867.40000000000009</v>
      </c>
      <c r="GF397" s="71">
        <f t="shared" si="3590"/>
        <v>490</v>
      </c>
      <c r="GG397" s="152"/>
      <c r="GH397" s="152"/>
      <c r="GI397" s="152"/>
      <c r="GJ397" s="264"/>
      <c r="GK397" s="268"/>
      <c r="GL397" s="265"/>
      <c r="GM397" s="7"/>
      <c r="GN397" s="11"/>
      <c r="GO397" s="11"/>
      <c r="GP397" s="37"/>
      <c r="GR397" s="38"/>
    </row>
    <row r="398" spans="1:200" ht="29.25" hidden="1" customHeight="1" outlineLevel="1" x14ac:dyDescent="0.3">
      <c r="A398" s="116"/>
      <c r="B398" s="62" t="s">
        <v>93</v>
      </c>
      <c r="C398" s="119" t="s">
        <v>110</v>
      </c>
      <c r="D398" s="119" t="s">
        <v>95</v>
      </c>
      <c r="E398" s="119" t="s">
        <v>130</v>
      </c>
      <c r="F398" s="119" t="s">
        <v>133</v>
      </c>
      <c r="G398" s="119">
        <v>1</v>
      </c>
      <c r="H398" s="63">
        <v>116</v>
      </c>
      <c r="I398" s="63">
        <v>1</v>
      </c>
      <c r="J398" s="63">
        <v>1</v>
      </c>
      <c r="K398" s="63">
        <f>SUM(J398)*2</f>
        <v>2</v>
      </c>
      <c r="L398" s="109">
        <v>42</v>
      </c>
      <c r="M398" s="110">
        <f>SUM(N398+P398+R398+T398+V398)</f>
        <v>22</v>
      </c>
      <c r="N398" s="109"/>
      <c r="O398" s="109">
        <f>SUM(N398)*I398</f>
        <v>0</v>
      </c>
      <c r="P398" s="109">
        <v>20</v>
      </c>
      <c r="Q398" s="111">
        <f>J398*P398</f>
        <v>20</v>
      </c>
      <c r="R398" s="109">
        <v>2</v>
      </c>
      <c r="S398" s="111">
        <f>SUM(R398)*J398</f>
        <v>2</v>
      </c>
      <c r="T398" s="176"/>
      <c r="U398" s="66">
        <f>SUM(T398)*K398</f>
        <v>0</v>
      </c>
      <c r="V398" s="176"/>
      <c r="W398" s="66">
        <f>SUM(V398)*J398*3</f>
        <v>0</v>
      </c>
      <c r="X398" s="67">
        <f>2/8*J398*AX398</f>
        <v>0</v>
      </c>
      <c r="Y398" s="67">
        <f>SUM(L398*5/100*J398)</f>
        <v>2.1</v>
      </c>
      <c r="Z398" s="176"/>
      <c r="AA398" s="66"/>
      <c r="AB398" s="176"/>
      <c r="AC398" s="67">
        <f>SUM(AB398)*3*H398/5</f>
        <v>0</v>
      </c>
      <c r="AD398" s="176"/>
      <c r="AE398" s="66">
        <f>SUM(AD398*H398*(30+4))</f>
        <v>0</v>
      </c>
      <c r="AF398" s="176"/>
      <c r="AG398" s="66">
        <f>SUM(AF398*H398*3)</f>
        <v>0</v>
      </c>
      <c r="AH398" s="176"/>
      <c r="AI398" s="67">
        <f>SUM(AH398*H398/3)</f>
        <v>0</v>
      </c>
      <c r="AJ398" s="176"/>
      <c r="AK398" s="67">
        <f>SUM(AJ398*H398*2/3)</f>
        <v>0</v>
      </c>
      <c r="AL398" s="176"/>
      <c r="AM398" s="66">
        <f>SUM(AL398*H398)</f>
        <v>0</v>
      </c>
      <c r="AN398" s="176"/>
      <c r="AO398" s="66">
        <f>SUM(AN398*J398)</f>
        <v>0</v>
      </c>
      <c r="AP398" s="176"/>
      <c r="AQ398" s="67">
        <f>SUM(AP398*H398*2)</f>
        <v>0</v>
      </c>
      <c r="AR398" s="176">
        <v>1</v>
      </c>
      <c r="AS398" s="67">
        <f>SUM(J398*AR398*6)</f>
        <v>6</v>
      </c>
      <c r="AT398" s="65"/>
      <c r="AU398" s="67">
        <f>AT398*H398/3</f>
        <v>0</v>
      </c>
      <c r="AV398" s="176"/>
      <c r="AW398" s="66">
        <f>SUM(AV398*H398/3)</f>
        <v>0</v>
      </c>
      <c r="AX398" s="65"/>
      <c r="AY398" s="67">
        <f>AX398*J398*8/2</f>
        <v>0</v>
      </c>
      <c r="AZ398" s="176"/>
      <c r="BA398" s="67">
        <f>SUM(AZ398*K398*5*6)</f>
        <v>0</v>
      </c>
      <c r="BB398" s="176"/>
      <c r="BC398" s="67">
        <f>SUM(BB398*K398*4*6)</f>
        <v>0</v>
      </c>
      <c r="BD398" s="176"/>
      <c r="BE398" s="70">
        <f>SUM(BD398*50)</f>
        <v>0</v>
      </c>
      <c r="BF398" s="116"/>
      <c r="BG398" s="181">
        <f t="shared" ref="BG398:BG409" si="3591">SUM(AO398+BE398+BC398+BA398+AY398+AW398+AS398+AQ398+AK398+AM398+AI398+AG398+AE398+AC398+AA398+Y398+X398+W398+U398+Q398+O398+S398+AU398)</f>
        <v>30.1</v>
      </c>
      <c r="BH398" s="181">
        <f t="shared" ref="BH398:BH409" si="3592">SUM(O398+Q398+U398+W398+X398+AS398+AW398+AY398+BA398+BC398+S398+AQ398)</f>
        <v>28</v>
      </c>
      <c r="BI398" s="116"/>
      <c r="BJ398" s="116"/>
      <c r="BK398" s="116"/>
      <c r="BL398" s="116"/>
      <c r="BM398" s="82"/>
      <c r="BN398" s="62"/>
      <c r="BO398" s="63"/>
      <c r="BP398" s="63"/>
      <c r="BQ398" s="63"/>
      <c r="BR398" s="119"/>
      <c r="BS398" s="63"/>
      <c r="BT398" s="119"/>
      <c r="BU398" s="119"/>
      <c r="BV398" s="63"/>
      <c r="BW398" s="63"/>
      <c r="BX398" s="62"/>
      <c r="BY398" s="64"/>
      <c r="BZ398" s="65"/>
      <c r="CA398" s="66"/>
      <c r="CB398" s="65"/>
      <c r="CC398" s="66"/>
      <c r="CD398" s="65"/>
      <c r="CE398" s="66"/>
      <c r="CF398" s="65"/>
      <c r="CG398" s="66"/>
      <c r="CH398" s="65"/>
      <c r="CI398" s="66"/>
      <c r="CJ398" s="67"/>
      <c r="CK398" s="68"/>
      <c r="CL398" s="65"/>
      <c r="CM398" s="66"/>
      <c r="CN398" s="65"/>
      <c r="CO398" s="67"/>
      <c r="CP398" s="65"/>
      <c r="CQ398" s="69"/>
      <c r="CR398" s="65"/>
      <c r="CS398" s="66"/>
      <c r="CT398" s="66"/>
      <c r="CU398" s="67"/>
      <c r="CV398" s="65"/>
      <c r="CW398" s="67"/>
      <c r="CX398" s="65"/>
      <c r="CY398" s="66"/>
      <c r="CZ398" s="65"/>
      <c r="DA398" s="66"/>
      <c r="DB398" s="65"/>
      <c r="DC398" s="66"/>
      <c r="DD398" s="65"/>
      <c r="DE398" s="66"/>
      <c r="DF398" s="65"/>
      <c r="DG398" s="67"/>
      <c r="DH398" s="65"/>
      <c r="DI398" s="66"/>
      <c r="DJ398" s="65"/>
      <c r="DK398" s="66"/>
      <c r="DL398" s="79"/>
      <c r="DM398" s="79"/>
      <c r="DN398" s="79"/>
      <c r="DO398" s="79"/>
      <c r="DP398" s="79"/>
      <c r="DQ398" s="79"/>
      <c r="DR398" s="79"/>
      <c r="DS398" s="153">
        <f>SUM(DA398+DQ398+DO398+DM398+DK398+DI398+DE398+DC398+CW398+CY398+CU398+CS398+CQ398+CO398+CM398+CK398+CJ398+CI398+CG398+CC398+CA398+CE398+DG398)</f>
        <v>0</v>
      </c>
      <c r="DT398" s="153">
        <f t="shared" ref="DT398:DT409" si="3593">SUM(CA398+CC398+CG398+CI398+CJ398+DE398+DI398+DK398+DM398+DO398+CE398+DC398)</f>
        <v>0</v>
      </c>
      <c r="DU398" s="79"/>
      <c r="DV398" s="79"/>
      <c r="DW398" s="79"/>
      <c r="DX398" s="182"/>
      <c r="DY398" s="183"/>
      <c r="DZ398" s="62" t="s">
        <v>102</v>
      </c>
      <c r="EA398" s="63" t="s">
        <v>110</v>
      </c>
      <c r="EB398" s="63" t="s">
        <v>95</v>
      </c>
      <c r="EC398" s="79"/>
      <c r="ED398" s="79"/>
      <c r="EE398" s="79"/>
      <c r="EF398" s="79"/>
      <c r="EG398" s="79"/>
      <c r="EH398" s="79"/>
      <c r="EI398" s="79"/>
      <c r="EJ398" s="79">
        <f t="shared" ref="EJ398:EJ409" si="3594">SUM(L398+BX398)</f>
        <v>42</v>
      </c>
      <c r="EK398" s="79">
        <f t="shared" ref="EK398:EK409" si="3595">SUM(M398+BY398)</f>
        <v>22</v>
      </c>
      <c r="EL398" s="79">
        <f t="shared" ref="EL398:EL409" si="3596">SUM(N398+BZ398)</f>
        <v>0</v>
      </c>
      <c r="EM398" s="153">
        <f t="shared" ref="EM398:EM409" si="3597">SUM(O398+CA398)</f>
        <v>0</v>
      </c>
      <c r="EN398" s="79">
        <f t="shared" ref="EN398:EN409" si="3598">SUM(P398+CB398)</f>
        <v>20</v>
      </c>
      <c r="EO398" s="79">
        <f t="shared" ref="EO398:EO409" si="3599">SUM(Q398+CC398)</f>
        <v>20</v>
      </c>
      <c r="EP398" s="79">
        <f t="shared" ref="EP398:EP409" si="3600">SUM(R398+CD398)</f>
        <v>2</v>
      </c>
      <c r="EQ398" s="79">
        <f t="shared" ref="EQ398:EQ409" si="3601">SUM(S398+CE398)</f>
        <v>2</v>
      </c>
      <c r="ER398" s="79">
        <f t="shared" ref="ER398:ER409" si="3602">SUM(T398+CF398)</f>
        <v>0</v>
      </c>
      <c r="ES398" s="79">
        <f t="shared" ref="ES398:ES409" si="3603">SUM(U398+CG398)</f>
        <v>0</v>
      </c>
      <c r="ET398" s="79">
        <f t="shared" ref="ET398:ET409" si="3604">SUM(V398+CH398)</f>
        <v>0</v>
      </c>
      <c r="EU398" s="79">
        <f t="shared" ref="EU398:EU409" si="3605">SUM(W398+CI398)</f>
        <v>0</v>
      </c>
      <c r="EV398" s="79">
        <f t="shared" ref="EV398:EV409" si="3606">SUM(X398+CJ398)</f>
        <v>0</v>
      </c>
      <c r="EW398" s="79">
        <f t="shared" ref="EW398:EW409" si="3607">SUM(Y398+CK398)</f>
        <v>2.1</v>
      </c>
      <c r="EX398" s="79">
        <f t="shared" ref="EX398:EX409" si="3608">SUM(Z398+CL398)</f>
        <v>0</v>
      </c>
      <c r="EY398" s="79">
        <f t="shared" ref="EY398:EY409" si="3609">SUM(AA398+CM398)</f>
        <v>0</v>
      </c>
      <c r="EZ398" s="79">
        <f t="shared" ref="EZ398:EZ409" si="3610">SUM(AB398+CN398)</f>
        <v>0</v>
      </c>
      <c r="FA398" s="79">
        <f t="shared" ref="FA398:FA409" si="3611">SUM(AC398+CO398)</f>
        <v>0</v>
      </c>
      <c r="FB398" s="79">
        <f t="shared" ref="FB398:FB409" si="3612">SUM(AD398+CP398)</f>
        <v>0</v>
      </c>
      <c r="FC398" s="79">
        <f t="shared" ref="FC398:FC409" si="3613">SUM(AE398+CQ398)</f>
        <v>0</v>
      </c>
      <c r="FD398" s="79">
        <f t="shared" ref="FD398:FD409" si="3614">SUM(AF398+CR398)</f>
        <v>0</v>
      </c>
      <c r="FE398" s="79">
        <f t="shared" ref="FE398:FE409" si="3615">SUM(AG398+CS398)</f>
        <v>0</v>
      </c>
      <c r="FF398" s="79">
        <f t="shared" ref="FF398:FF409" si="3616">SUM(AH398+CT398)</f>
        <v>0</v>
      </c>
      <c r="FG398" s="153">
        <f t="shared" ref="FG398:FG409" si="3617">SUM(AI398+CU398)</f>
        <v>0</v>
      </c>
      <c r="FH398" s="79">
        <f t="shared" ref="FH398:FH409" si="3618">SUM(AJ398+CV398)</f>
        <v>0</v>
      </c>
      <c r="FI398" s="79">
        <f t="shared" ref="FI398:FI409" si="3619">SUM(AK398+CW398)</f>
        <v>0</v>
      </c>
      <c r="FJ398" s="79">
        <f t="shared" ref="FJ398:FJ409" si="3620">SUM(AL398+CX398)</f>
        <v>0</v>
      </c>
      <c r="FK398" s="79">
        <f t="shared" ref="FK398:FK409" si="3621">SUM(AM398+CY398)</f>
        <v>0</v>
      </c>
      <c r="FL398" s="79">
        <f t="shared" ref="FL398:FL409" si="3622">SUM(AN398+CZ398)</f>
        <v>0</v>
      </c>
      <c r="FM398" s="79">
        <f t="shared" ref="FM398:FM409" si="3623">SUM(AO398+DA398)</f>
        <v>0</v>
      </c>
      <c r="FN398" s="79">
        <f t="shared" ref="FN398:FN409" si="3624">SUM(AP398+DB398)</f>
        <v>0</v>
      </c>
      <c r="FO398" s="79">
        <f t="shared" ref="FO398:FO409" si="3625">SUM(AQ398+DC398)</f>
        <v>0</v>
      </c>
      <c r="FP398" s="79">
        <f t="shared" ref="FP398:FP409" si="3626">SUM(AR398+DD398)</f>
        <v>1</v>
      </c>
      <c r="FQ398" s="79">
        <f t="shared" ref="FQ398:FS409" si="3627">SUM(AS398+DE398)</f>
        <v>6</v>
      </c>
      <c r="FR398" s="79"/>
      <c r="FS398" s="155">
        <f t="shared" si="3627"/>
        <v>0</v>
      </c>
      <c r="FT398" s="79">
        <f t="shared" ref="FT398:FT409" si="3628">SUM(AV398+DH398)</f>
        <v>0</v>
      </c>
      <c r="FU398" s="79">
        <f t="shared" ref="FU398:FU409" si="3629">SUM(AW398+DI398)</f>
        <v>0</v>
      </c>
      <c r="FV398" s="79">
        <f t="shared" ref="FV398:FV409" si="3630">SUM(AX398+DJ398)</f>
        <v>0</v>
      </c>
      <c r="FW398" s="79">
        <f t="shared" ref="FW398:FW409" si="3631">SUM(AY398+DK398)</f>
        <v>0</v>
      </c>
      <c r="FX398" s="79">
        <f t="shared" ref="FX398:FX409" si="3632">SUM(AZ398+DL398)</f>
        <v>0</v>
      </c>
      <c r="FY398" s="79">
        <f t="shared" ref="FY398:FY409" si="3633">SUM(BA398+DM398)</f>
        <v>0</v>
      </c>
      <c r="FZ398" s="79">
        <f t="shared" ref="FZ398:FZ409" si="3634">SUM(BB398+DN398)</f>
        <v>0</v>
      </c>
      <c r="GA398" s="79">
        <f t="shared" ref="GA398:GA409" si="3635">SUM(BC398+DO398)</f>
        <v>0</v>
      </c>
      <c r="GB398" s="79">
        <f t="shared" ref="GB398:GB409" si="3636">SUM(BD398+DP398)</f>
        <v>0</v>
      </c>
      <c r="GC398" s="79">
        <f t="shared" ref="GC398:GC409" si="3637">SUM(BE398+DQ398)</f>
        <v>0</v>
      </c>
      <c r="GD398" s="79">
        <f t="shared" ref="GD398:GD409" si="3638">SUM(BF398+DR398)</f>
        <v>0</v>
      </c>
      <c r="GE398" s="153">
        <f t="shared" ref="GE398:GE409" si="3639">SUM(BG398+DS398)</f>
        <v>30.1</v>
      </c>
      <c r="GF398" s="153">
        <f t="shared" ref="GF398:GF409" si="3640">SUM(BH398+DT398)</f>
        <v>28</v>
      </c>
      <c r="GG398" s="79"/>
      <c r="GH398" s="79"/>
      <c r="GI398" s="79"/>
      <c r="GJ398" s="80"/>
      <c r="GK398" s="267"/>
      <c r="GL398" s="10"/>
      <c r="GM398" s="10"/>
      <c r="GN398" s="1"/>
      <c r="GO398" s="13"/>
      <c r="GP398" s="26"/>
      <c r="GQ398" s="5"/>
      <c r="GR398" s="5"/>
    </row>
    <row r="399" spans="1:200" ht="24.95" hidden="1" customHeight="1" outlineLevel="1" x14ac:dyDescent="0.3">
      <c r="A399" s="116"/>
      <c r="B399" s="62" t="s">
        <v>102</v>
      </c>
      <c r="C399" s="63" t="s">
        <v>110</v>
      </c>
      <c r="D399" s="63" t="s">
        <v>95</v>
      </c>
      <c r="E399" s="63" t="s">
        <v>130</v>
      </c>
      <c r="F399" s="63" t="s">
        <v>136</v>
      </c>
      <c r="G399" s="63">
        <v>5</v>
      </c>
      <c r="H399" s="63">
        <v>24</v>
      </c>
      <c r="I399" s="63">
        <v>1</v>
      </c>
      <c r="J399" s="63">
        <v>1</v>
      </c>
      <c r="K399" s="63">
        <f>SUM(J399)*2</f>
        <v>2</v>
      </c>
      <c r="L399" s="62">
        <v>82</v>
      </c>
      <c r="M399" s="64">
        <f>SUM(N399+P399+R399+T399+V399)</f>
        <v>58</v>
      </c>
      <c r="N399" s="65"/>
      <c r="O399" s="66">
        <f>SUM(N399)*I399</f>
        <v>0</v>
      </c>
      <c r="P399" s="65">
        <v>16</v>
      </c>
      <c r="Q399" s="66">
        <f>J399*P399</f>
        <v>16</v>
      </c>
      <c r="R399" s="65">
        <v>28</v>
      </c>
      <c r="S399" s="66">
        <f>SUM(R399)*J399</f>
        <v>28</v>
      </c>
      <c r="T399" s="65"/>
      <c r="U399" s="66">
        <f>SUM(T399)*K399</f>
        <v>0</v>
      </c>
      <c r="V399" s="65">
        <v>14</v>
      </c>
      <c r="W399" s="66">
        <f>SUM(V399)*J399</f>
        <v>14</v>
      </c>
      <c r="X399" s="67">
        <f>SUM(J399*AX399*2+K399*AZ399*2)</f>
        <v>0</v>
      </c>
      <c r="Y399" s="67">
        <f>L399*J399*0.05</f>
        <v>4.1000000000000005</v>
      </c>
      <c r="Z399" s="65"/>
      <c r="AA399" s="66"/>
      <c r="AB399" s="65"/>
      <c r="AC399" s="67">
        <f>SUM(AB399)*3*H399/5</f>
        <v>0</v>
      </c>
      <c r="AD399" s="65"/>
      <c r="AE399" s="69">
        <f>SUM(AD399*H399*(30+4))</f>
        <v>0</v>
      </c>
      <c r="AF399" s="65"/>
      <c r="AG399" s="66">
        <f>SUM(AF399*H399*3)</f>
        <v>0</v>
      </c>
      <c r="AH399" s="66"/>
      <c r="AI399" s="67">
        <f>SUM(AH399*H399/3)</f>
        <v>0</v>
      </c>
      <c r="AJ399" s="65"/>
      <c r="AK399" s="67">
        <f>SUM(AJ399*H399*2/3)</f>
        <v>0</v>
      </c>
      <c r="AL399" s="65">
        <v>1</v>
      </c>
      <c r="AM399" s="66">
        <f>SUM(AL399*H399)*2</f>
        <v>48</v>
      </c>
      <c r="AN399" s="65"/>
      <c r="AO399" s="66">
        <f>SUM(AN399*J399*2)</f>
        <v>0</v>
      </c>
      <c r="AP399" s="65"/>
      <c r="AQ399" s="67">
        <f>SUM(AP399*H399*2)</f>
        <v>0</v>
      </c>
      <c r="AR399" s="65"/>
      <c r="AS399" s="67">
        <f>SUM(J399*AR399*6)</f>
        <v>0</v>
      </c>
      <c r="AT399" s="65">
        <v>1</v>
      </c>
      <c r="AU399" s="67">
        <f>AT399*H399/3</f>
        <v>8</v>
      </c>
      <c r="AV399" s="65"/>
      <c r="AW399" s="66">
        <f>SUM(J399*AV399*6)</f>
        <v>0</v>
      </c>
      <c r="AX399" s="65"/>
      <c r="AY399" s="67">
        <f>SUM(J399*AX399*8)</f>
        <v>0</v>
      </c>
      <c r="AZ399" s="66"/>
      <c r="BA399" s="67">
        <f>SUM(AZ399*K399*5*6)</f>
        <v>0</v>
      </c>
      <c r="BB399" s="65"/>
      <c r="BC399" s="67">
        <f>SUM(BB399*K399*4*6)</f>
        <v>0</v>
      </c>
      <c r="BD399" s="65"/>
      <c r="BE399" s="70">
        <f>SUM(BD399*50)</f>
        <v>0</v>
      </c>
      <c r="BF399" s="116"/>
      <c r="BG399" s="181">
        <f t="shared" si="3591"/>
        <v>118.1</v>
      </c>
      <c r="BH399" s="181">
        <f t="shared" si="3592"/>
        <v>58</v>
      </c>
      <c r="BI399" s="116"/>
      <c r="BJ399" s="116"/>
      <c r="BK399" s="116"/>
      <c r="BL399" s="116"/>
      <c r="BM399" s="82"/>
      <c r="BN399" s="62" t="s">
        <v>102</v>
      </c>
      <c r="BO399" s="63" t="s">
        <v>110</v>
      </c>
      <c r="BP399" s="63" t="s">
        <v>95</v>
      </c>
      <c r="BQ399" s="63" t="s">
        <v>130</v>
      </c>
      <c r="BR399" s="119" t="s">
        <v>290</v>
      </c>
      <c r="BS399" s="63">
        <v>4</v>
      </c>
      <c r="BT399" s="119">
        <v>204</v>
      </c>
      <c r="BU399" s="119">
        <v>1</v>
      </c>
      <c r="BV399" s="63">
        <v>1</v>
      </c>
      <c r="BW399" s="63">
        <f>SUM(BV399)*2</f>
        <v>2</v>
      </c>
      <c r="BX399" s="62">
        <v>84</v>
      </c>
      <c r="BY399" s="64">
        <f>SUM(BZ399+CB399+CD399+CF399+CH399)</f>
        <v>54</v>
      </c>
      <c r="BZ399" s="65"/>
      <c r="CA399" s="66">
        <f>SUM(BZ399)*BU399</f>
        <v>0</v>
      </c>
      <c r="CB399" s="65">
        <v>26</v>
      </c>
      <c r="CC399" s="66">
        <f>BV399*CB399</f>
        <v>26</v>
      </c>
      <c r="CD399" s="65">
        <v>28</v>
      </c>
      <c r="CE399" s="66">
        <f>SUM(CD399)*BV399</f>
        <v>28</v>
      </c>
      <c r="CF399" s="65"/>
      <c r="CG399" s="66">
        <f>SUM(CF399)*BW399</f>
        <v>0</v>
      </c>
      <c r="CH399" s="65"/>
      <c r="CI399" s="66">
        <f>SUM(CH399)*BV399*5</f>
        <v>0</v>
      </c>
      <c r="CJ399" s="67">
        <f>SUM(BV399*DJ399*2+BW399*DL399*2)</f>
        <v>2</v>
      </c>
      <c r="CK399" s="68">
        <f>SUM(BX399*5/100*BV399)</f>
        <v>4.2</v>
      </c>
      <c r="CL399" s="65"/>
      <c r="CM399" s="66"/>
      <c r="CN399" s="65"/>
      <c r="CO399" s="67">
        <f>SUM(CN399)*3*BT399/5</f>
        <v>0</v>
      </c>
      <c r="CP399" s="65"/>
      <c r="CQ399" s="69">
        <f>SUM(CP399*BT399*(30+4))</f>
        <v>0</v>
      </c>
      <c r="CR399" s="65"/>
      <c r="CS399" s="66">
        <f>SUM(CR399*BT399*3)</f>
        <v>0</v>
      </c>
      <c r="CT399" s="66"/>
      <c r="CU399" s="67">
        <f>SUM(CT399*BT399/3)</f>
        <v>0</v>
      </c>
      <c r="CV399" s="65"/>
      <c r="CW399" s="67">
        <f>SUM(CV399*BT399*2/3)</f>
        <v>0</v>
      </c>
      <c r="CX399" s="65"/>
      <c r="CY399" s="66">
        <f>SUM(CX399*BT399)*2</f>
        <v>0</v>
      </c>
      <c r="CZ399" s="65"/>
      <c r="DA399" s="66">
        <f>SUM(CZ399*BV399*2)</f>
        <v>0</v>
      </c>
      <c r="DB399" s="65"/>
      <c r="DC399" s="66">
        <f>SUM(DB399*BT399*2)</f>
        <v>0</v>
      </c>
      <c r="DD399" s="65"/>
      <c r="DE399" s="66">
        <f>SUM(BV399*DD399*6)</f>
        <v>0</v>
      </c>
      <c r="DF399" s="65"/>
      <c r="DG399" s="67">
        <f>DF399*BT399/3</f>
        <v>0</v>
      </c>
      <c r="DH399" s="65"/>
      <c r="DI399" s="66">
        <f>SUM(DH399*BT399/3)</f>
        <v>0</v>
      </c>
      <c r="DJ399" s="65">
        <v>1</v>
      </c>
      <c r="DK399" s="66">
        <f>SUM(BV399*DJ399*8)</f>
        <v>8</v>
      </c>
      <c r="DL399" s="79"/>
      <c r="DM399" s="79"/>
      <c r="DN399" s="79"/>
      <c r="DO399" s="79"/>
      <c r="DP399" s="79"/>
      <c r="DQ399" s="79"/>
      <c r="DR399" s="79"/>
      <c r="DS399" s="153">
        <f t="shared" ref="DS399:DS409" si="3641">SUM(DA399+DQ399+DO399+DM399+DK399+DI399+DE399+DC399+CW399+CY399+CU399+CS399+CQ399+CO399+CM399+CK399+CJ399+CI399+CG399+CC399+CA399+CE399+DG399)</f>
        <v>68.2</v>
      </c>
      <c r="DT399" s="153">
        <f t="shared" si="3593"/>
        <v>64</v>
      </c>
      <c r="DU399" s="79"/>
      <c r="DV399" s="79"/>
      <c r="DW399" s="79"/>
      <c r="DX399" s="182"/>
      <c r="DY399" s="183"/>
      <c r="DZ399" s="62" t="s">
        <v>102</v>
      </c>
      <c r="EA399" s="63" t="s">
        <v>110</v>
      </c>
      <c r="EB399" s="63" t="s">
        <v>95</v>
      </c>
      <c r="EC399" s="79"/>
      <c r="ED399" s="79"/>
      <c r="EE399" s="79"/>
      <c r="EF399" s="79"/>
      <c r="EG399" s="79"/>
      <c r="EH399" s="79"/>
      <c r="EI399" s="79"/>
      <c r="EJ399" s="79">
        <f t="shared" si="3594"/>
        <v>166</v>
      </c>
      <c r="EK399" s="79">
        <f t="shared" si="3595"/>
        <v>112</v>
      </c>
      <c r="EL399" s="79">
        <f t="shared" si="3596"/>
        <v>0</v>
      </c>
      <c r="EM399" s="153">
        <f t="shared" si="3597"/>
        <v>0</v>
      </c>
      <c r="EN399" s="79">
        <f t="shared" si="3598"/>
        <v>42</v>
      </c>
      <c r="EO399" s="79">
        <f t="shared" si="3599"/>
        <v>42</v>
      </c>
      <c r="EP399" s="79">
        <f t="shared" si="3600"/>
        <v>56</v>
      </c>
      <c r="EQ399" s="79">
        <f t="shared" si="3601"/>
        <v>56</v>
      </c>
      <c r="ER399" s="79">
        <f t="shared" si="3602"/>
        <v>0</v>
      </c>
      <c r="ES399" s="79">
        <f t="shared" si="3603"/>
        <v>0</v>
      </c>
      <c r="ET399" s="79">
        <f t="shared" si="3604"/>
        <v>14</v>
      </c>
      <c r="EU399" s="79">
        <f t="shared" si="3605"/>
        <v>14</v>
      </c>
      <c r="EV399" s="79">
        <f t="shared" si="3606"/>
        <v>2</v>
      </c>
      <c r="EW399" s="79">
        <f t="shared" si="3607"/>
        <v>8.3000000000000007</v>
      </c>
      <c r="EX399" s="79">
        <f t="shared" si="3608"/>
        <v>0</v>
      </c>
      <c r="EY399" s="79">
        <f t="shared" si="3609"/>
        <v>0</v>
      </c>
      <c r="EZ399" s="79">
        <f t="shared" si="3610"/>
        <v>0</v>
      </c>
      <c r="FA399" s="79">
        <f t="shared" si="3611"/>
        <v>0</v>
      </c>
      <c r="FB399" s="79">
        <f t="shared" si="3612"/>
        <v>0</v>
      </c>
      <c r="FC399" s="79">
        <f t="shared" si="3613"/>
        <v>0</v>
      </c>
      <c r="FD399" s="79">
        <f t="shared" si="3614"/>
        <v>0</v>
      </c>
      <c r="FE399" s="79">
        <f t="shared" si="3615"/>
        <v>0</v>
      </c>
      <c r="FF399" s="79">
        <f t="shared" si="3616"/>
        <v>0</v>
      </c>
      <c r="FG399" s="153">
        <f t="shared" si="3617"/>
        <v>0</v>
      </c>
      <c r="FH399" s="79">
        <f t="shared" si="3618"/>
        <v>0</v>
      </c>
      <c r="FI399" s="79">
        <f t="shared" si="3619"/>
        <v>0</v>
      </c>
      <c r="FJ399" s="79">
        <f t="shared" si="3620"/>
        <v>1</v>
      </c>
      <c r="FK399" s="79">
        <f t="shared" si="3621"/>
        <v>48</v>
      </c>
      <c r="FL399" s="79">
        <f t="shared" si="3622"/>
        <v>0</v>
      </c>
      <c r="FM399" s="79">
        <f t="shared" si="3623"/>
        <v>0</v>
      </c>
      <c r="FN399" s="79">
        <f t="shared" si="3624"/>
        <v>0</v>
      </c>
      <c r="FO399" s="79">
        <f t="shared" si="3625"/>
        <v>0</v>
      </c>
      <c r="FP399" s="79">
        <f t="shared" si="3626"/>
        <v>0</v>
      </c>
      <c r="FQ399" s="79">
        <f t="shared" si="3627"/>
        <v>0</v>
      </c>
      <c r="FR399" s="79"/>
      <c r="FS399" s="155">
        <f t="shared" si="3627"/>
        <v>8</v>
      </c>
      <c r="FT399" s="79">
        <f t="shared" si="3628"/>
        <v>0</v>
      </c>
      <c r="FU399" s="79">
        <f t="shared" si="3629"/>
        <v>0</v>
      </c>
      <c r="FV399" s="79">
        <f t="shared" si="3630"/>
        <v>1</v>
      </c>
      <c r="FW399" s="79">
        <f t="shared" si="3631"/>
        <v>8</v>
      </c>
      <c r="FX399" s="79">
        <f t="shared" si="3632"/>
        <v>0</v>
      </c>
      <c r="FY399" s="79">
        <f t="shared" si="3633"/>
        <v>0</v>
      </c>
      <c r="FZ399" s="79">
        <f t="shared" si="3634"/>
        <v>0</v>
      </c>
      <c r="GA399" s="79">
        <f t="shared" si="3635"/>
        <v>0</v>
      </c>
      <c r="GB399" s="79">
        <f t="shared" si="3636"/>
        <v>0</v>
      </c>
      <c r="GC399" s="79">
        <f t="shared" si="3637"/>
        <v>0</v>
      </c>
      <c r="GD399" s="79">
        <f t="shared" si="3638"/>
        <v>0</v>
      </c>
      <c r="GE399" s="153">
        <f t="shared" si="3639"/>
        <v>186.3</v>
      </c>
      <c r="GF399" s="153">
        <f t="shared" si="3640"/>
        <v>122</v>
      </c>
      <c r="GG399" s="79"/>
      <c r="GH399" s="79"/>
      <c r="GI399" s="79"/>
      <c r="GJ399" s="80"/>
      <c r="GK399" s="267"/>
      <c r="GL399" s="10"/>
      <c r="GM399" s="10"/>
      <c r="GN399" s="1"/>
      <c r="GO399" s="13"/>
      <c r="GP399" s="26"/>
      <c r="GQ399" s="5"/>
      <c r="GR399" s="5"/>
    </row>
    <row r="400" spans="1:200" ht="24.95" hidden="1" customHeight="1" outlineLevel="1" x14ac:dyDescent="0.3">
      <c r="A400" s="116"/>
      <c r="B400" s="62" t="s">
        <v>102</v>
      </c>
      <c r="C400" s="63" t="s">
        <v>110</v>
      </c>
      <c r="D400" s="63" t="s">
        <v>95</v>
      </c>
      <c r="E400" s="63" t="s">
        <v>130</v>
      </c>
      <c r="F400" s="63" t="s">
        <v>141</v>
      </c>
      <c r="G400" s="63">
        <v>5</v>
      </c>
      <c r="H400" s="63">
        <v>24</v>
      </c>
      <c r="I400" s="63">
        <v>1</v>
      </c>
      <c r="J400" s="63">
        <v>1</v>
      </c>
      <c r="K400" s="63">
        <f>SUM(J400)*2</f>
        <v>2</v>
      </c>
      <c r="L400" s="62">
        <v>82</v>
      </c>
      <c r="M400" s="64">
        <f>SUM(N400+P400+R400+T400+V400)</f>
        <v>58</v>
      </c>
      <c r="N400" s="65"/>
      <c r="O400" s="66">
        <f>SUM(N400)*I400</f>
        <v>0</v>
      </c>
      <c r="P400" s="65">
        <v>16</v>
      </c>
      <c r="Q400" s="66">
        <f>J400*P400</f>
        <v>16</v>
      </c>
      <c r="R400" s="65">
        <v>28</v>
      </c>
      <c r="S400" s="66">
        <f>SUM(R400)*J400</f>
        <v>28</v>
      </c>
      <c r="T400" s="65"/>
      <c r="U400" s="66">
        <f>SUM(T400)*K400</f>
        <v>0</v>
      </c>
      <c r="V400" s="65">
        <v>14</v>
      </c>
      <c r="W400" s="66">
        <f>SUM(V400)*J400</f>
        <v>14</v>
      </c>
      <c r="X400" s="67">
        <f>SUM(J400*AX400*2+K400*AZ400*2)</f>
        <v>0</v>
      </c>
      <c r="Y400" s="67">
        <f>L400*J400*0.05</f>
        <v>4.1000000000000005</v>
      </c>
      <c r="Z400" s="65"/>
      <c r="AA400" s="66"/>
      <c r="AB400" s="65"/>
      <c r="AC400" s="67">
        <f>SUM(AB400)*3*H400/5</f>
        <v>0</v>
      </c>
      <c r="AD400" s="65"/>
      <c r="AE400" s="69">
        <f>SUM(AD400*H400*(30+4))</f>
        <v>0</v>
      </c>
      <c r="AF400" s="65"/>
      <c r="AG400" s="66">
        <f>SUM(AF400*H400*3)</f>
        <v>0</v>
      </c>
      <c r="AH400" s="66"/>
      <c r="AI400" s="67">
        <f>SUM(AH400*H400/3)</f>
        <v>0</v>
      </c>
      <c r="AJ400" s="65"/>
      <c r="AK400" s="67">
        <f>SUM(AJ400*H400*2/3)</f>
        <v>0</v>
      </c>
      <c r="AL400" s="65"/>
      <c r="AM400" s="66">
        <f>SUM(AL400*H400)*2</f>
        <v>0</v>
      </c>
      <c r="AN400" s="65"/>
      <c r="AO400" s="66">
        <f>SUM(AN400*J400*2)</f>
        <v>0</v>
      </c>
      <c r="AP400" s="65"/>
      <c r="AQ400" s="67">
        <f>SUM(AP400*H400*2)</f>
        <v>0</v>
      </c>
      <c r="AR400" s="65"/>
      <c r="AS400" s="67">
        <f>SUM(J400*AR400*6)</f>
        <v>0</v>
      </c>
      <c r="AT400" s="65">
        <v>1</v>
      </c>
      <c r="AU400" s="67">
        <f>AT400*H400/3</f>
        <v>8</v>
      </c>
      <c r="AV400" s="65"/>
      <c r="AW400" s="66">
        <f>SUM(J400*AV400*6)</f>
        <v>0</v>
      </c>
      <c r="AX400" s="65"/>
      <c r="AY400" s="67">
        <f>SUM(J400*AX400*8)</f>
        <v>0</v>
      </c>
      <c r="AZ400" s="66"/>
      <c r="BA400" s="67">
        <f>SUM(AZ400*K400*5*6)</f>
        <v>0</v>
      </c>
      <c r="BB400" s="65"/>
      <c r="BC400" s="67">
        <f>SUM(BB400*K400*4*6)</f>
        <v>0</v>
      </c>
      <c r="BD400" s="65"/>
      <c r="BE400" s="70">
        <f>SUM(BD400*50)</f>
        <v>0</v>
      </c>
      <c r="BF400" s="116"/>
      <c r="BG400" s="181">
        <f t="shared" si="3591"/>
        <v>70.099999999999994</v>
      </c>
      <c r="BH400" s="181">
        <f t="shared" si="3592"/>
        <v>58</v>
      </c>
      <c r="BI400" s="116"/>
      <c r="BJ400" s="116"/>
      <c r="BK400" s="116"/>
      <c r="BL400" s="116"/>
      <c r="BM400" s="82"/>
      <c r="BN400" s="62" t="s">
        <v>102</v>
      </c>
      <c r="BO400" s="63" t="s">
        <v>110</v>
      </c>
      <c r="BP400" s="63" t="s">
        <v>95</v>
      </c>
      <c r="BQ400" s="63" t="s">
        <v>130</v>
      </c>
      <c r="BR400" s="63" t="s">
        <v>136</v>
      </c>
      <c r="BS400" s="63">
        <v>6</v>
      </c>
      <c r="BT400" s="63">
        <v>24</v>
      </c>
      <c r="BU400" s="63">
        <v>2</v>
      </c>
      <c r="BV400" s="63">
        <v>1</v>
      </c>
      <c r="BW400" s="63">
        <f>SUM(BV400)*2</f>
        <v>2</v>
      </c>
      <c r="BX400" s="62">
        <v>74</v>
      </c>
      <c r="BY400" s="64">
        <f>SUM(BZ400+CB400+CD400+CF400+CH400)</f>
        <v>46</v>
      </c>
      <c r="BZ400" s="65"/>
      <c r="CA400" s="66">
        <f>SUM(BZ400)*BU400</f>
        <v>0</v>
      </c>
      <c r="CB400" s="65">
        <v>26</v>
      </c>
      <c r="CC400" s="66">
        <f>BV400*CB400</f>
        <v>26</v>
      </c>
      <c r="CD400" s="65">
        <v>20</v>
      </c>
      <c r="CE400" s="66">
        <f>SUM(CD400)*BV400</f>
        <v>20</v>
      </c>
      <c r="CF400" s="65"/>
      <c r="CG400" s="66">
        <f>SUM(CF400)*BW400</f>
        <v>0</v>
      </c>
      <c r="CH400" s="65"/>
      <c r="CI400" s="66">
        <f>SUM(CH400)*BV400*5</f>
        <v>0</v>
      </c>
      <c r="CJ400" s="67">
        <f>SUM(BV400*DJ400*2+BW400*DL400*2)</f>
        <v>2</v>
      </c>
      <c r="CK400" s="67">
        <f>BX400*BV400*0.05</f>
        <v>3.7</v>
      </c>
      <c r="CL400" s="65"/>
      <c r="CM400" s="66"/>
      <c r="CN400" s="65"/>
      <c r="CO400" s="67">
        <f>SUM(CN400)*3*BT400/5</f>
        <v>0</v>
      </c>
      <c r="CP400" s="65"/>
      <c r="CQ400" s="69">
        <f>SUM(CP400*BT400*(30+4))</f>
        <v>0</v>
      </c>
      <c r="CR400" s="65"/>
      <c r="CS400" s="66">
        <f>SUM(CR400*BT400*3)</f>
        <v>0</v>
      </c>
      <c r="CT400" s="66"/>
      <c r="CU400" s="67">
        <f>SUM(CT400*BT400/3)</f>
        <v>0</v>
      </c>
      <c r="CV400" s="65"/>
      <c r="CW400" s="67">
        <f>SUM(CV400*BT400*2/3)</f>
        <v>0</v>
      </c>
      <c r="CX400" s="65"/>
      <c r="CY400" s="66">
        <f>SUM(CX400*BT400)*2</f>
        <v>0</v>
      </c>
      <c r="CZ400" s="65"/>
      <c r="DA400" s="66">
        <f>SUM(CZ400*BV400*2)</f>
        <v>0</v>
      </c>
      <c r="DB400" s="65"/>
      <c r="DC400" s="66">
        <f>SUM(DB400*BT400*2)</f>
        <v>0</v>
      </c>
      <c r="DD400" s="65"/>
      <c r="DE400" s="66">
        <f>SUM(BV400*DD400*6)</f>
        <v>0</v>
      </c>
      <c r="DF400" s="65"/>
      <c r="DG400" s="67">
        <f>DF400*BT400/3</f>
        <v>0</v>
      </c>
      <c r="DH400" s="65"/>
      <c r="DI400" s="66">
        <f>SUM(BV400*DH400*6)</f>
        <v>0</v>
      </c>
      <c r="DJ400" s="65">
        <v>1</v>
      </c>
      <c r="DK400" s="66">
        <f>SUM(BV400*DJ400*8)</f>
        <v>8</v>
      </c>
      <c r="DL400" s="79"/>
      <c r="DM400" s="79"/>
      <c r="DN400" s="79"/>
      <c r="DO400" s="79"/>
      <c r="DP400" s="79"/>
      <c r="DQ400" s="79"/>
      <c r="DR400" s="79"/>
      <c r="DS400" s="153">
        <f t="shared" si="3641"/>
        <v>59.7</v>
      </c>
      <c r="DT400" s="153">
        <f t="shared" si="3593"/>
        <v>56</v>
      </c>
      <c r="DU400" s="79"/>
      <c r="DV400" s="79"/>
      <c r="DW400" s="79"/>
      <c r="DX400" s="182"/>
      <c r="DY400" s="183"/>
      <c r="DZ400" s="62" t="s">
        <v>102</v>
      </c>
      <c r="EA400" s="63" t="s">
        <v>110</v>
      </c>
      <c r="EB400" s="63" t="s">
        <v>95</v>
      </c>
      <c r="EC400" s="79"/>
      <c r="ED400" s="79"/>
      <c r="EE400" s="79"/>
      <c r="EF400" s="79"/>
      <c r="EG400" s="79"/>
      <c r="EH400" s="79"/>
      <c r="EI400" s="79"/>
      <c r="EJ400" s="79">
        <f t="shared" si="3594"/>
        <v>156</v>
      </c>
      <c r="EK400" s="79">
        <f t="shared" si="3595"/>
        <v>104</v>
      </c>
      <c r="EL400" s="79">
        <f t="shared" si="3596"/>
        <v>0</v>
      </c>
      <c r="EM400" s="153">
        <f t="shared" si="3597"/>
        <v>0</v>
      </c>
      <c r="EN400" s="79">
        <f t="shared" si="3598"/>
        <v>42</v>
      </c>
      <c r="EO400" s="79">
        <f t="shared" si="3599"/>
        <v>42</v>
      </c>
      <c r="EP400" s="79">
        <f t="shared" si="3600"/>
        <v>48</v>
      </c>
      <c r="EQ400" s="79">
        <f t="shared" si="3601"/>
        <v>48</v>
      </c>
      <c r="ER400" s="79">
        <f t="shared" si="3602"/>
        <v>0</v>
      </c>
      <c r="ES400" s="79">
        <f t="shared" si="3603"/>
        <v>0</v>
      </c>
      <c r="ET400" s="79">
        <f t="shared" si="3604"/>
        <v>14</v>
      </c>
      <c r="EU400" s="79">
        <f t="shared" si="3605"/>
        <v>14</v>
      </c>
      <c r="EV400" s="79">
        <f t="shared" si="3606"/>
        <v>2</v>
      </c>
      <c r="EW400" s="79">
        <f t="shared" si="3607"/>
        <v>7.8000000000000007</v>
      </c>
      <c r="EX400" s="79">
        <f t="shared" si="3608"/>
        <v>0</v>
      </c>
      <c r="EY400" s="79">
        <f t="shared" si="3609"/>
        <v>0</v>
      </c>
      <c r="EZ400" s="79">
        <f t="shared" si="3610"/>
        <v>0</v>
      </c>
      <c r="FA400" s="79">
        <f t="shared" si="3611"/>
        <v>0</v>
      </c>
      <c r="FB400" s="79">
        <f t="shared" si="3612"/>
        <v>0</v>
      </c>
      <c r="FC400" s="79">
        <f t="shared" si="3613"/>
        <v>0</v>
      </c>
      <c r="FD400" s="79">
        <f t="shared" si="3614"/>
        <v>0</v>
      </c>
      <c r="FE400" s="79">
        <f t="shared" si="3615"/>
        <v>0</v>
      </c>
      <c r="FF400" s="79">
        <f t="shared" si="3616"/>
        <v>0</v>
      </c>
      <c r="FG400" s="153">
        <f t="shared" si="3617"/>
        <v>0</v>
      </c>
      <c r="FH400" s="79">
        <f t="shared" si="3618"/>
        <v>0</v>
      </c>
      <c r="FI400" s="79">
        <f t="shared" si="3619"/>
        <v>0</v>
      </c>
      <c r="FJ400" s="79">
        <f t="shared" si="3620"/>
        <v>0</v>
      </c>
      <c r="FK400" s="79">
        <f t="shared" si="3621"/>
        <v>0</v>
      </c>
      <c r="FL400" s="79">
        <f t="shared" si="3622"/>
        <v>0</v>
      </c>
      <c r="FM400" s="79">
        <f t="shared" si="3623"/>
        <v>0</v>
      </c>
      <c r="FN400" s="79">
        <f t="shared" si="3624"/>
        <v>0</v>
      </c>
      <c r="FO400" s="79">
        <f t="shared" si="3625"/>
        <v>0</v>
      </c>
      <c r="FP400" s="79">
        <f t="shared" si="3626"/>
        <v>0</v>
      </c>
      <c r="FQ400" s="79">
        <f t="shared" si="3627"/>
        <v>0</v>
      </c>
      <c r="FR400" s="79"/>
      <c r="FS400" s="155">
        <f t="shared" si="3627"/>
        <v>8</v>
      </c>
      <c r="FT400" s="79">
        <f t="shared" si="3628"/>
        <v>0</v>
      </c>
      <c r="FU400" s="79">
        <f t="shared" si="3629"/>
        <v>0</v>
      </c>
      <c r="FV400" s="79">
        <f t="shared" si="3630"/>
        <v>1</v>
      </c>
      <c r="FW400" s="79">
        <f t="shared" si="3631"/>
        <v>8</v>
      </c>
      <c r="FX400" s="79">
        <f t="shared" si="3632"/>
        <v>0</v>
      </c>
      <c r="FY400" s="79">
        <f t="shared" si="3633"/>
        <v>0</v>
      </c>
      <c r="FZ400" s="79">
        <f t="shared" si="3634"/>
        <v>0</v>
      </c>
      <c r="GA400" s="79">
        <f t="shared" si="3635"/>
        <v>0</v>
      </c>
      <c r="GB400" s="79">
        <f t="shared" si="3636"/>
        <v>0</v>
      </c>
      <c r="GC400" s="79">
        <f t="shared" si="3637"/>
        <v>0</v>
      </c>
      <c r="GD400" s="79">
        <f t="shared" si="3638"/>
        <v>0</v>
      </c>
      <c r="GE400" s="153">
        <f t="shared" si="3639"/>
        <v>129.80000000000001</v>
      </c>
      <c r="GF400" s="153">
        <f t="shared" si="3640"/>
        <v>114</v>
      </c>
      <c r="GG400" s="79"/>
      <c r="GH400" s="79"/>
      <c r="GI400" s="79"/>
      <c r="GJ400" s="80"/>
      <c r="GK400" s="267"/>
      <c r="GL400" s="10"/>
      <c r="GM400" s="10"/>
      <c r="GN400" s="1"/>
      <c r="GO400" s="13"/>
      <c r="GP400" s="26"/>
      <c r="GQ400" s="5"/>
      <c r="GR400" s="5"/>
    </row>
    <row r="401" spans="1:200" ht="24.95" hidden="1" customHeight="1" outlineLevel="1" x14ac:dyDescent="0.3">
      <c r="A401" s="116"/>
      <c r="B401" s="62" t="s">
        <v>115</v>
      </c>
      <c r="C401" s="63" t="s">
        <v>110</v>
      </c>
      <c r="D401" s="63" t="s">
        <v>95</v>
      </c>
      <c r="E401" s="63" t="s">
        <v>130</v>
      </c>
      <c r="F401" s="119" t="s">
        <v>149</v>
      </c>
      <c r="G401" s="63">
        <v>1</v>
      </c>
      <c r="H401" s="63">
        <v>80</v>
      </c>
      <c r="I401" s="63">
        <v>1</v>
      </c>
      <c r="J401" s="63">
        <v>1</v>
      </c>
      <c r="K401" s="63">
        <f>SUM(J401)*2</f>
        <v>2</v>
      </c>
      <c r="L401" s="62">
        <v>50</v>
      </c>
      <c r="M401" s="64">
        <f>SUM(N401+P401+R401+T401+V401)</f>
        <v>26</v>
      </c>
      <c r="N401" s="65"/>
      <c r="O401" s="66">
        <f>SUM(N401)*I401</f>
        <v>0</v>
      </c>
      <c r="P401" s="65">
        <v>22</v>
      </c>
      <c r="Q401" s="66">
        <f>J401*P401</f>
        <v>22</v>
      </c>
      <c r="R401" s="65">
        <v>4</v>
      </c>
      <c r="S401" s="66">
        <f>SUM(R401)*J401</f>
        <v>4</v>
      </c>
      <c r="T401" s="65"/>
      <c r="U401" s="66">
        <f>SUM(T401)*K401</f>
        <v>0</v>
      </c>
      <c r="V401" s="65"/>
      <c r="W401" s="66">
        <f>SUM(V401)*J401*5</f>
        <v>0</v>
      </c>
      <c r="X401" s="67">
        <f>SUM(J401*AX401*2+K401*AZ401*2)</f>
        <v>0</v>
      </c>
      <c r="Y401" s="68">
        <f>SUM(L401*5/100*J401)</f>
        <v>2.5</v>
      </c>
      <c r="Z401" s="65"/>
      <c r="AA401" s="66"/>
      <c r="AB401" s="65"/>
      <c r="AC401" s="67">
        <f>SUM(AB401)*3*H401/5</f>
        <v>0</v>
      </c>
      <c r="AD401" s="65"/>
      <c r="AE401" s="69">
        <f>SUM(AD401*H401*(30+4))</f>
        <v>0</v>
      </c>
      <c r="AF401" s="65"/>
      <c r="AG401" s="66">
        <f>SUM(AF401*H401*3)</f>
        <v>0</v>
      </c>
      <c r="AH401" s="65"/>
      <c r="AI401" s="67">
        <f>SUM(AH401*H401/3)</f>
        <v>0</v>
      </c>
      <c r="AJ401" s="65"/>
      <c r="AK401" s="67">
        <f>SUM(AJ401*H401*2/3)</f>
        <v>0</v>
      </c>
      <c r="AL401" s="65"/>
      <c r="AM401" s="66">
        <f>SUM(AL401*H401)</f>
        <v>0</v>
      </c>
      <c r="AN401" s="65"/>
      <c r="AO401" s="66">
        <f>SUM(AN401*J401)</f>
        <v>0</v>
      </c>
      <c r="AP401" s="65"/>
      <c r="AQ401" s="67">
        <f>SUM(AP401*H401*2)</f>
        <v>0</v>
      </c>
      <c r="AR401" s="65">
        <v>1</v>
      </c>
      <c r="AS401" s="67">
        <f>AR401*J401*6</f>
        <v>6</v>
      </c>
      <c r="AT401" s="65"/>
      <c r="AU401" s="67">
        <f>AT401*H401/3</f>
        <v>0</v>
      </c>
      <c r="AV401" s="65"/>
      <c r="AW401" s="66">
        <f>SUM(AV401*H401/3)</f>
        <v>0</v>
      </c>
      <c r="AX401" s="65"/>
      <c r="AY401" s="67">
        <f>SUM(J401*AX401*8)</f>
        <v>0</v>
      </c>
      <c r="AZ401" s="65"/>
      <c r="BA401" s="67">
        <f>SUM(AZ401*K401*5*6)</f>
        <v>0</v>
      </c>
      <c r="BB401" s="65"/>
      <c r="BC401" s="67">
        <f>SUM(BB401*K401*4*6)</f>
        <v>0</v>
      </c>
      <c r="BD401" s="65"/>
      <c r="BE401" s="70">
        <f>SUM(BD401*50)</f>
        <v>0</v>
      </c>
      <c r="BF401" s="116"/>
      <c r="BG401" s="181">
        <f t="shared" si="3591"/>
        <v>34.5</v>
      </c>
      <c r="BH401" s="181">
        <f t="shared" si="3592"/>
        <v>32</v>
      </c>
      <c r="BI401" s="116"/>
      <c r="BJ401" s="116"/>
      <c r="BK401" s="116"/>
      <c r="BL401" s="116"/>
      <c r="BM401" s="82"/>
      <c r="BN401" s="62" t="s">
        <v>102</v>
      </c>
      <c r="BO401" s="63" t="s">
        <v>110</v>
      </c>
      <c r="BP401" s="63" t="s">
        <v>95</v>
      </c>
      <c r="BQ401" s="63" t="s">
        <v>130</v>
      </c>
      <c r="BR401" s="63" t="s">
        <v>141</v>
      </c>
      <c r="BS401" s="63">
        <v>6</v>
      </c>
      <c r="BT401" s="63">
        <v>24</v>
      </c>
      <c r="BU401" s="63">
        <v>2</v>
      </c>
      <c r="BV401" s="63">
        <v>1</v>
      </c>
      <c r="BW401" s="63">
        <f>SUM(BV401)*2</f>
        <v>2</v>
      </c>
      <c r="BX401" s="62">
        <v>74</v>
      </c>
      <c r="BY401" s="64">
        <f>SUM(BZ401+CB401+CD401+CF401+CH401)</f>
        <v>46</v>
      </c>
      <c r="BZ401" s="65"/>
      <c r="CA401" s="66">
        <f>SUM(BZ401)*BU401</f>
        <v>0</v>
      </c>
      <c r="CB401" s="65">
        <v>26</v>
      </c>
      <c r="CC401" s="66">
        <f>BV401*CB401</f>
        <v>26</v>
      </c>
      <c r="CD401" s="65">
        <v>20</v>
      </c>
      <c r="CE401" s="66">
        <f>SUM(CD401)*BV401</f>
        <v>20</v>
      </c>
      <c r="CF401" s="65"/>
      <c r="CG401" s="66">
        <f>SUM(CF401)*BW401</f>
        <v>0</v>
      </c>
      <c r="CH401" s="65"/>
      <c r="CI401" s="66">
        <f>SUM(CH401)*BV401*5</f>
        <v>0</v>
      </c>
      <c r="CJ401" s="67">
        <f>SUM(BV401*DJ401*2+BW401*DL401*2)</f>
        <v>2</v>
      </c>
      <c r="CK401" s="67">
        <f>BX401*BV401*0.05</f>
        <v>3.7</v>
      </c>
      <c r="CL401" s="65"/>
      <c r="CM401" s="66"/>
      <c r="CN401" s="65"/>
      <c r="CO401" s="67">
        <f>SUM(CN401)*3*BT401/5</f>
        <v>0</v>
      </c>
      <c r="CP401" s="65"/>
      <c r="CQ401" s="69">
        <f>SUM(CP401*BT401*(30+4))</f>
        <v>0</v>
      </c>
      <c r="CR401" s="65"/>
      <c r="CS401" s="66">
        <f>SUM(CR401*BT401*3)</f>
        <v>0</v>
      </c>
      <c r="CT401" s="66"/>
      <c r="CU401" s="67">
        <f>SUM(CT401*BT401/3)</f>
        <v>0</v>
      </c>
      <c r="CV401" s="65"/>
      <c r="CW401" s="67">
        <f>SUM(CV401*BT401*2/3)</f>
        <v>0</v>
      </c>
      <c r="CX401" s="65"/>
      <c r="CY401" s="66">
        <f>SUM(CX401*BT401)*2</f>
        <v>0</v>
      </c>
      <c r="CZ401" s="65"/>
      <c r="DA401" s="66">
        <f>SUM(CZ401*BV401*2)</f>
        <v>0</v>
      </c>
      <c r="DB401" s="65"/>
      <c r="DC401" s="66">
        <f>SUM(DB401*BT401*2)</f>
        <v>0</v>
      </c>
      <c r="DD401" s="65"/>
      <c r="DE401" s="66">
        <f>SUM(BV401*DD401*6)</f>
        <v>0</v>
      </c>
      <c r="DF401" s="65"/>
      <c r="DG401" s="67">
        <f>DF401*BT401/3</f>
        <v>0</v>
      </c>
      <c r="DH401" s="65"/>
      <c r="DI401" s="66">
        <f>SUM(BV401*DH401*6)</f>
        <v>0</v>
      </c>
      <c r="DJ401" s="65">
        <v>1</v>
      </c>
      <c r="DK401" s="66">
        <f>SUM(BV401*DJ401*8)</f>
        <v>8</v>
      </c>
      <c r="DL401" s="79"/>
      <c r="DM401" s="79"/>
      <c r="DN401" s="79"/>
      <c r="DO401" s="79"/>
      <c r="DP401" s="79"/>
      <c r="DQ401" s="79"/>
      <c r="DR401" s="79"/>
      <c r="DS401" s="153">
        <f t="shared" si="3641"/>
        <v>59.7</v>
      </c>
      <c r="DT401" s="153">
        <f t="shared" si="3593"/>
        <v>56</v>
      </c>
      <c r="DU401" s="79"/>
      <c r="DV401" s="79"/>
      <c r="DW401" s="79"/>
      <c r="DX401" s="182"/>
      <c r="DY401" s="183"/>
      <c r="DZ401" s="62" t="s">
        <v>102</v>
      </c>
      <c r="EA401" s="63" t="s">
        <v>110</v>
      </c>
      <c r="EB401" s="63" t="s">
        <v>95</v>
      </c>
      <c r="EC401" s="79"/>
      <c r="ED401" s="79"/>
      <c r="EE401" s="79"/>
      <c r="EF401" s="79"/>
      <c r="EG401" s="79"/>
      <c r="EH401" s="79"/>
      <c r="EI401" s="79"/>
      <c r="EJ401" s="79">
        <f t="shared" si="3594"/>
        <v>124</v>
      </c>
      <c r="EK401" s="79">
        <f t="shared" si="3595"/>
        <v>72</v>
      </c>
      <c r="EL401" s="79">
        <f t="shared" si="3596"/>
        <v>0</v>
      </c>
      <c r="EM401" s="153">
        <f t="shared" si="3597"/>
        <v>0</v>
      </c>
      <c r="EN401" s="79">
        <f t="shared" si="3598"/>
        <v>48</v>
      </c>
      <c r="EO401" s="79">
        <f t="shared" si="3599"/>
        <v>48</v>
      </c>
      <c r="EP401" s="79">
        <f t="shared" si="3600"/>
        <v>24</v>
      </c>
      <c r="EQ401" s="79">
        <f t="shared" si="3601"/>
        <v>24</v>
      </c>
      <c r="ER401" s="79">
        <f t="shared" si="3602"/>
        <v>0</v>
      </c>
      <c r="ES401" s="79">
        <f t="shared" si="3603"/>
        <v>0</v>
      </c>
      <c r="ET401" s="79">
        <f t="shared" si="3604"/>
        <v>0</v>
      </c>
      <c r="EU401" s="79">
        <f t="shared" si="3605"/>
        <v>0</v>
      </c>
      <c r="EV401" s="79">
        <f t="shared" si="3606"/>
        <v>2</v>
      </c>
      <c r="EW401" s="79">
        <f t="shared" si="3607"/>
        <v>6.2</v>
      </c>
      <c r="EX401" s="79">
        <f t="shared" si="3608"/>
        <v>0</v>
      </c>
      <c r="EY401" s="79">
        <f t="shared" si="3609"/>
        <v>0</v>
      </c>
      <c r="EZ401" s="79">
        <f t="shared" si="3610"/>
        <v>0</v>
      </c>
      <c r="FA401" s="79">
        <f t="shared" si="3611"/>
        <v>0</v>
      </c>
      <c r="FB401" s="79">
        <f t="shared" si="3612"/>
        <v>0</v>
      </c>
      <c r="FC401" s="79">
        <f t="shared" si="3613"/>
        <v>0</v>
      </c>
      <c r="FD401" s="79">
        <f t="shared" si="3614"/>
        <v>0</v>
      </c>
      <c r="FE401" s="79">
        <f t="shared" si="3615"/>
        <v>0</v>
      </c>
      <c r="FF401" s="79">
        <f t="shared" si="3616"/>
        <v>0</v>
      </c>
      <c r="FG401" s="153">
        <f t="shared" si="3617"/>
        <v>0</v>
      </c>
      <c r="FH401" s="79">
        <f t="shared" si="3618"/>
        <v>0</v>
      </c>
      <c r="FI401" s="79">
        <f t="shared" si="3619"/>
        <v>0</v>
      </c>
      <c r="FJ401" s="79">
        <f t="shared" si="3620"/>
        <v>0</v>
      </c>
      <c r="FK401" s="79">
        <f t="shared" si="3621"/>
        <v>0</v>
      </c>
      <c r="FL401" s="79">
        <f t="shared" si="3622"/>
        <v>0</v>
      </c>
      <c r="FM401" s="79">
        <f t="shared" si="3623"/>
        <v>0</v>
      </c>
      <c r="FN401" s="79">
        <f t="shared" si="3624"/>
        <v>0</v>
      </c>
      <c r="FO401" s="79">
        <f t="shared" si="3625"/>
        <v>0</v>
      </c>
      <c r="FP401" s="79">
        <f t="shared" si="3626"/>
        <v>1</v>
      </c>
      <c r="FQ401" s="79">
        <f t="shared" si="3627"/>
        <v>6</v>
      </c>
      <c r="FR401" s="79"/>
      <c r="FS401" s="155">
        <f t="shared" si="3627"/>
        <v>0</v>
      </c>
      <c r="FT401" s="79">
        <f t="shared" si="3628"/>
        <v>0</v>
      </c>
      <c r="FU401" s="79">
        <f t="shared" si="3629"/>
        <v>0</v>
      </c>
      <c r="FV401" s="79">
        <f t="shared" si="3630"/>
        <v>1</v>
      </c>
      <c r="FW401" s="79">
        <f t="shared" si="3631"/>
        <v>8</v>
      </c>
      <c r="FX401" s="79">
        <f t="shared" si="3632"/>
        <v>0</v>
      </c>
      <c r="FY401" s="79">
        <f t="shared" si="3633"/>
        <v>0</v>
      </c>
      <c r="FZ401" s="79">
        <f t="shared" si="3634"/>
        <v>0</v>
      </c>
      <c r="GA401" s="79">
        <f t="shared" si="3635"/>
        <v>0</v>
      </c>
      <c r="GB401" s="79">
        <f t="shared" si="3636"/>
        <v>0</v>
      </c>
      <c r="GC401" s="79">
        <f t="shared" si="3637"/>
        <v>0</v>
      </c>
      <c r="GD401" s="79">
        <f t="shared" si="3638"/>
        <v>0</v>
      </c>
      <c r="GE401" s="153">
        <f t="shared" si="3639"/>
        <v>94.2</v>
      </c>
      <c r="GF401" s="153">
        <f t="shared" si="3640"/>
        <v>88</v>
      </c>
      <c r="GG401" s="79"/>
      <c r="GH401" s="79"/>
      <c r="GI401" s="79"/>
      <c r="GJ401" s="80"/>
      <c r="GK401" s="267"/>
      <c r="GL401" s="10"/>
      <c r="GM401" s="10"/>
      <c r="GN401" s="1"/>
      <c r="GO401" s="13"/>
      <c r="GP401" s="26"/>
      <c r="GQ401" s="5"/>
      <c r="GR401" s="5"/>
    </row>
    <row r="402" spans="1:200" ht="24.95" hidden="1" customHeight="1" outlineLevel="1" x14ac:dyDescent="0.3">
      <c r="A402" s="116"/>
      <c r="B402" s="62" t="s">
        <v>245</v>
      </c>
      <c r="C402" s="63" t="s">
        <v>110</v>
      </c>
      <c r="D402" s="63" t="s">
        <v>95</v>
      </c>
      <c r="E402" s="63" t="s">
        <v>130</v>
      </c>
      <c r="F402" s="63" t="s">
        <v>246</v>
      </c>
      <c r="G402" s="63">
        <v>9</v>
      </c>
      <c r="H402" s="63">
        <v>3</v>
      </c>
      <c r="I402" s="63">
        <v>1</v>
      </c>
      <c r="J402" s="63">
        <v>2</v>
      </c>
      <c r="K402" s="63">
        <f>SUM(J402)*2</f>
        <v>4</v>
      </c>
      <c r="L402" s="62"/>
      <c r="M402" s="64">
        <f>SUM(N402+P402+R402+T402+V402)</f>
        <v>0</v>
      </c>
      <c r="N402" s="65"/>
      <c r="O402" s="66">
        <f>SUM(N402)*I402</f>
        <v>0</v>
      </c>
      <c r="P402" s="65"/>
      <c r="Q402" s="66">
        <f>J402*P402</f>
        <v>0</v>
      </c>
      <c r="R402" s="65"/>
      <c r="S402" s="66">
        <f>SUM(R402)*J402</f>
        <v>0</v>
      </c>
      <c r="T402" s="65"/>
      <c r="U402" s="66">
        <f>SUM(T402)*K402</f>
        <v>0</v>
      </c>
      <c r="V402" s="65"/>
      <c r="W402" s="66">
        <f>SUM(V402)*J402*5</f>
        <v>0</v>
      </c>
      <c r="X402" s="67">
        <f>SUM(J402*AX402*2+K402*AZ402*2)</f>
        <v>0</v>
      </c>
      <c r="Y402" s="67">
        <f>L402*J402*0.05</f>
        <v>0</v>
      </c>
      <c r="Z402" s="65"/>
      <c r="AA402" s="66"/>
      <c r="AB402" s="65">
        <v>17</v>
      </c>
      <c r="AC402" s="67">
        <f>AB402*H402*2</f>
        <v>102</v>
      </c>
      <c r="AD402" s="65"/>
      <c r="AE402" s="69">
        <f>SUM(AD402*H402*(30+4))/5</f>
        <v>0</v>
      </c>
      <c r="AF402" s="65"/>
      <c r="AG402" s="66">
        <f>SUM(AF402*H402*3)</f>
        <v>0</v>
      </c>
      <c r="AH402" s="65"/>
      <c r="AI402" s="67">
        <f>SUM(AH402*H402/3)</f>
        <v>0</v>
      </c>
      <c r="AJ402" s="65"/>
      <c r="AK402" s="67">
        <f>SUM(AJ402*H402*2/3)</f>
        <v>0</v>
      </c>
      <c r="AL402" s="65"/>
      <c r="AM402" s="66">
        <f>SUM(AL402*H402)</f>
        <v>0</v>
      </c>
      <c r="AN402" s="65"/>
      <c r="AO402" s="66">
        <f>SUM(AN402*J402)</f>
        <v>0</v>
      </c>
      <c r="AP402" s="65"/>
      <c r="AQ402" s="68">
        <f>H402*AP402*3/3</f>
        <v>0</v>
      </c>
      <c r="AR402" s="65"/>
      <c r="AS402" s="67">
        <f>SUM(J402*AR402*6)</f>
        <v>0</v>
      </c>
      <c r="AT402" s="65"/>
      <c r="AU402" s="67">
        <f>AT402*H402/3</f>
        <v>0</v>
      </c>
      <c r="AV402" s="65"/>
      <c r="AW402" s="66">
        <f>SUM(AV402*H402/3)</f>
        <v>0</v>
      </c>
      <c r="AX402" s="65"/>
      <c r="AY402" s="67">
        <f>SUM(J402*AX402*8)</f>
        <v>0</v>
      </c>
      <c r="AZ402" s="65"/>
      <c r="BA402" s="67">
        <f>SUM(AZ402*K402*5*6)</f>
        <v>0</v>
      </c>
      <c r="BB402" s="65"/>
      <c r="BC402" s="67">
        <f>SUM(BB402*K402*4*6)</f>
        <v>0</v>
      </c>
      <c r="BD402" s="65"/>
      <c r="BE402" s="70">
        <f>SUM(BD402*50)</f>
        <v>0</v>
      </c>
      <c r="BF402" s="116"/>
      <c r="BG402" s="181">
        <f t="shared" si="3591"/>
        <v>102</v>
      </c>
      <c r="BH402" s="181">
        <f t="shared" si="3592"/>
        <v>0</v>
      </c>
      <c r="BI402" s="116"/>
      <c r="BJ402" s="116"/>
      <c r="BK402" s="116"/>
      <c r="BL402" s="116"/>
      <c r="BM402" s="82"/>
      <c r="BN402" s="134" t="s">
        <v>257</v>
      </c>
      <c r="BO402" s="63" t="s">
        <v>110</v>
      </c>
      <c r="BP402" s="63" t="s">
        <v>95</v>
      </c>
      <c r="BQ402" s="63" t="s">
        <v>130</v>
      </c>
      <c r="BR402" s="63" t="s">
        <v>303</v>
      </c>
      <c r="BS402" s="63">
        <v>10</v>
      </c>
      <c r="BT402" s="63">
        <v>161</v>
      </c>
      <c r="BU402" s="63">
        <v>1</v>
      </c>
      <c r="BV402" s="63">
        <v>2</v>
      </c>
      <c r="BW402" s="63">
        <f>SUM(BV402)*2</f>
        <v>4</v>
      </c>
      <c r="BX402" s="62">
        <v>30</v>
      </c>
      <c r="BY402" s="135">
        <f t="shared" ref="BY402" si="3642">SUM(BZ402+CB402+CD402+CF402+CH402)</f>
        <v>30</v>
      </c>
      <c r="BZ402" s="65"/>
      <c r="CA402" s="66">
        <f>SUM(BZ402)*BU402</f>
        <v>0</v>
      </c>
      <c r="CB402" s="65"/>
      <c r="CC402" s="66">
        <f t="shared" ref="CC402:CC403" si="3643">BV402*CB402</f>
        <v>0</v>
      </c>
      <c r="CD402" s="65">
        <v>30</v>
      </c>
      <c r="CE402" s="66">
        <f>SUM(CD402)*BV402</f>
        <v>60</v>
      </c>
      <c r="CF402" s="65"/>
      <c r="CG402" s="66">
        <f>SUM(CF402)*BW402</f>
        <v>0</v>
      </c>
      <c r="CH402" s="65"/>
      <c r="CI402" s="66">
        <f>SUM(CH402)*BV402*5</f>
        <v>0</v>
      </c>
      <c r="CJ402" s="67">
        <f t="shared" ref="CJ402" si="3644">SUM(BV402*DJ402*2+BW402*DL402*2)</f>
        <v>0</v>
      </c>
      <c r="CK402" s="67">
        <f t="shared" ref="CK402:CK403" si="3645">BX402*BV402*0.05</f>
        <v>3</v>
      </c>
      <c r="CL402" s="65"/>
      <c r="CM402" s="66"/>
      <c r="CN402" s="65"/>
      <c r="CO402" s="67">
        <f t="shared" ref="CO402" si="3646">SUM(CN402)*3*BT402/5</f>
        <v>0</v>
      </c>
      <c r="CP402" s="65"/>
      <c r="CQ402" s="69">
        <f>SUM(CP402*BT402*(30+4))</f>
        <v>0</v>
      </c>
      <c r="CR402" s="65"/>
      <c r="CS402" s="66">
        <f>SUM(CR402*BT402*3)</f>
        <v>0</v>
      </c>
      <c r="CT402" s="65"/>
      <c r="CU402" s="67">
        <f>SUM(CT402*BT402/3)</f>
        <v>0</v>
      </c>
      <c r="CV402" s="65"/>
      <c r="CW402" s="67">
        <f>SUM(CV402*BT402*2/3)</f>
        <v>0</v>
      </c>
      <c r="CX402" s="65"/>
      <c r="CY402" s="66">
        <f>SUM(CX402*BT402*2)</f>
        <v>0</v>
      </c>
      <c r="CZ402" s="65"/>
      <c r="DA402" s="66">
        <f>SUM(CZ402*BV402*2)</f>
        <v>0</v>
      </c>
      <c r="DB402" s="65"/>
      <c r="DC402" s="66">
        <f>SUM(DB402*BT402*2)</f>
        <v>0</v>
      </c>
      <c r="DD402" s="65">
        <v>1</v>
      </c>
      <c r="DE402" s="66">
        <f>DD402*BV402*6</f>
        <v>12</v>
      </c>
      <c r="DF402" s="65"/>
      <c r="DG402" s="67">
        <f t="shared" ref="DG402:DG403" si="3647">DF402*BT402/3</f>
        <v>0</v>
      </c>
      <c r="DH402" s="65"/>
      <c r="DI402" s="66">
        <f>SUM(BV402*DH402*6)</f>
        <v>0</v>
      </c>
      <c r="DJ402" s="65"/>
      <c r="DK402" s="66">
        <f>SUM(BV402*DJ402*8)</f>
        <v>0</v>
      </c>
      <c r="DL402" s="65"/>
      <c r="DM402" s="67">
        <f t="shared" ref="DM402" si="3648">SUM(DL402*BW402*5*6)</f>
        <v>0</v>
      </c>
      <c r="DN402" s="65"/>
      <c r="DO402" s="67">
        <f>SUM(DN402*BW402*4*6)</f>
        <v>0</v>
      </c>
      <c r="DP402" s="65"/>
      <c r="DQ402" s="70">
        <f>SUM(DP402*50)</f>
        <v>0</v>
      </c>
      <c r="DR402" s="67"/>
      <c r="DS402" s="153">
        <f>SUM(DA402+DQ402+DO402+DM402+DK402+DI402+DE402+DC402+CW402+CY402+CU402+CS402+CQ402+CO402+CM402+CK402+CJ402+CI402+CG402+CC402+CA402+CE402+DG402)</f>
        <v>75</v>
      </c>
      <c r="DT402" s="153">
        <f t="shared" si="3593"/>
        <v>72</v>
      </c>
      <c r="DU402" s="79"/>
      <c r="DV402" s="79"/>
      <c r="DW402" s="79"/>
      <c r="DX402" s="182"/>
      <c r="DY402" s="183"/>
      <c r="DZ402" s="134" t="s">
        <v>257</v>
      </c>
      <c r="EA402" s="63" t="s">
        <v>110</v>
      </c>
      <c r="EB402" s="63" t="s">
        <v>95</v>
      </c>
      <c r="EC402" s="79"/>
      <c r="ED402" s="79"/>
      <c r="EE402" s="79"/>
      <c r="EF402" s="79"/>
      <c r="EG402" s="79"/>
      <c r="EH402" s="79"/>
      <c r="EI402" s="79"/>
      <c r="EJ402" s="79">
        <f t="shared" si="3594"/>
        <v>30</v>
      </c>
      <c r="EK402" s="79">
        <f t="shared" si="3595"/>
        <v>30</v>
      </c>
      <c r="EL402" s="79">
        <f t="shared" si="3596"/>
        <v>0</v>
      </c>
      <c r="EM402" s="153">
        <f t="shared" si="3597"/>
        <v>0</v>
      </c>
      <c r="EN402" s="79">
        <f t="shared" si="3598"/>
        <v>0</v>
      </c>
      <c r="EO402" s="79">
        <f t="shared" si="3599"/>
        <v>0</v>
      </c>
      <c r="EP402" s="79">
        <f t="shared" si="3600"/>
        <v>30</v>
      </c>
      <c r="EQ402" s="79">
        <f t="shared" si="3601"/>
        <v>60</v>
      </c>
      <c r="ER402" s="79">
        <f t="shared" si="3602"/>
        <v>0</v>
      </c>
      <c r="ES402" s="79">
        <f t="shared" si="3603"/>
        <v>0</v>
      </c>
      <c r="ET402" s="79">
        <f t="shared" si="3604"/>
        <v>0</v>
      </c>
      <c r="EU402" s="79">
        <f t="shared" si="3605"/>
        <v>0</v>
      </c>
      <c r="EV402" s="79">
        <f t="shared" si="3606"/>
        <v>0</v>
      </c>
      <c r="EW402" s="79">
        <f t="shared" si="3607"/>
        <v>3</v>
      </c>
      <c r="EX402" s="79">
        <f t="shared" si="3608"/>
        <v>0</v>
      </c>
      <c r="EY402" s="79">
        <f t="shared" si="3609"/>
        <v>0</v>
      </c>
      <c r="EZ402" s="79">
        <f t="shared" si="3610"/>
        <v>17</v>
      </c>
      <c r="FA402" s="79">
        <f t="shared" si="3611"/>
        <v>102</v>
      </c>
      <c r="FB402" s="79">
        <f t="shared" si="3612"/>
        <v>0</v>
      </c>
      <c r="FC402" s="79">
        <f t="shared" si="3613"/>
        <v>0</v>
      </c>
      <c r="FD402" s="79">
        <f t="shared" si="3614"/>
        <v>0</v>
      </c>
      <c r="FE402" s="79">
        <f t="shared" si="3615"/>
        <v>0</v>
      </c>
      <c r="FF402" s="79">
        <f t="shared" si="3616"/>
        <v>0</v>
      </c>
      <c r="FG402" s="153">
        <f t="shared" si="3617"/>
        <v>0</v>
      </c>
      <c r="FH402" s="79">
        <f t="shared" si="3618"/>
        <v>0</v>
      </c>
      <c r="FI402" s="79">
        <f t="shared" si="3619"/>
        <v>0</v>
      </c>
      <c r="FJ402" s="79">
        <f t="shared" si="3620"/>
        <v>0</v>
      </c>
      <c r="FK402" s="79">
        <f t="shared" si="3621"/>
        <v>0</v>
      </c>
      <c r="FL402" s="79">
        <f t="shared" si="3622"/>
        <v>0</v>
      </c>
      <c r="FM402" s="79">
        <f t="shared" si="3623"/>
        <v>0</v>
      </c>
      <c r="FN402" s="79">
        <f t="shared" si="3624"/>
        <v>0</v>
      </c>
      <c r="FO402" s="79">
        <f t="shared" si="3625"/>
        <v>0</v>
      </c>
      <c r="FP402" s="79">
        <f t="shared" si="3626"/>
        <v>1</v>
      </c>
      <c r="FQ402" s="79">
        <f t="shared" si="3627"/>
        <v>12</v>
      </c>
      <c r="FR402" s="79"/>
      <c r="FS402" s="155">
        <f t="shared" si="3627"/>
        <v>0</v>
      </c>
      <c r="FT402" s="79">
        <f t="shared" si="3628"/>
        <v>0</v>
      </c>
      <c r="FU402" s="79">
        <f t="shared" si="3629"/>
        <v>0</v>
      </c>
      <c r="FV402" s="79">
        <f t="shared" si="3630"/>
        <v>0</v>
      </c>
      <c r="FW402" s="79">
        <f t="shared" si="3631"/>
        <v>0</v>
      </c>
      <c r="FX402" s="79">
        <f t="shared" si="3632"/>
        <v>0</v>
      </c>
      <c r="FY402" s="79">
        <f t="shared" si="3633"/>
        <v>0</v>
      </c>
      <c r="FZ402" s="79">
        <f t="shared" si="3634"/>
        <v>0</v>
      </c>
      <c r="GA402" s="79">
        <f t="shared" si="3635"/>
        <v>0</v>
      </c>
      <c r="GB402" s="79">
        <f t="shared" si="3636"/>
        <v>0</v>
      </c>
      <c r="GC402" s="79">
        <f t="shared" si="3637"/>
        <v>0</v>
      </c>
      <c r="GD402" s="79">
        <f t="shared" si="3638"/>
        <v>0</v>
      </c>
      <c r="GE402" s="153">
        <f t="shared" si="3639"/>
        <v>177</v>
      </c>
      <c r="GF402" s="153">
        <f t="shared" si="3640"/>
        <v>72</v>
      </c>
      <c r="GG402" s="79"/>
      <c r="GH402" s="79"/>
      <c r="GI402" s="79"/>
      <c r="GJ402" s="80"/>
      <c r="GK402" s="267"/>
      <c r="GL402" s="10"/>
      <c r="GM402" s="10"/>
      <c r="GN402" s="1"/>
      <c r="GO402" s="13"/>
      <c r="GP402" s="26"/>
      <c r="GQ402" s="5"/>
      <c r="GR402" s="5"/>
    </row>
    <row r="403" spans="1:200" ht="24.95" hidden="1" customHeight="1" outlineLevel="1" x14ac:dyDescent="0.3">
      <c r="A403" s="116"/>
      <c r="B403" s="137" t="s">
        <v>233</v>
      </c>
      <c r="C403" s="119" t="s">
        <v>110</v>
      </c>
      <c r="D403" s="119" t="s">
        <v>95</v>
      </c>
      <c r="E403" s="119" t="s">
        <v>130</v>
      </c>
      <c r="F403" s="119" t="s">
        <v>248</v>
      </c>
      <c r="G403" s="119">
        <v>9</v>
      </c>
      <c r="H403" s="119">
        <v>6</v>
      </c>
      <c r="I403" s="119">
        <v>1</v>
      </c>
      <c r="J403" s="119">
        <v>1</v>
      </c>
      <c r="K403" s="119">
        <v>1</v>
      </c>
      <c r="L403" s="138"/>
      <c r="M403" s="139">
        <f t="shared" ref="M403" si="3649">SUM(N403+P403+R403+T403+V403)</f>
        <v>0</v>
      </c>
      <c r="N403" s="138"/>
      <c r="O403" s="138">
        <f t="shared" ref="O403" si="3650">SUM(N403)*I403</f>
        <v>0</v>
      </c>
      <c r="P403" s="138"/>
      <c r="Q403" s="140">
        <f t="shared" ref="Q403" si="3651">J403*P403</f>
        <v>0</v>
      </c>
      <c r="R403" s="138"/>
      <c r="S403" s="140">
        <f t="shared" ref="S403" si="3652">SUM(R403)*J403</f>
        <v>0</v>
      </c>
      <c r="T403" s="141"/>
      <c r="U403" s="142">
        <f t="shared" ref="U403" si="3653">SUM(T403)*K403</f>
        <v>0</v>
      </c>
      <c r="V403" s="141"/>
      <c r="W403" s="142">
        <f t="shared" ref="W403" si="3654">SUM(V403)*J403*5</f>
        <v>0</v>
      </c>
      <c r="X403" s="68"/>
      <c r="Y403" s="68">
        <f t="shared" ref="Y403" si="3655">L403*J403*0.05</f>
        <v>0</v>
      </c>
      <c r="Z403" s="141"/>
      <c r="AA403" s="142"/>
      <c r="AB403" s="141"/>
      <c r="AC403" s="68">
        <f t="shared" ref="AC403" si="3656">SUM(AB403)*3*H403/5</f>
        <v>0</v>
      </c>
      <c r="AD403" s="141">
        <v>1</v>
      </c>
      <c r="AE403" s="148">
        <f>SUM(AD403*H403*(15))</f>
        <v>90</v>
      </c>
      <c r="AF403" s="141"/>
      <c r="AG403" s="142">
        <f t="shared" ref="AG403" si="3657">SUM(AF403*H403*3)</f>
        <v>0</v>
      </c>
      <c r="AH403" s="141"/>
      <c r="AI403" s="68">
        <f t="shared" ref="AI403" si="3658">SUM(AH403*H403/3)</f>
        <v>0</v>
      </c>
      <c r="AJ403" s="141"/>
      <c r="AK403" s="68">
        <f t="shared" ref="AK403" si="3659">SUM(AJ403*H403*2/3)</f>
        <v>0</v>
      </c>
      <c r="AL403" s="141"/>
      <c r="AM403" s="142">
        <f>SUM(AL403*H403)*2</f>
        <v>0</v>
      </c>
      <c r="AN403" s="141"/>
      <c r="AO403" s="142">
        <f t="shared" ref="AO403" si="3660">SUM(AN403*J403)</f>
        <v>0</v>
      </c>
      <c r="AP403" s="141"/>
      <c r="AQ403" s="68">
        <f t="shared" ref="AQ403" si="3661">SUM(AP403*H403*2)</f>
        <v>0</v>
      </c>
      <c r="AR403" s="141"/>
      <c r="AS403" s="68">
        <f t="shared" ref="AS403" si="3662">SUM(J403*AR403*6)</f>
        <v>0</v>
      </c>
      <c r="AT403" s="141"/>
      <c r="AU403" s="68">
        <f t="shared" ref="AU403" si="3663">AT403*H403/3</f>
        <v>0</v>
      </c>
      <c r="AV403" s="141"/>
      <c r="AW403" s="142">
        <f t="shared" ref="AW403" si="3664">SUM(AV403*H403/3)</f>
        <v>0</v>
      </c>
      <c r="AX403" s="141"/>
      <c r="AY403" s="68">
        <f t="shared" ref="AY403" si="3665">SUM(J403*AX403*8)</f>
        <v>0</v>
      </c>
      <c r="AZ403" s="141"/>
      <c r="BA403" s="68">
        <f>SUM(AZ403*H403*5*2/3)</f>
        <v>0</v>
      </c>
      <c r="BB403" s="141"/>
      <c r="BC403" s="68">
        <f t="shared" ref="BC403" si="3666">SUM(BB403*K403*4*6)</f>
        <v>0</v>
      </c>
      <c r="BD403" s="141"/>
      <c r="BE403" s="112">
        <f t="shared" ref="BE403" si="3667">SUM(BD403*50)</f>
        <v>0</v>
      </c>
      <c r="BF403" s="116"/>
      <c r="BG403" s="181">
        <f t="shared" si="3591"/>
        <v>90</v>
      </c>
      <c r="BH403" s="181">
        <f t="shared" si="3592"/>
        <v>0</v>
      </c>
      <c r="BI403" s="116"/>
      <c r="BJ403" s="116"/>
      <c r="BK403" s="116"/>
      <c r="BL403" s="116"/>
      <c r="BM403" s="82"/>
      <c r="BN403" s="137" t="s">
        <v>233</v>
      </c>
      <c r="BO403" s="119" t="s">
        <v>110</v>
      </c>
      <c r="BP403" s="119" t="s">
        <v>95</v>
      </c>
      <c r="BQ403" s="119" t="s">
        <v>130</v>
      </c>
      <c r="BR403" s="119" t="s">
        <v>248</v>
      </c>
      <c r="BS403" s="119">
        <v>9</v>
      </c>
      <c r="BT403" s="119">
        <v>6</v>
      </c>
      <c r="BU403" s="119">
        <v>1</v>
      </c>
      <c r="BV403" s="119">
        <v>1</v>
      </c>
      <c r="BW403" s="119">
        <v>1</v>
      </c>
      <c r="BX403" s="138"/>
      <c r="BY403" s="139">
        <f t="shared" ref="BY403" si="3668">SUM(BZ403+CB403+CD403+CF403+CH403)</f>
        <v>0</v>
      </c>
      <c r="BZ403" s="138"/>
      <c r="CA403" s="138">
        <f t="shared" ref="CA403" si="3669">SUM(BZ403)*BU403</f>
        <v>0</v>
      </c>
      <c r="CB403" s="138"/>
      <c r="CC403" s="140">
        <f t="shared" si="3643"/>
        <v>0</v>
      </c>
      <c r="CD403" s="138"/>
      <c r="CE403" s="140">
        <f t="shared" ref="CE403" si="3670">SUM(CD403)*BV403</f>
        <v>0</v>
      </c>
      <c r="CF403" s="141"/>
      <c r="CG403" s="142">
        <f t="shared" ref="CG403" si="3671">SUM(CF403)*BW403</f>
        <v>0</v>
      </c>
      <c r="CH403" s="141"/>
      <c r="CI403" s="142">
        <f t="shared" ref="CI403" si="3672">SUM(CH403)*BV403*5</f>
        <v>0</v>
      </c>
      <c r="CJ403" s="68"/>
      <c r="CK403" s="68">
        <f t="shared" si="3645"/>
        <v>0</v>
      </c>
      <c r="CL403" s="141"/>
      <c r="CM403" s="142"/>
      <c r="CN403" s="141"/>
      <c r="CO403" s="68">
        <f t="shared" ref="CO403" si="3673">SUM(CN403)*3*BT403/5</f>
        <v>0</v>
      </c>
      <c r="CP403" s="141">
        <v>1</v>
      </c>
      <c r="CQ403" s="148">
        <f>SUM(CP403*BT403*(15))</f>
        <v>90</v>
      </c>
      <c r="CR403" s="141"/>
      <c r="CS403" s="142">
        <f t="shared" ref="CS403" si="3674">SUM(CR403*BT403*3)</f>
        <v>0</v>
      </c>
      <c r="CT403" s="141"/>
      <c r="CU403" s="68">
        <f t="shared" ref="CU403" si="3675">SUM(CT403*BT403/3)</f>
        <v>0</v>
      </c>
      <c r="CV403" s="141"/>
      <c r="CW403" s="68">
        <f t="shared" ref="CW403" si="3676">SUM(CV403*BT403*2/3)</f>
        <v>0</v>
      </c>
      <c r="CX403" s="141"/>
      <c r="CY403" s="142">
        <f>SUM(CX403*BT403)*2</f>
        <v>0</v>
      </c>
      <c r="CZ403" s="141"/>
      <c r="DA403" s="142">
        <f t="shared" ref="DA403" si="3677">SUM(CZ403*BV403)</f>
        <v>0</v>
      </c>
      <c r="DB403" s="141"/>
      <c r="DC403" s="142">
        <f t="shared" ref="DC403" si="3678">SUM(DB403*BT403*2)</f>
        <v>0</v>
      </c>
      <c r="DD403" s="141"/>
      <c r="DE403" s="142">
        <f t="shared" ref="DE403" si="3679">SUM(BV403*DD403*6)</f>
        <v>0</v>
      </c>
      <c r="DF403" s="141"/>
      <c r="DG403" s="68">
        <f t="shared" si="3647"/>
        <v>0</v>
      </c>
      <c r="DH403" s="141"/>
      <c r="DI403" s="142">
        <f t="shared" ref="DI403" si="3680">SUM(DH403*BT403/3)</f>
        <v>0</v>
      </c>
      <c r="DJ403" s="141"/>
      <c r="DK403" s="142">
        <f t="shared" ref="DK403" si="3681">SUM(BV403*DJ403*8)</f>
        <v>0</v>
      </c>
      <c r="DL403" s="141"/>
      <c r="DM403" s="68">
        <f>SUM(DL403*BT403*5*2/3)</f>
        <v>0</v>
      </c>
      <c r="DN403" s="141"/>
      <c r="DO403" s="68">
        <f t="shared" ref="DO403" si="3682">SUM(DN403*BW403*4*6)</f>
        <v>0</v>
      </c>
      <c r="DP403" s="141"/>
      <c r="DQ403" s="112">
        <f t="shared" ref="DQ403" si="3683">SUM(DP403*50)</f>
        <v>0</v>
      </c>
      <c r="DR403" s="79"/>
      <c r="DS403" s="153">
        <f t="shared" si="3641"/>
        <v>90</v>
      </c>
      <c r="DT403" s="153">
        <f t="shared" si="3593"/>
        <v>0</v>
      </c>
      <c r="DU403" s="79"/>
      <c r="DV403" s="79"/>
      <c r="DW403" s="79"/>
      <c r="DX403" s="182"/>
      <c r="DY403" s="183"/>
      <c r="DZ403" s="184"/>
      <c r="EA403" s="184"/>
      <c r="EB403" s="79"/>
      <c r="EC403" s="79"/>
      <c r="ED403" s="79"/>
      <c r="EE403" s="79"/>
      <c r="EF403" s="79"/>
      <c r="EG403" s="79"/>
      <c r="EH403" s="79"/>
      <c r="EI403" s="79"/>
      <c r="EJ403" s="79">
        <f t="shared" si="3594"/>
        <v>0</v>
      </c>
      <c r="EK403" s="79">
        <f t="shared" si="3595"/>
        <v>0</v>
      </c>
      <c r="EL403" s="79">
        <f t="shared" si="3596"/>
        <v>0</v>
      </c>
      <c r="EM403" s="153">
        <f t="shared" si="3597"/>
        <v>0</v>
      </c>
      <c r="EN403" s="79">
        <f t="shared" si="3598"/>
        <v>0</v>
      </c>
      <c r="EO403" s="79">
        <f t="shared" si="3599"/>
        <v>0</v>
      </c>
      <c r="EP403" s="79">
        <f t="shared" si="3600"/>
        <v>0</v>
      </c>
      <c r="EQ403" s="79">
        <f t="shared" si="3601"/>
        <v>0</v>
      </c>
      <c r="ER403" s="79">
        <f t="shared" si="3602"/>
        <v>0</v>
      </c>
      <c r="ES403" s="79">
        <f t="shared" si="3603"/>
        <v>0</v>
      </c>
      <c r="ET403" s="79">
        <f t="shared" si="3604"/>
        <v>0</v>
      </c>
      <c r="EU403" s="79">
        <f t="shared" si="3605"/>
        <v>0</v>
      </c>
      <c r="EV403" s="79">
        <f t="shared" si="3606"/>
        <v>0</v>
      </c>
      <c r="EW403" s="79">
        <f t="shared" si="3607"/>
        <v>0</v>
      </c>
      <c r="EX403" s="79">
        <f t="shared" si="3608"/>
        <v>0</v>
      </c>
      <c r="EY403" s="79">
        <f t="shared" si="3609"/>
        <v>0</v>
      </c>
      <c r="EZ403" s="79">
        <f t="shared" si="3610"/>
        <v>0</v>
      </c>
      <c r="FA403" s="79">
        <f t="shared" si="3611"/>
        <v>0</v>
      </c>
      <c r="FB403" s="79">
        <f t="shared" si="3612"/>
        <v>2</v>
      </c>
      <c r="FC403" s="79">
        <f t="shared" si="3613"/>
        <v>180</v>
      </c>
      <c r="FD403" s="79">
        <f t="shared" si="3614"/>
        <v>0</v>
      </c>
      <c r="FE403" s="79">
        <f t="shared" si="3615"/>
        <v>0</v>
      </c>
      <c r="FF403" s="79">
        <f t="shared" si="3616"/>
        <v>0</v>
      </c>
      <c r="FG403" s="153">
        <f t="shared" si="3617"/>
        <v>0</v>
      </c>
      <c r="FH403" s="79">
        <f t="shared" si="3618"/>
        <v>0</v>
      </c>
      <c r="FI403" s="79">
        <f t="shared" si="3619"/>
        <v>0</v>
      </c>
      <c r="FJ403" s="79">
        <f t="shared" si="3620"/>
        <v>0</v>
      </c>
      <c r="FK403" s="79">
        <f t="shared" si="3621"/>
        <v>0</v>
      </c>
      <c r="FL403" s="79">
        <f t="shared" si="3622"/>
        <v>0</v>
      </c>
      <c r="FM403" s="79">
        <f t="shared" si="3623"/>
        <v>0</v>
      </c>
      <c r="FN403" s="79">
        <f t="shared" si="3624"/>
        <v>0</v>
      </c>
      <c r="FO403" s="79">
        <f t="shared" si="3625"/>
        <v>0</v>
      </c>
      <c r="FP403" s="79">
        <f t="shared" si="3626"/>
        <v>0</v>
      </c>
      <c r="FQ403" s="79">
        <f t="shared" si="3627"/>
        <v>0</v>
      </c>
      <c r="FR403" s="79"/>
      <c r="FS403" s="155">
        <f t="shared" si="3627"/>
        <v>0</v>
      </c>
      <c r="FT403" s="79">
        <f t="shared" si="3628"/>
        <v>0</v>
      </c>
      <c r="FU403" s="79">
        <f t="shared" si="3629"/>
        <v>0</v>
      </c>
      <c r="FV403" s="79">
        <f t="shared" si="3630"/>
        <v>0</v>
      </c>
      <c r="FW403" s="79">
        <f t="shared" si="3631"/>
        <v>0</v>
      </c>
      <c r="FX403" s="79">
        <f t="shared" si="3632"/>
        <v>0</v>
      </c>
      <c r="FY403" s="79">
        <f t="shared" si="3633"/>
        <v>0</v>
      </c>
      <c r="FZ403" s="79">
        <f t="shared" si="3634"/>
        <v>0</v>
      </c>
      <c r="GA403" s="79">
        <f t="shared" si="3635"/>
        <v>0</v>
      </c>
      <c r="GB403" s="79">
        <f t="shared" si="3636"/>
        <v>0</v>
      </c>
      <c r="GC403" s="79">
        <f t="shared" si="3637"/>
        <v>0</v>
      </c>
      <c r="GD403" s="79">
        <f t="shared" si="3638"/>
        <v>0</v>
      </c>
      <c r="GE403" s="153">
        <f t="shared" si="3639"/>
        <v>180</v>
      </c>
      <c r="GF403" s="153">
        <f t="shared" si="3640"/>
        <v>0</v>
      </c>
      <c r="GG403" s="79"/>
      <c r="GH403" s="79"/>
      <c r="GI403" s="79"/>
      <c r="GJ403" s="80"/>
      <c r="GK403" s="267"/>
      <c r="GL403" s="10"/>
      <c r="GM403" s="10"/>
      <c r="GN403" s="1"/>
      <c r="GO403" s="13"/>
      <c r="GP403" s="26"/>
      <c r="GQ403" s="5"/>
      <c r="GR403" s="5"/>
    </row>
    <row r="404" spans="1:200" ht="24.95" hidden="1" customHeight="1" outlineLevel="1" x14ac:dyDescent="0.3">
      <c r="A404" s="116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2"/>
      <c r="M404" s="64"/>
      <c r="N404" s="65"/>
      <c r="O404" s="66"/>
      <c r="P404" s="65"/>
      <c r="Q404" s="66"/>
      <c r="R404" s="65"/>
      <c r="S404" s="66"/>
      <c r="T404" s="65"/>
      <c r="U404" s="66"/>
      <c r="V404" s="65"/>
      <c r="W404" s="66"/>
      <c r="X404" s="67"/>
      <c r="Y404" s="67"/>
      <c r="Z404" s="65"/>
      <c r="AA404" s="66"/>
      <c r="AB404" s="65"/>
      <c r="AC404" s="67"/>
      <c r="AD404" s="65"/>
      <c r="AE404" s="69"/>
      <c r="AF404" s="65"/>
      <c r="AG404" s="66"/>
      <c r="AH404" s="65"/>
      <c r="AI404" s="67"/>
      <c r="AJ404" s="65"/>
      <c r="AK404" s="67"/>
      <c r="AL404" s="65"/>
      <c r="AM404" s="66"/>
      <c r="AN404" s="65"/>
      <c r="AO404" s="66"/>
      <c r="AP404" s="65"/>
      <c r="AQ404" s="68"/>
      <c r="AR404" s="65"/>
      <c r="AS404" s="67"/>
      <c r="AT404" s="65"/>
      <c r="AU404" s="67"/>
      <c r="AV404" s="65"/>
      <c r="AW404" s="66"/>
      <c r="AX404" s="65"/>
      <c r="AY404" s="67"/>
      <c r="AZ404" s="65"/>
      <c r="BA404" s="67"/>
      <c r="BB404" s="65"/>
      <c r="BC404" s="67"/>
      <c r="BD404" s="65"/>
      <c r="BE404" s="70"/>
      <c r="BF404" s="116"/>
      <c r="BG404" s="181">
        <f t="shared" si="3591"/>
        <v>0</v>
      </c>
      <c r="BH404" s="181">
        <f t="shared" si="3592"/>
        <v>0</v>
      </c>
      <c r="BI404" s="116"/>
      <c r="BJ404" s="116"/>
      <c r="BK404" s="116"/>
      <c r="BL404" s="116"/>
      <c r="BM404" s="82"/>
      <c r="BN404" s="62" t="s">
        <v>213</v>
      </c>
      <c r="BO404" s="63" t="s">
        <v>110</v>
      </c>
      <c r="BP404" s="63" t="s">
        <v>95</v>
      </c>
      <c r="BQ404" s="63" t="s">
        <v>130</v>
      </c>
      <c r="BR404" s="63" t="s">
        <v>434</v>
      </c>
      <c r="BS404" s="63">
        <v>8</v>
      </c>
      <c r="BT404" s="63">
        <v>166</v>
      </c>
      <c r="BU404" s="63">
        <v>1</v>
      </c>
      <c r="BV404" s="63">
        <v>1</v>
      </c>
      <c r="BW404" s="63">
        <f>SUM(BV404)*2</f>
        <v>2</v>
      </c>
      <c r="BX404" s="120">
        <v>40</v>
      </c>
      <c r="BY404" s="64">
        <f>SUM(BZ404+CB404+CD404+CF404+CH404)</f>
        <v>16</v>
      </c>
      <c r="BZ404" s="65"/>
      <c r="CA404" s="66">
        <f>SUM(BZ404)*BU404</f>
        <v>0</v>
      </c>
      <c r="CB404" s="65">
        <v>10</v>
      </c>
      <c r="CC404" s="66">
        <f>BV404*CB404</f>
        <v>10</v>
      </c>
      <c r="CD404" s="65">
        <v>6</v>
      </c>
      <c r="CE404" s="66">
        <f>SUM(CD404)*BV404</f>
        <v>6</v>
      </c>
      <c r="CF404" s="65"/>
      <c r="CG404" s="66">
        <f>SUM(CF404)*BW404</f>
        <v>0</v>
      </c>
      <c r="CH404" s="65"/>
      <c r="CI404" s="66">
        <f>SUM(CH404)*BV404*5</f>
        <v>0</v>
      </c>
      <c r="CJ404" s="67">
        <f>SUM(BV404*DJ404*2+BW404*DL404*2)</f>
        <v>0</v>
      </c>
      <c r="CK404" s="67"/>
      <c r="CL404" s="65"/>
      <c r="CM404" s="66"/>
      <c r="CN404" s="65"/>
      <c r="CO404" s="67">
        <f>SUM(CN404)*3*BT404/5</f>
        <v>0</v>
      </c>
      <c r="CP404" s="65"/>
      <c r="CQ404" s="69">
        <f>SUM(CP404*BT404*(30+4))</f>
        <v>0</v>
      </c>
      <c r="CR404" s="65"/>
      <c r="CS404" s="66">
        <f>SUM(CR404*BT404*3)</f>
        <v>0</v>
      </c>
      <c r="CT404" s="65"/>
      <c r="CU404" s="67">
        <f>SUM(CT404*BT404/3)</f>
        <v>0</v>
      </c>
      <c r="CV404" s="65"/>
      <c r="CW404" s="67">
        <f>SUM(CV404*BT404*2/3)</f>
        <v>0</v>
      </c>
      <c r="CX404" s="65"/>
      <c r="CY404" s="66">
        <f>SUM(CX404*BT404*2)</f>
        <v>0</v>
      </c>
      <c r="CZ404" s="65"/>
      <c r="DA404" s="66">
        <f>SUM(CZ404*BV404*2)</f>
        <v>0</v>
      </c>
      <c r="DB404" s="65"/>
      <c r="DC404" s="66">
        <f>SUM(DB404*BT404*2)</f>
        <v>0</v>
      </c>
      <c r="DD404" s="65">
        <v>1</v>
      </c>
      <c r="DE404" s="66">
        <f>DD404*BV404*6</f>
        <v>6</v>
      </c>
      <c r="DF404" s="65"/>
      <c r="DG404" s="67">
        <f>DF404*BT404/3</f>
        <v>0</v>
      </c>
      <c r="DH404" s="65"/>
      <c r="DI404" s="66">
        <f>SUM(BV404*DH404*6)</f>
        <v>0</v>
      </c>
      <c r="DJ404" s="65"/>
      <c r="DK404" s="66">
        <f>SUM(BV404*DJ404*8)</f>
        <v>0</v>
      </c>
      <c r="DL404" s="113"/>
      <c r="DM404" s="70"/>
      <c r="DN404" s="113"/>
      <c r="DO404" s="70"/>
      <c r="DP404" s="113"/>
      <c r="DQ404" s="70"/>
      <c r="DR404" s="79"/>
      <c r="DS404" s="153">
        <f t="shared" si="3641"/>
        <v>22</v>
      </c>
      <c r="DT404" s="153">
        <f t="shared" si="3593"/>
        <v>22</v>
      </c>
      <c r="DU404" s="79"/>
      <c r="DV404" s="79"/>
      <c r="DW404" s="79"/>
      <c r="DX404" s="182"/>
      <c r="DY404" s="183"/>
      <c r="DZ404" s="184"/>
      <c r="EA404" s="184"/>
      <c r="EB404" s="79"/>
      <c r="EC404" s="79"/>
      <c r="ED404" s="79"/>
      <c r="EE404" s="79"/>
      <c r="EF404" s="79"/>
      <c r="EG404" s="79"/>
      <c r="EH404" s="79"/>
      <c r="EI404" s="79"/>
      <c r="EJ404" s="79">
        <f t="shared" si="3594"/>
        <v>40</v>
      </c>
      <c r="EK404" s="79">
        <f t="shared" si="3595"/>
        <v>16</v>
      </c>
      <c r="EL404" s="79">
        <f t="shared" si="3596"/>
        <v>0</v>
      </c>
      <c r="EM404" s="153">
        <f t="shared" si="3597"/>
        <v>0</v>
      </c>
      <c r="EN404" s="79">
        <f t="shared" si="3598"/>
        <v>10</v>
      </c>
      <c r="EO404" s="79">
        <f t="shared" si="3599"/>
        <v>10</v>
      </c>
      <c r="EP404" s="79">
        <f t="shared" si="3600"/>
        <v>6</v>
      </c>
      <c r="EQ404" s="79">
        <f t="shared" si="3601"/>
        <v>6</v>
      </c>
      <c r="ER404" s="79">
        <f t="shared" si="3602"/>
        <v>0</v>
      </c>
      <c r="ES404" s="79">
        <f t="shared" si="3603"/>
        <v>0</v>
      </c>
      <c r="ET404" s="79">
        <f t="shared" si="3604"/>
        <v>0</v>
      </c>
      <c r="EU404" s="79">
        <f t="shared" si="3605"/>
        <v>0</v>
      </c>
      <c r="EV404" s="79">
        <f t="shared" si="3606"/>
        <v>0</v>
      </c>
      <c r="EW404" s="79">
        <f t="shared" si="3607"/>
        <v>0</v>
      </c>
      <c r="EX404" s="79">
        <f t="shared" si="3608"/>
        <v>0</v>
      </c>
      <c r="EY404" s="79">
        <f t="shared" si="3609"/>
        <v>0</v>
      </c>
      <c r="EZ404" s="79">
        <f t="shared" si="3610"/>
        <v>0</v>
      </c>
      <c r="FA404" s="79">
        <f t="shared" si="3611"/>
        <v>0</v>
      </c>
      <c r="FB404" s="79">
        <f t="shared" si="3612"/>
        <v>0</v>
      </c>
      <c r="FC404" s="79">
        <f t="shared" si="3613"/>
        <v>0</v>
      </c>
      <c r="FD404" s="79">
        <f t="shared" si="3614"/>
        <v>0</v>
      </c>
      <c r="FE404" s="79">
        <f t="shared" si="3615"/>
        <v>0</v>
      </c>
      <c r="FF404" s="79">
        <f t="shared" si="3616"/>
        <v>0</v>
      </c>
      <c r="FG404" s="153">
        <f t="shared" si="3617"/>
        <v>0</v>
      </c>
      <c r="FH404" s="79">
        <f t="shared" si="3618"/>
        <v>0</v>
      </c>
      <c r="FI404" s="79">
        <f t="shared" si="3619"/>
        <v>0</v>
      </c>
      <c r="FJ404" s="79">
        <f t="shared" si="3620"/>
        <v>0</v>
      </c>
      <c r="FK404" s="79">
        <f t="shared" si="3621"/>
        <v>0</v>
      </c>
      <c r="FL404" s="79">
        <f t="shared" si="3622"/>
        <v>0</v>
      </c>
      <c r="FM404" s="79">
        <f t="shared" si="3623"/>
        <v>0</v>
      </c>
      <c r="FN404" s="79">
        <f t="shared" si="3624"/>
        <v>0</v>
      </c>
      <c r="FO404" s="79">
        <f t="shared" si="3625"/>
        <v>0</v>
      </c>
      <c r="FP404" s="79">
        <f t="shared" si="3626"/>
        <v>1</v>
      </c>
      <c r="FQ404" s="79">
        <f t="shared" si="3627"/>
        <v>6</v>
      </c>
      <c r="FR404" s="79"/>
      <c r="FS404" s="155">
        <f t="shared" si="3627"/>
        <v>0</v>
      </c>
      <c r="FT404" s="79">
        <f t="shared" si="3628"/>
        <v>0</v>
      </c>
      <c r="FU404" s="79">
        <f t="shared" si="3629"/>
        <v>0</v>
      </c>
      <c r="FV404" s="79">
        <f t="shared" si="3630"/>
        <v>0</v>
      </c>
      <c r="FW404" s="79">
        <f t="shared" si="3631"/>
        <v>0</v>
      </c>
      <c r="FX404" s="79">
        <f t="shared" si="3632"/>
        <v>0</v>
      </c>
      <c r="FY404" s="79">
        <f t="shared" si="3633"/>
        <v>0</v>
      </c>
      <c r="FZ404" s="79">
        <f t="shared" si="3634"/>
        <v>0</v>
      </c>
      <c r="GA404" s="79">
        <f t="shared" si="3635"/>
        <v>0</v>
      </c>
      <c r="GB404" s="79">
        <f t="shared" si="3636"/>
        <v>0</v>
      </c>
      <c r="GC404" s="79">
        <f t="shared" si="3637"/>
        <v>0</v>
      </c>
      <c r="GD404" s="79">
        <f t="shared" si="3638"/>
        <v>0</v>
      </c>
      <c r="GE404" s="153">
        <f t="shared" si="3639"/>
        <v>22</v>
      </c>
      <c r="GF404" s="153">
        <f t="shared" si="3640"/>
        <v>22</v>
      </c>
      <c r="GG404" s="79"/>
      <c r="GH404" s="79"/>
      <c r="GI404" s="79"/>
      <c r="GJ404" s="80"/>
      <c r="GK404" s="267"/>
      <c r="GL404" s="10"/>
      <c r="GM404" s="10"/>
      <c r="GN404" s="1"/>
      <c r="GO404" s="13"/>
      <c r="GP404" s="26"/>
      <c r="GQ404" s="5"/>
      <c r="GR404" s="5"/>
    </row>
    <row r="405" spans="1:200" ht="24.95" hidden="1" customHeight="1" outlineLevel="1" x14ac:dyDescent="0.3">
      <c r="A405" s="116"/>
      <c r="B405" s="168"/>
      <c r="C405" s="168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>
        <f t="shared" ref="M405:M409" si="3684">SUM(N405+P405+T405+V405+AR405*2)</f>
        <v>0</v>
      </c>
      <c r="N405" s="116"/>
      <c r="O405" s="181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  <c r="AF405" s="116"/>
      <c r="AG405" s="116"/>
      <c r="AH405" s="116"/>
      <c r="AI405" s="181"/>
      <c r="AJ405" s="116"/>
      <c r="AK405" s="116"/>
      <c r="AL405" s="116"/>
      <c r="AM405" s="116"/>
      <c r="AN405" s="116"/>
      <c r="AO405" s="116"/>
      <c r="AP405" s="116"/>
      <c r="AQ405" s="116"/>
      <c r="AR405" s="116"/>
      <c r="AS405" s="116"/>
      <c r="AT405" s="116"/>
      <c r="AU405" s="116"/>
      <c r="AV405" s="116"/>
      <c r="AW405" s="116"/>
      <c r="AX405" s="116"/>
      <c r="AY405" s="116"/>
      <c r="AZ405" s="116"/>
      <c r="BA405" s="116"/>
      <c r="BB405" s="116"/>
      <c r="BC405" s="116"/>
      <c r="BD405" s="116"/>
      <c r="BE405" s="116"/>
      <c r="BF405" s="116"/>
      <c r="BG405" s="181">
        <f t="shared" si="3591"/>
        <v>0</v>
      </c>
      <c r="BH405" s="181">
        <f t="shared" si="3592"/>
        <v>0</v>
      </c>
      <c r="BI405" s="116"/>
      <c r="BJ405" s="116"/>
      <c r="BK405" s="116"/>
      <c r="BL405" s="116"/>
      <c r="BM405" s="82"/>
      <c r="BN405" s="62" t="s">
        <v>213</v>
      </c>
      <c r="BO405" s="63" t="s">
        <v>110</v>
      </c>
      <c r="BP405" s="63" t="s">
        <v>95</v>
      </c>
      <c r="BQ405" s="63" t="s">
        <v>130</v>
      </c>
      <c r="BR405" s="63" t="s">
        <v>300</v>
      </c>
      <c r="BS405" s="63">
        <v>8</v>
      </c>
      <c r="BT405" s="63">
        <v>166</v>
      </c>
      <c r="BU405" s="63">
        <v>1</v>
      </c>
      <c r="BV405" s="63">
        <v>1</v>
      </c>
      <c r="BW405" s="63">
        <f>SUM(BV405)*2</f>
        <v>2</v>
      </c>
      <c r="BX405" s="120">
        <v>40</v>
      </c>
      <c r="BY405" s="64">
        <f>SUM(BZ405+CB405+CD405+CF405+CH405)</f>
        <v>16</v>
      </c>
      <c r="BZ405" s="65"/>
      <c r="CA405" s="66">
        <f>SUM(BZ405)*BU405</f>
        <v>0</v>
      </c>
      <c r="CB405" s="65">
        <v>10</v>
      </c>
      <c r="CC405" s="66">
        <f>BV405*CB405</f>
        <v>10</v>
      </c>
      <c r="CD405" s="65">
        <v>6</v>
      </c>
      <c r="CE405" s="66">
        <f>SUM(CD405)*BV405</f>
        <v>6</v>
      </c>
      <c r="CF405" s="65"/>
      <c r="CG405" s="66">
        <f>SUM(CF405)*BW405</f>
        <v>0</v>
      </c>
      <c r="CH405" s="65"/>
      <c r="CI405" s="66">
        <f>SUM(CH405)*BV405*5</f>
        <v>0</v>
      </c>
      <c r="CJ405" s="67">
        <f>SUM(BV405*DJ405*2+BW405*DL405*2)</f>
        <v>0</v>
      </c>
      <c r="CK405" s="67">
        <f>BX405*BV405*0.05</f>
        <v>2</v>
      </c>
      <c r="CL405" s="65"/>
      <c r="CM405" s="66"/>
      <c r="CN405" s="65"/>
      <c r="CO405" s="67">
        <f>SUM(CN405)*3*BT405/5</f>
        <v>0</v>
      </c>
      <c r="CP405" s="65"/>
      <c r="CQ405" s="69">
        <f>SUM(CP405*BT405*(30+4))</f>
        <v>0</v>
      </c>
      <c r="CR405" s="65"/>
      <c r="CS405" s="66">
        <f>SUM(CR405*BT405*3)</f>
        <v>0</v>
      </c>
      <c r="CT405" s="65"/>
      <c r="CU405" s="67">
        <f>SUM(CT405*BT405/3)</f>
        <v>0</v>
      </c>
      <c r="CV405" s="65"/>
      <c r="CW405" s="67">
        <f>SUM(CV405*BT405*2/3)</f>
        <v>0</v>
      </c>
      <c r="CX405" s="65"/>
      <c r="CY405" s="66">
        <f>SUM(CX405*BT405*2)</f>
        <v>0</v>
      </c>
      <c r="CZ405" s="65"/>
      <c r="DA405" s="66">
        <f>SUM(CZ405*BV405*2)</f>
        <v>0</v>
      </c>
      <c r="DB405" s="65"/>
      <c r="DC405" s="66">
        <f>SUM(DB405*BT405*2)</f>
        <v>0</v>
      </c>
      <c r="DD405" s="65">
        <v>1</v>
      </c>
      <c r="DE405" s="66">
        <f>DD405*BV405*6</f>
        <v>6</v>
      </c>
      <c r="DF405" s="65"/>
      <c r="DG405" s="67">
        <f>DF405*BT405/3</f>
        <v>0</v>
      </c>
      <c r="DH405" s="65"/>
      <c r="DI405" s="66">
        <f>SUM(BV405*DH405*6)</f>
        <v>0</v>
      </c>
      <c r="DJ405" s="65"/>
      <c r="DK405" s="66">
        <f>SUM(BV405*DJ405*8)</f>
        <v>0</v>
      </c>
      <c r="DL405" s="65"/>
      <c r="DM405" s="67">
        <f>SUM(DL405*BW405*5*6)</f>
        <v>0</v>
      </c>
      <c r="DN405" s="65"/>
      <c r="DO405" s="67">
        <f>SUM(DN405*BW405*4*6)</f>
        <v>0</v>
      </c>
      <c r="DP405" s="65"/>
      <c r="DQ405" s="70">
        <f>SUM(DP405*50)</f>
        <v>0</v>
      </c>
      <c r="DR405" s="79"/>
      <c r="DS405" s="153">
        <f t="shared" si="3641"/>
        <v>24</v>
      </c>
      <c r="DT405" s="153">
        <f t="shared" si="3593"/>
        <v>22</v>
      </c>
      <c r="DU405" s="79"/>
      <c r="DV405" s="79"/>
      <c r="DW405" s="79"/>
      <c r="DX405" s="182"/>
      <c r="DY405" s="183"/>
      <c r="DZ405" s="184"/>
      <c r="EA405" s="184"/>
      <c r="EB405" s="79"/>
      <c r="EC405" s="79"/>
      <c r="ED405" s="79"/>
      <c r="EE405" s="79"/>
      <c r="EF405" s="79"/>
      <c r="EG405" s="79"/>
      <c r="EH405" s="79"/>
      <c r="EI405" s="79"/>
      <c r="EJ405" s="79">
        <f t="shared" si="3594"/>
        <v>40</v>
      </c>
      <c r="EK405" s="79">
        <f t="shared" si="3595"/>
        <v>16</v>
      </c>
      <c r="EL405" s="79">
        <f t="shared" si="3596"/>
        <v>0</v>
      </c>
      <c r="EM405" s="153">
        <f t="shared" si="3597"/>
        <v>0</v>
      </c>
      <c r="EN405" s="79">
        <f t="shared" si="3598"/>
        <v>10</v>
      </c>
      <c r="EO405" s="79">
        <f t="shared" si="3599"/>
        <v>10</v>
      </c>
      <c r="EP405" s="79">
        <f t="shared" si="3600"/>
        <v>6</v>
      </c>
      <c r="EQ405" s="79">
        <f t="shared" si="3601"/>
        <v>6</v>
      </c>
      <c r="ER405" s="79">
        <f t="shared" si="3602"/>
        <v>0</v>
      </c>
      <c r="ES405" s="79">
        <f t="shared" si="3603"/>
        <v>0</v>
      </c>
      <c r="ET405" s="79">
        <f t="shared" si="3604"/>
        <v>0</v>
      </c>
      <c r="EU405" s="79">
        <f t="shared" si="3605"/>
        <v>0</v>
      </c>
      <c r="EV405" s="79">
        <f t="shared" si="3606"/>
        <v>0</v>
      </c>
      <c r="EW405" s="79">
        <f t="shared" si="3607"/>
        <v>2</v>
      </c>
      <c r="EX405" s="79">
        <f t="shared" si="3608"/>
        <v>0</v>
      </c>
      <c r="EY405" s="79">
        <f t="shared" si="3609"/>
        <v>0</v>
      </c>
      <c r="EZ405" s="79">
        <f t="shared" si="3610"/>
        <v>0</v>
      </c>
      <c r="FA405" s="79">
        <f t="shared" si="3611"/>
        <v>0</v>
      </c>
      <c r="FB405" s="79">
        <f t="shared" si="3612"/>
        <v>0</v>
      </c>
      <c r="FC405" s="79">
        <f t="shared" si="3613"/>
        <v>0</v>
      </c>
      <c r="FD405" s="79">
        <f t="shared" si="3614"/>
        <v>0</v>
      </c>
      <c r="FE405" s="79">
        <f t="shared" si="3615"/>
        <v>0</v>
      </c>
      <c r="FF405" s="79">
        <f t="shared" si="3616"/>
        <v>0</v>
      </c>
      <c r="FG405" s="153">
        <f t="shared" si="3617"/>
        <v>0</v>
      </c>
      <c r="FH405" s="79">
        <f t="shared" si="3618"/>
        <v>0</v>
      </c>
      <c r="FI405" s="79">
        <f t="shared" si="3619"/>
        <v>0</v>
      </c>
      <c r="FJ405" s="79">
        <f t="shared" si="3620"/>
        <v>0</v>
      </c>
      <c r="FK405" s="79">
        <f t="shared" si="3621"/>
        <v>0</v>
      </c>
      <c r="FL405" s="79">
        <f t="shared" si="3622"/>
        <v>0</v>
      </c>
      <c r="FM405" s="79">
        <f t="shared" si="3623"/>
        <v>0</v>
      </c>
      <c r="FN405" s="79">
        <f t="shared" si="3624"/>
        <v>0</v>
      </c>
      <c r="FO405" s="79">
        <f t="shared" si="3625"/>
        <v>0</v>
      </c>
      <c r="FP405" s="79">
        <f t="shared" si="3626"/>
        <v>1</v>
      </c>
      <c r="FQ405" s="79">
        <f t="shared" si="3627"/>
        <v>6</v>
      </c>
      <c r="FR405" s="79"/>
      <c r="FS405" s="155">
        <f t="shared" si="3627"/>
        <v>0</v>
      </c>
      <c r="FT405" s="79">
        <f t="shared" si="3628"/>
        <v>0</v>
      </c>
      <c r="FU405" s="79">
        <f t="shared" si="3629"/>
        <v>0</v>
      </c>
      <c r="FV405" s="79">
        <f t="shared" si="3630"/>
        <v>0</v>
      </c>
      <c r="FW405" s="79">
        <f t="shared" si="3631"/>
        <v>0</v>
      </c>
      <c r="FX405" s="79">
        <f t="shared" si="3632"/>
        <v>0</v>
      </c>
      <c r="FY405" s="79">
        <f t="shared" si="3633"/>
        <v>0</v>
      </c>
      <c r="FZ405" s="79">
        <f t="shared" si="3634"/>
        <v>0</v>
      </c>
      <c r="GA405" s="79">
        <f t="shared" si="3635"/>
        <v>0</v>
      </c>
      <c r="GB405" s="79">
        <f t="shared" si="3636"/>
        <v>0</v>
      </c>
      <c r="GC405" s="79">
        <f t="shared" si="3637"/>
        <v>0</v>
      </c>
      <c r="GD405" s="79">
        <f t="shared" si="3638"/>
        <v>0</v>
      </c>
      <c r="GE405" s="153">
        <f t="shared" si="3639"/>
        <v>24</v>
      </c>
      <c r="GF405" s="153">
        <f t="shared" si="3640"/>
        <v>22</v>
      </c>
      <c r="GG405" s="79"/>
      <c r="GH405" s="79"/>
      <c r="GI405" s="79"/>
      <c r="GJ405" s="80"/>
      <c r="GK405" s="267"/>
      <c r="GL405" s="10"/>
      <c r="GM405" s="10"/>
      <c r="GN405" s="1"/>
      <c r="GO405" s="13"/>
      <c r="GP405" s="26"/>
      <c r="GQ405" s="5"/>
      <c r="GR405" s="5"/>
    </row>
    <row r="406" spans="1:200" ht="24.95" hidden="1" customHeight="1" outlineLevel="1" x14ac:dyDescent="0.3">
      <c r="A406" s="116"/>
      <c r="B406" s="168"/>
      <c r="C406" s="168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>
        <f t="shared" si="3684"/>
        <v>0</v>
      </c>
      <c r="N406" s="116"/>
      <c r="O406" s="181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  <c r="AF406" s="116"/>
      <c r="AG406" s="116"/>
      <c r="AH406" s="116"/>
      <c r="AI406" s="181"/>
      <c r="AJ406" s="116"/>
      <c r="AK406" s="116"/>
      <c r="AL406" s="116"/>
      <c r="AM406" s="116"/>
      <c r="AN406" s="116"/>
      <c r="AO406" s="116"/>
      <c r="AP406" s="116"/>
      <c r="AQ406" s="116"/>
      <c r="AR406" s="116"/>
      <c r="AS406" s="116"/>
      <c r="AT406" s="116"/>
      <c r="AU406" s="116"/>
      <c r="AV406" s="116"/>
      <c r="AW406" s="116"/>
      <c r="AX406" s="116"/>
      <c r="AY406" s="116"/>
      <c r="AZ406" s="116"/>
      <c r="BA406" s="116"/>
      <c r="BB406" s="116"/>
      <c r="BC406" s="116"/>
      <c r="BD406" s="116"/>
      <c r="BE406" s="116"/>
      <c r="BF406" s="116"/>
      <c r="BG406" s="181">
        <f t="shared" si="3591"/>
        <v>0</v>
      </c>
      <c r="BH406" s="181">
        <f t="shared" si="3592"/>
        <v>0</v>
      </c>
      <c r="BI406" s="116"/>
      <c r="BJ406" s="116"/>
      <c r="BK406" s="116"/>
      <c r="BL406" s="116"/>
      <c r="BM406" s="82"/>
      <c r="BN406" s="62" t="s">
        <v>213</v>
      </c>
      <c r="BO406" s="63" t="s">
        <v>110</v>
      </c>
      <c r="BP406" s="63" t="s">
        <v>95</v>
      </c>
      <c r="BQ406" s="63" t="s">
        <v>130</v>
      </c>
      <c r="BR406" s="63" t="s">
        <v>308</v>
      </c>
      <c r="BS406" s="63">
        <v>8</v>
      </c>
      <c r="BT406" s="63">
        <v>91</v>
      </c>
      <c r="BU406" s="63">
        <v>1</v>
      </c>
      <c r="BV406" s="63">
        <v>1</v>
      </c>
      <c r="BW406" s="63">
        <f>BV406*2</f>
        <v>2</v>
      </c>
      <c r="BX406" s="109">
        <v>40</v>
      </c>
      <c r="BY406" s="135">
        <f t="shared" ref="BY406" si="3685">SUM(BZ406+CB406+CD406+CF406+CH406)</f>
        <v>16</v>
      </c>
      <c r="BZ406" s="65"/>
      <c r="CA406" s="66">
        <f>SUM(BZ406)*BU406</f>
        <v>0</v>
      </c>
      <c r="CB406" s="65">
        <v>10</v>
      </c>
      <c r="CC406" s="66">
        <f>BV406*CB406</f>
        <v>10</v>
      </c>
      <c r="CD406" s="65">
        <v>6</v>
      </c>
      <c r="CE406" s="66">
        <f t="shared" ref="CE406" si="3686">SUM(CD406)*BV406</f>
        <v>6</v>
      </c>
      <c r="CF406" s="65"/>
      <c r="CG406" s="66">
        <f t="shared" ref="CG406" si="3687">SUM(CF406)*BW406</f>
        <v>0</v>
      </c>
      <c r="CH406" s="65"/>
      <c r="CI406" s="66">
        <f>SUM(CH406)*BV406*5</f>
        <v>0</v>
      </c>
      <c r="CJ406" s="67">
        <f t="shared" ref="CJ406" si="3688">SUM(BV406*DJ406*2+BW406*DL406*2)</f>
        <v>0</v>
      </c>
      <c r="CK406" s="67">
        <f t="shared" ref="CK406" si="3689">BX406*BV406*0.05</f>
        <v>2</v>
      </c>
      <c r="CL406" s="65"/>
      <c r="CM406" s="66"/>
      <c r="CN406" s="65"/>
      <c r="CO406" s="67">
        <f>SUM(CN406)*3*BT406/5</f>
        <v>0</v>
      </c>
      <c r="CP406" s="65"/>
      <c r="CQ406" s="69">
        <f>SUM(CP406*BT406*(30+4))</f>
        <v>0</v>
      </c>
      <c r="CR406" s="65"/>
      <c r="CS406" s="66">
        <f>SUM(CR406*BT406*3)</f>
        <v>0</v>
      </c>
      <c r="CT406" s="65"/>
      <c r="CU406" s="67">
        <f>SUM(CT406*BT406/3)</f>
        <v>0</v>
      </c>
      <c r="CV406" s="65"/>
      <c r="CW406" s="67">
        <f t="shared" ref="CW406" si="3690">SUM(CV406*BT406*2/3)</f>
        <v>0</v>
      </c>
      <c r="CX406" s="65"/>
      <c r="CY406" s="66">
        <f>SUM(CX406*BT406*2)</f>
        <v>0</v>
      </c>
      <c r="CZ406" s="65"/>
      <c r="DA406" s="66">
        <f>SUM(CZ406*BV406*2)</f>
        <v>0</v>
      </c>
      <c r="DB406" s="65"/>
      <c r="DC406" s="66">
        <f t="shared" ref="DC406" si="3691">SUM(DB406*BT406*2)</f>
        <v>0</v>
      </c>
      <c r="DD406" s="65">
        <v>1</v>
      </c>
      <c r="DE406" s="66">
        <f>DD406*BV406*6</f>
        <v>6</v>
      </c>
      <c r="DF406" s="65"/>
      <c r="DG406" s="67">
        <f>DF406*BT406/3</f>
        <v>0</v>
      </c>
      <c r="DH406" s="65"/>
      <c r="DI406" s="66">
        <f t="shared" ref="DI406" si="3692">SUM(BV406*DH406*6)</f>
        <v>0</v>
      </c>
      <c r="DJ406" s="65"/>
      <c r="DK406" s="66">
        <f t="shared" ref="DK406" si="3693">SUM(BV406*DJ406*8)</f>
        <v>0</v>
      </c>
      <c r="DL406" s="79"/>
      <c r="DM406" s="79"/>
      <c r="DN406" s="79"/>
      <c r="DO406" s="79"/>
      <c r="DP406" s="79"/>
      <c r="DQ406" s="79"/>
      <c r="DR406" s="79"/>
      <c r="DS406" s="153">
        <f t="shared" si="3641"/>
        <v>24</v>
      </c>
      <c r="DT406" s="153">
        <f t="shared" si="3593"/>
        <v>22</v>
      </c>
      <c r="DU406" s="79"/>
      <c r="DV406" s="79"/>
      <c r="DW406" s="79"/>
      <c r="DX406" s="182"/>
      <c r="DY406" s="183"/>
      <c r="DZ406" s="184"/>
      <c r="EA406" s="184"/>
      <c r="EB406" s="79"/>
      <c r="EC406" s="79"/>
      <c r="ED406" s="79"/>
      <c r="EE406" s="79"/>
      <c r="EF406" s="79"/>
      <c r="EG406" s="79"/>
      <c r="EH406" s="79"/>
      <c r="EI406" s="79"/>
      <c r="EJ406" s="79">
        <f t="shared" si="3594"/>
        <v>40</v>
      </c>
      <c r="EK406" s="79">
        <f t="shared" si="3595"/>
        <v>16</v>
      </c>
      <c r="EL406" s="79">
        <f t="shared" si="3596"/>
        <v>0</v>
      </c>
      <c r="EM406" s="153">
        <f t="shared" si="3597"/>
        <v>0</v>
      </c>
      <c r="EN406" s="79">
        <f t="shared" si="3598"/>
        <v>10</v>
      </c>
      <c r="EO406" s="79">
        <f t="shared" si="3599"/>
        <v>10</v>
      </c>
      <c r="EP406" s="79">
        <f t="shared" si="3600"/>
        <v>6</v>
      </c>
      <c r="EQ406" s="79">
        <f t="shared" si="3601"/>
        <v>6</v>
      </c>
      <c r="ER406" s="79">
        <f t="shared" si="3602"/>
        <v>0</v>
      </c>
      <c r="ES406" s="79">
        <f t="shared" si="3603"/>
        <v>0</v>
      </c>
      <c r="ET406" s="79">
        <f t="shared" si="3604"/>
        <v>0</v>
      </c>
      <c r="EU406" s="79">
        <f t="shared" si="3605"/>
        <v>0</v>
      </c>
      <c r="EV406" s="79">
        <f t="shared" si="3606"/>
        <v>0</v>
      </c>
      <c r="EW406" s="79">
        <f t="shared" si="3607"/>
        <v>2</v>
      </c>
      <c r="EX406" s="79">
        <f t="shared" si="3608"/>
        <v>0</v>
      </c>
      <c r="EY406" s="79">
        <f t="shared" si="3609"/>
        <v>0</v>
      </c>
      <c r="EZ406" s="79">
        <f t="shared" si="3610"/>
        <v>0</v>
      </c>
      <c r="FA406" s="79">
        <f t="shared" si="3611"/>
        <v>0</v>
      </c>
      <c r="FB406" s="79">
        <f t="shared" si="3612"/>
        <v>0</v>
      </c>
      <c r="FC406" s="79">
        <f t="shared" si="3613"/>
        <v>0</v>
      </c>
      <c r="FD406" s="79">
        <f t="shared" si="3614"/>
        <v>0</v>
      </c>
      <c r="FE406" s="79">
        <f t="shared" si="3615"/>
        <v>0</v>
      </c>
      <c r="FF406" s="79">
        <f t="shared" si="3616"/>
        <v>0</v>
      </c>
      <c r="FG406" s="153">
        <f t="shared" si="3617"/>
        <v>0</v>
      </c>
      <c r="FH406" s="79">
        <f t="shared" si="3618"/>
        <v>0</v>
      </c>
      <c r="FI406" s="79">
        <f t="shared" si="3619"/>
        <v>0</v>
      </c>
      <c r="FJ406" s="79">
        <f t="shared" si="3620"/>
        <v>0</v>
      </c>
      <c r="FK406" s="79">
        <f t="shared" si="3621"/>
        <v>0</v>
      </c>
      <c r="FL406" s="79">
        <f t="shared" si="3622"/>
        <v>0</v>
      </c>
      <c r="FM406" s="79">
        <f t="shared" si="3623"/>
        <v>0</v>
      </c>
      <c r="FN406" s="79">
        <f t="shared" si="3624"/>
        <v>0</v>
      </c>
      <c r="FO406" s="79">
        <f t="shared" si="3625"/>
        <v>0</v>
      </c>
      <c r="FP406" s="79">
        <f t="shared" si="3626"/>
        <v>1</v>
      </c>
      <c r="FQ406" s="79">
        <f t="shared" si="3627"/>
        <v>6</v>
      </c>
      <c r="FR406" s="79"/>
      <c r="FS406" s="155">
        <f t="shared" si="3627"/>
        <v>0</v>
      </c>
      <c r="FT406" s="79">
        <f t="shared" si="3628"/>
        <v>0</v>
      </c>
      <c r="FU406" s="79">
        <f t="shared" si="3629"/>
        <v>0</v>
      </c>
      <c r="FV406" s="79">
        <f t="shared" si="3630"/>
        <v>0</v>
      </c>
      <c r="FW406" s="79">
        <f t="shared" si="3631"/>
        <v>0</v>
      </c>
      <c r="FX406" s="79">
        <f t="shared" si="3632"/>
        <v>0</v>
      </c>
      <c r="FY406" s="79">
        <f t="shared" si="3633"/>
        <v>0</v>
      </c>
      <c r="FZ406" s="79">
        <f t="shared" si="3634"/>
        <v>0</v>
      </c>
      <c r="GA406" s="79">
        <f t="shared" si="3635"/>
        <v>0</v>
      </c>
      <c r="GB406" s="79">
        <f t="shared" si="3636"/>
        <v>0</v>
      </c>
      <c r="GC406" s="79">
        <f t="shared" si="3637"/>
        <v>0</v>
      </c>
      <c r="GD406" s="79">
        <f t="shared" si="3638"/>
        <v>0</v>
      </c>
      <c r="GE406" s="153">
        <f t="shared" si="3639"/>
        <v>24</v>
      </c>
      <c r="GF406" s="153">
        <f t="shared" si="3640"/>
        <v>22</v>
      </c>
      <c r="GG406" s="79"/>
      <c r="GH406" s="79"/>
      <c r="GI406" s="79"/>
      <c r="GJ406" s="80"/>
      <c r="GK406" s="267"/>
      <c r="GL406" s="10"/>
      <c r="GM406" s="10"/>
      <c r="GN406" s="1"/>
      <c r="GO406" s="20"/>
      <c r="GP406" s="28"/>
      <c r="GQ406" s="5"/>
      <c r="GR406" s="5"/>
    </row>
    <row r="407" spans="1:200" ht="24.95" hidden="1" customHeight="1" outlineLevel="1" x14ac:dyDescent="0.3">
      <c r="A407" s="116"/>
      <c r="B407" s="168"/>
      <c r="C407" s="168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>
        <f t="shared" si="3684"/>
        <v>0</v>
      </c>
      <c r="N407" s="116"/>
      <c r="O407" s="181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  <c r="AF407" s="116"/>
      <c r="AG407" s="116"/>
      <c r="AH407" s="116"/>
      <c r="AI407" s="181"/>
      <c r="AJ407" s="116"/>
      <c r="AK407" s="116"/>
      <c r="AL407" s="116"/>
      <c r="AM407" s="116"/>
      <c r="AN407" s="116"/>
      <c r="AO407" s="116"/>
      <c r="AP407" s="116"/>
      <c r="AQ407" s="116"/>
      <c r="AR407" s="116"/>
      <c r="AS407" s="116"/>
      <c r="AT407" s="116"/>
      <c r="AU407" s="116"/>
      <c r="AV407" s="116"/>
      <c r="AW407" s="116"/>
      <c r="AX407" s="116"/>
      <c r="AY407" s="116"/>
      <c r="AZ407" s="116"/>
      <c r="BA407" s="116"/>
      <c r="BB407" s="116"/>
      <c r="BC407" s="116"/>
      <c r="BD407" s="116"/>
      <c r="BE407" s="116"/>
      <c r="BF407" s="116"/>
      <c r="BG407" s="194">
        <f t="shared" si="3591"/>
        <v>0</v>
      </c>
      <c r="BH407" s="187">
        <f t="shared" si="3592"/>
        <v>0</v>
      </c>
      <c r="BI407" s="83"/>
      <c r="BJ407" s="83"/>
      <c r="BK407" s="83"/>
      <c r="BL407" s="84"/>
      <c r="BM407" s="183"/>
      <c r="BN407" s="184"/>
      <c r="BO407" s="184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>
        <f t="shared" ref="BY407:BY409" si="3694">SUM(BZ407+CB407+CF407+CH407+DD407*2)</f>
        <v>0</v>
      </c>
      <c r="BZ407" s="79"/>
      <c r="CA407" s="153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153"/>
      <c r="CV407" s="79"/>
      <c r="CW407" s="79"/>
      <c r="CX407" s="79"/>
      <c r="CY407" s="79"/>
      <c r="CZ407" s="79"/>
      <c r="DA407" s="79"/>
      <c r="DB407" s="79"/>
      <c r="DC407" s="155"/>
      <c r="DD407" s="79"/>
      <c r="DE407" s="155"/>
      <c r="DF407" s="79"/>
      <c r="DG407" s="79"/>
      <c r="DH407" s="79"/>
      <c r="DI407" s="79"/>
      <c r="DJ407" s="79"/>
      <c r="DK407" s="155"/>
      <c r="DL407" s="79"/>
      <c r="DM407" s="79"/>
      <c r="DN407" s="79"/>
      <c r="DO407" s="79"/>
      <c r="DP407" s="79"/>
      <c r="DQ407" s="79"/>
      <c r="DR407" s="79"/>
      <c r="DS407" s="153">
        <f t="shared" si="3641"/>
        <v>0</v>
      </c>
      <c r="DT407" s="153">
        <f t="shared" si="3593"/>
        <v>0</v>
      </c>
      <c r="DU407" s="79"/>
      <c r="DV407" s="79"/>
      <c r="DW407" s="79"/>
      <c r="DX407" s="182"/>
      <c r="DY407" s="183"/>
      <c r="DZ407" s="184"/>
      <c r="EA407" s="184"/>
      <c r="EB407" s="79"/>
      <c r="EC407" s="79"/>
      <c r="ED407" s="79"/>
      <c r="EE407" s="79"/>
      <c r="EF407" s="79"/>
      <c r="EG407" s="79"/>
      <c r="EH407" s="79"/>
      <c r="EI407" s="79"/>
      <c r="EJ407" s="79">
        <f t="shared" si="3594"/>
        <v>0</v>
      </c>
      <c r="EK407" s="79">
        <f t="shared" si="3595"/>
        <v>0</v>
      </c>
      <c r="EL407" s="79">
        <f t="shared" si="3596"/>
        <v>0</v>
      </c>
      <c r="EM407" s="153">
        <f t="shared" si="3597"/>
        <v>0</v>
      </c>
      <c r="EN407" s="79">
        <f t="shared" si="3598"/>
        <v>0</v>
      </c>
      <c r="EO407" s="79">
        <f t="shared" si="3599"/>
        <v>0</v>
      </c>
      <c r="EP407" s="79">
        <f t="shared" si="3600"/>
        <v>0</v>
      </c>
      <c r="EQ407" s="79">
        <f t="shared" si="3601"/>
        <v>0</v>
      </c>
      <c r="ER407" s="79">
        <f t="shared" si="3602"/>
        <v>0</v>
      </c>
      <c r="ES407" s="79">
        <f t="shared" si="3603"/>
        <v>0</v>
      </c>
      <c r="ET407" s="79">
        <f t="shared" si="3604"/>
        <v>0</v>
      </c>
      <c r="EU407" s="79">
        <f t="shared" si="3605"/>
        <v>0</v>
      </c>
      <c r="EV407" s="79">
        <f t="shared" si="3606"/>
        <v>0</v>
      </c>
      <c r="EW407" s="79">
        <f t="shared" si="3607"/>
        <v>0</v>
      </c>
      <c r="EX407" s="79">
        <f t="shared" si="3608"/>
        <v>0</v>
      </c>
      <c r="EY407" s="79">
        <f t="shared" si="3609"/>
        <v>0</v>
      </c>
      <c r="EZ407" s="79">
        <f t="shared" si="3610"/>
        <v>0</v>
      </c>
      <c r="FA407" s="79">
        <f t="shared" si="3611"/>
        <v>0</v>
      </c>
      <c r="FB407" s="79">
        <f t="shared" si="3612"/>
        <v>0</v>
      </c>
      <c r="FC407" s="79">
        <f t="shared" si="3613"/>
        <v>0</v>
      </c>
      <c r="FD407" s="79">
        <f t="shared" si="3614"/>
        <v>0</v>
      </c>
      <c r="FE407" s="79">
        <f t="shared" si="3615"/>
        <v>0</v>
      </c>
      <c r="FF407" s="79">
        <f t="shared" si="3616"/>
        <v>0</v>
      </c>
      <c r="FG407" s="153">
        <f t="shared" si="3617"/>
        <v>0</v>
      </c>
      <c r="FH407" s="79">
        <f t="shared" si="3618"/>
        <v>0</v>
      </c>
      <c r="FI407" s="79">
        <f t="shared" si="3619"/>
        <v>0</v>
      </c>
      <c r="FJ407" s="79">
        <f t="shared" si="3620"/>
        <v>0</v>
      </c>
      <c r="FK407" s="79">
        <f t="shared" si="3621"/>
        <v>0</v>
      </c>
      <c r="FL407" s="79">
        <f t="shared" si="3622"/>
        <v>0</v>
      </c>
      <c r="FM407" s="79">
        <f t="shared" si="3623"/>
        <v>0</v>
      </c>
      <c r="FN407" s="79">
        <f t="shared" si="3624"/>
        <v>0</v>
      </c>
      <c r="FO407" s="79">
        <f t="shared" si="3625"/>
        <v>0</v>
      </c>
      <c r="FP407" s="79">
        <f t="shared" si="3626"/>
        <v>0</v>
      </c>
      <c r="FQ407" s="79">
        <f t="shared" si="3627"/>
        <v>0</v>
      </c>
      <c r="FR407" s="79"/>
      <c r="FS407" s="155">
        <f t="shared" si="3627"/>
        <v>0</v>
      </c>
      <c r="FT407" s="79">
        <f t="shared" si="3628"/>
        <v>0</v>
      </c>
      <c r="FU407" s="79">
        <f t="shared" si="3629"/>
        <v>0</v>
      </c>
      <c r="FV407" s="79">
        <f t="shared" si="3630"/>
        <v>0</v>
      </c>
      <c r="FW407" s="79">
        <f t="shared" si="3631"/>
        <v>0</v>
      </c>
      <c r="FX407" s="79">
        <f t="shared" si="3632"/>
        <v>0</v>
      </c>
      <c r="FY407" s="79">
        <f t="shared" si="3633"/>
        <v>0</v>
      </c>
      <c r="FZ407" s="79">
        <f t="shared" si="3634"/>
        <v>0</v>
      </c>
      <c r="GA407" s="79">
        <f t="shared" si="3635"/>
        <v>0</v>
      </c>
      <c r="GB407" s="79">
        <f t="shared" si="3636"/>
        <v>0</v>
      </c>
      <c r="GC407" s="79">
        <f t="shared" si="3637"/>
        <v>0</v>
      </c>
      <c r="GD407" s="79">
        <f t="shared" si="3638"/>
        <v>0</v>
      </c>
      <c r="GE407" s="153">
        <f t="shared" si="3639"/>
        <v>0</v>
      </c>
      <c r="GF407" s="153">
        <f t="shared" si="3640"/>
        <v>0</v>
      </c>
      <c r="GG407" s="79"/>
      <c r="GH407" s="79"/>
      <c r="GI407" s="79"/>
      <c r="GJ407" s="80"/>
      <c r="GK407" s="267"/>
      <c r="GL407" s="10"/>
      <c r="GM407" s="10"/>
      <c r="GN407" s="1"/>
      <c r="GO407" s="13"/>
      <c r="GP407" s="26"/>
      <c r="GQ407" s="5"/>
      <c r="GR407" s="5"/>
    </row>
    <row r="408" spans="1:200" ht="24.95" hidden="1" customHeight="1" outlineLevel="1" x14ac:dyDescent="0.3">
      <c r="A408" s="116"/>
      <c r="B408" s="168"/>
      <c r="C408" s="168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>
        <f t="shared" si="3684"/>
        <v>0</v>
      </c>
      <c r="N408" s="116"/>
      <c r="O408" s="181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  <c r="AF408" s="116"/>
      <c r="AG408" s="116"/>
      <c r="AH408" s="116"/>
      <c r="AI408" s="181"/>
      <c r="AJ408" s="116"/>
      <c r="AK408" s="116"/>
      <c r="AL408" s="116"/>
      <c r="AM408" s="116"/>
      <c r="AN408" s="116"/>
      <c r="AO408" s="116"/>
      <c r="AP408" s="116"/>
      <c r="AQ408" s="116"/>
      <c r="AR408" s="116"/>
      <c r="AS408" s="116"/>
      <c r="AT408" s="116"/>
      <c r="AU408" s="116"/>
      <c r="AV408" s="116"/>
      <c r="AW408" s="116"/>
      <c r="AX408" s="116"/>
      <c r="AY408" s="116"/>
      <c r="AZ408" s="116"/>
      <c r="BA408" s="116"/>
      <c r="BB408" s="116"/>
      <c r="BC408" s="116"/>
      <c r="BD408" s="116"/>
      <c r="BE408" s="116"/>
      <c r="BF408" s="116"/>
      <c r="BG408" s="181">
        <f t="shared" si="3591"/>
        <v>0</v>
      </c>
      <c r="BH408" s="181">
        <f t="shared" si="3592"/>
        <v>0</v>
      </c>
      <c r="BI408" s="116"/>
      <c r="BJ408" s="116"/>
      <c r="BK408" s="116"/>
      <c r="BL408" s="116"/>
      <c r="BM408" s="82"/>
      <c r="BN408" s="184"/>
      <c r="BO408" s="184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>
        <f t="shared" si="3694"/>
        <v>0</v>
      </c>
      <c r="BZ408" s="79"/>
      <c r="CA408" s="153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153"/>
      <c r="CV408" s="79"/>
      <c r="CW408" s="79"/>
      <c r="CX408" s="79"/>
      <c r="CY408" s="79"/>
      <c r="CZ408" s="79"/>
      <c r="DA408" s="79"/>
      <c r="DB408" s="79"/>
      <c r="DC408" s="155"/>
      <c r="DD408" s="79"/>
      <c r="DE408" s="155"/>
      <c r="DF408" s="79"/>
      <c r="DG408" s="79"/>
      <c r="DH408" s="79"/>
      <c r="DI408" s="79"/>
      <c r="DJ408" s="79"/>
      <c r="DK408" s="155"/>
      <c r="DL408" s="79"/>
      <c r="DM408" s="79"/>
      <c r="DN408" s="79"/>
      <c r="DO408" s="79"/>
      <c r="DP408" s="79"/>
      <c r="DQ408" s="79"/>
      <c r="DR408" s="79"/>
      <c r="DS408" s="153">
        <f t="shared" si="3641"/>
        <v>0</v>
      </c>
      <c r="DT408" s="153">
        <f t="shared" si="3593"/>
        <v>0</v>
      </c>
      <c r="DU408" s="79"/>
      <c r="DV408" s="79"/>
      <c r="DW408" s="79"/>
      <c r="DX408" s="182"/>
      <c r="DY408" s="183"/>
      <c r="DZ408" s="184"/>
      <c r="EA408" s="184"/>
      <c r="EB408" s="79"/>
      <c r="EC408" s="79"/>
      <c r="ED408" s="79"/>
      <c r="EE408" s="79"/>
      <c r="EF408" s="79"/>
      <c r="EG408" s="79"/>
      <c r="EH408" s="79"/>
      <c r="EI408" s="79"/>
      <c r="EJ408" s="79">
        <f t="shared" si="3594"/>
        <v>0</v>
      </c>
      <c r="EK408" s="79">
        <f t="shared" si="3595"/>
        <v>0</v>
      </c>
      <c r="EL408" s="79">
        <f t="shared" si="3596"/>
        <v>0</v>
      </c>
      <c r="EM408" s="153">
        <f t="shared" si="3597"/>
        <v>0</v>
      </c>
      <c r="EN408" s="79">
        <f t="shared" si="3598"/>
        <v>0</v>
      </c>
      <c r="EO408" s="79">
        <f t="shared" si="3599"/>
        <v>0</v>
      </c>
      <c r="EP408" s="79">
        <f t="shared" si="3600"/>
        <v>0</v>
      </c>
      <c r="EQ408" s="79">
        <f t="shared" si="3601"/>
        <v>0</v>
      </c>
      <c r="ER408" s="79">
        <f t="shared" si="3602"/>
        <v>0</v>
      </c>
      <c r="ES408" s="79">
        <f t="shared" si="3603"/>
        <v>0</v>
      </c>
      <c r="ET408" s="79">
        <f t="shared" si="3604"/>
        <v>0</v>
      </c>
      <c r="EU408" s="79">
        <f t="shared" si="3605"/>
        <v>0</v>
      </c>
      <c r="EV408" s="79">
        <f t="shared" si="3606"/>
        <v>0</v>
      </c>
      <c r="EW408" s="79">
        <f t="shared" si="3607"/>
        <v>0</v>
      </c>
      <c r="EX408" s="79">
        <f t="shared" si="3608"/>
        <v>0</v>
      </c>
      <c r="EY408" s="79">
        <f t="shared" si="3609"/>
        <v>0</v>
      </c>
      <c r="EZ408" s="79">
        <f t="shared" si="3610"/>
        <v>0</v>
      </c>
      <c r="FA408" s="79">
        <f t="shared" si="3611"/>
        <v>0</v>
      </c>
      <c r="FB408" s="79">
        <f t="shared" si="3612"/>
        <v>0</v>
      </c>
      <c r="FC408" s="79">
        <f t="shared" si="3613"/>
        <v>0</v>
      </c>
      <c r="FD408" s="79">
        <f t="shared" si="3614"/>
        <v>0</v>
      </c>
      <c r="FE408" s="79">
        <f t="shared" si="3615"/>
        <v>0</v>
      </c>
      <c r="FF408" s="79">
        <f t="shared" si="3616"/>
        <v>0</v>
      </c>
      <c r="FG408" s="153">
        <f t="shared" si="3617"/>
        <v>0</v>
      </c>
      <c r="FH408" s="79">
        <f t="shared" si="3618"/>
        <v>0</v>
      </c>
      <c r="FI408" s="79">
        <f t="shared" si="3619"/>
        <v>0</v>
      </c>
      <c r="FJ408" s="79">
        <f t="shared" si="3620"/>
        <v>0</v>
      </c>
      <c r="FK408" s="79">
        <f t="shared" si="3621"/>
        <v>0</v>
      </c>
      <c r="FL408" s="79">
        <f t="shared" si="3622"/>
        <v>0</v>
      </c>
      <c r="FM408" s="79">
        <f t="shared" si="3623"/>
        <v>0</v>
      </c>
      <c r="FN408" s="79">
        <f t="shared" si="3624"/>
        <v>0</v>
      </c>
      <c r="FO408" s="79">
        <f t="shared" si="3625"/>
        <v>0</v>
      </c>
      <c r="FP408" s="79">
        <f t="shared" si="3626"/>
        <v>0</v>
      </c>
      <c r="FQ408" s="79">
        <f t="shared" si="3627"/>
        <v>0</v>
      </c>
      <c r="FR408" s="79"/>
      <c r="FS408" s="155">
        <f t="shared" si="3627"/>
        <v>0</v>
      </c>
      <c r="FT408" s="79">
        <f t="shared" si="3628"/>
        <v>0</v>
      </c>
      <c r="FU408" s="79">
        <f t="shared" si="3629"/>
        <v>0</v>
      </c>
      <c r="FV408" s="79">
        <f t="shared" si="3630"/>
        <v>0</v>
      </c>
      <c r="FW408" s="79">
        <f t="shared" si="3631"/>
        <v>0</v>
      </c>
      <c r="FX408" s="79">
        <f t="shared" si="3632"/>
        <v>0</v>
      </c>
      <c r="FY408" s="79">
        <f t="shared" si="3633"/>
        <v>0</v>
      </c>
      <c r="FZ408" s="79">
        <f t="shared" si="3634"/>
        <v>0</v>
      </c>
      <c r="GA408" s="79">
        <f t="shared" si="3635"/>
        <v>0</v>
      </c>
      <c r="GB408" s="79">
        <f t="shared" si="3636"/>
        <v>0</v>
      </c>
      <c r="GC408" s="79">
        <f t="shared" si="3637"/>
        <v>0</v>
      </c>
      <c r="GD408" s="79">
        <f t="shared" si="3638"/>
        <v>0</v>
      </c>
      <c r="GE408" s="153">
        <f t="shared" si="3639"/>
        <v>0</v>
      </c>
      <c r="GF408" s="153">
        <f t="shared" si="3640"/>
        <v>0</v>
      </c>
      <c r="GG408" s="79"/>
      <c r="GH408" s="79"/>
      <c r="GI408" s="79"/>
      <c r="GJ408" s="80"/>
      <c r="GK408" s="267"/>
      <c r="GL408" s="10"/>
      <c r="GM408" s="10"/>
      <c r="GN408" s="1"/>
      <c r="GO408" s="13"/>
      <c r="GP408" s="26"/>
      <c r="GQ408" s="5"/>
      <c r="GR408" s="5"/>
    </row>
    <row r="409" spans="1:200" ht="24.95" hidden="1" customHeight="1" outlineLevel="1" x14ac:dyDescent="0.3">
      <c r="A409" s="116"/>
      <c r="B409" s="168"/>
      <c r="C409" s="168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>
        <f t="shared" si="3684"/>
        <v>0</v>
      </c>
      <c r="N409" s="116"/>
      <c r="O409" s="181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  <c r="AF409" s="116"/>
      <c r="AG409" s="116"/>
      <c r="AH409" s="116"/>
      <c r="AI409" s="181"/>
      <c r="AJ409" s="116"/>
      <c r="AK409" s="116"/>
      <c r="AL409" s="116"/>
      <c r="AM409" s="116"/>
      <c r="AN409" s="116"/>
      <c r="AO409" s="116"/>
      <c r="AP409" s="116"/>
      <c r="AQ409" s="116"/>
      <c r="AR409" s="116"/>
      <c r="AS409" s="116"/>
      <c r="AT409" s="116"/>
      <c r="AU409" s="116"/>
      <c r="AV409" s="116"/>
      <c r="AW409" s="116"/>
      <c r="AX409" s="116"/>
      <c r="AY409" s="116"/>
      <c r="AZ409" s="116"/>
      <c r="BA409" s="116"/>
      <c r="BB409" s="116"/>
      <c r="BC409" s="116"/>
      <c r="BD409" s="116"/>
      <c r="BE409" s="116"/>
      <c r="BF409" s="116"/>
      <c r="BG409" s="181">
        <f t="shared" si="3591"/>
        <v>0</v>
      </c>
      <c r="BH409" s="181">
        <f t="shared" si="3592"/>
        <v>0</v>
      </c>
      <c r="BI409" s="116"/>
      <c r="BJ409" s="116"/>
      <c r="BK409" s="116"/>
      <c r="BL409" s="116"/>
      <c r="BM409" s="185"/>
      <c r="BN409" s="186"/>
      <c r="BO409" s="186"/>
      <c r="BP409" s="83"/>
      <c r="BQ409" s="83"/>
      <c r="BR409" s="83"/>
      <c r="BS409" s="83"/>
      <c r="BT409" s="83"/>
      <c r="BU409" s="83"/>
      <c r="BV409" s="83"/>
      <c r="BW409" s="83"/>
      <c r="BX409" s="83"/>
      <c r="BY409" s="83">
        <f t="shared" si="3694"/>
        <v>0</v>
      </c>
      <c r="BZ409" s="83"/>
      <c r="CA409" s="187"/>
      <c r="CB409" s="83"/>
      <c r="CC409" s="83"/>
      <c r="CD409" s="83"/>
      <c r="CE409" s="83"/>
      <c r="CF409" s="83"/>
      <c r="CG409" s="83"/>
      <c r="CH409" s="83"/>
      <c r="CI409" s="83"/>
      <c r="CJ409" s="83"/>
      <c r="CK409" s="83"/>
      <c r="CL409" s="83"/>
      <c r="CM409" s="83"/>
      <c r="CN409" s="83"/>
      <c r="CO409" s="83"/>
      <c r="CP409" s="83"/>
      <c r="CQ409" s="83"/>
      <c r="CR409" s="83"/>
      <c r="CS409" s="83"/>
      <c r="CT409" s="83"/>
      <c r="CU409" s="187"/>
      <c r="CV409" s="83"/>
      <c r="CW409" s="83"/>
      <c r="CX409" s="83"/>
      <c r="CY409" s="83"/>
      <c r="CZ409" s="83"/>
      <c r="DA409" s="83"/>
      <c r="DB409" s="83"/>
      <c r="DC409" s="188"/>
      <c r="DD409" s="83"/>
      <c r="DE409" s="188"/>
      <c r="DF409" s="83"/>
      <c r="DG409" s="83"/>
      <c r="DH409" s="83"/>
      <c r="DI409" s="83"/>
      <c r="DJ409" s="83"/>
      <c r="DK409" s="188"/>
      <c r="DL409" s="83"/>
      <c r="DM409" s="83"/>
      <c r="DN409" s="83"/>
      <c r="DO409" s="83"/>
      <c r="DP409" s="83"/>
      <c r="DQ409" s="83"/>
      <c r="DR409" s="83"/>
      <c r="DS409" s="153">
        <f t="shared" si="3641"/>
        <v>0</v>
      </c>
      <c r="DT409" s="187">
        <f t="shared" si="3593"/>
        <v>0</v>
      </c>
      <c r="DU409" s="83"/>
      <c r="DV409" s="83"/>
      <c r="DW409" s="83"/>
      <c r="DX409" s="84"/>
      <c r="DY409" s="189"/>
      <c r="DZ409" s="186"/>
      <c r="EA409" s="186"/>
      <c r="EB409" s="83"/>
      <c r="EC409" s="83"/>
      <c r="ED409" s="83"/>
      <c r="EE409" s="83"/>
      <c r="EF409" s="83"/>
      <c r="EG409" s="83"/>
      <c r="EH409" s="83"/>
      <c r="EI409" s="83"/>
      <c r="EJ409" s="83">
        <f t="shared" si="3594"/>
        <v>0</v>
      </c>
      <c r="EK409" s="83">
        <f t="shared" si="3595"/>
        <v>0</v>
      </c>
      <c r="EL409" s="83">
        <f t="shared" si="3596"/>
        <v>0</v>
      </c>
      <c r="EM409" s="187">
        <f t="shared" si="3597"/>
        <v>0</v>
      </c>
      <c r="EN409" s="83">
        <f t="shared" si="3598"/>
        <v>0</v>
      </c>
      <c r="EO409" s="83">
        <f t="shared" si="3599"/>
        <v>0</v>
      </c>
      <c r="EP409" s="83">
        <f t="shared" si="3600"/>
        <v>0</v>
      </c>
      <c r="EQ409" s="83">
        <f t="shared" si="3601"/>
        <v>0</v>
      </c>
      <c r="ER409" s="83">
        <f t="shared" si="3602"/>
        <v>0</v>
      </c>
      <c r="ES409" s="83">
        <f t="shared" si="3603"/>
        <v>0</v>
      </c>
      <c r="ET409" s="83">
        <f t="shared" si="3604"/>
        <v>0</v>
      </c>
      <c r="EU409" s="83">
        <f t="shared" si="3605"/>
        <v>0</v>
      </c>
      <c r="EV409" s="83">
        <f t="shared" si="3606"/>
        <v>0</v>
      </c>
      <c r="EW409" s="83">
        <f t="shared" si="3607"/>
        <v>0</v>
      </c>
      <c r="EX409" s="83">
        <f t="shared" si="3608"/>
        <v>0</v>
      </c>
      <c r="EY409" s="83">
        <f t="shared" si="3609"/>
        <v>0</v>
      </c>
      <c r="EZ409" s="83">
        <f t="shared" si="3610"/>
        <v>0</v>
      </c>
      <c r="FA409" s="83">
        <f t="shared" si="3611"/>
        <v>0</v>
      </c>
      <c r="FB409" s="83">
        <f t="shared" si="3612"/>
        <v>0</v>
      </c>
      <c r="FC409" s="83">
        <f t="shared" si="3613"/>
        <v>0</v>
      </c>
      <c r="FD409" s="83">
        <f t="shared" si="3614"/>
        <v>0</v>
      </c>
      <c r="FE409" s="83">
        <f t="shared" si="3615"/>
        <v>0</v>
      </c>
      <c r="FF409" s="83">
        <f t="shared" si="3616"/>
        <v>0</v>
      </c>
      <c r="FG409" s="187">
        <f t="shared" si="3617"/>
        <v>0</v>
      </c>
      <c r="FH409" s="83">
        <f t="shared" si="3618"/>
        <v>0</v>
      </c>
      <c r="FI409" s="83">
        <f t="shared" si="3619"/>
        <v>0</v>
      </c>
      <c r="FJ409" s="83">
        <f t="shared" si="3620"/>
        <v>0</v>
      </c>
      <c r="FK409" s="83">
        <f t="shared" si="3621"/>
        <v>0</v>
      </c>
      <c r="FL409" s="83">
        <f t="shared" si="3622"/>
        <v>0</v>
      </c>
      <c r="FM409" s="83">
        <f t="shared" si="3623"/>
        <v>0</v>
      </c>
      <c r="FN409" s="83">
        <f t="shared" si="3624"/>
        <v>0</v>
      </c>
      <c r="FO409" s="83">
        <f t="shared" si="3625"/>
        <v>0</v>
      </c>
      <c r="FP409" s="83">
        <f t="shared" si="3626"/>
        <v>0</v>
      </c>
      <c r="FQ409" s="83">
        <f t="shared" si="3627"/>
        <v>0</v>
      </c>
      <c r="FR409" s="83"/>
      <c r="FS409" s="188">
        <f t="shared" si="3627"/>
        <v>0</v>
      </c>
      <c r="FT409" s="83">
        <f t="shared" si="3628"/>
        <v>0</v>
      </c>
      <c r="FU409" s="83">
        <f t="shared" si="3629"/>
        <v>0</v>
      </c>
      <c r="FV409" s="83">
        <f t="shared" si="3630"/>
        <v>0</v>
      </c>
      <c r="FW409" s="83">
        <f t="shared" si="3631"/>
        <v>0</v>
      </c>
      <c r="FX409" s="83">
        <f t="shared" si="3632"/>
        <v>0</v>
      </c>
      <c r="FY409" s="83">
        <f t="shared" si="3633"/>
        <v>0</v>
      </c>
      <c r="FZ409" s="83">
        <f t="shared" si="3634"/>
        <v>0</v>
      </c>
      <c r="GA409" s="83">
        <f t="shared" si="3635"/>
        <v>0</v>
      </c>
      <c r="GB409" s="83">
        <f t="shared" si="3636"/>
        <v>0</v>
      </c>
      <c r="GC409" s="83">
        <f t="shared" si="3637"/>
        <v>0</v>
      </c>
      <c r="GD409" s="83">
        <f t="shared" si="3638"/>
        <v>0</v>
      </c>
      <c r="GE409" s="187">
        <f t="shared" si="3639"/>
        <v>0</v>
      </c>
      <c r="GF409" s="187">
        <f t="shared" si="3640"/>
        <v>0</v>
      </c>
      <c r="GG409" s="83"/>
      <c r="GH409" s="83"/>
      <c r="GI409" s="83"/>
      <c r="GJ409" s="195"/>
      <c r="GK409" s="267"/>
      <c r="GL409" s="10"/>
      <c r="GM409" s="10"/>
      <c r="GN409" s="14"/>
      <c r="GO409" s="14"/>
      <c r="GP409" s="29"/>
      <c r="GQ409" s="5"/>
      <c r="GR409" s="5"/>
    </row>
    <row r="410" spans="1:200" s="2" customFormat="1" ht="24.95" customHeight="1" collapsed="1" x14ac:dyDescent="0.3">
      <c r="A410" s="152">
        <v>26</v>
      </c>
      <c r="B410" s="101" t="s">
        <v>86</v>
      </c>
      <c r="C410" s="100" t="s">
        <v>84</v>
      </c>
      <c r="D410" s="101">
        <v>1</v>
      </c>
      <c r="E410" s="152"/>
      <c r="F410" s="152"/>
      <c r="G410" s="152"/>
      <c r="H410" s="152"/>
      <c r="I410" s="152"/>
      <c r="J410" s="152"/>
      <c r="K410" s="152"/>
      <c r="L410" s="152">
        <f>SUM(L411:L421)</f>
        <v>290</v>
      </c>
      <c r="M410" s="152">
        <f t="shared" ref="M410:BH410" si="3695">SUM(M411:M421)</f>
        <v>148</v>
      </c>
      <c r="N410" s="152">
        <f t="shared" si="3695"/>
        <v>20</v>
      </c>
      <c r="O410" s="71">
        <f t="shared" si="3695"/>
        <v>20</v>
      </c>
      <c r="P410" s="152">
        <f t="shared" si="3695"/>
        <v>74</v>
      </c>
      <c r="Q410" s="152">
        <f>SUM(Q411:Q421)</f>
        <v>74</v>
      </c>
      <c r="R410" s="152">
        <f>SUM(R411:R421)</f>
        <v>54</v>
      </c>
      <c r="S410" s="152">
        <f>SUM(S411:S421)</f>
        <v>54</v>
      </c>
      <c r="T410" s="152">
        <f t="shared" si="3695"/>
        <v>0</v>
      </c>
      <c r="U410" s="152">
        <f t="shared" si="3695"/>
        <v>0</v>
      </c>
      <c r="V410" s="152">
        <f t="shared" si="3695"/>
        <v>0</v>
      </c>
      <c r="W410" s="152">
        <f t="shared" si="3695"/>
        <v>0</v>
      </c>
      <c r="X410" s="152">
        <f t="shared" si="3695"/>
        <v>0</v>
      </c>
      <c r="Y410" s="152">
        <f t="shared" si="3695"/>
        <v>11.4</v>
      </c>
      <c r="Z410" s="152">
        <f t="shared" si="3695"/>
        <v>0</v>
      </c>
      <c r="AA410" s="152">
        <f t="shared" si="3695"/>
        <v>0</v>
      </c>
      <c r="AB410" s="152">
        <f t="shared" si="3695"/>
        <v>17</v>
      </c>
      <c r="AC410" s="152">
        <f t="shared" si="3695"/>
        <v>102</v>
      </c>
      <c r="AD410" s="152">
        <f t="shared" si="3695"/>
        <v>1</v>
      </c>
      <c r="AE410" s="152">
        <f t="shared" si="3695"/>
        <v>90</v>
      </c>
      <c r="AF410" s="152">
        <f t="shared" si="3695"/>
        <v>0</v>
      </c>
      <c r="AG410" s="152">
        <f t="shared" si="3695"/>
        <v>0</v>
      </c>
      <c r="AH410" s="152">
        <f t="shared" si="3695"/>
        <v>1</v>
      </c>
      <c r="AI410" s="71">
        <f t="shared" si="3695"/>
        <v>8.3333333333333339</v>
      </c>
      <c r="AJ410" s="152">
        <f t="shared" si="3695"/>
        <v>0</v>
      </c>
      <c r="AK410" s="152">
        <f t="shared" si="3695"/>
        <v>0</v>
      </c>
      <c r="AL410" s="152">
        <f t="shared" si="3695"/>
        <v>1</v>
      </c>
      <c r="AM410" s="152">
        <f t="shared" si="3695"/>
        <v>50</v>
      </c>
      <c r="AN410" s="152">
        <f>SUM(AN411:AN421)</f>
        <v>0</v>
      </c>
      <c r="AO410" s="152">
        <f t="shared" si="3695"/>
        <v>0</v>
      </c>
      <c r="AP410" s="152">
        <f t="shared" si="3695"/>
        <v>0</v>
      </c>
      <c r="AQ410" s="152">
        <f t="shared" si="3695"/>
        <v>0</v>
      </c>
      <c r="AR410" s="152">
        <f t="shared" si="3695"/>
        <v>2</v>
      </c>
      <c r="AS410" s="152">
        <f t="shared" si="3695"/>
        <v>12</v>
      </c>
      <c r="AT410" s="152">
        <f>SUM(AT411:AT421)</f>
        <v>2</v>
      </c>
      <c r="AU410" s="71">
        <f>SUM(AU411:AU421)</f>
        <v>16.666666666666668</v>
      </c>
      <c r="AV410" s="152">
        <f t="shared" si="3695"/>
        <v>0</v>
      </c>
      <c r="AW410" s="152">
        <f t="shared" si="3695"/>
        <v>0</v>
      </c>
      <c r="AX410" s="152">
        <f t="shared" si="3695"/>
        <v>0</v>
      </c>
      <c r="AY410" s="152">
        <f t="shared" si="3695"/>
        <v>0</v>
      </c>
      <c r="AZ410" s="152">
        <f t="shared" si="3695"/>
        <v>0</v>
      </c>
      <c r="BA410" s="152">
        <f t="shared" si="3695"/>
        <v>0</v>
      </c>
      <c r="BB410" s="152">
        <f t="shared" si="3695"/>
        <v>0</v>
      </c>
      <c r="BC410" s="152">
        <f t="shared" si="3695"/>
        <v>0</v>
      </c>
      <c r="BD410" s="152">
        <f t="shared" si="3695"/>
        <v>0</v>
      </c>
      <c r="BE410" s="152">
        <f t="shared" si="3695"/>
        <v>0</v>
      </c>
      <c r="BF410" s="152">
        <f t="shared" si="3695"/>
        <v>0</v>
      </c>
      <c r="BG410" s="71">
        <f t="shared" si="3695"/>
        <v>438.4</v>
      </c>
      <c r="BH410" s="71">
        <f t="shared" si="3695"/>
        <v>160</v>
      </c>
      <c r="BI410" s="152"/>
      <c r="BJ410" s="152"/>
      <c r="BK410" s="152"/>
      <c r="BL410" s="152"/>
      <c r="BM410" s="152">
        <v>26</v>
      </c>
      <c r="BN410" s="101" t="s">
        <v>86</v>
      </c>
      <c r="BO410" s="100" t="s">
        <v>84</v>
      </c>
      <c r="BP410" s="101">
        <v>1</v>
      </c>
      <c r="BQ410" s="152"/>
      <c r="BR410" s="152"/>
      <c r="BS410" s="152"/>
      <c r="BT410" s="152"/>
      <c r="BU410" s="152"/>
      <c r="BV410" s="152"/>
      <c r="BW410" s="152"/>
      <c r="BX410" s="152">
        <f>SUM(BX411:BX421)</f>
        <v>378</v>
      </c>
      <c r="BY410" s="152">
        <f t="shared" ref="BY410:CY410" si="3696">SUM(BY411:BY421)</f>
        <v>214</v>
      </c>
      <c r="BZ410" s="152">
        <f t="shared" si="3696"/>
        <v>52</v>
      </c>
      <c r="CA410" s="71">
        <f t="shared" si="3696"/>
        <v>52</v>
      </c>
      <c r="CB410" s="152">
        <f t="shared" si="3696"/>
        <v>80</v>
      </c>
      <c r="CC410" s="152">
        <f t="shared" si="3696"/>
        <v>108</v>
      </c>
      <c r="CD410" s="152">
        <f t="shared" si="3696"/>
        <v>82</v>
      </c>
      <c r="CE410" s="152">
        <f t="shared" si="3696"/>
        <v>102</v>
      </c>
      <c r="CF410" s="152">
        <f t="shared" si="3696"/>
        <v>0</v>
      </c>
      <c r="CG410" s="152">
        <f t="shared" si="3696"/>
        <v>0</v>
      </c>
      <c r="CH410" s="152">
        <f t="shared" si="3696"/>
        <v>0</v>
      </c>
      <c r="CI410" s="152">
        <f t="shared" si="3696"/>
        <v>0</v>
      </c>
      <c r="CJ410" s="152">
        <f t="shared" si="3696"/>
        <v>8</v>
      </c>
      <c r="CK410" s="152">
        <f t="shared" si="3696"/>
        <v>16.100000000000001</v>
      </c>
      <c r="CL410" s="152">
        <f t="shared" si="3696"/>
        <v>0</v>
      </c>
      <c r="CM410" s="152">
        <f t="shared" si="3696"/>
        <v>0</v>
      </c>
      <c r="CN410" s="152">
        <f t="shared" si="3696"/>
        <v>4</v>
      </c>
      <c r="CO410" s="152">
        <f t="shared" si="3696"/>
        <v>0</v>
      </c>
      <c r="CP410" s="152">
        <f t="shared" si="3696"/>
        <v>1</v>
      </c>
      <c r="CQ410" s="152">
        <f t="shared" si="3696"/>
        <v>90</v>
      </c>
      <c r="CR410" s="152">
        <f t="shared" si="3696"/>
        <v>0</v>
      </c>
      <c r="CS410" s="152">
        <f t="shared" si="3696"/>
        <v>0</v>
      </c>
      <c r="CT410" s="152">
        <f t="shared" si="3696"/>
        <v>0</v>
      </c>
      <c r="CU410" s="71">
        <f t="shared" si="3696"/>
        <v>0</v>
      </c>
      <c r="CV410" s="152">
        <f t="shared" si="3696"/>
        <v>0</v>
      </c>
      <c r="CW410" s="152">
        <f t="shared" si="3696"/>
        <v>0</v>
      </c>
      <c r="CX410" s="152">
        <f t="shared" si="3696"/>
        <v>0</v>
      </c>
      <c r="CY410" s="152">
        <f t="shared" si="3696"/>
        <v>0</v>
      </c>
      <c r="CZ410" s="152">
        <f>SUM(CZ411:CZ421)</f>
        <v>0</v>
      </c>
      <c r="DA410" s="152">
        <f t="shared" ref="DA410:DS410" si="3697">SUM(DA411:DA421)</f>
        <v>0</v>
      </c>
      <c r="DB410" s="152">
        <f t="shared" si="3697"/>
        <v>1</v>
      </c>
      <c r="DC410" s="169">
        <f t="shared" si="3697"/>
        <v>16</v>
      </c>
      <c r="DD410" s="152">
        <f t="shared" si="3697"/>
        <v>1</v>
      </c>
      <c r="DE410" s="169">
        <f t="shared" si="3697"/>
        <v>6</v>
      </c>
      <c r="DF410" s="152">
        <f t="shared" si="3697"/>
        <v>0</v>
      </c>
      <c r="DG410" s="152">
        <f t="shared" si="3697"/>
        <v>0</v>
      </c>
      <c r="DH410" s="152">
        <f t="shared" si="3697"/>
        <v>0</v>
      </c>
      <c r="DI410" s="152">
        <f t="shared" si="3697"/>
        <v>0</v>
      </c>
      <c r="DJ410" s="152">
        <f t="shared" si="3697"/>
        <v>3</v>
      </c>
      <c r="DK410" s="169">
        <f t="shared" si="3697"/>
        <v>32</v>
      </c>
      <c r="DL410" s="152">
        <f t="shared" si="3697"/>
        <v>0</v>
      </c>
      <c r="DM410" s="152">
        <f t="shared" si="3697"/>
        <v>0</v>
      </c>
      <c r="DN410" s="152">
        <f t="shared" si="3697"/>
        <v>0</v>
      </c>
      <c r="DO410" s="152">
        <f t="shared" si="3697"/>
        <v>0</v>
      </c>
      <c r="DP410" s="152">
        <f t="shared" si="3697"/>
        <v>0</v>
      </c>
      <c r="DQ410" s="152">
        <f t="shared" si="3697"/>
        <v>0</v>
      </c>
      <c r="DR410" s="152">
        <f t="shared" si="3697"/>
        <v>0</v>
      </c>
      <c r="DS410" s="71">
        <f t="shared" si="3697"/>
        <v>430.1</v>
      </c>
      <c r="DT410" s="71">
        <f>SUM(DT411:DT421)</f>
        <v>324</v>
      </c>
      <c r="DU410" s="152"/>
      <c r="DV410" s="152"/>
      <c r="DW410" s="152"/>
      <c r="DX410" s="152"/>
      <c r="DY410" s="152">
        <v>26</v>
      </c>
      <c r="DZ410" s="101" t="s">
        <v>86</v>
      </c>
      <c r="EA410" s="100" t="s">
        <v>84</v>
      </c>
      <c r="EB410" s="101">
        <v>1</v>
      </c>
      <c r="EC410" s="152"/>
      <c r="ED410" s="152"/>
      <c r="EE410" s="152"/>
      <c r="EF410" s="152"/>
      <c r="EG410" s="152"/>
      <c r="EH410" s="152"/>
      <c r="EI410" s="152"/>
      <c r="EJ410" s="152">
        <f>SUM(EJ411:EJ421)</f>
        <v>668</v>
      </c>
      <c r="EK410" s="152">
        <f t="shared" ref="EK410:GF410" si="3698">SUM(EK411:EK421)</f>
        <v>362</v>
      </c>
      <c r="EL410" s="152">
        <f t="shared" si="3698"/>
        <v>72</v>
      </c>
      <c r="EM410" s="71">
        <f t="shared" si="3698"/>
        <v>72</v>
      </c>
      <c r="EN410" s="152">
        <f t="shared" si="3698"/>
        <v>154</v>
      </c>
      <c r="EO410" s="152">
        <f t="shared" si="3698"/>
        <v>182</v>
      </c>
      <c r="EP410" s="152">
        <f>SUM(EP411:EP421)</f>
        <v>136</v>
      </c>
      <c r="EQ410" s="152">
        <f>SUM(EQ411:EQ421)</f>
        <v>156</v>
      </c>
      <c r="ER410" s="152">
        <f t="shared" si="3698"/>
        <v>0</v>
      </c>
      <c r="ES410" s="152">
        <f t="shared" si="3698"/>
        <v>0</v>
      </c>
      <c r="ET410" s="152">
        <f t="shared" si="3698"/>
        <v>0</v>
      </c>
      <c r="EU410" s="152">
        <f t="shared" si="3698"/>
        <v>0</v>
      </c>
      <c r="EV410" s="152">
        <f t="shared" si="3698"/>
        <v>8</v>
      </c>
      <c r="EW410" s="152">
        <f t="shared" si="3698"/>
        <v>27.500000000000004</v>
      </c>
      <c r="EX410" s="152">
        <f t="shared" si="3698"/>
        <v>0</v>
      </c>
      <c r="EY410" s="152">
        <f t="shared" si="3698"/>
        <v>0</v>
      </c>
      <c r="EZ410" s="152">
        <f t="shared" si="3698"/>
        <v>21</v>
      </c>
      <c r="FA410" s="152">
        <f t="shared" si="3698"/>
        <v>102</v>
      </c>
      <c r="FB410" s="152">
        <f t="shared" si="3698"/>
        <v>2</v>
      </c>
      <c r="FC410" s="152">
        <f t="shared" si="3698"/>
        <v>180</v>
      </c>
      <c r="FD410" s="152">
        <f t="shared" si="3698"/>
        <v>0</v>
      </c>
      <c r="FE410" s="152">
        <f t="shared" si="3698"/>
        <v>0</v>
      </c>
      <c r="FF410" s="152">
        <f t="shared" si="3698"/>
        <v>1</v>
      </c>
      <c r="FG410" s="71">
        <f>SUM(FG411:FG421)</f>
        <v>8.3333333333333339</v>
      </c>
      <c r="FH410" s="152">
        <f t="shared" si="3698"/>
        <v>0</v>
      </c>
      <c r="FI410" s="152">
        <f t="shared" si="3698"/>
        <v>0</v>
      </c>
      <c r="FJ410" s="152">
        <f t="shared" si="3698"/>
        <v>1</v>
      </c>
      <c r="FK410" s="152">
        <f t="shared" si="3698"/>
        <v>50</v>
      </c>
      <c r="FL410" s="152">
        <f t="shared" si="3698"/>
        <v>0</v>
      </c>
      <c r="FM410" s="152">
        <f t="shared" si="3698"/>
        <v>0</v>
      </c>
      <c r="FN410" s="152">
        <f t="shared" si="3698"/>
        <v>1</v>
      </c>
      <c r="FO410" s="152">
        <f t="shared" si="3698"/>
        <v>16</v>
      </c>
      <c r="FP410" s="152">
        <f t="shared" si="3698"/>
        <v>3</v>
      </c>
      <c r="FQ410" s="152">
        <f>SUM(FQ411:FQ421)</f>
        <v>18</v>
      </c>
      <c r="FR410" s="152"/>
      <c r="FS410" s="169">
        <f>SUM(FS411:FS421)</f>
        <v>16.666666666666668</v>
      </c>
      <c r="FT410" s="152">
        <f t="shared" si="3698"/>
        <v>0</v>
      </c>
      <c r="FU410" s="152">
        <f t="shared" si="3698"/>
        <v>0</v>
      </c>
      <c r="FV410" s="152">
        <f t="shared" si="3698"/>
        <v>3</v>
      </c>
      <c r="FW410" s="152">
        <f t="shared" si="3698"/>
        <v>32</v>
      </c>
      <c r="FX410" s="152">
        <f t="shared" si="3698"/>
        <v>0</v>
      </c>
      <c r="FY410" s="152">
        <f t="shared" si="3698"/>
        <v>0</v>
      </c>
      <c r="FZ410" s="152">
        <f t="shared" si="3698"/>
        <v>0</v>
      </c>
      <c r="GA410" s="152">
        <f t="shared" si="3698"/>
        <v>0</v>
      </c>
      <c r="GB410" s="152">
        <f t="shared" si="3698"/>
        <v>0</v>
      </c>
      <c r="GC410" s="152">
        <f t="shared" si="3698"/>
        <v>0</v>
      </c>
      <c r="GD410" s="152">
        <f t="shared" si="3698"/>
        <v>0</v>
      </c>
      <c r="GE410" s="71">
        <f t="shared" si="3698"/>
        <v>868.5</v>
      </c>
      <c r="GF410" s="71">
        <f t="shared" si="3698"/>
        <v>484</v>
      </c>
      <c r="GG410" s="152"/>
      <c r="GH410" s="152"/>
      <c r="GI410" s="152"/>
      <c r="GJ410" s="264"/>
      <c r="GK410" s="268"/>
      <c r="GL410" s="265"/>
      <c r="GM410" s="7"/>
      <c r="GN410" s="11"/>
      <c r="GO410" s="11"/>
      <c r="GP410" s="37"/>
      <c r="GR410" s="38"/>
    </row>
    <row r="411" spans="1:200" ht="24.95" hidden="1" customHeight="1" outlineLevel="1" x14ac:dyDescent="0.3">
      <c r="A411" s="116"/>
      <c r="B411" s="137" t="s">
        <v>102</v>
      </c>
      <c r="C411" s="63" t="s">
        <v>94</v>
      </c>
      <c r="D411" s="119" t="s">
        <v>95</v>
      </c>
      <c r="E411" s="119" t="s">
        <v>96</v>
      </c>
      <c r="F411" s="63" t="s">
        <v>104</v>
      </c>
      <c r="G411" s="119">
        <v>5</v>
      </c>
      <c r="H411" s="63">
        <v>25</v>
      </c>
      <c r="I411" s="63">
        <v>1</v>
      </c>
      <c r="J411" s="63">
        <v>1</v>
      </c>
      <c r="K411" s="63">
        <f t="shared" ref="K411:K416" si="3699">SUM(J411)*2</f>
        <v>2</v>
      </c>
      <c r="L411" s="138">
        <v>62</v>
      </c>
      <c r="M411" s="166">
        <f t="shared" ref="M411:M416" si="3700">SUM(N411+P411+R411+T411+V411)</f>
        <v>38</v>
      </c>
      <c r="N411" s="141"/>
      <c r="O411" s="142">
        <f t="shared" ref="O411:O416" si="3701">SUM(N411)*I411</f>
        <v>0</v>
      </c>
      <c r="P411" s="141">
        <v>14</v>
      </c>
      <c r="Q411" s="142">
        <f t="shared" ref="Q411:Q417" si="3702">J411*P411</f>
        <v>14</v>
      </c>
      <c r="R411" s="141">
        <v>24</v>
      </c>
      <c r="S411" s="142">
        <f t="shared" ref="S411:S416" si="3703">SUM(R411)*J411</f>
        <v>24</v>
      </c>
      <c r="T411" s="141"/>
      <c r="U411" s="142">
        <f t="shared" ref="U411:U416" si="3704">SUM(T411)*K411</f>
        <v>0</v>
      </c>
      <c r="V411" s="141"/>
      <c r="W411" s="142">
        <f>SUM(V411)*J411*5</f>
        <v>0</v>
      </c>
      <c r="X411" s="67">
        <f>SUM(J411*AX411*2+K411*AZ411*2)</f>
        <v>0</v>
      </c>
      <c r="Y411" s="68">
        <f>SUM(L411*5/100*J411)</f>
        <v>3.1</v>
      </c>
      <c r="Z411" s="141"/>
      <c r="AA411" s="142"/>
      <c r="AB411" s="141"/>
      <c r="AC411" s="67">
        <f>SUM(AB411)*3*H411/5</f>
        <v>0</v>
      </c>
      <c r="AD411" s="141"/>
      <c r="AE411" s="148">
        <f>SUM(AD411*H411*(30+4))</f>
        <v>0</v>
      </c>
      <c r="AF411" s="141"/>
      <c r="AG411" s="66">
        <f>SUM(AF411*H411*3)</f>
        <v>0</v>
      </c>
      <c r="AH411" s="66"/>
      <c r="AI411" s="167">
        <f>SUM(AH411*H411/3)</f>
        <v>0</v>
      </c>
      <c r="AJ411" s="141"/>
      <c r="AK411" s="67">
        <f>SUM(AJ411*H411*2/3)</f>
        <v>0</v>
      </c>
      <c r="AL411" s="141"/>
      <c r="AM411" s="142">
        <f>SUM(AL411*H411)*2</f>
        <v>0</v>
      </c>
      <c r="AN411" s="141"/>
      <c r="AO411" s="142">
        <f>SUM(AN411*J411*2)</f>
        <v>0</v>
      </c>
      <c r="AP411" s="141"/>
      <c r="AQ411" s="68">
        <f>SUM(AP411*H411*2)</f>
        <v>0</v>
      </c>
      <c r="AR411" s="141"/>
      <c r="AS411" s="67">
        <f t="shared" ref="AS411:AS416" si="3705">SUM(J411*AR411*6)</f>
        <v>0</v>
      </c>
      <c r="AT411" s="65">
        <v>1</v>
      </c>
      <c r="AU411" s="67">
        <f>AT411*H411/3</f>
        <v>8.3333333333333339</v>
      </c>
      <c r="AV411" s="141"/>
      <c r="AW411" s="66">
        <f>SUM(J411*AV411*6)</f>
        <v>0</v>
      </c>
      <c r="AX411" s="141"/>
      <c r="AY411" s="67">
        <f>SUM(J411*AX411*8)</f>
        <v>0</v>
      </c>
      <c r="AZ411" s="66"/>
      <c r="BA411" s="67">
        <f>SUM(AZ411*K411*5*6)</f>
        <v>0</v>
      </c>
      <c r="BB411" s="141"/>
      <c r="BC411" s="68">
        <f>SUM(BB411*K411*4*6)</f>
        <v>0</v>
      </c>
      <c r="BD411" s="141"/>
      <c r="BE411" s="70">
        <f t="shared" ref="BE411:BE416" si="3706">SUM(BD411*50)</f>
        <v>0</v>
      </c>
      <c r="BF411" s="116"/>
      <c r="BG411" s="181">
        <f t="shared" ref="BG411:BG421" si="3707">SUM(AO411+BE411+BC411+BA411+AY411+AW411+AS411+AQ411+AK411+AM411+AI411+AG411+AE411+AC411+AA411+Y411+X411+W411+U411+Q411+O411+S411+AU411)</f>
        <v>49.433333333333337</v>
      </c>
      <c r="BH411" s="181">
        <f t="shared" ref="BH411:BH421" si="3708">SUM(O411+Q411+U411+W411+X411+AS411+AW411+AY411+BA411+BC411+S411+AQ411)</f>
        <v>38</v>
      </c>
      <c r="BI411" s="116"/>
      <c r="BJ411" s="116"/>
      <c r="BK411" s="116"/>
      <c r="BL411" s="116"/>
      <c r="BM411" s="82"/>
      <c r="BN411" s="62" t="s">
        <v>102</v>
      </c>
      <c r="BO411" s="63" t="s">
        <v>94</v>
      </c>
      <c r="BP411" s="63" t="s">
        <v>95</v>
      </c>
      <c r="BQ411" s="63" t="s">
        <v>96</v>
      </c>
      <c r="BR411" s="63" t="s">
        <v>256</v>
      </c>
      <c r="BS411" s="63">
        <v>6</v>
      </c>
      <c r="BT411" s="63">
        <v>24</v>
      </c>
      <c r="BU411" s="63">
        <v>1</v>
      </c>
      <c r="BV411" s="63">
        <v>2</v>
      </c>
      <c r="BW411" s="63">
        <f>SUM(BV411)*2</f>
        <v>4</v>
      </c>
      <c r="BX411" s="109">
        <v>74</v>
      </c>
      <c r="BY411" s="64">
        <f>SUM(BZ411+CB411+CD411+CF411+CH411)</f>
        <v>48</v>
      </c>
      <c r="BZ411" s="65"/>
      <c r="CA411" s="66">
        <f>SUM(BZ411)*BU411</f>
        <v>0</v>
      </c>
      <c r="CB411" s="65">
        <v>28</v>
      </c>
      <c r="CC411" s="66">
        <f>BV411*CB411</f>
        <v>56</v>
      </c>
      <c r="CD411" s="65">
        <v>20</v>
      </c>
      <c r="CE411" s="66">
        <f>SUM(CD411)*BV411</f>
        <v>40</v>
      </c>
      <c r="CF411" s="65"/>
      <c r="CG411" s="66">
        <f>SUM(CF411)*BW411</f>
        <v>0</v>
      </c>
      <c r="CH411" s="65"/>
      <c r="CI411" s="66">
        <f>SUM(CH411)*BV411*5</f>
        <v>0</v>
      </c>
      <c r="CJ411" s="67">
        <f>SUM(BV411*DJ411*2+BW411*DL411*2)</f>
        <v>4</v>
      </c>
      <c r="CK411" s="68">
        <f>SUM(BX411*5/100*BV411)</f>
        <v>7.4</v>
      </c>
      <c r="CL411" s="65"/>
      <c r="CM411" s="66"/>
      <c r="CN411" s="65"/>
      <c r="CO411" s="67">
        <f>SUM(CN411)*3*BT411/5</f>
        <v>0</v>
      </c>
      <c r="CP411" s="65"/>
      <c r="CQ411" s="69">
        <f>SUM(CP411*BT411*(30+4))</f>
        <v>0</v>
      </c>
      <c r="CR411" s="65"/>
      <c r="CS411" s="66">
        <f>SUM(CR411*BT411*3)</f>
        <v>0</v>
      </c>
      <c r="CT411" s="66"/>
      <c r="CU411" s="67">
        <f>SUM(CT411*BT411/3)</f>
        <v>0</v>
      </c>
      <c r="CV411" s="65"/>
      <c r="CW411" s="67">
        <f>SUM(CV411*BT411*2/3)</f>
        <v>0</v>
      </c>
      <c r="CX411" s="65"/>
      <c r="CY411" s="66">
        <f>SUM(CX411*BT411)*2</f>
        <v>0</v>
      </c>
      <c r="CZ411" s="65"/>
      <c r="DA411" s="66">
        <f>SUM(CZ411*BV411*2)</f>
        <v>0</v>
      </c>
      <c r="DB411" s="65"/>
      <c r="DC411" s="66">
        <f>SUM(DB411*BT411*2)</f>
        <v>0</v>
      </c>
      <c r="DD411" s="65"/>
      <c r="DE411" s="66">
        <f>SUM(BV411*DD411*6)</f>
        <v>0</v>
      </c>
      <c r="DF411" s="65"/>
      <c r="DG411" s="67">
        <f>DF411*BT411/3</f>
        <v>0</v>
      </c>
      <c r="DH411" s="65"/>
      <c r="DI411" s="66">
        <f>SUM(BV411*DH411*6)</f>
        <v>0</v>
      </c>
      <c r="DJ411" s="65">
        <v>1</v>
      </c>
      <c r="DK411" s="66">
        <f>SUM(BV411*DJ411*8)</f>
        <v>16</v>
      </c>
      <c r="DL411" s="79"/>
      <c r="DM411" s="79"/>
      <c r="DN411" s="79"/>
      <c r="DO411" s="79"/>
      <c r="DP411" s="79"/>
      <c r="DQ411" s="79"/>
      <c r="DR411" s="79"/>
      <c r="DS411" s="153">
        <f t="shared" ref="DS411:DS421" si="3709">SUM(DA411+DQ411+DO411+DM411+DK411+DI411+DE411+DC411+CW411+CY411+CU411+CS411+CQ411+CO411+CM411+CK411+CJ411+CI411+CG411+CC411+CA411+CE411+DG411)</f>
        <v>123.4</v>
      </c>
      <c r="DT411" s="153">
        <f t="shared" ref="DT411:DT421" si="3710">SUM(CA411+CC411+CG411+CI411+CJ411+DE411+DI411+DK411+DM411+DO411+CE411+DC411)</f>
        <v>116</v>
      </c>
      <c r="DU411" s="79"/>
      <c r="DV411" s="79"/>
      <c r="DW411" s="79"/>
      <c r="DX411" s="182"/>
      <c r="DY411" s="183"/>
      <c r="DZ411" s="62" t="s">
        <v>102</v>
      </c>
      <c r="EA411" s="63" t="s">
        <v>94</v>
      </c>
      <c r="EB411" s="63" t="s">
        <v>95</v>
      </c>
      <c r="EC411" s="79"/>
      <c r="ED411" s="79"/>
      <c r="EE411" s="79"/>
      <c r="EF411" s="79"/>
      <c r="EG411" s="79"/>
      <c r="EH411" s="79"/>
      <c r="EI411" s="79"/>
      <c r="EJ411" s="79">
        <f t="shared" ref="EJ411:EL418" si="3711">SUM(L411+BX411)</f>
        <v>136</v>
      </c>
      <c r="EK411" s="79">
        <f t="shared" si="3711"/>
        <v>86</v>
      </c>
      <c r="EL411" s="79">
        <f t="shared" si="3711"/>
        <v>0</v>
      </c>
      <c r="EM411" s="153">
        <f t="shared" ref="EM411:EM421" si="3712">SUM(O411+CA411)</f>
        <v>0</v>
      </c>
      <c r="EN411" s="79">
        <f t="shared" ref="EN411:EN421" si="3713">SUM(P411+CB411)</f>
        <v>42</v>
      </c>
      <c r="EO411" s="79">
        <f t="shared" ref="EO411:EO421" si="3714">SUM(Q411+CC411)</f>
        <v>70</v>
      </c>
      <c r="EP411" s="79">
        <f t="shared" ref="EP411:EP421" si="3715">SUM(R411+CD411)</f>
        <v>44</v>
      </c>
      <c r="EQ411" s="79">
        <f t="shared" ref="EQ411:EQ421" si="3716">SUM(S411+CE411)</f>
        <v>64</v>
      </c>
      <c r="ER411" s="79">
        <f t="shared" ref="ER411:ER421" si="3717">SUM(T411+CF411)</f>
        <v>0</v>
      </c>
      <c r="ES411" s="79">
        <f t="shared" ref="ES411:ES421" si="3718">SUM(U411+CG411)</f>
        <v>0</v>
      </c>
      <c r="ET411" s="79">
        <f t="shared" ref="ET411:ET421" si="3719">SUM(V411+CH411)</f>
        <v>0</v>
      </c>
      <c r="EU411" s="79">
        <f t="shared" ref="EU411:EU421" si="3720">SUM(W411+CI411)</f>
        <v>0</v>
      </c>
      <c r="EV411" s="79">
        <f t="shared" ref="EV411:EV421" si="3721">SUM(X411+CJ411)</f>
        <v>4</v>
      </c>
      <c r="EW411" s="79">
        <f t="shared" ref="EW411:EW421" si="3722">SUM(Y411+CK411)</f>
        <v>10.5</v>
      </c>
      <c r="EX411" s="79">
        <f t="shared" ref="EX411:EX421" si="3723">SUM(Z411+CL411)</f>
        <v>0</v>
      </c>
      <c r="EY411" s="79">
        <f t="shared" ref="EY411:EY421" si="3724">SUM(AA411+CM411)</f>
        <v>0</v>
      </c>
      <c r="EZ411" s="79">
        <f t="shared" ref="EZ411:EZ421" si="3725">SUM(AB411+CN411)</f>
        <v>0</v>
      </c>
      <c r="FA411" s="79">
        <f t="shared" ref="FA411:FA421" si="3726">SUM(AC411+CO411)</f>
        <v>0</v>
      </c>
      <c r="FB411" s="79">
        <f t="shared" ref="FB411:FB421" si="3727">SUM(AD411+CP411)</f>
        <v>0</v>
      </c>
      <c r="FC411" s="79">
        <f t="shared" ref="FC411:FC421" si="3728">SUM(AE411+CQ411)</f>
        <v>0</v>
      </c>
      <c r="FD411" s="79">
        <f t="shared" ref="FD411:FD421" si="3729">SUM(AF411+CR411)</f>
        <v>0</v>
      </c>
      <c r="FE411" s="79">
        <f t="shared" ref="FE411:FE421" si="3730">SUM(AG411+CS411)</f>
        <v>0</v>
      </c>
      <c r="FF411" s="79">
        <f t="shared" ref="FF411:FF421" si="3731">SUM(AH411+CT411)</f>
        <v>0</v>
      </c>
      <c r="FG411" s="153">
        <f t="shared" ref="FG411:FG421" si="3732">SUM(AI411+CU411)</f>
        <v>0</v>
      </c>
      <c r="FH411" s="79">
        <f t="shared" ref="FH411:FH421" si="3733">SUM(AJ411+CV411)</f>
        <v>0</v>
      </c>
      <c r="FI411" s="79">
        <f t="shared" ref="FI411:FI421" si="3734">SUM(AK411+CW411)</f>
        <v>0</v>
      </c>
      <c r="FJ411" s="79">
        <f t="shared" ref="FJ411:FJ421" si="3735">SUM(AL411+CX411)</f>
        <v>0</v>
      </c>
      <c r="FK411" s="79">
        <f t="shared" ref="FK411:FK421" si="3736">SUM(AM411+CY411)</f>
        <v>0</v>
      </c>
      <c r="FL411" s="79">
        <f t="shared" ref="FL411:FL421" si="3737">SUM(AN411+CZ411)</f>
        <v>0</v>
      </c>
      <c r="FM411" s="79">
        <f t="shared" ref="FM411:FM421" si="3738">SUM(AO411+DA411)</f>
        <v>0</v>
      </c>
      <c r="FN411" s="79">
        <f t="shared" ref="FN411:FN421" si="3739">SUM(AP411+DB411)</f>
        <v>0</v>
      </c>
      <c r="FO411" s="79">
        <f t="shared" ref="FO411:FO421" si="3740">SUM(AQ411+DC411)</f>
        <v>0</v>
      </c>
      <c r="FP411" s="79">
        <f t="shared" ref="FP411:FP421" si="3741">SUM(AR411+DD411)</f>
        <v>0</v>
      </c>
      <c r="FQ411" s="79">
        <f t="shared" ref="FQ411:FS421" si="3742">SUM(AS411+DE411)</f>
        <v>0</v>
      </c>
      <c r="FR411" s="79"/>
      <c r="FS411" s="153">
        <f t="shared" si="3742"/>
        <v>8.3333333333333339</v>
      </c>
      <c r="FT411" s="79">
        <f t="shared" ref="FT411:FT421" si="3743">SUM(AV411+DH411)</f>
        <v>0</v>
      </c>
      <c r="FU411" s="79">
        <f t="shared" ref="FU411:FU421" si="3744">SUM(AW411+DI411)</f>
        <v>0</v>
      </c>
      <c r="FV411" s="79">
        <f t="shared" ref="FV411:FV421" si="3745">SUM(AX411+DJ411)</f>
        <v>1</v>
      </c>
      <c r="FW411" s="79">
        <f t="shared" ref="FW411:FW421" si="3746">SUM(AY411+DK411)</f>
        <v>16</v>
      </c>
      <c r="FX411" s="79">
        <f t="shared" ref="FX411:FX421" si="3747">SUM(AZ411+DL411)</f>
        <v>0</v>
      </c>
      <c r="FY411" s="79">
        <f t="shared" ref="FY411:FY421" si="3748">SUM(BA411+DM411)</f>
        <v>0</v>
      </c>
      <c r="FZ411" s="79">
        <f t="shared" ref="FZ411:FZ421" si="3749">SUM(BB411+DN411)</f>
        <v>0</v>
      </c>
      <c r="GA411" s="79">
        <f t="shared" ref="GA411:GA421" si="3750">SUM(BC411+DO411)</f>
        <v>0</v>
      </c>
      <c r="GB411" s="79">
        <f t="shared" ref="GB411:GB421" si="3751">SUM(BD411+DP411)</f>
        <v>0</v>
      </c>
      <c r="GC411" s="79">
        <f t="shared" ref="GC411:GC421" si="3752">SUM(BE411+DQ411)</f>
        <v>0</v>
      </c>
      <c r="GD411" s="79">
        <f t="shared" ref="GD411:GD421" si="3753">SUM(BF411+DR411)</f>
        <v>0</v>
      </c>
      <c r="GE411" s="153">
        <f t="shared" ref="GE411:GE421" si="3754">SUM(BG411+DS411)</f>
        <v>172.83333333333334</v>
      </c>
      <c r="GF411" s="153">
        <f t="shared" ref="GF411:GF421" si="3755">SUM(BH411+DT411)</f>
        <v>154</v>
      </c>
      <c r="GG411" s="79"/>
      <c r="GH411" s="79"/>
      <c r="GI411" s="79"/>
      <c r="GJ411" s="80"/>
      <c r="GK411" s="267"/>
      <c r="GL411" s="10"/>
      <c r="GM411" s="10"/>
      <c r="GN411" s="1"/>
      <c r="GO411" s="13"/>
      <c r="GP411" s="26"/>
      <c r="GQ411" s="5"/>
      <c r="GR411" s="33"/>
    </row>
    <row r="412" spans="1:200" ht="24.95" hidden="1" customHeight="1" outlineLevel="1" x14ac:dyDescent="0.3">
      <c r="A412" s="116"/>
      <c r="B412" s="137" t="s">
        <v>102</v>
      </c>
      <c r="C412" s="63" t="s">
        <v>94</v>
      </c>
      <c r="D412" s="119" t="s">
        <v>95</v>
      </c>
      <c r="E412" s="119" t="s">
        <v>96</v>
      </c>
      <c r="F412" s="63" t="s">
        <v>107</v>
      </c>
      <c r="G412" s="119">
        <v>5</v>
      </c>
      <c r="H412" s="63">
        <v>25</v>
      </c>
      <c r="I412" s="63">
        <v>1</v>
      </c>
      <c r="J412" s="63">
        <v>1</v>
      </c>
      <c r="K412" s="63">
        <f t="shared" si="3699"/>
        <v>2</v>
      </c>
      <c r="L412" s="138">
        <v>62</v>
      </c>
      <c r="M412" s="166">
        <f t="shared" si="3700"/>
        <v>38</v>
      </c>
      <c r="N412" s="141"/>
      <c r="O412" s="142">
        <f t="shared" si="3701"/>
        <v>0</v>
      </c>
      <c r="P412" s="141">
        <v>14</v>
      </c>
      <c r="Q412" s="142">
        <f t="shared" si="3702"/>
        <v>14</v>
      </c>
      <c r="R412" s="141">
        <v>24</v>
      </c>
      <c r="S412" s="142">
        <f t="shared" si="3703"/>
        <v>24</v>
      </c>
      <c r="T412" s="141"/>
      <c r="U412" s="142">
        <f t="shared" si="3704"/>
        <v>0</v>
      </c>
      <c r="V412" s="141"/>
      <c r="W412" s="142">
        <f>SUM(V412)*J412*5</f>
        <v>0</v>
      </c>
      <c r="X412" s="67">
        <f>SUM(J412*AX412*2+K412*AZ412*2)</f>
        <v>0</v>
      </c>
      <c r="Y412" s="68">
        <f>SUM(L412*5/100*J412)</f>
        <v>3.1</v>
      </c>
      <c r="Z412" s="141"/>
      <c r="AA412" s="142"/>
      <c r="AB412" s="141"/>
      <c r="AC412" s="67">
        <f>SUM(AB412)*3*H412/5</f>
        <v>0</v>
      </c>
      <c r="AD412" s="141"/>
      <c r="AE412" s="148">
        <f>SUM(AD412*H412*(30+4))</f>
        <v>0</v>
      </c>
      <c r="AF412" s="141"/>
      <c r="AG412" s="66">
        <f>SUM(AF412*H412*3)</f>
        <v>0</v>
      </c>
      <c r="AH412" s="66"/>
      <c r="AI412" s="167">
        <f>SUM(AH412*H412/3)</f>
        <v>0</v>
      </c>
      <c r="AJ412" s="141"/>
      <c r="AK412" s="67">
        <f>SUM(AJ412*H412*2/3)</f>
        <v>0</v>
      </c>
      <c r="AL412" s="141"/>
      <c r="AM412" s="142">
        <f>SUM(AL412*H412)*2</f>
        <v>0</v>
      </c>
      <c r="AN412" s="141"/>
      <c r="AO412" s="142">
        <f>SUM(AN412*J412*2)</f>
        <v>0</v>
      </c>
      <c r="AP412" s="141"/>
      <c r="AQ412" s="68">
        <f>SUM(AP412*H412*2)</f>
        <v>0</v>
      </c>
      <c r="AR412" s="141"/>
      <c r="AS412" s="67">
        <f t="shared" si="3705"/>
        <v>0</v>
      </c>
      <c r="AT412" s="65">
        <v>1</v>
      </c>
      <c r="AU412" s="67">
        <f>AT412*H412/3</f>
        <v>8.3333333333333339</v>
      </c>
      <c r="AV412" s="141"/>
      <c r="AW412" s="66">
        <f>SUM(J412*AV412*6)</f>
        <v>0</v>
      </c>
      <c r="AX412" s="141"/>
      <c r="AY412" s="67">
        <f>SUM(J412*AX412*8)</f>
        <v>0</v>
      </c>
      <c r="AZ412" s="66"/>
      <c r="BA412" s="67">
        <f>SUM(AZ412*K412*5*6)</f>
        <v>0</v>
      </c>
      <c r="BB412" s="141"/>
      <c r="BC412" s="68">
        <f>SUM(BB412*K412*4*6)</f>
        <v>0</v>
      </c>
      <c r="BD412" s="141"/>
      <c r="BE412" s="70">
        <f t="shared" si="3706"/>
        <v>0</v>
      </c>
      <c r="BF412" s="116"/>
      <c r="BG412" s="181">
        <f t="shared" si="3707"/>
        <v>49.433333333333337</v>
      </c>
      <c r="BH412" s="181">
        <f t="shared" si="3708"/>
        <v>38</v>
      </c>
      <c r="BI412" s="116"/>
      <c r="BJ412" s="116"/>
      <c r="BK412" s="116"/>
      <c r="BL412" s="116"/>
      <c r="BM412" s="82"/>
      <c r="BN412" s="62" t="s">
        <v>102</v>
      </c>
      <c r="BO412" s="119" t="s">
        <v>110</v>
      </c>
      <c r="BP412" s="63" t="s">
        <v>95</v>
      </c>
      <c r="BQ412" s="63" t="s">
        <v>111</v>
      </c>
      <c r="BR412" s="63" t="s">
        <v>279</v>
      </c>
      <c r="BS412" s="63">
        <v>4</v>
      </c>
      <c r="BT412" s="119">
        <f>60+40</f>
        <v>100</v>
      </c>
      <c r="BU412" s="119">
        <v>1</v>
      </c>
      <c r="BV412" s="63">
        <v>1</v>
      </c>
      <c r="BW412" s="63">
        <f>BV412*2</f>
        <v>2</v>
      </c>
      <c r="BX412" s="62">
        <v>84</v>
      </c>
      <c r="BY412" s="64">
        <f>SUM(BZ412+CB412+CD412+CF412+CH412)</f>
        <v>54</v>
      </c>
      <c r="BZ412" s="65"/>
      <c r="CA412" s="66">
        <f>SUM(BZ412)*BU412</f>
        <v>0</v>
      </c>
      <c r="CB412" s="65">
        <v>26</v>
      </c>
      <c r="CC412" s="66">
        <f>BV412*CB412</f>
        <v>26</v>
      </c>
      <c r="CD412" s="65">
        <v>28</v>
      </c>
      <c r="CE412" s="66">
        <f>SUM(CD412)*BV412</f>
        <v>28</v>
      </c>
      <c r="CF412" s="65"/>
      <c r="CG412" s="66">
        <f>SUM(CF412)*BW412</f>
        <v>0</v>
      </c>
      <c r="CH412" s="65"/>
      <c r="CI412" s="66">
        <f>SUM(CH412)*BV412*5</f>
        <v>0</v>
      </c>
      <c r="CJ412" s="67">
        <f>SUM(BV412*DJ412*2+BW412*DL412*2)</f>
        <v>2</v>
      </c>
      <c r="CK412" s="68">
        <f>SUM(BX412*5/100*BV412)</f>
        <v>4.2</v>
      </c>
      <c r="CL412" s="65"/>
      <c r="CM412" s="66"/>
      <c r="CN412" s="65"/>
      <c r="CO412" s="67">
        <f>SUM(CN412)*3*BT412/5</f>
        <v>0</v>
      </c>
      <c r="CP412" s="65"/>
      <c r="CQ412" s="69">
        <f>SUM(CP412*BT412*(30+4))</f>
        <v>0</v>
      </c>
      <c r="CR412" s="65"/>
      <c r="CS412" s="66">
        <f>SUM(CR412*BT412*3)</f>
        <v>0</v>
      </c>
      <c r="CT412" s="66"/>
      <c r="CU412" s="67">
        <f>SUM(CT412*BT412/3)</f>
        <v>0</v>
      </c>
      <c r="CV412" s="65"/>
      <c r="CW412" s="67">
        <f>SUM(CV412*BT412*2/3)</f>
        <v>0</v>
      </c>
      <c r="CX412" s="65"/>
      <c r="CY412" s="66">
        <f>SUM(CX412*BT412)*2</f>
        <v>0</v>
      </c>
      <c r="CZ412" s="65"/>
      <c r="DA412" s="66">
        <f>SUM(CZ412*BV412*2)</f>
        <v>0</v>
      </c>
      <c r="DB412" s="65"/>
      <c r="DC412" s="66">
        <f>SUM(DB412*BT412*2)</f>
        <v>0</v>
      </c>
      <c r="DD412" s="65"/>
      <c r="DE412" s="66">
        <f>SUM(BV412*DD412*6)</f>
        <v>0</v>
      </c>
      <c r="DF412" s="65"/>
      <c r="DG412" s="67">
        <f>DF412*BT412/3</f>
        <v>0</v>
      </c>
      <c r="DH412" s="65"/>
      <c r="DI412" s="66">
        <f>SUM(DH412*BT412/3)</f>
        <v>0</v>
      </c>
      <c r="DJ412" s="65">
        <v>1</v>
      </c>
      <c r="DK412" s="66">
        <f>SUM(BV412*DJ412*8)</f>
        <v>8</v>
      </c>
      <c r="DL412" s="65"/>
      <c r="DM412" s="67"/>
      <c r="DN412" s="65"/>
      <c r="DO412" s="67"/>
      <c r="DP412" s="65"/>
      <c r="DQ412" s="70"/>
      <c r="DR412" s="79"/>
      <c r="DS412" s="153">
        <f t="shared" si="3709"/>
        <v>68.2</v>
      </c>
      <c r="DT412" s="153">
        <f t="shared" si="3710"/>
        <v>64</v>
      </c>
      <c r="DU412" s="79"/>
      <c r="DV412" s="79"/>
      <c r="DW412" s="79"/>
      <c r="DX412" s="182"/>
      <c r="DY412" s="183"/>
      <c r="DZ412" s="134" t="s">
        <v>257</v>
      </c>
      <c r="EA412" s="63" t="s">
        <v>94</v>
      </c>
      <c r="EB412" s="63" t="s">
        <v>95</v>
      </c>
      <c r="EC412" s="79"/>
      <c r="ED412" s="79"/>
      <c r="EE412" s="79"/>
      <c r="EF412" s="79"/>
      <c r="EG412" s="79"/>
      <c r="EH412" s="79"/>
      <c r="EI412" s="79"/>
      <c r="EJ412" s="79">
        <f t="shared" si="3711"/>
        <v>146</v>
      </c>
      <c r="EK412" s="79">
        <f t="shared" si="3711"/>
        <v>92</v>
      </c>
      <c r="EL412" s="79">
        <f t="shared" si="3711"/>
        <v>0</v>
      </c>
      <c r="EM412" s="153">
        <f t="shared" si="3712"/>
        <v>0</v>
      </c>
      <c r="EN412" s="79">
        <f t="shared" si="3713"/>
        <v>40</v>
      </c>
      <c r="EO412" s="79">
        <f t="shared" si="3714"/>
        <v>40</v>
      </c>
      <c r="EP412" s="79">
        <f t="shared" si="3715"/>
        <v>52</v>
      </c>
      <c r="EQ412" s="79">
        <f t="shared" si="3716"/>
        <v>52</v>
      </c>
      <c r="ER412" s="79">
        <f t="shared" si="3717"/>
        <v>0</v>
      </c>
      <c r="ES412" s="79">
        <f t="shared" si="3718"/>
        <v>0</v>
      </c>
      <c r="ET412" s="79">
        <f t="shared" si="3719"/>
        <v>0</v>
      </c>
      <c r="EU412" s="79">
        <f t="shared" si="3720"/>
        <v>0</v>
      </c>
      <c r="EV412" s="79">
        <f t="shared" si="3721"/>
        <v>2</v>
      </c>
      <c r="EW412" s="79">
        <f t="shared" si="3722"/>
        <v>7.3000000000000007</v>
      </c>
      <c r="EX412" s="79">
        <f t="shared" si="3723"/>
        <v>0</v>
      </c>
      <c r="EY412" s="79">
        <f t="shared" si="3724"/>
        <v>0</v>
      </c>
      <c r="EZ412" s="79">
        <f t="shared" si="3725"/>
        <v>0</v>
      </c>
      <c r="FA412" s="79">
        <f t="shared" si="3726"/>
        <v>0</v>
      </c>
      <c r="FB412" s="79">
        <f t="shared" si="3727"/>
        <v>0</v>
      </c>
      <c r="FC412" s="79">
        <f t="shared" si="3728"/>
        <v>0</v>
      </c>
      <c r="FD412" s="79">
        <f t="shared" si="3729"/>
        <v>0</v>
      </c>
      <c r="FE412" s="79">
        <f t="shared" si="3730"/>
        <v>0</v>
      </c>
      <c r="FF412" s="79">
        <f t="shared" si="3731"/>
        <v>0</v>
      </c>
      <c r="FG412" s="153">
        <f t="shared" si="3732"/>
        <v>0</v>
      </c>
      <c r="FH412" s="79">
        <f t="shared" si="3733"/>
        <v>0</v>
      </c>
      <c r="FI412" s="79">
        <f t="shared" si="3734"/>
        <v>0</v>
      </c>
      <c r="FJ412" s="79">
        <f t="shared" si="3735"/>
        <v>0</v>
      </c>
      <c r="FK412" s="79">
        <f t="shared" si="3736"/>
        <v>0</v>
      </c>
      <c r="FL412" s="79">
        <f t="shared" si="3737"/>
        <v>0</v>
      </c>
      <c r="FM412" s="79">
        <f t="shared" si="3738"/>
        <v>0</v>
      </c>
      <c r="FN412" s="79">
        <f t="shared" si="3739"/>
        <v>0</v>
      </c>
      <c r="FO412" s="79">
        <f t="shared" si="3740"/>
        <v>0</v>
      </c>
      <c r="FP412" s="79">
        <f t="shared" si="3741"/>
        <v>0</v>
      </c>
      <c r="FQ412" s="79">
        <f t="shared" si="3742"/>
        <v>0</v>
      </c>
      <c r="FR412" s="79"/>
      <c r="FS412" s="153">
        <f t="shared" si="3742"/>
        <v>8.3333333333333339</v>
      </c>
      <c r="FT412" s="79">
        <f t="shared" si="3743"/>
        <v>0</v>
      </c>
      <c r="FU412" s="79">
        <f t="shared" si="3744"/>
        <v>0</v>
      </c>
      <c r="FV412" s="79">
        <f t="shared" si="3745"/>
        <v>1</v>
      </c>
      <c r="FW412" s="79">
        <f t="shared" si="3746"/>
        <v>8</v>
      </c>
      <c r="FX412" s="79">
        <f t="shared" si="3747"/>
        <v>0</v>
      </c>
      <c r="FY412" s="79">
        <f t="shared" si="3748"/>
        <v>0</v>
      </c>
      <c r="FZ412" s="79">
        <f t="shared" si="3749"/>
        <v>0</v>
      </c>
      <c r="GA412" s="79">
        <f t="shared" si="3750"/>
        <v>0</v>
      </c>
      <c r="GB412" s="79">
        <f t="shared" si="3751"/>
        <v>0</v>
      </c>
      <c r="GC412" s="79">
        <f t="shared" si="3752"/>
        <v>0</v>
      </c>
      <c r="GD412" s="79">
        <f t="shared" si="3753"/>
        <v>0</v>
      </c>
      <c r="GE412" s="153">
        <f t="shared" si="3754"/>
        <v>117.63333333333334</v>
      </c>
      <c r="GF412" s="153">
        <f t="shared" si="3755"/>
        <v>102</v>
      </c>
      <c r="GG412" s="79"/>
      <c r="GH412" s="79"/>
      <c r="GI412" s="79"/>
      <c r="GJ412" s="80"/>
      <c r="GK412" s="267"/>
      <c r="GL412" s="10"/>
      <c r="GM412" s="10"/>
      <c r="GN412" s="1"/>
      <c r="GO412" s="13"/>
      <c r="GP412" s="26"/>
      <c r="GQ412" s="5"/>
      <c r="GR412" s="33"/>
    </row>
    <row r="413" spans="1:200" ht="24.95" hidden="1" customHeight="1" outlineLevel="1" x14ac:dyDescent="0.3">
      <c r="A413" s="116"/>
      <c r="B413" s="62" t="s">
        <v>93</v>
      </c>
      <c r="C413" s="119" t="s">
        <v>108</v>
      </c>
      <c r="D413" s="119" t="s">
        <v>95</v>
      </c>
      <c r="E413" s="119" t="s">
        <v>109</v>
      </c>
      <c r="F413" s="119" t="s">
        <v>425</v>
      </c>
      <c r="G413" s="119">
        <v>1</v>
      </c>
      <c r="H413" s="63">
        <v>54</v>
      </c>
      <c r="I413" s="63">
        <v>1</v>
      </c>
      <c r="J413" s="63">
        <v>1</v>
      </c>
      <c r="K413" s="63">
        <f t="shared" si="3699"/>
        <v>2</v>
      </c>
      <c r="L413" s="109">
        <v>42</v>
      </c>
      <c r="M413" s="110">
        <f t="shared" si="3700"/>
        <v>42</v>
      </c>
      <c r="N413" s="109">
        <v>20</v>
      </c>
      <c r="O413" s="109">
        <f t="shared" si="3701"/>
        <v>20</v>
      </c>
      <c r="P413" s="109">
        <v>20</v>
      </c>
      <c r="Q413" s="111">
        <f t="shared" si="3702"/>
        <v>20</v>
      </c>
      <c r="R413" s="109">
        <v>2</v>
      </c>
      <c r="S413" s="111">
        <f t="shared" si="3703"/>
        <v>2</v>
      </c>
      <c r="T413" s="176"/>
      <c r="U413" s="66">
        <f t="shared" si="3704"/>
        <v>0</v>
      </c>
      <c r="V413" s="176"/>
      <c r="W413" s="66">
        <f>SUM(V413)*J413*3</f>
        <v>0</v>
      </c>
      <c r="X413" s="67">
        <f>2/8*J413*AX413</f>
        <v>0</v>
      </c>
      <c r="Y413" s="67">
        <f>SUM(L413*5/100*J413)</f>
        <v>2.1</v>
      </c>
      <c r="Z413" s="176"/>
      <c r="AA413" s="66"/>
      <c r="AB413" s="176"/>
      <c r="AC413" s="67">
        <f>SUM(AB413)*3*H413/5</f>
        <v>0</v>
      </c>
      <c r="AD413" s="176"/>
      <c r="AE413" s="66">
        <f>SUM(AD413*H413*(30+4))</f>
        <v>0</v>
      </c>
      <c r="AF413" s="176"/>
      <c r="AG413" s="66">
        <f>SUM(AF413*H413*3)</f>
        <v>0</v>
      </c>
      <c r="AH413" s="176"/>
      <c r="AI413" s="67">
        <f>SUM(AH413*H413/3)</f>
        <v>0</v>
      </c>
      <c r="AJ413" s="176"/>
      <c r="AK413" s="67">
        <f>SUM(AJ413*H413*2/3)</f>
        <v>0</v>
      </c>
      <c r="AL413" s="176"/>
      <c r="AM413" s="66">
        <f>SUM(AL413*H413)</f>
        <v>0</v>
      </c>
      <c r="AN413" s="176"/>
      <c r="AO413" s="66">
        <f>SUM(AN413*J413)</f>
        <v>0</v>
      </c>
      <c r="AP413" s="176"/>
      <c r="AQ413" s="67">
        <f>SUM(AP413*H413*2)</f>
        <v>0</v>
      </c>
      <c r="AR413" s="176">
        <v>1</v>
      </c>
      <c r="AS413" s="67">
        <f t="shared" si="3705"/>
        <v>6</v>
      </c>
      <c r="AT413" s="65"/>
      <c r="AU413" s="67">
        <f>AT413*H413/3</f>
        <v>0</v>
      </c>
      <c r="AV413" s="176"/>
      <c r="AW413" s="66">
        <f>SUM(AV413*H413/3)</f>
        <v>0</v>
      </c>
      <c r="AX413" s="65"/>
      <c r="AY413" s="67">
        <f>AX413*J413*8/2</f>
        <v>0</v>
      </c>
      <c r="AZ413" s="176"/>
      <c r="BA413" s="67">
        <f>SUM(AZ413*K413*5*6)</f>
        <v>0</v>
      </c>
      <c r="BB413" s="176"/>
      <c r="BC413" s="67">
        <f>SUM(BB413*K413*4*6)</f>
        <v>0</v>
      </c>
      <c r="BD413" s="176"/>
      <c r="BE413" s="70">
        <f t="shared" si="3706"/>
        <v>0</v>
      </c>
      <c r="BF413" s="116"/>
      <c r="BG413" s="181">
        <f t="shared" si="3707"/>
        <v>50.1</v>
      </c>
      <c r="BH413" s="181">
        <f t="shared" si="3708"/>
        <v>48</v>
      </c>
      <c r="BI413" s="116"/>
      <c r="BJ413" s="116"/>
      <c r="BK413" s="116"/>
      <c r="BL413" s="116"/>
      <c r="BM413" s="82"/>
      <c r="BN413" s="62" t="s">
        <v>158</v>
      </c>
      <c r="BO413" s="63" t="s">
        <v>108</v>
      </c>
      <c r="BP413" s="63" t="s">
        <v>95</v>
      </c>
      <c r="BQ413" s="63" t="s">
        <v>265</v>
      </c>
      <c r="BR413" s="63" t="s">
        <v>269</v>
      </c>
      <c r="BS413" s="63">
        <v>4</v>
      </c>
      <c r="BT413" s="63">
        <f>18+9+10</f>
        <v>37</v>
      </c>
      <c r="BU413" s="63">
        <v>1</v>
      </c>
      <c r="BV413" s="63">
        <v>1</v>
      </c>
      <c r="BW413" s="63">
        <v>4</v>
      </c>
      <c r="BX413" s="62">
        <v>130</v>
      </c>
      <c r="BY413" s="64">
        <f>SUM(BZ413+CB413+CD413+CF413+CH413)</f>
        <v>52</v>
      </c>
      <c r="BZ413" s="65">
        <v>52</v>
      </c>
      <c r="CA413" s="66">
        <f>SUM(BZ413)*BU413</f>
        <v>52</v>
      </c>
      <c r="CB413" s="65"/>
      <c r="CC413" s="66">
        <f>BV413*CB413</f>
        <v>0</v>
      </c>
      <c r="CD413" s="65"/>
      <c r="CE413" s="66">
        <f>SUM(CD413)*BV413</f>
        <v>0</v>
      </c>
      <c r="CF413" s="65"/>
      <c r="CG413" s="66">
        <f>SUM(CF413)*BW413</f>
        <v>0</v>
      </c>
      <c r="CH413" s="65"/>
      <c r="CI413" s="66">
        <f>SUM(CH413)*BV413*5</f>
        <v>0</v>
      </c>
      <c r="CJ413" s="67"/>
      <c r="CK413" s="68"/>
      <c r="CL413" s="65"/>
      <c r="CM413" s="66"/>
      <c r="CN413" s="65"/>
      <c r="CO413" s="67">
        <f>SUM(CN413)*3*BT413/5</f>
        <v>0</v>
      </c>
      <c r="CP413" s="65"/>
      <c r="CQ413" s="69">
        <f>SUM(CP413*BT413*(30+4))</f>
        <v>0</v>
      </c>
      <c r="CR413" s="65"/>
      <c r="CS413" s="66">
        <f>SUM(CR413*BT413*3)</f>
        <v>0</v>
      </c>
      <c r="CT413" s="66"/>
      <c r="CU413" s="67">
        <f>SUM(CT413*BT413/3)</f>
        <v>0</v>
      </c>
      <c r="CV413" s="65"/>
      <c r="CW413" s="67">
        <f>SUM(CV413*BT413*2/3)</f>
        <v>0</v>
      </c>
      <c r="CX413" s="65"/>
      <c r="CY413" s="66">
        <f>SUM(CX413*BT413)*2</f>
        <v>0</v>
      </c>
      <c r="CZ413" s="65"/>
      <c r="DA413" s="66">
        <f>SUM(CZ413*BV413*2)</f>
        <v>0</v>
      </c>
      <c r="DB413" s="65"/>
      <c r="DC413" s="66">
        <f>SUM(DB413*BT413*2)</f>
        <v>0</v>
      </c>
      <c r="DD413" s="65"/>
      <c r="DE413" s="66">
        <f>BT413/3*DD413</f>
        <v>0</v>
      </c>
      <c r="DF413" s="65"/>
      <c r="DG413" s="67">
        <f>DF413*BT413/3</f>
        <v>0</v>
      </c>
      <c r="DH413" s="66"/>
      <c r="DI413" s="66">
        <f>SUM(DH413*BT413/3)</f>
        <v>0</v>
      </c>
      <c r="DJ413" s="65"/>
      <c r="DK413" s="66">
        <f>DJ413*BT413/3</f>
        <v>0</v>
      </c>
      <c r="DL413" s="66"/>
      <c r="DM413" s="67">
        <f>SUM(DL413*BW413*5*6)</f>
        <v>0</v>
      </c>
      <c r="DN413" s="65"/>
      <c r="DO413" s="67">
        <f>SUM(DN413*BW413*4*6)</f>
        <v>0</v>
      </c>
      <c r="DP413" s="65"/>
      <c r="DQ413" s="70">
        <f>SUM(DP413*50)</f>
        <v>0</v>
      </c>
      <c r="DR413" s="79"/>
      <c r="DS413" s="153">
        <f t="shared" si="3709"/>
        <v>52</v>
      </c>
      <c r="DT413" s="153">
        <f t="shared" si="3710"/>
        <v>52</v>
      </c>
      <c r="DU413" s="79"/>
      <c r="DV413" s="79"/>
      <c r="DW413" s="79"/>
      <c r="DX413" s="182"/>
      <c r="DY413" s="183"/>
      <c r="DZ413" s="62" t="s">
        <v>158</v>
      </c>
      <c r="EA413" s="63" t="s">
        <v>108</v>
      </c>
      <c r="EB413" s="63" t="s">
        <v>95</v>
      </c>
      <c r="EC413" s="79"/>
      <c r="ED413" s="79"/>
      <c r="EE413" s="79"/>
      <c r="EF413" s="79"/>
      <c r="EG413" s="79"/>
      <c r="EH413" s="79"/>
      <c r="EI413" s="79"/>
      <c r="EJ413" s="79">
        <f t="shared" si="3711"/>
        <v>172</v>
      </c>
      <c r="EK413" s="79">
        <f t="shared" si="3711"/>
        <v>94</v>
      </c>
      <c r="EL413" s="79">
        <f t="shared" si="3711"/>
        <v>72</v>
      </c>
      <c r="EM413" s="153">
        <f t="shared" si="3712"/>
        <v>72</v>
      </c>
      <c r="EN413" s="79">
        <f t="shared" si="3713"/>
        <v>20</v>
      </c>
      <c r="EO413" s="79">
        <f t="shared" si="3714"/>
        <v>20</v>
      </c>
      <c r="EP413" s="79">
        <f t="shared" si="3715"/>
        <v>2</v>
      </c>
      <c r="EQ413" s="79">
        <f t="shared" si="3716"/>
        <v>2</v>
      </c>
      <c r="ER413" s="79">
        <f t="shared" si="3717"/>
        <v>0</v>
      </c>
      <c r="ES413" s="79">
        <f t="shared" si="3718"/>
        <v>0</v>
      </c>
      <c r="ET413" s="79">
        <f t="shared" si="3719"/>
        <v>0</v>
      </c>
      <c r="EU413" s="79">
        <f t="shared" si="3720"/>
        <v>0</v>
      </c>
      <c r="EV413" s="79">
        <f t="shared" si="3721"/>
        <v>0</v>
      </c>
      <c r="EW413" s="79">
        <f t="shared" si="3722"/>
        <v>2.1</v>
      </c>
      <c r="EX413" s="79">
        <f t="shared" si="3723"/>
        <v>0</v>
      </c>
      <c r="EY413" s="79">
        <f t="shared" si="3724"/>
        <v>0</v>
      </c>
      <c r="EZ413" s="79">
        <f t="shared" si="3725"/>
        <v>0</v>
      </c>
      <c r="FA413" s="79">
        <f t="shared" si="3726"/>
        <v>0</v>
      </c>
      <c r="FB413" s="79">
        <f t="shared" si="3727"/>
        <v>0</v>
      </c>
      <c r="FC413" s="79">
        <f t="shared" si="3728"/>
        <v>0</v>
      </c>
      <c r="FD413" s="79">
        <f t="shared" si="3729"/>
        <v>0</v>
      </c>
      <c r="FE413" s="79">
        <f t="shared" si="3730"/>
        <v>0</v>
      </c>
      <c r="FF413" s="79">
        <f t="shared" si="3731"/>
        <v>0</v>
      </c>
      <c r="FG413" s="153">
        <f t="shared" si="3732"/>
        <v>0</v>
      </c>
      <c r="FH413" s="79">
        <f t="shared" si="3733"/>
        <v>0</v>
      </c>
      <c r="FI413" s="79">
        <f t="shared" si="3734"/>
        <v>0</v>
      </c>
      <c r="FJ413" s="79">
        <f t="shared" si="3735"/>
        <v>0</v>
      </c>
      <c r="FK413" s="79">
        <f t="shared" si="3736"/>
        <v>0</v>
      </c>
      <c r="FL413" s="79">
        <f t="shared" si="3737"/>
        <v>0</v>
      </c>
      <c r="FM413" s="79">
        <f t="shared" si="3738"/>
        <v>0</v>
      </c>
      <c r="FN413" s="79">
        <f t="shared" si="3739"/>
        <v>0</v>
      </c>
      <c r="FO413" s="79">
        <f t="shared" si="3740"/>
        <v>0</v>
      </c>
      <c r="FP413" s="79">
        <f t="shared" si="3741"/>
        <v>1</v>
      </c>
      <c r="FQ413" s="79">
        <f t="shared" si="3742"/>
        <v>6</v>
      </c>
      <c r="FR413" s="79"/>
      <c r="FS413" s="79">
        <f t="shared" si="3742"/>
        <v>0</v>
      </c>
      <c r="FT413" s="79">
        <f t="shared" si="3743"/>
        <v>0</v>
      </c>
      <c r="FU413" s="79">
        <f t="shared" si="3744"/>
        <v>0</v>
      </c>
      <c r="FV413" s="79">
        <f t="shared" si="3745"/>
        <v>0</v>
      </c>
      <c r="FW413" s="79">
        <f t="shared" si="3746"/>
        <v>0</v>
      </c>
      <c r="FX413" s="79">
        <f t="shared" si="3747"/>
        <v>0</v>
      </c>
      <c r="FY413" s="79">
        <f t="shared" si="3748"/>
        <v>0</v>
      </c>
      <c r="FZ413" s="79">
        <f t="shared" si="3749"/>
        <v>0</v>
      </c>
      <c r="GA413" s="79">
        <f t="shared" si="3750"/>
        <v>0</v>
      </c>
      <c r="GB413" s="79">
        <f t="shared" si="3751"/>
        <v>0</v>
      </c>
      <c r="GC413" s="79">
        <f t="shared" si="3752"/>
        <v>0</v>
      </c>
      <c r="GD413" s="79">
        <f t="shared" si="3753"/>
        <v>0</v>
      </c>
      <c r="GE413" s="153">
        <f t="shared" si="3754"/>
        <v>102.1</v>
      </c>
      <c r="GF413" s="153">
        <f t="shared" si="3755"/>
        <v>100</v>
      </c>
      <c r="GG413" s="79"/>
      <c r="GH413" s="79"/>
      <c r="GI413" s="79"/>
      <c r="GJ413" s="80"/>
      <c r="GK413" s="267"/>
      <c r="GL413" s="10"/>
      <c r="GM413" s="10"/>
      <c r="GN413" s="1"/>
      <c r="GO413" s="13"/>
      <c r="GP413" s="26"/>
      <c r="GQ413" s="5"/>
      <c r="GR413" s="33"/>
    </row>
    <row r="414" spans="1:200" ht="24.95" hidden="1" customHeight="1" outlineLevel="1" x14ac:dyDescent="0.3">
      <c r="A414" s="116"/>
      <c r="B414" s="137" t="s">
        <v>102</v>
      </c>
      <c r="C414" s="63" t="s">
        <v>94</v>
      </c>
      <c r="D414" s="119" t="s">
        <v>95</v>
      </c>
      <c r="E414" s="119" t="s">
        <v>96</v>
      </c>
      <c r="F414" s="63" t="s">
        <v>107</v>
      </c>
      <c r="G414" s="119">
        <v>5</v>
      </c>
      <c r="H414" s="63">
        <v>25</v>
      </c>
      <c r="I414" s="63">
        <v>1</v>
      </c>
      <c r="J414" s="63">
        <v>1</v>
      </c>
      <c r="K414" s="63">
        <f>SUM(J414)*2</f>
        <v>2</v>
      </c>
      <c r="L414" s="138">
        <v>62</v>
      </c>
      <c r="M414" s="166">
        <f>SUM(N414+P414+R414+T414+V414)</f>
        <v>0</v>
      </c>
      <c r="N414" s="141"/>
      <c r="O414" s="142">
        <f t="shared" si="3701"/>
        <v>0</v>
      </c>
      <c r="P414" s="141"/>
      <c r="Q414" s="142">
        <f>J414*P414</f>
        <v>0</v>
      </c>
      <c r="R414" s="141"/>
      <c r="S414" s="142">
        <f t="shared" si="3703"/>
        <v>0</v>
      </c>
      <c r="T414" s="141"/>
      <c r="U414" s="142">
        <f t="shared" si="3704"/>
        <v>0</v>
      </c>
      <c r="V414" s="141"/>
      <c r="W414" s="142">
        <f t="shared" ref="W414" si="3756">SUM(V414)*J414*5</f>
        <v>0</v>
      </c>
      <c r="X414" s="67">
        <f>SUM(J414*AX414*2+K414*AZ414*2)</f>
        <v>0</v>
      </c>
      <c r="Y414" s="68"/>
      <c r="Z414" s="141"/>
      <c r="AA414" s="142"/>
      <c r="AB414" s="141"/>
      <c r="AC414" s="67">
        <f t="shared" ref="AC414" si="3757">SUM(AB414)*3*H414/5</f>
        <v>0</v>
      </c>
      <c r="AD414" s="141"/>
      <c r="AE414" s="148">
        <f t="shared" ref="AE414" si="3758">SUM(AD414*H414*(30+4))</f>
        <v>0</v>
      </c>
      <c r="AF414" s="141"/>
      <c r="AG414" s="66">
        <f t="shared" ref="AG414" si="3759">SUM(AF414*H414*3)</f>
        <v>0</v>
      </c>
      <c r="AH414" s="66"/>
      <c r="AI414" s="167">
        <f t="shared" ref="AI414" si="3760">SUM(AH414*H414/3)</f>
        <v>0</v>
      </c>
      <c r="AJ414" s="141"/>
      <c r="AK414" s="67">
        <f t="shared" ref="AK414" si="3761">SUM(AJ414*H414*2/3)</f>
        <v>0</v>
      </c>
      <c r="AL414" s="141">
        <v>1</v>
      </c>
      <c r="AM414" s="142">
        <f>SUM(AL414*H414)*2</f>
        <v>50</v>
      </c>
      <c r="AN414" s="141"/>
      <c r="AO414" s="142">
        <f>SUM(AN414*J414*2)</f>
        <v>0</v>
      </c>
      <c r="AP414" s="141"/>
      <c r="AQ414" s="68">
        <f t="shared" ref="AQ414" si="3762">SUM(AP414*H414*2)</f>
        <v>0</v>
      </c>
      <c r="AR414" s="141"/>
      <c r="AS414" s="67">
        <f t="shared" si="3705"/>
        <v>0</v>
      </c>
      <c r="AT414" s="65"/>
      <c r="AU414" s="67">
        <f t="shared" ref="AU414" si="3763">AT414*H414/3</f>
        <v>0</v>
      </c>
      <c r="AV414" s="141"/>
      <c r="AW414" s="66">
        <f>SUM(J414*AV414*6)</f>
        <v>0</v>
      </c>
      <c r="AX414" s="141"/>
      <c r="AY414" s="67">
        <f>SUM(J414*AX414*8)</f>
        <v>0</v>
      </c>
      <c r="AZ414" s="66"/>
      <c r="BA414" s="67">
        <f t="shared" ref="BA414" si="3764">SUM(AZ414*K414*5*6)</f>
        <v>0</v>
      </c>
      <c r="BB414" s="141"/>
      <c r="BC414" s="68">
        <f t="shared" ref="BC414" si="3765">SUM(BB414*K414*4*6)</f>
        <v>0</v>
      </c>
      <c r="BD414" s="141"/>
      <c r="BE414" s="70">
        <f t="shared" si="3706"/>
        <v>0</v>
      </c>
      <c r="BF414" s="116"/>
      <c r="BG414" s="181">
        <f t="shared" si="3707"/>
        <v>50</v>
      </c>
      <c r="BH414" s="181">
        <f t="shared" si="3708"/>
        <v>0</v>
      </c>
      <c r="BI414" s="116"/>
      <c r="BJ414" s="116"/>
      <c r="BK414" s="116"/>
      <c r="BL414" s="116"/>
      <c r="BM414" s="82"/>
      <c r="BN414" s="62" t="s">
        <v>102</v>
      </c>
      <c r="BO414" s="119" t="s">
        <v>110</v>
      </c>
      <c r="BP414" s="63" t="s">
        <v>95</v>
      </c>
      <c r="BQ414" s="63" t="s">
        <v>111</v>
      </c>
      <c r="BR414" s="63" t="s">
        <v>280</v>
      </c>
      <c r="BS414" s="63">
        <v>4</v>
      </c>
      <c r="BT414" s="119">
        <f>60+40</f>
        <v>100</v>
      </c>
      <c r="BU414" s="119">
        <v>1</v>
      </c>
      <c r="BV414" s="63">
        <v>1</v>
      </c>
      <c r="BW414" s="63">
        <f>BV414*2</f>
        <v>2</v>
      </c>
      <c r="BX414" s="62">
        <v>84</v>
      </c>
      <c r="BY414" s="64">
        <f>SUM(BZ414+CB414+CD414+CF414+CH414)</f>
        <v>54</v>
      </c>
      <c r="BZ414" s="65"/>
      <c r="CA414" s="66">
        <f>SUM(BZ414)*BU414</f>
        <v>0</v>
      </c>
      <c r="CB414" s="65">
        <v>26</v>
      </c>
      <c r="CC414" s="66">
        <f>BV414*CB414</f>
        <v>26</v>
      </c>
      <c r="CD414" s="65">
        <v>28</v>
      </c>
      <c r="CE414" s="66">
        <f>SUM(CD414)*BV414</f>
        <v>28</v>
      </c>
      <c r="CF414" s="65"/>
      <c r="CG414" s="66">
        <f>SUM(CF414)*BW414</f>
        <v>0</v>
      </c>
      <c r="CH414" s="65"/>
      <c r="CI414" s="66">
        <f>SUM(CH414)*BV414*5</f>
        <v>0</v>
      </c>
      <c r="CJ414" s="67">
        <f>SUM(BV414*DJ414*2+BW414*DL414*2)</f>
        <v>2</v>
      </c>
      <c r="CK414" s="68">
        <f>SUM(BX414*5/100*BV414)</f>
        <v>4.2</v>
      </c>
      <c r="CL414" s="65"/>
      <c r="CM414" s="66"/>
      <c r="CN414" s="65"/>
      <c r="CO414" s="67">
        <f>SUM(CN414)*3*BT414/5</f>
        <v>0</v>
      </c>
      <c r="CP414" s="65"/>
      <c r="CQ414" s="69">
        <f>SUM(CP414*BT414*(30+4))</f>
        <v>0</v>
      </c>
      <c r="CR414" s="65"/>
      <c r="CS414" s="66">
        <f>SUM(CR414*BT414*3)</f>
        <v>0</v>
      </c>
      <c r="CT414" s="66"/>
      <c r="CU414" s="67">
        <f>SUM(CT414*BT414/3)</f>
        <v>0</v>
      </c>
      <c r="CV414" s="65"/>
      <c r="CW414" s="67">
        <f>SUM(CV414*BT414*2/3)</f>
        <v>0</v>
      </c>
      <c r="CX414" s="65"/>
      <c r="CY414" s="66">
        <f>SUM(CX414*BT414)*2</f>
        <v>0</v>
      </c>
      <c r="CZ414" s="65"/>
      <c r="DA414" s="66">
        <f>SUM(CZ414*BV414*2)</f>
        <v>0</v>
      </c>
      <c r="DB414" s="65"/>
      <c r="DC414" s="66">
        <f>SUM(DB414*BT414*2)</f>
        <v>0</v>
      </c>
      <c r="DD414" s="65"/>
      <c r="DE414" s="66">
        <f>SUM(BV414*DD414*6)</f>
        <v>0</v>
      </c>
      <c r="DF414" s="65"/>
      <c r="DG414" s="67">
        <f>DF414*BT414/3</f>
        <v>0</v>
      </c>
      <c r="DH414" s="65"/>
      <c r="DI414" s="66">
        <f>SUM(DH414*BT414/3)</f>
        <v>0</v>
      </c>
      <c r="DJ414" s="65">
        <v>1</v>
      </c>
      <c r="DK414" s="66">
        <f>SUM(BV414*DJ414*8)</f>
        <v>8</v>
      </c>
      <c r="DL414" s="66"/>
      <c r="DM414" s="67">
        <f>SUM(DL414*BW414*5*6)</f>
        <v>0</v>
      </c>
      <c r="DN414" s="65"/>
      <c r="DO414" s="67">
        <f>SUM(DN414*BW414*4*6)</f>
        <v>0</v>
      </c>
      <c r="DP414" s="65"/>
      <c r="DQ414" s="70">
        <f>SUM(DP414*50)</f>
        <v>0</v>
      </c>
      <c r="DR414" s="79"/>
      <c r="DS414" s="153">
        <f t="shared" si="3709"/>
        <v>68.2</v>
      </c>
      <c r="DT414" s="153">
        <f t="shared" si="3710"/>
        <v>64</v>
      </c>
      <c r="DU414" s="79"/>
      <c r="DV414" s="79"/>
      <c r="DW414" s="79"/>
      <c r="DX414" s="182"/>
      <c r="DY414" s="183"/>
      <c r="DZ414" s="62" t="s">
        <v>102</v>
      </c>
      <c r="EA414" s="119" t="s">
        <v>110</v>
      </c>
      <c r="EB414" s="63" t="s">
        <v>95</v>
      </c>
      <c r="EC414" s="79"/>
      <c r="ED414" s="79"/>
      <c r="EE414" s="79"/>
      <c r="EF414" s="79"/>
      <c r="EG414" s="79"/>
      <c r="EH414" s="79"/>
      <c r="EI414" s="79"/>
      <c r="EJ414" s="79">
        <f t="shared" si="3711"/>
        <v>146</v>
      </c>
      <c r="EK414" s="79">
        <f t="shared" si="3711"/>
        <v>54</v>
      </c>
      <c r="EL414" s="79">
        <f t="shared" si="3711"/>
        <v>0</v>
      </c>
      <c r="EM414" s="153">
        <f t="shared" si="3712"/>
        <v>0</v>
      </c>
      <c r="EN414" s="79">
        <f t="shared" si="3713"/>
        <v>26</v>
      </c>
      <c r="EO414" s="79">
        <f t="shared" si="3714"/>
        <v>26</v>
      </c>
      <c r="EP414" s="79">
        <f t="shared" si="3715"/>
        <v>28</v>
      </c>
      <c r="EQ414" s="79">
        <f t="shared" si="3716"/>
        <v>28</v>
      </c>
      <c r="ER414" s="79">
        <f t="shared" si="3717"/>
        <v>0</v>
      </c>
      <c r="ES414" s="79">
        <f t="shared" si="3718"/>
        <v>0</v>
      </c>
      <c r="ET414" s="79">
        <f t="shared" si="3719"/>
        <v>0</v>
      </c>
      <c r="EU414" s="79">
        <f t="shared" si="3720"/>
        <v>0</v>
      </c>
      <c r="EV414" s="79">
        <f t="shared" si="3721"/>
        <v>2</v>
      </c>
      <c r="EW414" s="79">
        <f t="shared" si="3722"/>
        <v>4.2</v>
      </c>
      <c r="EX414" s="79">
        <f t="shared" si="3723"/>
        <v>0</v>
      </c>
      <c r="EY414" s="79">
        <f t="shared" si="3724"/>
        <v>0</v>
      </c>
      <c r="EZ414" s="79">
        <f t="shared" si="3725"/>
        <v>0</v>
      </c>
      <c r="FA414" s="79">
        <f t="shared" si="3726"/>
        <v>0</v>
      </c>
      <c r="FB414" s="79">
        <f t="shared" si="3727"/>
        <v>0</v>
      </c>
      <c r="FC414" s="79">
        <f t="shared" si="3728"/>
        <v>0</v>
      </c>
      <c r="FD414" s="79">
        <f t="shared" si="3729"/>
        <v>0</v>
      </c>
      <c r="FE414" s="79">
        <f t="shared" si="3730"/>
        <v>0</v>
      </c>
      <c r="FF414" s="79">
        <f t="shared" si="3731"/>
        <v>0</v>
      </c>
      <c r="FG414" s="153">
        <f t="shared" si="3732"/>
        <v>0</v>
      </c>
      <c r="FH414" s="79">
        <f t="shared" si="3733"/>
        <v>0</v>
      </c>
      <c r="FI414" s="79">
        <f t="shared" si="3734"/>
        <v>0</v>
      </c>
      <c r="FJ414" s="79">
        <f t="shared" si="3735"/>
        <v>1</v>
      </c>
      <c r="FK414" s="79">
        <f t="shared" si="3736"/>
        <v>50</v>
      </c>
      <c r="FL414" s="79">
        <f t="shared" si="3737"/>
        <v>0</v>
      </c>
      <c r="FM414" s="79">
        <f t="shared" si="3738"/>
        <v>0</v>
      </c>
      <c r="FN414" s="79">
        <f t="shared" si="3739"/>
        <v>0</v>
      </c>
      <c r="FO414" s="79">
        <f t="shared" si="3740"/>
        <v>0</v>
      </c>
      <c r="FP414" s="79">
        <f t="shared" si="3741"/>
        <v>0</v>
      </c>
      <c r="FQ414" s="79">
        <f t="shared" si="3742"/>
        <v>0</v>
      </c>
      <c r="FR414" s="79"/>
      <c r="FS414" s="79">
        <f t="shared" si="3742"/>
        <v>0</v>
      </c>
      <c r="FT414" s="79">
        <f t="shared" si="3743"/>
        <v>0</v>
      </c>
      <c r="FU414" s="79">
        <f t="shared" si="3744"/>
        <v>0</v>
      </c>
      <c r="FV414" s="79">
        <f t="shared" si="3745"/>
        <v>1</v>
      </c>
      <c r="FW414" s="79">
        <f t="shared" si="3746"/>
        <v>8</v>
      </c>
      <c r="FX414" s="79">
        <f t="shared" si="3747"/>
        <v>0</v>
      </c>
      <c r="FY414" s="79">
        <f t="shared" si="3748"/>
        <v>0</v>
      </c>
      <c r="FZ414" s="79">
        <f t="shared" si="3749"/>
        <v>0</v>
      </c>
      <c r="GA414" s="79">
        <f t="shared" si="3750"/>
        <v>0</v>
      </c>
      <c r="GB414" s="79">
        <f t="shared" si="3751"/>
        <v>0</v>
      </c>
      <c r="GC414" s="79">
        <f t="shared" si="3752"/>
        <v>0</v>
      </c>
      <c r="GD414" s="79">
        <f t="shared" si="3753"/>
        <v>0</v>
      </c>
      <c r="GE414" s="153">
        <f t="shared" si="3754"/>
        <v>118.2</v>
      </c>
      <c r="GF414" s="153">
        <f t="shared" si="3755"/>
        <v>64</v>
      </c>
      <c r="GG414" s="79"/>
      <c r="GH414" s="79"/>
      <c r="GI414" s="79"/>
      <c r="GJ414" s="80"/>
      <c r="GK414" s="267"/>
      <c r="GL414" s="10"/>
      <c r="GM414" s="10"/>
      <c r="GN414" s="1"/>
      <c r="GO414" s="13"/>
      <c r="GP414" s="26"/>
      <c r="GQ414" s="5"/>
      <c r="GR414" s="33"/>
    </row>
    <row r="415" spans="1:200" ht="24.95" hidden="1" customHeight="1" outlineLevel="1" x14ac:dyDescent="0.3">
      <c r="A415" s="116"/>
      <c r="B415" s="62" t="s">
        <v>93</v>
      </c>
      <c r="C415" s="119" t="s">
        <v>172</v>
      </c>
      <c r="D415" s="119" t="s">
        <v>95</v>
      </c>
      <c r="E415" s="119" t="s">
        <v>173</v>
      </c>
      <c r="F415" s="119" t="s">
        <v>174</v>
      </c>
      <c r="G415" s="119">
        <v>1</v>
      </c>
      <c r="H415" s="63">
        <v>25</v>
      </c>
      <c r="I415" s="63">
        <v>1</v>
      </c>
      <c r="J415" s="63">
        <v>1</v>
      </c>
      <c r="K415" s="63">
        <f t="shared" si="3699"/>
        <v>2</v>
      </c>
      <c r="L415" s="109">
        <f>20+42</f>
        <v>62</v>
      </c>
      <c r="M415" s="110">
        <f t="shared" si="3700"/>
        <v>30</v>
      </c>
      <c r="N415" s="109"/>
      <c r="O415" s="109">
        <f t="shared" si="3701"/>
        <v>0</v>
      </c>
      <c r="P415" s="109">
        <v>26</v>
      </c>
      <c r="Q415" s="111">
        <f t="shared" si="3702"/>
        <v>26</v>
      </c>
      <c r="R415" s="109">
        <v>4</v>
      </c>
      <c r="S415" s="111">
        <f t="shared" si="3703"/>
        <v>4</v>
      </c>
      <c r="T415" s="176"/>
      <c r="U415" s="66">
        <f t="shared" si="3704"/>
        <v>0</v>
      </c>
      <c r="V415" s="176"/>
      <c r="W415" s="66">
        <f>SUM(V415)*J415*3</f>
        <v>0</v>
      </c>
      <c r="X415" s="67">
        <f>2/8*J415*AX415</f>
        <v>0</v>
      </c>
      <c r="Y415" s="67">
        <f>SUM(L415*5/100*J415)</f>
        <v>3.1</v>
      </c>
      <c r="Z415" s="176"/>
      <c r="AA415" s="66"/>
      <c r="AB415" s="176"/>
      <c r="AC415" s="67">
        <f>SUM(AB415)*3*H415/5</f>
        <v>0</v>
      </c>
      <c r="AD415" s="176"/>
      <c r="AE415" s="66">
        <f>SUM(AD415*H415*(30+4))</f>
        <v>0</v>
      </c>
      <c r="AF415" s="176"/>
      <c r="AG415" s="66">
        <f>SUM(AF415*H415*3)</f>
        <v>0</v>
      </c>
      <c r="AH415" s="176">
        <v>1</v>
      </c>
      <c r="AI415" s="67">
        <f>SUM(AH415*H415/3)</f>
        <v>8.3333333333333339</v>
      </c>
      <c r="AJ415" s="176"/>
      <c r="AK415" s="67">
        <f>SUM(AJ415*H415*2/3)</f>
        <v>0</v>
      </c>
      <c r="AL415" s="176"/>
      <c r="AM415" s="66">
        <f>SUM(AL415*H415)</f>
        <v>0</v>
      </c>
      <c r="AN415" s="176"/>
      <c r="AO415" s="66">
        <f>SUM(AN415*J415)</f>
        <v>0</v>
      </c>
      <c r="AP415" s="176"/>
      <c r="AQ415" s="67">
        <f>SUM(AP415*H415*2)</f>
        <v>0</v>
      </c>
      <c r="AR415" s="176">
        <v>1</v>
      </c>
      <c r="AS415" s="67">
        <f t="shared" si="3705"/>
        <v>6</v>
      </c>
      <c r="AT415" s="65"/>
      <c r="AU415" s="67">
        <f>AT415*H415/3</f>
        <v>0</v>
      </c>
      <c r="AV415" s="176"/>
      <c r="AW415" s="66">
        <f>SUM(AV415*H415/3)</f>
        <v>0</v>
      </c>
      <c r="AX415" s="65"/>
      <c r="AY415" s="67">
        <f>AX415*J415*8/2</f>
        <v>0</v>
      </c>
      <c r="AZ415" s="176"/>
      <c r="BA415" s="67">
        <f>SUM(AZ415*K415*5*6)</f>
        <v>0</v>
      </c>
      <c r="BB415" s="176"/>
      <c r="BC415" s="67">
        <f>SUM(BB415*K415*4*6)</f>
        <v>0</v>
      </c>
      <c r="BD415" s="176"/>
      <c r="BE415" s="70">
        <f t="shared" si="3706"/>
        <v>0</v>
      </c>
      <c r="BF415" s="116"/>
      <c r="BG415" s="181">
        <f t="shared" si="3707"/>
        <v>47.433333333333337</v>
      </c>
      <c r="BH415" s="181">
        <f t="shared" si="3708"/>
        <v>36</v>
      </c>
      <c r="BI415" s="116"/>
      <c r="BJ415" s="116"/>
      <c r="BK415" s="116"/>
      <c r="BL415" s="116"/>
      <c r="BM415" s="82"/>
      <c r="BN415" s="137" t="s">
        <v>233</v>
      </c>
      <c r="BO415" s="119" t="s">
        <v>94</v>
      </c>
      <c r="BP415" s="119" t="s">
        <v>95</v>
      </c>
      <c r="BQ415" s="119" t="s">
        <v>96</v>
      </c>
      <c r="BR415" s="119" t="s">
        <v>377</v>
      </c>
      <c r="BS415" s="119">
        <v>9</v>
      </c>
      <c r="BT415" s="119">
        <v>6</v>
      </c>
      <c r="BU415" s="119">
        <v>1</v>
      </c>
      <c r="BV415" s="119">
        <v>1</v>
      </c>
      <c r="BW415" s="119">
        <v>1</v>
      </c>
      <c r="BX415" s="138"/>
      <c r="BY415" s="139">
        <f t="shared" ref="BY415" si="3766">SUM(BZ415+CB415+CD415+CF415+CH415)</f>
        <v>0</v>
      </c>
      <c r="BZ415" s="138"/>
      <c r="CA415" s="138">
        <f t="shared" ref="CA415" si="3767">SUM(BZ415)*BU415</f>
        <v>0</v>
      </c>
      <c r="CB415" s="138"/>
      <c r="CC415" s="140">
        <f t="shared" ref="CC415" si="3768">BV415*CB415</f>
        <v>0</v>
      </c>
      <c r="CD415" s="138"/>
      <c r="CE415" s="140">
        <f t="shared" ref="CE415" si="3769">SUM(CD415)*BV415</f>
        <v>0</v>
      </c>
      <c r="CF415" s="141"/>
      <c r="CG415" s="142">
        <f t="shared" ref="CG415" si="3770">SUM(CF415)*BW415</f>
        <v>0</v>
      </c>
      <c r="CH415" s="141"/>
      <c r="CI415" s="142">
        <f t="shared" ref="CI415" si="3771">SUM(CH415)*BV415*5</f>
        <v>0</v>
      </c>
      <c r="CJ415" s="68"/>
      <c r="CK415" s="68">
        <f t="shared" ref="CK415" si="3772">SUM(BX415*5/100*BV415)</f>
        <v>0</v>
      </c>
      <c r="CL415" s="141"/>
      <c r="CM415" s="142"/>
      <c r="CN415" s="141"/>
      <c r="CO415" s="68">
        <f t="shared" ref="CO415" si="3773">SUM(CN415)*3*BT415/5</f>
        <v>0</v>
      </c>
      <c r="CP415" s="141">
        <v>1</v>
      </c>
      <c r="CQ415" s="148">
        <f>SUM(CP415*BT415*(15))</f>
        <v>90</v>
      </c>
      <c r="CR415" s="141"/>
      <c r="CS415" s="142">
        <f t="shared" ref="CS415" si="3774">SUM(CR415*BT415*3)</f>
        <v>0</v>
      </c>
      <c r="CT415" s="141"/>
      <c r="CU415" s="68">
        <f t="shared" ref="CU415" si="3775">SUM(CT415*BT415/3)</f>
        <v>0</v>
      </c>
      <c r="CV415" s="141"/>
      <c r="CW415" s="68">
        <f t="shared" ref="CW415" si="3776">SUM(CV415*BT415*2/3)</f>
        <v>0</v>
      </c>
      <c r="CX415" s="141"/>
      <c r="CY415" s="142">
        <f>SUM(CX415*BT415)*2</f>
        <v>0</v>
      </c>
      <c r="CZ415" s="141"/>
      <c r="DA415" s="142">
        <f>SUM(CZ415*BV415*2)</f>
        <v>0</v>
      </c>
      <c r="DB415" s="141"/>
      <c r="DC415" s="142">
        <f t="shared" ref="DC415" si="3777">SUM(DB415*BT415*2)</f>
        <v>0</v>
      </c>
      <c r="DD415" s="141"/>
      <c r="DE415" s="142">
        <f t="shared" ref="DE415" si="3778">SUM(BV415*DD415*6)</f>
        <v>0</v>
      </c>
      <c r="DF415" s="141"/>
      <c r="DG415" s="68">
        <f t="shared" ref="DG415" si="3779">DF415*BT415/3</f>
        <v>0</v>
      </c>
      <c r="DH415" s="141"/>
      <c r="DI415" s="142">
        <f>SUM(BV415*DH415*6)</f>
        <v>0</v>
      </c>
      <c r="DJ415" s="141"/>
      <c r="DK415" s="142">
        <f>SUM(BV415*DJ415*8)</f>
        <v>0</v>
      </c>
      <c r="DL415" s="141"/>
      <c r="DM415" s="68">
        <f>SUM(DL415*BW415*5*6)</f>
        <v>0</v>
      </c>
      <c r="DN415" s="141"/>
      <c r="DO415" s="68">
        <f t="shared" ref="DO415" si="3780">SUM(DN415*BW415*4*6)</f>
        <v>0</v>
      </c>
      <c r="DP415" s="141"/>
      <c r="DQ415" s="112">
        <f t="shared" ref="DQ415" si="3781">SUM(DP415*50)</f>
        <v>0</v>
      </c>
      <c r="DR415" s="79"/>
      <c r="DS415" s="153">
        <f t="shared" si="3709"/>
        <v>90</v>
      </c>
      <c r="DT415" s="153">
        <f t="shared" si="3710"/>
        <v>0</v>
      </c>
      <c r="DU415" s="79"/>
      <c r="DV415" s="79"/>
      <c r="DW415" s="79"/>
      <c r="DX415" s="182"/>
      <c r="DY415" s="183"/>
      <c r="DZ415" s="184"/>
      <c r="EA415" s="184"/>
      <c r="EB415" s="79"/>
      <c r="EC415" s="79"/>
      <c r="ED415" s="79"/>
      <c r="EE415" s="79"/>
      <c r="EF415" s="79"/>
      <c r="EG415" s="79"/>
      <c r="EH415" s="79"/>
      <c r="EI415" s="79"/>
      <c r="EJ415" s="79">
        <f t="shared" si="3711"/>
        <v>62</v>
      </c>
      <c r="EK415" s="79">
        <f t="shared" si="3711"/>
        <v>30</v>
      </c>
      <c r="EL415" s="79">
        <f t="shared" si="3711"/>
        <v>0</v>
      </c>
      <c r="EM415" s="153">
        <f t="shared" si="3712"/>
        <v>0</v>
      </c>
      <c r="EN415" s="79">
        <f t="shared" si="3713"/>
        <v>26</v>
      </c>
      <c r="EO415" s="79">
        <f t="shared" si="3714"/>
        <v>26</v>
      </c>
      <c r="EP415" s="79">
        <f t="shared" si="3715"/>
        <v>4</v>
      </c>
      <c r="EQ415" s="79">
        <f t="shared" si="3716"/>
        <v>4</v>
      </c>
      <c r="ER415" s="79">
        <f t="shared" si="3717"/>
        <v>0</v>
      </c>
      <c r="ES415" s="79">
        <f t="shared" si="3718"/>
        <v>0</v>
      </c>
      <c r="ET415" s="79">
        <f t="shared" si="3719"/>
        <v>0</v>
      </c>
      <c r="EU415" s="79">
        <f t="shared" si="3720"/>
        <v>0</v>
      </c>
      <c r="EV415" s="79">
        <f t="shared" si="3721"/>
        <v>0</v>
      </c>
      <c r="EW415" s="79">
        <f t="shared" si="3722"/>
        <v>3.1</v>
      </c>
      <c r="EX415" s="79">
        <f t="shared" si="3723"/>
        <v>0</v>
      </c>
      <c r="EY415" s="79">
        <f t="shared" si="3724"/>
        <v>0</v>
      </c>
      <c r="EZ415" s="79">
        <f t="shared" si="3725"/>
        <v>0</v>
      </c>
      <c r="FA415" s="79">
        <f t="shared" si="3726"/>
        <v>0</v>
      </c>
      <c r="FB415" s="79">
        <f t="shared" si="3727"/>
        <v>1</v>
      </c>
      <c r="FC415" s="79">
        <f t="shared" si="3728"/>
        <v>90</v>
      </c>
      <c r="FD415" s="79">
        <f t="shared" si="3729"/>
        <v>0</v>
      </c>
      <c r="FE415" s="79">
        <f t="shared" si="3730"/>
        <v>0</v>
      </c>
      <c r="FF415" s="79">
        <f t="shared" si="3731"/>
        <v>1</v>
      </c>
      <c r="FG415" s="153">
        <f t="shared" si="3732"/>
        <v>8.3333333333333339</v>
      </c>
      <c r="FH415" s="79">
        <f t="shared" si="3733"/>
        <v>0</v>
      </c>
      <c r="FI415" s="79">
        <f t="shared" si="3734"/>
        <v>0</v>
      </c>
      <c r="FJ415" s="79">
        <f t="shared" si="3735"/>
        <v>0</v>
      </c>
      <c r="FK415" s="79">
        <f t="shared" si="3736"/>
        <v>0</v>
      </c>
      <c r="FL415" s="79">
        <f t="shared" si="3737"/>
        <v>0</v>
      </c>
      <c r="FM415" s="79">
        <f t="shared" si="3738"/>
        <v>0</v>
      </c>
      <c r="FN415" s="79">
        <f t="shared" si="3739"/>
        <v>0</v>
      </c>
      <c r="FO415" s="79">
        <f t="shared" si="3740"/>
        <v>0</v>
      </c>
      <c r="FP415" s="79">
        <f t="shared" si="3741"/>
        <v>1</v>
      </c>
      <c r="FQ415" s="79">
        <f t="shared" si="3742"/>
        <v>6</v>
      </c>
      <c r="FR415" s="79"/>
      <c r="FS415" s="79">
        <f t="shared" si="3742"/>
        <v>0</v>
      </c>
      <c r="FT415" s="79">
        <f t="shared" si="3743"/>
        <v>0</v>
      </c>
      <c r="FU415" s="79">
        <f t="shared" si="3744"/>
        <v>0</v>
      </c>
      <c r="FV415" s="79">
        <f t="shared" si="3745"/>
        <v>0</v>
      </c>
      <c r="FW415" s="79">
        <f t="shared" si="3746"/>
        <v>0</v>
      </c>
      <c r="FX415" s="79">
        <f t="shared" si="3747"/>
        <v>0</v>
      </c>
      <c r="FY415" s="79">
        <f t="shared" si="3748"/>
        <v>0</v>
      </c>
      <c r="FZ415" s="79">
        <f t="shared" si="3749"/>
        <v>0</v>
      </c>
      <c r="GA415" s="79">
        <f t="shared" si="3750"/>
        <v>0</v>
      </c>
      <c r="GB415" s="79">
        <f t="shared" si="3751"/>
        <v>0</v>
      </c>
      <c r="GC415" s="79">
        <f t="shared" si="3752"/>
        <v>0</v>
      </c>
      <c r="GD415" s="79">
        <f t="shared" si="3753"/>
        <v>0</v>
      </c>
      <c r="GE415" s="153">
        <f t="shared" si="3754"/>
        <v>137.43333333333334</v>
      </c>
      <c r="GF415" s="153">
        <f t="shared" si="3755"/>
        <v>36</v>
      </c>
      <c r="GG415" s="79"/>
      <c r="GH415" s="79"/>
      <c r="GI415" s="79"/>
      <c r="GJ415" s="80"/>
      <c r="GK415" s="267"/>
      <c r="GL415" s="10"/>
      <c r="GM415" s="10"/>
      <c r="GN415" s="1"/>
      <c r="GO415" s="13"/>
      <c r="GP415" s="26"/>
      <c r="GQ415" s="5"/>
      <c r="GR415" s="33"/>
    </row>
    <row r="416" spans="1:200" ht="24.95" hidden="1" customHeight="1" outlineLevel="1" x14ac:dyDescent="0.3">
      <c r="A416" s="116"/>
      <c r="B416" s="62" t="s">
        <v>245</v>
      </c>
      <c r="C416" s="63" t="s">
        <v>110</v>
      </c>
      <c r="D416" s="63" t="s">
        <v>95</v>
      </c>
      <c r="E416" s="63" t="s">
        <v>130</v>
      </c>
      <c r="F416" s="63" t="s">
        <v>246</v>
      </c>
      <c r="G416" s="63">
        <v>9</v>
      </c>
      <c r="H416" s="63">
        <v>3</v>
      </c>
      <c r="I416" s="63">
        <v>1</v>
      </c>
      <c r="J416" s="63">
        <v>2</v>
      </c>
      <c r="K416" s="63">
        <f t="shared" si="3699"/>
        <v>4</v>
      </c>
      <c r="L416" s="62"/>
      <c r="M416" s="64">
        <f t="shared" si="3700"/>
        <v>0</v>
      </c>
      <c r="N416" s="65"/>
      <c r="O416" s="66">
        <f t="shared" si="3701"/>
        <v>0</v>
      </c>
      <c r="P416" s="65"/>
      <c r="Q416" s="66">
        <f t="shared" si="3702"/>
        <v>0</v>
      </c>
      <c r="R416" s="65"/>
      <c r="S416" s="66">
        <f t="shared" si="3703"/>
        <v>0</v>
      </c>
      <c r="T416" s="65"/>
      <c r="U416" s="66">
        <f t="shared" si="3704"/>
        <v>0</v>
      </c>
      <c r="V416" s="65"/>
      <c r="W416" s="66">
        <f>SUM(V416)*J416*5</f>
        <v>0</v>
      </c>
      <c r="X416" s="67">
        <f>SUM(J416*AX416*2+K416*AZ416*2)</f>
        <v>0</v>
      </c>
      <c r="Y416" s="67">
        <f>L416*J416*0.05</f>
        <v>0</v>
      </c>
      <c r="Z416" s="65"/>
      <c r="AA416" s="66"/>
      <c r="AB416" s="65">
        <v>17</v>
      </c>
      <c r="AC416" s="67">
        <f>AB416*H416*2</f>
        <v>102</v>
      </c>
      <c r="AD416" s="65"/>
      <c r="AE416" s="69">
        <f>SUM(AD416*H416*(30+4))/5</f>
        <v>0</v>
      </c>
      <c r="AF416" s="65"/>
      <c r="AG416" s="66">
        <f>SUM(AF416*H416*3)</f>
        <v>0</v>
      </c>
      <c r="AH416" s="65"/>
      <c r="AI416" s="67">
        <f>SUM(AH416*H416/3)</f>
        <v>0</v>
      </c>
      <c r="AJ416" s="65"/>
      <c r="AK416" s="67">
        <f>SUM(AJ416*H416*2/3)</f>
        <v>0</v>
      </c>
      <c r="AL416" s="65"/>
      <c r="AM416" s="66">
        <f>SUM(AL416*H416)</f>
        <v>0</v>
      </c>
      <c r="AN416" s="65"/>
      <c r="AO416" s="66">
        <f>SUM(AN416*J416)</f>
        <v>0</v>
      </c>
      <c r="AP416" s="65"/>
      <c r="AQ416" s="68">
        <f>H416*AP416*3/3</f>
        <v>0</v>
      </c>
      <c r="AR416" s="65"/>
      <c r="AS416" s="67">
        <f t="shared" si="3705"/>
        <v>0</v>
      </c>
      <c r="AT416" s="65"/>
      <c r="AU416" s="67">
        <f>AT416*H416/3</f>
        <v>0</v>
      </c>
      <c r="AV416" s="65"/>
      <c r="AW416" s="66">
        <f>SUM(AV416*H416/3)</f>
        <v>0</v>
      </c>
      <c r="AX416" s="65"/>
      <c r="AY416" s="67">
        <f>SUM(J416*AX416*8)</f>
        <v>0</v>
      </c>
      <c r="AZ416" s="65"/>
      <c r="BA416" s="67">
        <f>SUM(AZ416*K416*5*6)</f>
        <v>0</v>
      </c>
      <c r="BB416" s="65"/>
      <c r="BC416" s="67">
        <f>SUM(BB416*K416*4*6)</f>
        <v>0</v>
      </c>
      <c r="BD416" s="65"/>
      <c r="BE416" s="70">
        <f t="shared" si="3706"/>
        <v>0</v>
      </c>
      <c r="BF416" s="116"/>
      <c r="BG416" s="181">
        <f t="shared" si="3707"/>
        <v>102</v>
      </c>
      <c r="BH416" s="181">
        <f t="shared" si="3708"/>
        <v>0</v>
      </c>
      <c r="BI416" s="116"/>
      <c r="BJ416" s="116"/>
      <c r="BK416" s="116"/>
      <c r="BL416" s="116"/>
      <c r="BM416" s="82"/>
      <c r="BN416" s="62" t="s">
        <v>261</v>
      </c>
      <c r="BO416" s="63" t="s">
        <v>94</v>
      </c>
      <c r="BP416" s="63" t="s">
        <v>95</v>
      </c>
      <c r="BQ416" s="63" t="s">
        <v>96</v>
      </c>
      <c r="BR416" s="63" t="s">
        <v>262</v>
      </c>
      <c r="BS416" s="63">
        <v>10</v>
      </c>
      <c r="BT416" s="63">
        <v>165</v>
      </c>
      <c r="BU416" s="63">
        <v>2</v>
      </c>
      <c r="BV416" s="63">
        <v>1</v>
      </c>
      <c r="BW416" s="63">
        <f>SUM(BV416)*2</f>
        <v>2</v>
      </c>
      <c r="BX416" s="62">
        <v>6</v>
      </c>
      <c r="BY416" s="64">
        <f>SUM(BZ416+CB416+CD416+CF416+CH416)</f>
        <v>6</v>
      </c>
      <c r="BZ416" s="65"/>
      <c r="CA416" s="66">
        <f>SUM(BZ416)*BU416</f>
        <v>0</v>
      </c>
      <c r="CB416" s="65"/>
      <c r="CC416" s="66">
        <f>CB416*BV416</f>
        <v>0</v>
      </c>
      <c r="CD416" s="65">
        <v>6</v>
      </c>
      <c r="CE416" s="66">
        <f>SUM(CD416)*BV416</f>
        <v>6</v>
      </c>
      <c r="CF416" s="65"/>
      <c r="CG416" s="66">
        <f>SUM(CF416)*BW416</f>
        <v>0</v>
      </c>
      <c r="CH416" s="65"/>
      <c r="CI416" s="66">
        <f>SUM(CH416)*BV416*4</f>
        <v>0</v>
      </c>
      <c r="CJ416" s="67">
        <f>SUM(BW416*DJ416*2+BW416*DL416*2)</f>
        <v>0</v>
      </c>
      <c r="CK416" s="68">
        <f>SUM(BX416*5/100*BV416)</f>
        <v>0.3</v>
      </c>
      <c r="CL416" s="65"/>
      <c r="CM416" s="66"/>
      <c r="CN416" s="65"/>
      <c r="CO416" s="67">
        <f>SUM(CN416)*3*BT416/5</f>
        <v>0</v>
      </c>
      <c r="CP416" s="65"/>
      <c r="CQ416" s="69">
        <f>SUM(CP416*BT416*(30+4))</f>
        <v>0</v>
      </c>
      <c r="CR416" s="65"/>
      <c r="CS416" s="66">
        <f>SUM(CR416*BT416*3)</f>
        <v>0</v>
      </c>
      <c r="CT416" s="65"/>
      <c r="CU416" s="67">
        <f>SUM(CT416*BT416/3)</f>
        <v>0</v>
      </c>
      <c r="CV416" s="65"/>
      <c r="CW416" s="67">
        <f>SUM(CV416*BT416*2/3)</f>
        <v>0</v>
      </c>
      <c r="CX416" s="65"/>
      <c r="CY416" s="66">
        <f>SUM(CX416*BT416)</f>
        <v>0</v>
      </c>
      <c r="CZ416" s="65"/>
      <c r="DA416" s="66">
        <f>SUM(CZ416*BV416)</f>
        <v>0</v>
      </c>
      <c r="DB416" s="65"/>
      <c r="DC416" s="66">
        <f>SUM(DB416*BT416*2)</f>
        <v>0</v>
      </c>
      <c r="DD416" s="65">
        <v>1</v>
      </c>
      <c r="DE416" s="66">
        <f>DD416*BV416*6</f>
        <v>6</v>
      </c>
      <c r="DF416" s="65"/>
      <c r="DG416" s="67">
        <f>DF416*BT416/3</f>
        <v>0</v>
      </c>
      <c r="DH416" s="65"/>
      <c r="DI416" s="66">
        <f>SUM(DH416*BT416/3)</f>
        <v>0</v>
      </c>
      <c r="DJ416" s="65"/>
      <c r="DK416" s="66">
        <f>SUM(BV416*DJ416*8)</f>
        <v>0</v>
      </c>
      <c r="DL416" s="65"/>
      <c r="DM416" s="67">
        <f>SUM(DL416*BW416*5*6)</f>
        <v>0</v>
      </c>
      <c r="DN416" s="65"/>
      <c r="DO416" s="67">
        <f>SUM(DN416*BW416*4*6)</f>
        <v>0</v>
      </c>
      <c r="DP416" s="65"/>
      <c r="DQ416" s="70">
        <f>SUM(DP416*50)</f>
        <v>0</v>
      </c>
      <c r="DR416" s="79"/>
      <c r="DS416" s="153">
        <f t="shared" si="3709"/>
        <v>12.3</v>
      </c>
      <c r="DT416" s="153">
        <f t="shared" si="3710"/>
        <v>12</v>
      </c>
      <c r="DU416" s="79"/>
      <c r="DV416" s="79"/>
      <c r="DW416" s="79"/>
      <c r="DX416" s="182"/>
      <c r="DY416" s="183"/>
      <c r="DZ416" s="184"/>
      <c r="EA416" s="184"/>
      <c r="EB416" s="79"/>
      <c r="EC416" s="79"/>
      <c r="ED416" s="79"/>
      <c r="EE416" s="79"/>
      <c r="EF416" s="79"/>
      <c r="EG416" s="79"/>
      <c r="EH416" s="79"/>
      <c r="EI416" s="79"/>
      <c r="EJ416" s="79">
        <f t="shared" si="3711"/>
        <v>6</v>
      </c>
      <c r="EK416" s="79">
        <f t="shared" si="3711"/>
        <v>6</v>
      </c>
      <c r="EL416" s="79">
        <f t="shared" si="3711"/>
        <v>0</v>
      </c>
      <c r="EM416" s="153">
        <f t="shared" si="3712"/>
        <v>0</v>
      </c>
      <c r="EN416" s="79">
        <f t="shared" si="3713"/>
        <v>0</v>
      </c>
      <c r="EO416" s="79">
        <f t="shared" si="3714"/>
        <v>0</v>
      </c>
      <c r="EP416" s="79">
        <f t="shared" si="3715"/>
        <v>6</v>
      </c>
      <c r="EQ416" s="79">
        <f t="shared" si="3716"/>
        <v>6</v>
      </c>
      <c r="ER416" s="79">
        <f t="shared" si="3717"/>
        <v>0</v>
      </c>
      <c r="ES416" s="79">
        <f t="shared" si="3718"/>
        <v>0</v>
      </c>
      <c r="ET416" s="79">
        <f t="shared" si="3719"/>
        <v>0</v>
      </c>
      <c r="EU416" s="79">
        <f t="shared" si="3720"/>
        <v>0</v>
      </c>
      <c r="EV416" s="79">
        <f t="shared" si="3721"/>
        <v>0</v>
      </c>
      <c r="EW416" s="79">
        <f t="shared" si="3722"/>
        <v>0.3</v>
      </c>
      <c r="EX416" s="79">
        <f t="shared" si="3723"/>
        <v>0</v>
      </c>
      <c r="EY416" s="79">
        <f t="shared" si="3724"/>
        <v>0</v>
      </c>
      <c r="EZ416" s="79">
        <f t="shared" si="3725"/>
        <v>17</v>
      </c>
      <c r="FA416" s="79">
        <f t="shared" si="3726"/>
        <v>102</v>
      </c>
      <c r="FB416" s="79">
        <f t="shared" si="3727"/>
        <v>0</v>
      </c>
      <c r="FC416" s="79">
        <f t="shared" si="3728"/>
        <v>0</v>
      </c>
      <c r="FD416" s="79">
        <f t="shared" si="3729"/>
        <v>0</v>
      </c>
      <c r="FE416" s="79">
        <f t="shared" si="3730"/>
        <v>0</v>
      </c>
      <c r="FF416" s="79">
        <f t="shared" si="3731"/>
        <v>0</v>
      </c>
      <c r="FG416" s="153">
        <f t="shared" si="3732"/>
        <v>0</v>
      </c>
      <c r="FH416" s="79">
        <f t="shared" si="3733"/>
        <v>0</v>
      </c>
      <c r="FI416" s="79">
        <f t="shared" si="3734"/>
        <v>0</v>
      </c>
      <c r="FJ416" s="79">
        <f t="shared" si="3735"/>
        <v>0</v>
      </c>
      <c r="FK416" s="79">
        <f t="shared" si="3736"/>
        <v>0</v>
      </c>
      <c r="FL416" s="79">
        <f t="shared" si="3737"/>
        <v>0</v>
      </c>
      <c r="FM416" s="79">
        <f t="shared" si="3738"/>
        <v>0</v>
      </c>
      <c r="FN416" s="79">
        <f t="shared" si="3739"/>
        <v>0</v>
      </c>
      <c r="FO416" s="79">
        <f t="shared" si="3740"/>
        <v>0</v>
      </c>
      <c r="FP416" s="79">
        <f t="shared" si="3741"/>
        <v>1</v>
      </c>
      <c r="FQ416" s="79">
        <f t="shared" si="3742"/>
        <v>6</v>
      </c>
      <c r="FR416" s="79"/>
      <c r="FS416" s="79">
        <f t="shared" si="3742"/>
        <v>0</v>
      </c>
      <c r="FT416" s="79">
        <f t="shared" si="3743"/>
        <v>0</v>
      </c>
      <c r="FU416" s="79">
        <f t="shared" si="3744"/>
        <v>0</v>
      </c>
      <c r="FV416" s="79">
        <f t="shared" si="3745"/>
        <v>0</v>
      </c>
      <c r="FW416" s="79">
        <f t="shared" si="3746"/>
        <v>0</v>
      </c>
      <c r="FX416" s="79">
        <f t="shared" si="3747"/>
        <v>0</v>
      </c>
      <c r="FY416" s="79">
        <f t="shared" si="3748"/>
        <v>0</v>
      </c>
      <c r="FZ416" s="79">
        <f t="shared" si="3749"/>
        <v>0</v>
      </c>
      <c r="GA416" s="79">
        <f t="shared" si="3750"/>
        <v>0</v>
      </c>
      <c r="GB416" s="79">
        <f t="shared" si="3751"/>
        <v>0</v>
      </c>
      <c r="GC416" s="79">
        <f t="shared" si="3752"/>
        <v>0</v>
      </c>
      <c r="GD416" s="79">
        <f t="shared" si="3753"/>
        <v>0</v>
      </c>
      <c r="GE416" s="153">
        <f t="shared" si="3754"/>
        <v>114.3</v>
      </c>
      <c r="GF416" s="153">
        <f t="shared" si="3755"/>
        <v>12</v>
      </c>
      <c r="GG416" s="79"/>
      <c r="GH416" s="79"/>
      <c r="GI416" s="79"/>
      <c r="GJ416" s="80"/>
      <c r="GK416" s="267"/>
      <c r="GL416" s="10"/>
      <c r="GM416" s="10"/>
      <c r="GN416" s="1"/>
      <c r="GO416" s="13"/>
      <c r="GP416" s="26"/>
      <c r="GQ416" s="5"/>
      <c r="GR416" s="33"/>
    </row>
    <row r="417" spans="1:200" ht="24.95" hidden="1" customHeight="1" outlineLevel="1" x14ac:dyDescent="0.3">
      <c r="A417" s="116"/>
      <c r="B417" s="137" t="s">
        <v>233</v>
      </c>
      <c r="C417" s="119" t="s">
        <v>94</v>
      </c>
      <c r="D417" s="119" t="s">
        <v>95</v>
      </c>
      <c r="E417" s="119" t="s">
        <v>96</v>
      </c>
      <c r="F417" s="119" t="s">
        <v>377</v>
      </c>
      <c r="G417" s="119">
        <v>9</v>
      </c>
      <c r="H417" s="119">
        <v>6</v>
      </c>
      <c r="I417" s="119">
        <v>1</v>
      </c>
      <c r="J417" s="119">
        <v>1</v>
      </c>
      <c r="K417" s="119">
        <v>1</v>
      </c>
      <c r="L417" s="138"/>
      <c r="M417" s="139">
        <f t="shared" ref="M417" si="3782">SUM(N417+P417+R417+T417+V417)</f>
        <v>0</v>
      </c>
      <c r="N417" s="138"/>
      <c r="O417" s="138">
        <f t="shared" ref="O417" si="3783">SUM(N417)*I417</f>
        <v>0</v>
      </c>
      <c r="P417" s="138"/>
      <c r="Q417" s="140">
        <f t="shared" si="3702"/>
        <v>0</v>
      </c>
      <c r="R417" s="138"/>
      <c r="S417" s="140">
        <f t="shared" ref="S417" si="3784">SUM(R417)*J417</f>
        <v>0</v>
      </c>
      <c r="T417" s="141"/>
      <c r="U417" s="142">
        <f t="shared" ref="U417" si="3785">SUM(T417)*K417</f>
        <v>0</v>
      </c>
      <c r="V417" s="141"/>
      <c r="W417" s="142">
        <f t="shared" ref="W417" si="3786">SUM(V417)*J417*5</f>
        <v>0</v>
      </c>
      <c r="X417" s="68"/>
      <c r="Y417" s="68">
        <f t="shared" ref="Y417" si="3787">SUM(L417*5/100*J417)</f>
        <v>0</v>
      </c>
      <c r="Z417" s="141"/>
      <c r="AA417" s="142"/>
      <c r="AB417" s="141"/>
      <c r="AC417" s="68">
        <f t="shared" ref="AC417" si="3788">SUM(AB417)*3*H417/5</f>
        <v>0</v>
      </c>
      <c r="AD417" s="141">
        <v>1</v>
      </c>
      <c r="AE417" s="148">
        <f>SUM(AD417*H417*(15))</f>
        <v>90</v>
      </c>
      <c r="AF417" s="141"/>
      <c r="AG417" s="142">
        <f t="shared" ref="AG417" si="3789">SUM(AF417*H417*3)</f>
        <v>0</v>
      </c>
      <c r="AH417" s="141"/>
      <c r="AI417" s="68">
        <f t="shared" ref="AI417" si="3790">SUM(AH417*H417/3)</f>
        <v>0</v>
      </c>
      <c r="AJ417" s="141"/>
      <c r="AK417" s="68">
        <f t="shared" ref="AK417" si="3791">SUM(AJ417*H417*2/3)</f>
        <v>0</v>
      </c>
      <c r="AL417" s="141"/>
      <c r="AM417" s="142">
        <f>SUM(AL417*H417)*2</f>
        <v>0</v>
      </c>
      <c r="AN417" s="141"/>
      <c r="AO417" s="142">
        <f>SUM(AN417*J417*2)</f>
        <v>0</v>
      </c>
      <c r="AP417" s="141"/>
      <c r="AQ417" s="68">
        <f t="shared" ref="AQ417" si="3792">SUM(AP417*H417*2)</f>
        <v>0</v>
      </c>
      <c r="AR417" s="141"/>
      <c r="AS417" s="68">
        <f t="shared" ref="AS417" si="3793">SUM(J417*AR417*6)</f>
        <v>0</v>
      </c>
      <c r="AT417" s="141"/>
      <c r="AU417" s="68">
        <f t="shared" ref="AU417" si="3794">AT417*H417/3</f>
        <v>0</v>
      </c>
      <c r="AV417" s="141"/>
      <c r="AW417" s="142">
        <f>SUM(J417*AV417*6)</f>
        <v>0</v>
      </c>
      <c r="AX417" s="141"/>
      <c r="AY417" s="68">
        <f>SUM(J417*AX417*8)</f>
        <v>0</v>
      </c>
      <c r="AZ417" s="141"/>
      <c r="BA417" s="68">
        <f>SUM(AZ417*K417*5*6)</f>
        <v>0</v>
      </c>
      <c r="BB417" s="141"/>
      <c r="BC417" s="68">
        <f t="shared" ref="BC417" si="3795">SUM(BB417*K417*4*6)</f>
        <v>0</v>
      </c>
      <c r="BD417" s="141"/>
      <c r="BE417" s="112">
        <f t="shared" ref="BE417" si="3796">SUM(BD417*50)</f>
        <v>0</v>
      </c>
      <c r="BF417" s="116"/>
      <c r="BG417" s="181">
        <f t="shared" si="3707"/>
        <v>90</v>
      </c>
      <c r="BH417" s="181">
        <f t="shared" si="3708"/>
        <v>0</v>
      </c>
      <c r="BI417" s="116"/>
      <c r="BJ417" s="116"/>
      <c r="BK417" s="116"/>
      <c r="BL417" s="116"/>
      <c r="BM417" s="82"/>
      <c r="BN417" s="137" t="s">
        <v>394</v>
      </c>
      <c r="BO417" s="119" t="s">
        <v>110</v>
      </c>
      <c r="BP417" s="119" t="s">
        <v>95</v>
      </c>
      <c r="BQ417" s="119" t="s">
        <v>130</v>
      </c>
      <c r="BR417" s="119" t="s">
        <v>396</v>
      </c>
      <c r="BS417" s="119">
        <v>6</v>
      </c>
      <c r="BT417" s="119">
        <v>48</v>
      </c>
      <c r="BU417" s="119">
        <v>2</v>
      </c>
      <c r="BV417" s="119">
        <v>1</v>
      </c>
      <c r="BW417" s="119">
        <v>1</v>
      </c>
      <c r="BX417" s="137"/>
      <c r="BY417" s="172">
        <f>SUM(BZ417+CB417+CD417+CF417+CH417)</f>
        <v>0</v>
      </c>
      <c r="BZ417" s="141"/>
      <c r="CA417" s="142">
        <f t="shared" ref="CA417" si="3797">SUM(BZ417)*BU417</f>
        <v>0</v>
      </c>
      <c r="CB417" s="141"/>
      <c r="CC417" s="142">
        <f>BV417*CB417</f>
        <v>0</v>
      </c>
      <c r="CD417" s="141"/>
      <c r="CE417" s="142">
        <f>SUM(CD417)*BV417</f>
        <v>0</v>
      </c>
      <c r="CF417" s="141"/>
      <c r="CG417" s="142">
        <f>SUM(CF417)*BW417</f>
        <v>0</v>
      </c>
      <c r="CH417" s="141"/>
      <c r="CI417" s="142">
        <f>SUM(CH417)*BV417*5</f>
        <v>0</v>
      </c>
      <c r="CJ417" s="68">
        <f>SUM(BV417*DJ417*2+BW417*DL417*2)</f>
        <v>0</v>
      </c>
      <c r="CK417" s="68">
        <f t="shared" ref="CK417" si="3798">BX417*BV417*0.05</f>
        <v>0</v>
      </c>
      <c r="CL417" s="141"/>
      <c r="CM417" s="142"/>
      <c r="CN417" s="141">
        <v>4</v>
      </c>
      <c r="CO417" s="68"/>
      <c r="CP417" s="141"/>
      <c r="CQ417" s="148">
        <f t="shared" ref="CQ417" si="3799">SUM(CP417*BT417*(30+4))</f>
        <v>0</v>
      </c>
      <c r="CR417" s="141"/>
      <c r="CS417" s="142">
        <f t="shared" ref="CS417" si="3800">SUM(CR417*BT417*3)</f>
        <v>0</v>
      </c>
      <c r="CT417" s="141"/>
      <c r="CU417" s="68">
        <f t="shared" ref="CU417" si="3801">SUM(CT417*BT417/3)</f>
        <v>0</v>
      </c>
      <c r="CV417" s="141"/>
      <c r="CW417" s="68">
        <f>SUM(CV417*BT417*2/3)</f>
        <v>0</v>
      </c>
      <c r="CX417" s="141"/>
      <c r="CY417" s="142">
        <f t="shared" ref="CY417" si="3802">SUM(CX417*BT417*2)</f>
        <v>0</v>
      </c>
      <c r="CZ417" s="141"/>
      <c r="DA417" s="142">
        <f t="shared" ref="DA417" si="3803">SUM(CZ417*BV417*2)</f>
        <v>0</v>
      </c>
      <c r="DB417" s="141">
        <v>1</v>
      </c>
      <c r="DC417" s="142">
        <f t="shared" ref="DC417" si="3804">DB417*BT417/3</f>
        <v>16</v>
      </c>
      <c r="DD417" s="141"/>
      <c r="DE417" s="142">
        <f>SUM(BV417*DD417*6)</f>
        <v>0</v>
      </c>
      <c r="DF417" s="141"/>
      <c r="DG417" s="68">
        <f t="shared" ref="DG417" si="3805">DF417*BT417/3</f>
        <v>0</v>
      </c>
      <c r="DH417" s="141"/>
      <c r="DI417" s="142">
        <f>SUM(DH417*BT417/3)</f>
        <v>0</v>
      </c>
      <c r="DJ417" s="141"/>
      <c r="DK417" s="142">
        <f>SUM(DJ417*BT417/3)</f>
        <v>0</v>
      </c>
      <c r="DL417" s="141"/>
      <c r="DM417" s="68">
        <f>SUM(DL417*BW417*5*6)</f>
        <v>0</v>
      </c>
      <c r="DN417" s="141"/>
      <c r="DO417" s="68">
        <f>SUM(DN417*BW417*4*6)</f>
        <v>0</v>
      </c>
      <c r="DP417" s="141"/>
      <c r="DQ417" s="112">
        <f>SUM(DP417*50)</f>
        <v>0</v>
      </c>
      <c r="DR417" s="79"/>
      <c r="DS417" s="153">
        <f t="shared" si="3709"/>
        <v>16</v>
      </c>
      <c r="DT417" s="153">
        <f t="shared" si="3710"/>
        <v>16</v>
      </c>
      <c r="DU417" s="79"/>
      <c r="DV417" s="79"/>
      <c r="DW417" s="79"/>
      <c r="DX417" s="182"/>
      <c r="DY417" s="183"/>
      <c r="DZ417" s="184"/>
      <c r="EA417" s="184"/>
      <c r="EB417" s="79"/>
      <c r="EC417" s="79"/>
      <c r="ED417" s="79"/>
      <c r="EE417" s="79"/>
      <c r="EF417" s="79"/>
      <c r="EG417" s="79"/>
      <c r="EH417" s="79"/>
      <c r="EI417" s="79"/>
      <c r="EJ417" s="79">
        <f t="shared" si="3711"/>
        <v>0</v>
      </c>
      <c r="EK417" s="79">
        <f t="shared" si="3711"/>
        <v>0</v>
      </c>
      <c r="EL417" s="79">
        <f t="shared" si="3711"/>
        <v>0</v>
      </c>
      <c r="EM417" s="153">
        <f t="shared" si="3712"/>
        <v>0</v>
      </c>
      <c r="EN417" s="79">
        <f t="shared" si="3713"/>
        <v>0</v>
      </c>
      <c r="EO417" s="79">
        <f t="shared" si="3714"/>
        <v>0</v>
      </c>
      <c r="EP417" s="79">
        <f t="shared" si="3715"/>
        <v>0</v>
      </c>
      <c r="EQ417" s="79">
        <f t="shared" si="3716"/>
        <v>0</v>
      </c>
      <c r="ER417" s="79">
        <f t="shared" si="3717"/>
        <v>0</v>
      </c>
      <c r="ES417" s="79">
        <f t="shared" si="3718"/>
        <v>0</v>
      </c>
      <c r="ET417" s="79">
        <f t="shared" si="3719"/>
        <v>0</v>
      </c>
      <c r="EU417" s="79">
        <f t="shared" si="3720"/>
        <v>0</v>
      </c>
      <c r="EV417" s="79">
        <f t="shared" si="3721"/>
        <v>0</v>
      </c>
      <c r="EW417" s="79">
        <f t="shared" si="3722"/>
        <v>0</v>
      </c>
      <c r="EX417" s="79">
        <f t="shared" si="3723"/>
        <v>0</v>
      </c>
      <c r="EY417" s="79">
        <f t="shared" si="3724"/>
        <v>0</v>
      </c>
      <c r="EZ417" s="79">
        <f t="shared" si="3725"/>
        <v>4</v>
      </c>
      <c r="FA417" s="79">
        <f t="shared" si="3726"/>
        <v>0</v>
      </c>
      <c r="FB417" s="79">
        <f t="shared" si="3727"/>
        <v>1</v>
      </c>
      <c r="FC417" s="79">
        <f t="shared" si="3728"/>
        <v>90</v>
      </c>
      <c r="FD417" s="79">
        <f t="shared" si="3729"/>
        <v>0</v>
      </c>
      <c r="FE417" s="79">
        <f t="shared" si="3730"/>
        <v>0</v>
      </c>
      <c r="FF417" s="79">
        <f t="shared" si="3731"/>
        <v>0</v>
      </c>
      <c r="FG417" s="153">
        <f t="shared" si="3732"/>
        <v>0</v>
      </c>
      <c r="FH417" s="79">
        <f t="shared" si="3733"/>
        <v>0</v>
      </c>
      <c r="FI417" s="79">
        <f t="shared" si="3734"/>
        <v>0</v>
      </c>
      <c r="FJ417" s="79">
        <f t="shared" si="3735"/>
        <v>0</v>
      </c>
      <c r="FK417" s="79">
        <f t="shared" si="3736"/>
        <v>0</v>
      </c>
      <c r="FL417" s="79">
        <f t="shared" si="3737"/>
        <v>0</v>
      </c>
      <c r="FM417" s="79">
        <f t="shared" si="3738"/>
        <v>0</v>
      </c>
      <c r="FN417" s="79">
        <f t="shared" si="3739"/>
        <v>1</v>
      </c>
      <c r="FO417" s="79">
        <f t="shared" si="3740"/>
        <v>16</v>
      </c>
      <c r="FP417" s="79">
        <f t="shared" si="3741"/>
        <v>0</v>
      </c>
      <c r="FQ417" s="79">
        <f t="shared" si="3742"/>
        <v>0</v>
      </c>
      <c r="FR417" s="79"/>
      <c r="FS417" s="79">
        <f t="shared" si="3742"/>
        <v>0</v>
      </c>
      <c r="FT417" s="79">
        <f t="shared" si="3743"/>
        <v>0</v>
      </c>
      <c r="FU417" s="79">
        <f t="shared" si="3744"/>
        <v>0</v>
      </c>
      <c r="FV417" s="79">
        <f t="shared" si="3745"/>
        <v>0</v>
      </c>
      <c r="FW417" s="79">
        <f t="shared" si="3746"/>
        <v>0</v>
      </c>
      <c r="FX417" s="79">
        <f t="shared" si="3747"/>
        <v>0</v>
      </c>
      <c r="FY417" s="79">
        <f t="shared" si="3748"/>
        <v>0</v>
      </c>
      <c r="FZ417" s="79">
        <f t="shared" si="3749"/>
        <v>0</v>
      </c>
      <c r="GA417" s="79">
        <f t="shared" si="3750"/>
        <v>0</v>
      </c>
      <c r="GB417" s="79">
        <f t="shared" si="3751"/>
        <v>0</v>
      </c>
      <c r="GC417" s="79">
        <f t="shared" si="3752"/>
        <v>0</v>
      </c>
      <c r="GD417" s="79">
        <f t="shared" si="3753"/>
        <v>0</v>
      </c>
      <c r="GE417" s="153">
        <f t="shared" si="3754"/>
        <v>106</v>
      </c>
      <c r="GF417" s="153">
        <f t="shared" si="3755"/>
        <v>16</v>
      </c>
      <c r="GG417" s="79"/>
      <c r="GH417" s="79"/>
      <c r="GI417" s="79"/>
      <c r="GJ417" s="80"/>
      <c r="GK417" s="267"/>
      <c r="GL417" s="10"/>
      <c r="GM417" s="10"/>
      <c r="GN417" s="1"/>
      <c r="GO417" s="13"/>
      <c r="GP417" s="26"/>
      <c r="GQ417" s="5"/>
      <c r="GR417" s="33"/>
    </row>
    <row r="418" spans="1:200" ht="24.95" hidden="1" customHeight="1" outlineLevel="1" x14ac:dyDescent="0.3">
      <c r="A418" s="116"/>
      <c r="B418" s="168"/>
      <c r="C418" s="168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>
        <f>SUM(N418+P418+T418+V418+AR418*2)</f>
        <v>0</v>
      </c>
      <c r="N418" s="116"/>
      <c r="O418" s="181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  <c r="AF418" s="116"/>
      <c r="AG418" s="116"/>
      <c r="AH418" s="116"/>
      <c r="AI418" s="181"/>
      <c r="AJ418" s="116"/>
      <c r="AK418" s="116"/>
      <c r="AL418" s="116"/>
      <c r="AM418" s="116"/>
      <c r="AN418" s="116"/>
      <c r="AO418" s="116"/>
      <c r="AP418" s="116"/>
      <c r="AQ418" s="116"/>
      <c r="AR418" s="116"/>
      <c r="AS418" s="116"/>
      <c r="AT418" s="116"/>
      <c r="AU418" s="116"/>
      <c r="AV418" s="116"/>
      <c r="AW418" s="116"/>
      <c r="AX418" s="116"/>
      <c r="AY418" s="116"/>
      <c r="AZ418" s="116"/>
      <c r="BA418" s="116"/>
      <c r="BB418" s="116"/>
      <c r="BC418" s="116"/>
      <c r="BD418" s="116"/>
      <c r="BE418" s="116"/>
      <c r="BF418" s="116"/>
      <c r="BG418" s="181">
        <f t="shared" si="3707"/>
        <v>0</v>
      </c>
      <c r="BH418" s="181">
        <f t="shared" si="3708"/>
        <v>0</v>
      </c>
      <c r="BI418" s="116"/>
      <c r="BJ418" s="116"/>
      <c r="BK418" s="116"/>
      <c r="BL418" s="116"/>
      <c r="BM418" s="82"/>
      <c r="BN418" s="184"/>
      <c r="BO418" s="184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>
        <f t="shared" ref="BY418:BY421" si="3806">SUM(BZ418+CB418+CF418+CH418+DD418*2)</f>
        <v>0</v>
      </c>
      <c r="BZ418" s="79"/>
      <c r="CA418" s="153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153"/>
      <c r="CV418" s="79"/>
      <c r="CW418" s="79"/>
      <c r="CX418" s="79"/>
      <c r="CY418" s="79"/>
      <c r="CZ418" s="79"/>
      <c r="DA418" s="79"/>
      <c r="DB418" s="79"/>
      <c r="DC418" s="155"/>
      <c r="DD418" s="79"/>
      <c r="DE418" s="155"/>
      <c r="DF418" s="79"/>
      <c r="DG418" s="79"/>
      <c r="DH418" s="79"/>
      <c r="DI418" s="79"/>
      <c r="DJ418" s="79"/>
      <c r="DK418" s="155"/>
      <c r="DL418" s="79"/>
      <c r="DM418" s="79"/>
      <c r="DN418" s="79"/>
      <c r="DO418" s="79"/>
      <c r="DP418" s="79"/>
      <c r="DQ418" s="79"/>
      <c r="DR418" s="79"/>
      <c r="DS418" s="153">
        <f t="shared" si="3709"/>
        <v>0</v>
      </c>
      <c r="DT418" s="153">
        <f t="shared" si="3710"/>
        <v>0</v>
      </c>
      <c r="DU418" s="79"/>
      <c r="DV418" s="79"/>
      <c r="DW418" s="79"/>
      <c r="DX418" s="182"/>
      <c r="DY418" s="183"/>
      <c r="DZ418" s="184"/>
      <c r="EA418" s="184"/>
      <c r="EB418" s="79"/>
      <c r="EC418" s="79"/>
      <c r="ED418" s="79"/>
      <c r="EE418" s="79"/>
      <c r="EF418" s="79"/>
      <c r="EG418" s="79"/>
      <c r="EH418" s="79"/>
      <c r="EI418" s="79"/>
      <c r="EJ418" s="79">
        <f t="shared" si="3711"/>
        <v>0</v>
      </c>
      <c r="EK418" s="79">
        <f t="shared" si="3711"/>
        <v>0</v>
      </c>
      <c r="EL418" s="79">
        <f t="shared" si="3711"/>
        <v>0</v>
      </c>
      <c r="EM418" s="153">
        <f t="shared" si="3712"/>
        <v>0</v>
      </c>
      <c r="EN418" s="79">
        <f t="shared" si="3713"/>
        <v>0</v>
      </c>
      <c r="EO418" s="79">
        <f t="shared" si="3714"/>
        <v>0</v>
      </c>
      <c r="EP418" s="79">
        <f t="shared" si="3715"/>
        <v>0</v>
      </c>
      <c r="EQ418" s="79">
        <f t="shared" si="3716"/>
        <v>0</v>
      </c>
      <c r="ER418" s="79">
        <f t="shared" si="3717"/>
        <v>0</v>
      </c>
      <c r="ES418" s="79">
        <f t="shared" si="3718"/>
        <v>0</v>
      </c>
      <c r="ET418" s="79">
        <f t="shared" si="3719"/>
        <v>0</v>
      </c>
      <c r="EU418" s="79">
        <f t="shared" si="3720"/>
        <v>0</v>
      </c>
      <c r="EV418" s="79">
        <f t="shared" si="3721"/>
        <v>0</v>
      </c>
      <c r="EW418" s="79">
        <f t="shared" si="3722"/>
        <v>0</v>
      </c>
      <c r="EX418" s="79">
        <f t="shared" si="3723"/>
        <v>0</v>
      </c>
      <c r="EY418" s="79">
        <f t="shared" si="3724"/>
        <v>0</v>
      </c>
      <c r="EZ418" s="79">
        <f t="shared" si="3725"/>
        <v>0</v>
      </c>
      <c r="FA418" s="79">
        <f t="shared" si="3726"/>
        <v>0</v>
      </c>
      <c r="FB418" s="79">
        <f t="shared" si="3727"/>
        <v>0</v>
      </c>
      <c r="FC418" s="79">
        <f t="shared" si="3728"/>
        <v>0</v>
      </c>
      <c r="FD418" s="79">
        <f t="shared" si="3729"/>
        <v>0</v>
      </c>
      <c r="FE418" s="79">
        <f t="shared" si="3730"/>
        <v>0</v>
      </c>
      <c r="FF418" s="79">
        <f t="shared" si="3731"/>
        <v>0</v>
      </c>
      <c r="FG418" s="153">
        <f t="shared" si="3732"/>
        <v>0</v>
      </c>
      <c r="FH418" s="79">
        <f t="shared" si="3733"/>
        <v>0</v>
      </c>
      <c r="FI418" s="79">
        <f t="shared" si="3734"/>
        <v>0</v>
      </c>
      <c r="FJ418" s="79">
        <f t="shared" si="3735"/>
        <v>0</v>
      </c>
      <c r="FK418" s="79">
        <f t="shared" si="3736"/>
        <v>0</v>
      </c>
      <c r="FL418" s="79">
        <f t="shared" si="3737"/>
        <v>0</v>
      </c>
      <c r="FM418" s="79">
        <f t="shared" si="3738"/>
        <v>0</v>
      </c>
      <c r="FN418" s="79">
        <f t="shared" si="3739"/>
        <v>0</v>
      </c>
      <c r="FO418" s="79">
        <f t="shared" si="3740"/>
        <v>0</v>
      </c>
      <c r="FP418" s="79">
        <f t="shared" si="3741"/>
        <v>0</v>
      </c>
      <c r="FQ418" s="79">
        <f t="shared" si="3742"/>
        <v>0</v>
      </c>
      <c r="FR418" s="79"/>
      <c r="FS418" s="79">
        <f t="shared" si="3742"/>
        <v>0</v>
      </c>
      <c r="FT418" s="79">
        <f t="shared" si="3743"/>
        <v>0</v>
      </c>
      <c r="FU418" s="79">
        <f t="shared" si="3744"/>
        <v>0</v>
      </c>
      <c r="FV418" s="79">
        <f t="shared" si="3745"/>
        <v>0</v>
      </c>
      <c r="FW418" s="79">
        <f t="shared" si="3746"/>
        <v>0</v>
      </c>
      <c r="FX418" s="79">
        <f t="shared" si="3747"/>
        <v>0</v>
      </c>
      <c r="FY418" s="79">
        <f t="shared" si="3748"/>
        <v>0</v>
      </c>
      <c r="FZ418" s="79">
        <f t="shared" si="3749"/>
        <v>0</v>
      </c>
      <c r="GA418" s="79">
        <f t="shared" si="3750"/>
        <v>0</v>
      </c>
      <c r="GB418" s="79">
        <f t="shared" si="3751"/>
        <v>0</v>
      </c>
      <c r="GC418" s="79">
        <f t="shared" si="3752"/>
        <v>0</v>
      </c>
      <c r="GD418" s="79">
        <f t="shared" si="3753"/>
        <v>0</v>
      </c>
      <c r="GE418" s="153">
        <f t="shared" si="3754"/>
        <v>0</v>
      </c>
      <c r="GF418" s="153">
        <f t="shared" si="3755"/>
        <v>0</v>
      </c>
      <c r="GG418" s="79"/>
      <c r="GH418" s="79"/>
      <c r="GI418" s="79"/>
      <c r="GJ418" s="80"/>
      <c r="GK418" s="267"/>
      <c r="GL418" s="10"/>
      <c r="GM418" s="10"/>
      <c r="GN418" s="1"/>
      <c r="GO418" s="12"/>
      <c r="GP418" s="26"/>
      <c r="GQ418" s="5"/>
      <c r="GR418" s="33"/>
    </row>
    <row r="419" spans="1:200" ht="24.95" hidden="1" customHeight="1" outlineLevel="1" x14ac:dyDescent="0.3">
      <c r="A419" s="116"/>
      <c r="B419" s="168"/>
      <c r="C419" s="168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>
        <f>SUM(N419+P419+T419+V419+AR419*2)</f>
        <v>0</v>
      </c>
      <c r="N419" s="116"/>
      <c r="O419" s="181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  <c r="AF419" s="116"/>
      <c r="AG419" s="116"/>
      <c r="AH419" s="116"/>
      <c r="AI419" s="181"/>
      <c r="AJ419" s="116"/>
      <c r="AK419" s="116"/>
      <c r="AL419" s="116"/>
      <c r="AM419" s="116"/>
      <c r="AN419" s="116"/>
      <c r="AO419" s="116"/>
      <c r="AP419" s="116"/>
      <c r="AQ419" s="116"/>
      <c r="AR419" s="116"/>
      <c r="AS419" s="116"/>
      <c r="AT419" s="116"/>
      <c r="AU419" s="116"/>
      <c r="AV419" s="116"/>
      <c r="AW419" s="116"/>
      <c r="AX419" s="116"/>
      <c r="AY419" s="116"/>
      <c r="AZ419" s="116"/>
      <c r="BA419" s="116"/>
      <c r="BB419" s="116"/>
      <c r="BC419" s="116"/>
      <c r="BD419" s="116"/>
      <c r="BE419" s="116"/>
      <c r="BF419" s="116"/>
      <c r="BG419" s="181">
        <f t="shared" si="3707"/>
        <v>0</v>
      </c>
      <c r="BH419" s="181">
        <f t="shared" si="3708"/>
        <v>0</v>
      </c>
      <c r="BI419" s="116"/>
      <c r="BJ419" s="116"/>
      <c r="BK419" s="116"/>
      <c r="BL419" s="116"/>
      <c r="BM419" s="82"/>
      <c r="BN419" s="184"/>
      <c r="BO419" s="184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>
        <f t="shared" si="3806"/>
        <v>0</v>
      </c>
      <c r="BZ419" s="79"/>
      <c r="CA419" s="153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153"/>
      <c r="CV419" s="79"/>
      <c r="CW419" s="79"/>
      <c r="CX419" s="79"/>
      <c r="CY419" s="79"/>
      <c r="CZ419" s="79"/>
      <c r="DA419" s="79"/>
      <c r="DB419" s="79"/>
      <c r="DC419" s="155"/>
      <c r="DD419" s="79"/>
      <c r="DE419" s="155"/>
      <c r="DF419" s="79"/>
      <c r="DG419" s="79"/>
      <c r="DH419" s="79"/>
      <c r="DI419" s="79"/>
      <c r="DJ419" s="79"/>
      <c r="DK419" s="155"/>
      <c r="DL419" s="79"/>
      <c r="DM419" s="79"/>
      <c r="DN419" s="79"/>
      <c r="DO419" s="79"/>
      <c r="DP419" s="79"/>
      <c r="DQ419" s="79"/>
      <c r="DR419" s="79"/>
      <c r="DS419" s="153">
        <f t="shared" si="3709"/>
        <v>0</v>
      </c>
      <c r="DT419" s="153">
        <f t="shared" si="3710"/>
        <v>0</v>
      </c>
      <c r="DU419" s="79"/>
      <c r="DV419" s="79"/>
      <c r="DW419" s="79"/>
      <c r="DX419" s="182"/>
      <c r="DY419" s="183"/>
      <c r="DZ419" s="184"/>
      <c r="EA419" s="184"/>
      <c r="EB419" s="79"/>
      <c r="EC419" s="79"/>
      <c r="ED419" s="79"/>
      <c r="EE419" s="79"/>
      <c r="EF419" s="79"/>
      <c r="EG419" s="79"/>
      <c r="EH419" s="79"/>
      <c r="EI419" s="79"/>
      <c r="EJ419" s="79"/>
      <c r="EK419" s="79"/>
      <c r="EL419" s="79"/>
      <c r="EM419" s="153">
        <f t="shared" si="3712"/>
        <v>0</v>
      </c>
      <c r="EN419" s="79">
        <f t="shared" si="3713"/>
        <v>0</v>
      </c>
      <c r="EO419" s="79">
        <f t="shared" si="3714"/>
        <v>0</v>
      </c>
      <c r="EP419" s="79">
        <f t="shared" si="3715"/>
        <v>0</v>
      </c>
      <c r="EQ419" s="79">
        <f t="shared" si="3716"/>
        <v>0</v>
      </c>
      <c r="ER419" s="79">
        <f t="shared" si="3717"/>
        <v>0</v>
      </c>
      <c r="ES419" s="79">
        <f t="shared" si="3718"/>
        <v>0</v>
      </c>
      <c r="ET419" s="79">
        <f t="shared" si="3719"/>
        <v>0</v>
      </c>
      <c r="EU419" s="79">
        <f t="shared" si="3720"/>
        <v>0</v>
      </c>
      <c r="EV419" s="79">
        <f t="shared" si="3721"/>
        <v>0</v>
      </c>
      <c r="EW419" s="79">
        <f t="shared" si="3722"/>
        <v>0</v>
      </c>
      <c r="EX419" s="79">
        <f t="shared" si="3723"/>
        <v>0</v>
      </c>
      <c r="EY419" s="79">
        <f t="shared" si="3724"/>
        <v>0</v>
      </c>
      <c r="EZ419" s="79">
        <f t="shared" si="3725"/>
        <v>0</v>
      </c>
      <c r="FA419" s="79">
        <f t="shared" si="3726"/>
        <v>0</v>
      </c>
      <c r="FB419" s="79">
        <f t="shared" si="3727"/>
        <v>0</v>
      </c>
      <c r="FC419" s="79">
        <f t="shared" si="3728"/>
        <v>0</v>
      </c>
      <c r="FD419" s="79">
        <f t="shared" si="3729"/>
        <v>0</v>
      </c>
      <c r="FE419" s="79">
        <f t="shared" si="3730"/>
        <v>0</v>
      </c>
      <c r="FF419" s="79">
        <f t="shared" si="3731"/>
        <v>0</v>
      </c>
      <c r="FG419" s="153">
        <f t="shared" si="3732"/>
        <v>0</v>
      </c>
      <c r="FH419" s="79">
        <f t="shared" si="3733"/>
        <v>0</v>
      </c>
      <c r="FI419" s="79">
        <f t="shared" si="3734"/>
        <v>0</v>
      </c>
      <c r="FJ419" s="79">
        <f t="shared" si="3735"/>
        <v>0</v>
      </c>
      <c r="FK419" s="79">
        <f t="shared" si="3736"/>
        <v>0</v>
      </c>
      <c r="FL419" s="79">
        <f t="shared" si="3737"/>
        <v>0</v>
      </c>
      <c r="FM419" s="79">
        <f t="shared" si="3738"/>
        <v>0</v>
      </c>
      <c r="FN419" s="79">
        <f t="shared" si="3739"/>
        <v>0</v>
      </c>
      <c r="FO419" s="79">
        <f t="shared" si="3740"/>
        <v>0</v>
      </c>
      <c r="FP419" s="79">
        <f t="shared" si="3741"/>
        <v>0</v>
      </c>
      <c r="FQ419" s="79">
        <f t="shared" si="3742"/>
        <v>0</v>
      </c>
      <c r="FR419" s="79"/>
      <c r="FS419" s="79">
        <f t="shared" si="3742"/>
        <v>0</v>
      </c>
      <c r="FT419" s="79">
        <f t="shared" si="3743"/>
        <v>0</v>
      </c>
      <c r="FU419" s="79">
        <f t="shared" si="3744"/>
        <v>0</v>
      </c>
      <c r="FV419" s="79">
        <f t="shared" si="3745"/>
        <v>0</v>
      </c>
      <c r="FW419" s="79">
        <f t="shared" si="3746"/>
        <v>0</v>
      </c>
      <c r="FX419" s="79">
        <f t="shared" si="3747"/>
        <v>0</v>
      </c>
      <c r="FY419" s="79">
        <f t="shared" si="3748"/>
        <v>0</v>
      </c>
      <c r="FZ419" s="79">
        <f t="shared" si="3749"/>
        <v>0</v>
      </c>
      <c r="GA419" s="79">
        <f t="shared" si="3750"/>
        <v>0</v>
      </c>
      <c r="GB419" s="79">
        <f t="shared" si="3751"/>
        <v>0</v>
      </c>
      <c r="GC419" s="79">
        <f t="shared" si="3752"/>
        <v>0</v>
      </c>
      <c r="GD419" s="79">
        <f t="shared" si="3753"/>
        <v>0</v>
      </c>
      <c r="GE419" s="153">
        <f t="shared" si="3754"/>
        <v>0</v>
      </c>
      <c r="GF419" s="153">
        <f t="shared" si="3755"/>
        <v>0</v>
      </c>
      <c r="GG419" s="79"/>
      <c r="GH419" s="79"/>
      <c r="GI419" s="79"/>
      <c r="GJ419" s="80"/>
      <c r="GK419" s="267"/>
      <c r="GL419" s="10"/>
      <c r="GM419" s="10"/>
      <c r="GN419" s="1"/>
      <c r="GO419" s="12"/>
      <c r="GP419" s="26"/>
      <c r="GQ419" s="5"/>
      <c r="GR419" s="33"/>
    </row>
    <row r="420" spans="1:200" ht="24.95" hidden="1" customHeight="1" outlineLevel="1" x14ac:dyDescent="0.3">
      <c r="A420" s="116"/>
      <c r="B420" s="168"/>
      <c r="C420" s="168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>
        <f>SUM(N420+P420+T420+V420+AR420*2)</f>
        <v>0</v>
      </c>
      <c r="N420" s="116"/>
      <c r="O420" s="181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  <c r="AF420" s="116"/>
      <c r="AG420" s="116"/>
      <c r="AH420" s="116"/>
      <c r="AI420" s="181"/>
      <c r="AJ420" s="116"/>
      <c r="AK420" s="116"/>
      <c r="AL420" s="116"/>
      <c r="AM420" s="116"/>
      <c r="AN420" s="116"/>
      <c r="AO420" s="116"/>
      <c r="AP420" s="116"/>
      <c r="AQ420" s="116"/>
      <c r="AR420" s="116"/>
      <c r="AS420" s="116"/>
      <c r="AT420" s="116"/>
      <c r="AU420" s="116"/>
      <c r="AV420" s="116"/>
      <c r="AW420" s="116"/>
      <c r="AX420" s="116"/>
      <c r="AY420" s="116"/>
      <c r="AZ420" s="116"/>
      <c r="BA420" s="116"/>
      <c r="BB420" s="116"/>
      <c r="BC420" s="116"/>
      <c r="BD420" s="116"/>
      <c r="BE420" s="116"/>
      <c r="BF420" s="116"/>
      <c r="BG420" s="181">
        <f t="shared" si="3707"/>
        <v>0</v>
      </c>
      <c r="BH420" s="181">
        <f t="shared" si="3708"/>
        <v>0</v>
      </c>
      <c r="BI420" s="116"/>
      <c r="BJ420" s="116"/>
      <c r="BK420" s="116"/>
      <c r="BL420" s="116"/>
      <c r="BM420" s="82"/>
      <c r="BN420" s="184"/>
      <c r="BO420" s="184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>
        <f t="shared" si="3806"/>
        <v>0</v>
      </c>
      <c r="BZ420" s="79"/>
      <c r="CA420" s="153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153"/>
      <c r="CV420" s="79"/>
      <c r="CW420" s="79"/>
      <c r="CX420" s="79"/>
      <c r="CY420" s="79"/>
      <c r="CZ420" s="79"/>
      <c r="DA420" s="79"/>
      <c r="DB420" s="79"/>
      <c r="DC420" s="155"/>
      <c r="DD420" s="79"/>
      <c r="DE420" s="155"/>
      <c r="DF420" s="79"/>
      <c r="DG420" s="79"/>
      <c r="DH420" s="79"/>
      <c r="DI420" s="79"/>
      <c r="DJ420" s="79"/>
      <c r="DK420" s="155"/>
      <c r="DL420" s="79"/>
      <c r="DM420" s="79"/>
      <c r="DN420" s="79"/>
      <c r="DO420" s="79"/>
      <c r="DP420" s="79"/>
      <c r="DQ420" s="79"/>
      <c r="DR420" s="79"/>
      <c r="DS420" s="153">
        <f t="shared" si="3709"/>
        <v>0</v>
      </c>
      <c r="DT420" s="153">
        <f t="shared" si="3710"/>
        <v>0</v>
      </c>
      <c r="DU420" s="79"/>
      <c r="DV420" s="79"/>
      <c r="DW420" s="79"/>
      <c r="DX420" s="182"/>
      <c r="DY420" s="183"/>
      <c r="DZ420" s="184"/>
      <c r="EA420" s="184"/>
      <c r="EB420" s="79"/>
      <c r="EC420" s="79"/>
      <c r="ED420" s="79"/>
      <c r="EE420" s="79"/>
      <c r="EF420" s="79"/>
      <c r="EG420" s="79"/>
      <c r="EH420" s="79"/>
      <c r="EI420" s="79"/>
      <c r="EJ420" s="79"/>
      <c r="EK420" s="79"/>
      <c r="EL420" s="79"/>
      <c r="EM420" s="153">
        <f t="shared" si="3712"/>
        <v>0</v>
      </c>
      <c r="EN420" s="79">
        <f t="shared" si="3713"/>
        <v>0</v>
      </c>
      <c r="EO420" s="79">
        <f t="shared" si="3714"/>
        <v>0</v>
      </c>
      <c r="EP420" s="79">
        <f t="shared" si="3715"/>
        <v>0</v>
      </c>
      <c r="EQ420" s="79">
        <f t="shared" si="3716"/>
        <v>0</v>
      </c>
      <c r="ER420" s="79">
        <f t="shared" si="3717"/>
        <v>0</v>
      </c>
      <c r="ES420" s="79">
        <f t="shared" si="3718"/>
        <v>0</v>
      </c>
      <c r="ET420" s="79">
        <f t="shared" si="3719"/>
        <v>0</v>
      </c>
      <c r="EU420" s="79">
        <f t="shared" si="3720"/>
        <v>0</v>
      </c>
      <c r="EV420" s="79">
        <f t="shared" si="3721"/>
        <v>0</v>
      </c>
      <c r="EW420" s="79">
        <f t="shared" si="3722"/>
        <v>0</v>
      </c>
      <c r="EX420" s="79">
        <f t="shared" si="3723"/>
        <v>0</v>
      </c>
      <c r="EY420" s="79">
        <f t="shared" si="3724"/>
        <v>0</v>
      </c>
      <c r="EZ420" s="79">
        <f t="shared" si="3725"/>
        <v>0</v>
      </c>
      <c r="FA420" s="79">
        <f t="shared" si="3726"/>
        <v>0</v>
      </c>
      <c r="FB420" s="79">
        <f t="shared" si="3727"/>
        <v>0</v>
      </c>
      <c r="FC420" s="79">
        <f t="shared" si="3728"/>
        <v>0</v>
      </c>
      <c r="FD420" s="79">
        <f t="shared" si="3729"/>
        <v>0</v>
      </c>
      <c r="FE420" s="79">
        <f t="shared" si="3730"/>
        <v>0</v>
      </c>
      <c r="FF420" s="79">
        <f t="shared" si="3731"/>
        <v>0</v>
      </c>
      <c r="FG420" s="153">
        <f t="shared" si="3732"/>
        <v>0</v>
      </c>
      <c r="FH420" s="79">
        <f t="shared" si="3733"/>
        <v>0</v>
      </c>
      <c r="FI420" s="79">
        <f t="shared" si="3734"/>
        <v>0</v>
      </c>
      <c r="FJ420" s="79">
        <f t="shared" si="3735"/>
        <v>0</v>
      </c>
      <c r="FK420" s="79">
        <f t="shared" si="3736"/>
        <v>0</v>
      </c>
      <c r="FL420" s="79">
        <f t="shared" si="3737"/>
        <v>0</v>
      </c>
      <c r="FM420" s="79">
        <f t="shared" si="3738"/>
        <v>0</v>
      </c>
      <c r="FN420" s="79">
        <f t="shared" si="3739"/>
        <v>0</v>
      </c>
      <c r="FO420" s="79">
        <f t="shared" si="3740"/>
        <v>0</v>
      </c>
      <c r="FP420" s="79">
        <f t="shared" si="3741"/>
        <v>0</v>
      </c>
      <c r="FQ420" s="79">
        <f t="shared" si="3742"/>
        <v>0</v>
      </c>
      <c r="FR420" s="79"/>
      <c r="FS420" s="79">
        <f t="shared" si="3742"/>
        <v>0</v>
      </c>
      <c r="FT420" s="79">
        <f t="shared" si="3743"/>
        <v>0</v>
      </c>
      <c r="FU420" s="79">
        <f t="shared" si="3744"/>
        <v>0</v>
      </c>
      <c r="FV420" s="79">
        <f t="shared" si="3745"/>
        <v>0</v>
      </c>
      <c r="FW420" s="79">
        <f t="shared" si="3746"/>
        <v>0</v>
      </c>
      <c r="FX420" s="79">
        <f t="shared" si="3747"/>
        <v>0</v>
      </c>
      <c r="FY420" s="79">
        <f t="shared" si="3748"/>
        <v>0</v>
      </c>
      <c r="FZ420" s="79">
        <f t="shared" si="3749"/>
        <v>0</v>
      </c>
      <c r="GA420" s="79">
        <f t="shared" si="3750"/>
        <v>0</v>
      </c>
      <c r="GB420" s="79">
        <f t="shared" si="3751"/>
        <v>0</v>
      </c>
      <c r="GC420" s="79">
        <f t="shared" si="3752"/>
        <v>0</v>
      </c>
      <c r="GD420" s="79">
        <f t="shared" si="3753"/>
        <v>0</v>
      </c>
      <c r="GE420" s="153">
        <f t="shared" si="3754"/>
        <v>0</v>
      </c>
      <c r="GF420" s="153">
        <f t="shared" si="3755"/>
        <v>0</v>
      </c>
      <c r="GG420" s="79"/>
      <c r="GH420" s="79"/>
      <c r="GI420" s="79"/>
      <c r="GJ420" s="80"/>
      <c r="GK420" s="267"/>
      <c r="GL420" s="10"/>
      <c r="GM420" s="10"/>
      <c r="GN420" s="1"/>
      <c r="GO420" s="12"/>
      <c r="GP420" s="26"/>
      <c r="GQ420" s="5"/>
      <c r="GR420" s="33"/>
    </row>
    <row r="421" spans="1:200" ht="24.95" hidden="1" customHeight="1" outlineLevel="1" x14ac:dyDescent="0.3">
      <c r="A421" s="116"/>
      <c r="B421" s="168"/>
      <c r="C421" s="168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>
        <f>SUM(N421+P421+T421+V421+AR421*2)</f>
        <v>0</v>
      </c>
      <c r="N421" s="116"/>
      <c r="O421" s="181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  <c r="AF421" s="116"/>
      <c r="AG421" s="116"/>
      <c r="AH421" s="116"/>
      <c r="AI421" s="181"/>
      <c r="AJ421" s="116"/>
      <c r="AK421" s="116"/>
      <c r="AL421" s="116"/>
      <c r="AM421" s="116"/>
      <c r="AN421" s="116"/>
      <c r="AO421" s="116"/>
      <c r="AP421" s="116"/>
      <c r="AQ421" s="116"/>
      <c r="AR421" s="116"/>
      <c r="AS421" s="116"/>
      <c r="AT421" s="116"/>
      <c r="AU421" s="116"/>
      <c r="AV421" s="116"/>
      <c r="AW421" s="116"/>
      <c r="AX421" s="116"/>
      <c r="AY421" s="116"/>
      <c r="AZ421" s="116"/>
      <c r="BA421" s="116"/>
      <c r="BB421" s="116"/>
      <c r="BC421" s="116"/>
      <c r="BD421" s="116"/>
      <c r="BE421" s="116"/>
      <c r="BF421" s="116"/>
      <c r="BG421" s="181">
        <f t="shared" si="3707"/>
        <v>0</v>
      </c>
      <c r="BH421" s="181">
        <f t="shared" si="3708"/>
        <v>0</v>
      </c>
      <c r="BI421" s="116"/>
      <c r="BJ421" s="116"/>
      <c r="BK421" s="116"/>
      <c r="BL421" s="116"/>
      <c r="BM421" s="185"/>
      <c r="BN421" s="186"/>
      <c r="BO421" s="186"/>
      <c r="BP421" s="83"/>
      <c r="BQ421" s="83"/>
      <c r="BR421" s="83"/>
      <c r="BS421" s="83"/>
      <c r="BT421" s="83"/>
      <c r="BU421" s="83"/>
      <c r="BV421" s="83"/>
      <c r="BW421" s="83"/>
      <c r="BX421" s="83"/>
      <c r="BY421" s="83">
        <f t="shared" si="3806"/>
        <v>0</v>
      </c>
      <c r="BZ421" s="83"/>
      <c r="CA421" s="187"/>
      <c r="CB421" s="83"/>
      <c r="CC421" s="83"/>
      <c r="CD421" s="83"/>
      <c r="CE421" s="83"/>
      <c r="CF421" s="83"/>
      <c r="CG421" s="83"/>
      <c r="CH421" s="83"/>
      <c r="CI421" s="83"/>
      <c r="CJ421" s="83"/>
      <c r="CK421" s="83"/>
      <c r="CL421" s="83"/>
      <c r="CM421" s="83"/>
      <c r="CN421" s="83"/>
      <c r="CO421" s="83"/>
      <c r="CP421" s="83"/>
      <c r="CQ421" s="83"/>
      <c r="CR421" s="83"/>
      <c r="CS421" s="83"/>
      <c r="CT421" s="83"/>
      <c r="CU421" s="187"/>
      <c r="CV421" s="83"/>
      <c r="CW421" s="83"/>
      <c r="CX421" s="83"/>
      <c r="CY421" s="83"/>
      <c r="CZ421" s="83"/>
      <c r="DA421" s="83"/>
      <c r="DB421" s="83"/>
      <c r="DC421" s="188"/>
      <c r="DD421" s="83"/>
      <c r="DE421" s="188"/>
      <c r="DF421" s="83"/>
      <c r="DG421" s="83"/>
      <c r="DH421" s="83"/>
      <c r="DI421" s="83"/>
      <c r="DJ421" s="83"/>
      <c r="DK421" s="188"/>
      <c r="DL421" s="83"/>
      <c r="DM421" s="83"/>
      <c r="DN421" s="83"/>
      <c r="DO421" s="83"/>
      <c r="DP421" s="83"/>
      <c r="DQ421" s="83"/>
      <c r="DR421" s="83"/>
      <c r="DS421" s="187">
        <f t="shared" si="3709"/>
        <v>0</v>
      </c>
      <c r="DT421" s="187">
        <f t="shared" si="3710"/>
        <v>0</v>
      </c>
      <c r="DU421" s="83"/>
      <c r="DV421" s="83"/>
      <c r="DW421" s="83"/>
      <c r="DX421" s="84"/>
      <c r="DY421" s="189"/>
      <c r="DZ421" s="186"/>
      <c r="EA421" s="186"/>
      <c r="EB421" s="83"/>
      <c r="EC421" s="83"/>
      <c r="ED421" s="83"/>
      <c r="EE421" s="83"/>
      <c r="EF421" s="83"/>
      <c r="EG421" s="83"/>
      <c r="EH421" s="83"/>
      <c r="EI421" s="83"/>
      <c r="EJ421" s="83">
        <f>SUM(L421+BX421)</f>
        <v>0</v>
      </c>
      <c r="EK421" s="83">
        <f>SUM(M421+BY421)</f>
        <v>0</v>
      </c>
      <c r="EL421" s="83">
        <f>SUM(N421+BZ421)</f>
        <v>0</v>
      </c>
      <c r="EM421" s="187">
        <f t="shared" si="3712"/>
        <v>0</v>
      </c>
      <c r="EN421" s="83">
        <f t="shared" si="3713"/>
        <v>0</v>
      </c>
      <c r="EO421" s="83">
        <f t="shared" si="3714"/>
        <v>0</v>
      </c>
      <c r="EP421" s="83">
        <f t="shared" si="3715"/>
        <v>0</v>
      </c>
      <c r="EQ421" s="83">
        <f t="shared" si="3716"/>
        <v>0</v>
      </c>
      <c r="ER421" s="83">
        <f t="shared" si="3717"/>
        <v>0</v>
      </c>
      <c r="ES421" s="83">
        <f t="shared" si="3718"/>
        <v>0</v>
      </c>
      <c r="ET421" s="83">
        <f t="shared" si="3719"/>
        <v>0</v>
      </c>
      <c r="EU421" s="83">
        <f t="shared" si="3720"/>
        <v>0</v>
      </c>
      <c r="EV421" s="83">
        <f t="shared" si="3721"/>
        <v>0</v>
      </c>
      <c r="EW421" s="83">
        <f t="shared" si="3722"/>
        <v>0</v>
      </c>
      <c r="EX421" s="83">
        <f t="shared" si="3723"/>
        <v>0</v>
      </c>
      <c r="EY421" s="83">
        <f t="shared" si="3724"/>
        <v>0</v>
      </c>
      <c r="EZ421" s="83">
        <f t="shared" si="3725"/>
        <v>0</v>
      </c>
      <c r="FA421" s="83">
        <f t="shared" si="3726"/>
        <v>0</v>
      </c>
      <c r="FB421" s="83">
        <f t="shared" si="3727"/>
        <v>0</v>
      </c>
      <c r="FC421" s="83">
        <f t="shared" si="3728"/>
        <v>0</v>
      </c>
      <c r="FD421" s="83">
        <f t="shared" si="3729"/>
        <v>0</v>
      </c>
      <c r="FE421" s="83">
        <f t="shared" si="3730"/>
        <v>0</v>
      </c>
      <c r="FF421" s="83">
        <f t="shared" si="3731"/>
        <v>0</v>
      </c>
      <c r="FG421" s="187">
        <f t="shared" si="3732"/>
        <v>0</v>
      </c>
      <c r="FH421" s="83">
        <f t="shared" si="3733"/>
        <v>0</v>
      </c>
      <c r="FI421" s="83">
        <f t="shared" si="3734"/>
        <v>0</v>
      </c>
      <c r="FJ421" s="83">
        <f t="shared" si="3735"/>
        <v>0</v>
      </c>
      <c r="FK421" s="83">
        <f t="shared" si="3736"/>
        <v>0</v>
      </c>
      <c r="FL421" s="83">
        <f t="shared" si="3737"/>
        <v>0</v>
      </c>
      <c r="FM421" s="83">
        <f t="shared" si="3738"/>
        <v>0</v>
      </c>
      <c r="FN421" s="83">
        <f t="shared" si="3739"/>
        <v>0</v>
      </c>
      <c r="FO421" s="83">
        <f t="shared" si="3740"/>
        <v>0</v>
      </c>
      <c r="FP421" s="83">
        <f t="shared" si="3741"/>
        <v>0</v>
      </c>
      <c r="FQ421" s="83">
        <f t="shared" si="3742"/>
        <v>0</v>
      </c>
      <c r="FR421" s="83"/>
      <c r="FS421" s="83">
        <f t="shared" si="3742"/>
        <v>0</v>
      </c>
      <c r="FT421" s="83">
        <f t="shared" si="3743"/>
        <v>0</v>
      </c>
      <c r="FU421" s="83">
        <f t="shared" si="3744"/>
        <v>0</v>
      </c>
      <c r="FV421" s="83">
        <f t="shared" si="3745"/>
        <v>0</v>
      </c>
      <c r="FW421" s="83">
        <f t="shared" si="3746"/>
        <v>0</v>
      </c>
      <c r="FX421" s="83">
        <f t="shared" si="3747"/>
        <v>0</v>
      </c>
      <c r="FY421" s="83">
        <f t="shared" si="3748"/>
        <v>0</v>
      </c>
      <c r="FZ421" s="83">
        <f t="shared" si="3749"/>
        <v>0</v>
      </c>
      <c r="GA421" s="83">
        <f t="shared" si="3750"/>
        <v>0</v>
      </c>
      <c r="GB421" s="83">
        <f t="shared" si="3751"/>
        <v>0</v>
      </c>
      <c r="GC421" s="83">
        <f t="shared" si="3752"/>
        <v>0</v>
      </c>
      <c r="GD421" s="83">
        <f t="shared" si="3753"/>
        <v>0</v>
      </c>
      <c r="GE421" s="187">
        <f t="shared" si="3754"/>
        <v>0</v>
      </c>
      <c r="GF421" s="187">
        <f t="shared" si="3755"/>
        <v>0</v>
      </c>
      <c r="GG421" s="83"/>
      <c r="GH421" s="83"/>
      <c r="GI421" s="83"/>
      <c r="GJ421" s="195"/>
      <c r="GK421" s="267"/>
      <c r="GL421" s="10"/>
      <c r="GM421" s="10"/>
      <c r="GN421" s="1"/>
      <c r="GO421" s="12"/>
      <c r="GP421" s="26"/>
      <c r="GQ421" s="5"/>
      <c r="GR421" s="33"/>
    </row>
    <row r="422" spans="1:200" s="2" customFormat="1" ht="24.75" customHeight="1" collapsed="1" x14ac:dyDescent="0.3">
      <c r="A422" s="152">
        <v>27</v>
      </c>
      <c r="B422" s="101" t="s">
        <v>87</v>
      </c>
      <c r="C422" s="100" t="s">
        <v>84</v>
      </c>
      <c r="D422" s="101">
        <v>1</v>
      </c>
      <c r="E422" s="152"/>
      <c r="F422" s="152"/>
      <c r="G422" s="152"/>
      <c r="H422" s="152"/>
      <c r="I422" s="152"/>
      <c r="J422" s="152"/>
      <c r="K422" s="152"/>
      <c r="L422" s="152">
        <f>SUM(L423:L432)</f>
        <v>352</v>
      </c>
      <c r="M422" s="152">
        <f>SUM(M423:M432)</f>
        <v>172</v>
      </c>
      <c r="N422" s="152">
        <f>SUM(N423:N432)</f>
        <v>0</v>
      </c>
      <c r="O422" s="71">
        <f t="shared" ref="O422:BH422" si="3807">SUM(O423:O438)</f>
        <v>0</v>
      </c>
      <c r="P422" s="152">
        <f t="shared" si="3807"/>
        <v>82</v>
      </c>
      <c r="Q422" s="152">
        <f t="shared" si="3807"/>
        <v>82</v>
      </c>
      <c r="R422" s="152">
        <f t="shared" si="3807"/>
        <v>76</v>
      </c>
      <c r="S422" s="152">
        <f t="shared" si="3807"/>
        <v>76</v>
      </c>
      <c r="T422" s="152">
        <f t="shared" si="3807"/>
        <v>0</v>
      </c>
      <c r="U422" s="152">
        <f t="shared" si="3807"/>
        <v>0</v>
      </c>
      <c r="V422" s="152">
        <f t="shared" si="3807"/>
        <v>14</v>
      </c>
      <c r="W422" s="152">
        <f t="shared" si="3807"/>
        <v>14</v>
      </c>
      <c r="X422" s="152">
        <f t="shared" si="3807"/>
        <v>0</v>
      </c>
      <c r="Y422" s="152">
        <f t="shared" si="3807"/>
        <v>10.4</v>
      </c>
      <c r="Z422" s="152">
        <f t="shared" si="3807"/>
        <v>0</v>
      </c>
      <c r="AA422" s="152">
        <f t="shared" si="3807"/>
        <v>0</v>
      </c>
      <c r="AB422" s="152">
        <f t="shared" si="3807"/>
        <v>17</v>
      </c>
      <c r="AC422" s="152">
        <f t="shared" si="3807"/>
        <v>34</v>
      </c>
      <c r="AD422" s="152">
        <f t="shared" si="3807"/>
        <v>2</v>
      </c>
      <c r="AE422" s="152">
        <f t="shared" si="3807"/>
        <v>105</v>
      </c>
      <c r="AF422" s="152">
        <f t="shared" si="3807"/>
        <v>0</v>
      </c>
      <c r="AG422" s="152">
        <f t="shared" si="3807"/>
        <v>0</v>
      </c>
      <c r="AH422" s="152">
        <f t="shared" si="3807"/>
        <v>0</v>
      </c>
      <c r="AI422" s="71">
        <f t="shared" si="3807"/>
        <v>0</v>
      </c>
      <c r="AJ422" s="152">
        <f t="shared" si="3807"/>
        <v>0</v>
      </c>
      <c r="AK422" s="152">
        <f t="shared" si="3807"/>
        <v>0</v>
      </c>
      <c r="AL422" s="152">
        <f t="shared" si="3807"/>
        <v>2</v>
      </c>
      <c r="AM422" s="152">
        <f t="shared" si="3807"/>
        <v>96</v>
      </c>
      <c r="AN422" s="152">
        <f t="shared" si="3807"/>
        <v>0</v>
      </c>
      <c r="AO422" s="152">
        <f t="shared" si="3807"/>
        <v>0</v>
      </c>
      <c r="AP422" s="152">
        <f t="shared" si="3807"/>
        <v>0</v>
      </c>
      <c r="AQ422" s="152">
        <f t="shared" si="3807"/>
        <v>0</v>
      </c>
      <c r="AR422" s="152">
        <f t="shared" si="3807"/>
        <v>2</v>
      </c>
      <c r="AS422" s="152">
        <f t="shared" si="3807"/>
        <v>12</v>
      </c>
      <c r="AT422" s="152">
        <f>SUM(AT423:AT438)</f>
        <v>3</v>
      </c>
      <c r="AU422" s="71">
        <f>SUM(AU423:AU438)</f>
        <v>23.666666666666668</v>
      </c>
      <c r="AV422" s="152">
        <f t="shared" si="3807"/>
        <v>0</v>
      </c>
      <c r="AW422" s="152">
        <f t="shared" si="3807"/>
        <v>0</v>
      </c>
      <c r="AX422" s="152">
        <f t="shared" si="3807"/>
        <v>0</v>
      </c>
      <c r="AY422" s="152">
        <f t="shared" si="3807"/>
        <v>0</v>
      </c>
      <c r="AZ422" s="152">
        <f t="shared" si="3807"/>
        <v>0</v>
      </c>
      <c r="BA422" s="152">
        <f t="shared" si="3807"/>
        <v>0</v>
      </c>
      <c r="BB422" s="152">
        <f t="shared" si="3807"/>
        <v>0</v>
      </c>
      <c r="BC422" s="152">
        <f t="shared" si="3807"/>
        <v>0</v>
      </c>
      <c r="BD422" s="152">
        <f t="shared" si="3807"/>
        <v>0</v>
      </c>
      <c r="BE422" s="152">
        <f t="shared" si="3807"/>
        <v>0</v>
      </c>
      <c r="BF422" s="152">
        <f t="shared" si="3807"/>
        <v>0</v>
      </c>
      <c r="BG422" s="71">
        <f t="shared" si="3807"/>
        <v>453.06666666666666</v>
      </c>
      <c r="BH422" s="71">
        <f t="shared" si="3807"/>
        <v>184</v>
      </c>
      <c r="BI422" s="152"/>
      <c r="BJ422" s="152"/>
      <c r="BK422" s="152"/>
      <c r="BL422" s="152"/>
      <c r="BM422" s="152">
        <v>27</v>
      </c>
      <c r="BN422" s="101" t="s">
        <v>87</v>
      </c>
      <c r="BO422" s="100" t="s">
        <v>84</v>
      </c>
      <c r="BP422" s="101">
        <v>1</v>
      </c>
      <c r="BQ422" s="152"/>
      <c r="BR422" s="152"/>
      <c r="BS422" s="152"/>
      <c r="BT422" s="152"/>
      <c r="BU422" s="152"/>
      <c r="BV422" s="152"/>
      <c r="BW422" s="152"/>
      <c r="BX422" s="152">
        <f>SUM(BX423:BX432)</f>
        <v>174</v>
      </c>
      <c r="BY422" s="152">
        <f>SUM(BY423:BY432)</f>
        <v>124</v>
      </c>
      <c r="BZ422" s="152">
        <f>SUM(BZ423:BZ432)</f>
        <v>0</v>
      </c>
      <c r="CA422" s="71">
        <f t="shared" ref="CA422:DS422" si="3808">SUM(CA423:CA438)</f>
        <v>0</v>
      </c>
      <c r="CB422" s="152">
        <f t="shared" si="3808"/>
        <v>38</v>
      </c>
      <c r="CC422" s="152">
        <f t="shared" si="3808"/>
        <v>94</v>
      </c>
      <c r="CD422" s="152">
        <f t="shared" si="3808"/>
        <v>86</v>
      </c>
      <c r="CE422" s="152">
        <f t="shared" si="3808"/>
        <v>156</v>
      </c>
      <c r="CF422" s="152">
        <f t="shared" si="3808"/>
        <v>0</v>
      </c>
      <c r="CG422" s="152">
        <f t="shared" si="3808"/>
        <v>0</v>
      </c>
      <c r="CH422" s="152">
        <f t="shared" si="3808"/>
        <v>0</v>
      </c>
      <c r="CI422" s="152">
        <f t="shared" si="3808"/>
        <v>0</v>
      </c>
      <c r="CJ422" s="152">
        <f t="shared" si="3808"/>
        <v>6</v>
      </c>
      <c r="CK422" s="152">
        <f t="shared" si="3808"/>
        <v>8.5</v>
      </c>
      <c r="CL422" s="152">
        <f t="shared" si="3808"/>
        <v>0</v>
      </c>
      <c r="CM422" s="152">
        <f t="shared" si="3808"/>
        <v>0</v>
      </c>
      <c r="CN422" s="152">
        <f t="shared" si="3808"/>
        <v>0</v>
      </c>
      <c r="CO422" s="152">
        <f t="shared" si="3808"/>
        <v>0</v>
      </c>
      <c r="CP422" s="152">
        <f t="shared" si="3808"/>
        <v>2</v>
      </c>
      <c r="CQ422" s="152">
        <f t="shared" si="3808"/>
        <v>105</v>
      </c>
      <c r="CR422" s="152">
        <f t="shared" si="3808"/>
        <v>0</v>
      </c>
      <c r="CS422" s="152">
        <f t="shared" si="3808"/>
        <v>0</v>
      </c>
      <c r="CT422" s="152">
        <f t="shared" si="3808"/>
        <v>0</v>
      </c>
      <c r="CU422" s="71">
        <f t="shared" si="3808"/>
        <v>0</v>
      </c>
      <c r="CV422" s="152">
        <f t="shared" si="3808"/>
        <v>0</v>
      </c>
      <c r="CW422" s="152">
        <f t="shared" si="3808"/>
        <v>0</v>
      </c>
      <c r="CX422" s="152">
        <f t="shared" si="3808"/>
        <v>0</v>
      </c>
      <c r="CY422" s="152">
        <f t="shared" si="3808"/>
        <v>0</v>
      </c>
      <c r="CZ422" s="152">
        <f t="shared" si="3808"/>
        <v>0</v>
      </c>
      <c r="DA422" s="152">
        <f t="shared" si="3808"/>
        <v>0</v>
      </c>
      <c r="DB422" s="152">
        <f t="shared" si="3808"/>
        <v>0</v>
      </c>
      <c r="DC422" s="169">
        <f t="shared" si="3808"/>
        <v>0</v>
      </c>
      <c r="DD422" s="152">
        <f t="shared" si="3808"/>
        <v>3</v>
      </c>
      <c r="DE422" s="169">
        <f t="shared" si="3808"/>
        <v>24</v>
      </c>
      <c r="DF422" s="152">
        <f t="shared" si="3808"/>
        <v>0</v>
      </c>
      <c r="DG422" s="152">
        <f t="shared" si="3808"/>
        <v>0</v>
      </c>
      <c r="DH422" s="152">
        <f t="shared" si="3808"/>
        <v>0</v>
      </c>
      <c r="DI422" s="152">
        <f t="shared" si="3808"/>
        <v>0</v>
      </c>
      <c r="DJ422" s="152">
        <f t="shared" si="3808"/>
        <v>1</v>
      </c>
      <c r="DK422" s="71">
        <f t="shared" si="3808"/>
        <v>23.666666666666668</v>
      </c>
      <c r="DL422" s="152">
        <f t="shared" si="3808"/>
        <v>0</v>
      </c>
      <c r="DM422" s="152">
        <f t="shared" si="3808"/>
        <v>0</v>
      </c>
      <c r="DN422" s="152">
        <f t="shared" si="3808"/>
        <v>0</v>
      </c>
      <c r="DO422" s="152">
        <f t="shared" si="3808"/>
        <v>0</v>
      </c>
      <c r="DP422" s="152">
        <f t="shared" si="3808"/>
        <v>0</v>
      </c>
      <c r="DQ422" s="152">
        <f t="shared" si="3808"/>
        <v>0</v>
      </c>
      <c r="DR422" s="152">
        <f t="shared" si="3808"/>
        <v>0</v>
      </c>
      <c r="DS422" s="71">
        <f t="shared" si="3808"/>
        <v>417.16666666666669</v>
      </c>
      <c r="DT422" s="71">
        <f>SUM(DT423:DT438)</f>
        <v>303.66666666666669</v>
      </c>
      <c r="DU422" s="152"/>
      <c r="DV422" s="152"/>
      <c r="DW422" s="152"/>
      <c r="DX422" s="152"/>
      <c r="DY422" s="152">
        <v>27</v>
      </c>
      <c r="DZ422" s="101" t="s">
        <v>87</v>
      </c>
      <c r="EA422" s="100" t="s">
        <v>84</v>
      </c>
      <c r="EB422" s="101">
        <v>1</v>
      </c>
      <c r="EC422" s="152"/>
      <c r="ED422" s="152"/>
      <c r="EE422" s="152"/>
      <c r="EF422" s="152"/>
      <c r="EG422" s="152"/>
      <c r="EH422" s="152"/>
      <c r="EI422" s="152"/>
      <c r="EJ422" s="152">
        <f>SUM(EJ423:EJ438)</f>
        <v>526</v>
      </c>
      <c r="EK422" s="152">
        <f>SUM(EK423:EK438)</f>
        <v>296</v>
      </c>
      <c r="EL422" s="152">
        <f>SUM(EL423:EL438)</f>
        <v>0</v>
      </c>
      <c r="EM422" s="71">
        <f>SUM(EM423:EM438)</f>
        <v>0</v>
      </c>
      <c r="EN422" s="152">
        <f t="shared" ref="EN422:GF422" si="3809">SUM(EN423:EN438)</f>
        <v>120</v>
      </c>
      <c r="EO422" s="152">
        <f t="shared" si="3809"/>
        <v>176</v>
      </c>
      <c r="EP422" s="152">
        <f t="shared" si="3809"/>
        <v>162</v>
      </c>
      <c r="EQ422" s="152">
        <f t="shared" si="3809"/>
        <v>232</v>
      </c>
      <c r="ER422" s="152">
        <f t="shared" si="3809"/>
        <v>0</v>
      </c>
      <c r="ES422" s="152">
        <f t="shared" si="3809"/>
        <v>0</v>
      </c>
      <c r="ET422" s="152">
        <f t="shared" si="3809"/>
        <v>14</v>
      </c>
      <c r="EU422" s="152">
        <f t="shared" si="3809"/>
        <v>14</v>
      </c>
      <c r="EV422" s="152">
        <f t="shared" si="3809"/>
        <v>6</v>
      </c>
      <c r="EW422" s="152">
        <f t="shared" si="3809"/>
        <v>18.899999999999999</v>
      </c>
      <c r="EX422" s="152">
        <f t="shared" si="3809"/>
        <v>0</v>
      </c>
      <c r="EY422" s="152">
        <f t="shared" si="3809"/>
        <v>0</v>
      </c>
      <c r="EZ422" s="152">
        <f t="shared" si="3809"/>
        <v>17</v>
      </c>
      <c r="FA422" s="152">
        <f t="shared" si="3809"/>
        <v>34</v>
      </c>
      <c r="FB422" s="152">
        <f t="shared" si="3809"/>
        <v>4</v>
      </c>
      <c r="FC422" s="152">
        <f t="shared" si="3809"/>
        <v>210</v>
      </c>
      <c r="FD422" s="152">
        <f t="shared" si="3809"/>
        <v>0</v>
      </c>
      <c r="FE422" s="152">
        <f t="shared" si="3809"/>
        <v>0</v>
      </c>
      <c r="FF422" s="152">
        <f t="shared" si="3809"/>
        <v>0</v>
      </c>
      <c r="FG422" s="71">
        <f t="shared" si="3809"/>
        <v>0</v>
      </c>
      <c r="FH422" s="152">
        <f t="shared" si="3809"/>
        <v>0</v>
      </c>
      <c r="FI422" s="152">
        <f t="shared" si="3809"/>
        <v>0</v>
      </c>
      <c r="FJ422" s="152">
        <f t="shared" si="3809"/>
        <v>2</v>
      </c>
      <c r="FK422" s="152">
        <f t="shared" si="3809"/>
        <v>96</v>
      </c>
      <c r="FL422" s="152">
        <f t="shared" si="3809"/>
        <v>0</v>
      </c>
      <c r="FM422" s="152">
        <f t="shared" si="3809"/>
        <v>0</v>
      </c>
      <c r="FN422" s="152">
        <f t="shared" si="3809"/>
        <v>0</v>
      </c>
      <c r="FO422" s="152">
        <f t="shared" si="3809"/>
        <v>0</v>
      </c>
      <c r="FP422" s="152">
        <f t="shared" si="3809"/>
        <v>5</v>
      </c>
      <c r="FQ422" s="152">
        <f>SUM(FQ423:FQ438)</f>
        <v>36</v>
      </c>
      <c r="FR422" s="152"/>
      <c r="FS422" s="169">
        <f>SUM(FS423:FS438)</f>
        <v>23.666666666666668</v>
      </c>
      <c r="FT422" s="152">
        <f t="shared" si="3809"/>
        <v>0</v>
      </c>
      <c r="FU422" s="152">
        <f t="shared" si="3809"/>
        <v>0</v>
      </c>
      <c r="FV422" s="152">
        <f t="shared" si="3809"/>
        <v>1</v>
      </c>
      <c r="FW422" s="169">
        <f t="shared" si="3809"/>
        <v>23.666666666666668</v>
      </c>
      <c r="FX422" s="152">
        <f t="shared" si="3809"/>
        <v>0</v>
      </c>
      <c r="FY422" s="152">
        <f t="shared" si="3809"/>
        <v>0</v>
      </c>
      <c r="FZ422" s="152">
        <f t="shared" si="3809"/>
        <v>0</v>
      </c>
      <c r="GA422" s="152">
        <f t="shared" si="3809"/>
        <v>0</v>
      </c>
      <c r="GB422" s="152">
        <f t="shared" si="3809"/>
        <v>0</v>
      </c>
      <c r="GC422" s="152">
        <f t="shared" si="3809"/>
        <v>0</v>
      </c>
      <c r="GD422" s="152">
        <f t="shared" si="3809"/>
        <v>0</v>
      </c>
      <c r="GE422" s="71">
        <f t="shared" si="3809"/>
        <v>870.23333333333335</v>
      </c>
      <c r="GF422" s="71">
        <f t="shared" si="3809"/>
        <v>487.66666666666669</v>
      </c>
      <c r="GG422" s="152"/>
      <c r="GH422" s="152"/>
      <c r="GI422" s="152"/>
      <c r="GJ422" s="264"/>
      <c r="GK422" s="268"/>
      <c r="GL422" s="265"/>
      <c r="GM422" s="7"/>
      <c r="GO422" s="11"/>
      <c r="GP422" s="37"/>
      <c r="GR422" s="38"/>
    </row>
    <row r="423" spans="1:200" ht="24.75" hidden="1" customHeight="1" outlineLevel="1" x14ac:dyDescent="0.3">
      <c r="A423" s="116"/>
      <c r="B423" s="62" t="s">
        <v>102</v>
      </c>
      <c r="C423" s="63" t="s">
        <v>110</v>
      </c>
      <c r="D423" s="63" t="s">
        <v>95</v>
      </c>
      <c r="E423" s="63" t="s">
        <v>130</v>
      </c>
      <c r="F423" s="63" t="s">
        <v>151</v>
      </c>
      <c r="G423" s="63">
        <v>5</v>
      </c>
      <c r="H423" s="63">
        <v>24</v>
      </c>
      <c r="I423" s="63">
        <v>1</v>
      </c>
      <c r="J423" s="63">
        <v>1</v>
      </c>
      <c r="K423" s="63">
        <f t="shared" ref="K423:K428" si="3810">SUM(J423)*2</f>
        <v>2</v>
      </c>
      <c r="L423" s="109">
        <v>82</v>
      </c>
      <c r="M423" s="64">
        <f t="shared" ref="M423:M428" si="3811">SUM(N423+P423+R423+T423+V423)</f>
        <v>14</v>
      </c>
      <c r="N423" s="65"/>
      <c r="O423" s="66">
        <f t="shared" ref="O423:O428" si="3812">SUM(N423)*I423</f>
        <v>0</v>
      </c>
      <c r="P423" s="65"/>
      <c r="Q423" s="66">
        <f t="shared" ref="Q423:Q430" si="3813">J423*P423</f>
        <v>0</v>
      </c>
      <c r="R423" s="65"/>
      <c r="S423" s="66">
        <f t="shared" ref="S423:S428" si="3814">SUM(R423)*J423</f>
        <v>0</v>
      </c>
      <c r="T423" s="65"/>
      <c r="U423" s="66">
        <f t="shared" ref="U423:U428" si="3815">SUM(T423)*K423</f>
        <v>0</v>
      </c>
      <c r="V423" s="65">
        <v>14</v>
      </c>
      <c r="W423" s="66">
        <f>SUM(V423)*J423</f>
        <v>14</v>
      </c>
      <c r="X423" s="116"/>
      <c r="Y423" s="116"/>
      <c r="Z423" s="116"/>
      <c r="AA423" s="116"/>
      <c r="AB423" s="116"/>
      <c r="AC423" s="116"/>
      <c r="AD423" s="116"/>
      <c r="AE423" s="116"/>
      <c r="AF423" s="116"/>
      <c r="AG423" s="116"/>
      <c r="AH423" s="116"/>
      <c r="AI423" s="181"/>
      <c r="AJ423" s="116"/>
      <c r="AK423" s="116"/>
      <c r="AL423" s="116"/>
      <c r="AM423" s="116"/>
      <c r="AN423" s="116"/>
      <c r="AO423" s="116"/>
      <c r="AP423" s="116"/>
      <c r="AQ423" s="116"/>
      <c r="AR423" s="116"/>
      <c r="AS423" s="116"/>
      <c r="AT423" s="116"/>
      <c r="AU423" s="116"/>
      <c r="AV423" s="116"/>
      <c r="AW423" s="116"/>
      <c r="AX423" s="116"/>
      <c r="AY423" s="116"/>
      <c r="AZ423" s="116"/>
      <c r="BA423" s="116"/>
      <c r="BB423" s="116"/>
      <c r="BC423" s="116"/>
      <c r="BD423" s="116"/>
      <c r="BE423" s="116"/>
      <c r="BF423" s="116"/>
      <c r="BG423" s="181">
        <f t="shared" ref="BG423:BG438" si="3816">SUM(AO423+BE423+BC423+BA423+AY423+AW423+AS423+AQ423+AK423+AM423+AI423+AG423+AE423+AC423+AA423+Y423+X423+W423+U423+Q423+O423+S423+AU423)</f>
        <v>14</v>
      </c>
      <c r="BH423" s="181">
        <f t="shared" ref="BH423:BH438" si="3817">SUM(O423+Q423+U423+W423+X423+AS423+AW423+AY423+BA423+BC423+S423+AQ423)</f>
        <v>14</v>
      </c>
      <c r="BI423" s="116"/>
      <c r="BJ423" s="116"/>
      <c r="BK423" s="116"/>
      <c r="BL423" s="116"/>
      <c r="BM423" s="82"/>
      <c r="BN423" s="62" t="s">
        <v>213</v>
      </c>
      <c r="BO423" s="63" t="s">
        <v>110</v>
      </c>
      <c r="BP423" s="63" t="s">
        <v>95</v>
      </c>
      <c r="BQ423" s="63" t="s">
        <v>130</v>
      </c>
      <c r="BR423" s="63" t="s">
        <v>298</v>
      </c>
      <c r="BS423" s="63">
        <v>8</v>
      </c>
      <c r="BT423" s="63">
        <v>166</v>
      </c>
      <c r="BU423" s="63">
        <v>1</v>
      </c>
      <c r="BV423" s="63">
        <v>1</v>
      </c>
      <c r="BW423" s="63">
        <f>SUM(BV423)*2</f>
        <v>2</v>
      </c>
      <c r="BX423" s="120">
        <v>40</v>
      </c>
      <c r="BY423" s="64">
        <f>SUM(BZ423+CB423+CD423+CF423+CH423)</f>
        <v>16</v>
      </c>
      <c r="BZ423" s="65"/>
      <c r="CA423" s="66">
        <f>SUM(BZ423)*BU423</f>
        <v>0</v>
      </c>
      <c r="CB423" s="65">
        <v>10</v>
      </c>
      <c r="CC423" s="66">
        <f>BV423*CB423</f>
        <v>10</v>
      </c>
      <c r="CD423" s="65">
        <v>6</v>
      </c>
      <c r="CE423" s="66">
        <f>SUM(CD423)*BV423</f>
        <v>6</v>
      </c>
      <c r="CF423" s="65"/>
      <c r="CG423" s="66">
        <f>SUM(CF423)*BW423</f>
        <v>0</v>
      </c>
      <c r="CH423" s="65"/>
      <c r="CI423" s="66">
        <f>SUM(CH423)*BV423*5</f>
        <v>0</v>
      </c>
      <c r="CJ423" s="67">
        <f>SUM(BV423*DJ423*2+BW423*DL423*2)</f>
        <v>0</v>
      </c>
      <c r="CK423" s="67">
        <v>4</v>
      </c>
      <c r="CL423" s="65"/>
      <c r="CM423" s="66"/>
      <c r="CN423" s="65"/>
      <c r="CO423" s="67">
        <f>SUM(CN423)*3*BT423/5</f>
        <v>0</v>
      </c>
      <c r="CP423" s="65"/>
      <c r="CQ423" s="69">
        <f>SUM(CP423*BT423*(30+4))</f>
        <v>0</v>
      </c>
      <c r="CR423" s="65"/>
      <c r="CS423" s="66">
        <f>SUM(CR423*BT423*3)</f>
        <v>0</v>
      </c>
      <c r="CT423" s="65"/>
      <c r="CU423" s="67">
        <f>SUM(CT423*BT423/3)</f>
        <v>0</v>
      </c>
      <c r="CV423" s="65"/>
      <c r="CW423" s="67">
        <f>SUM(CV423*BT423*2/3)</f>
        <v>0</v>
      </c>
      <c r="CX423" s="65"/>
      <c r="CY423" s="66">
        <f>SUM(CX423*BT423*2)</f>
        <v>0</v>
      </c>
      <c r="CZ423" s="65"/>
      <c r="DA423" s="66">
        <f>SUM(CZ423*BV423*2)</f>
        <v>0</v>
      </c>
      <c r="DB423" s="65"/>
      <c r="DC423" s="66">
        <f>SUM(DB423*BT423*2)</f>
        <v>0</v>
      </c>
      <c r="DD423" s="65">
        <v>1</v>
      </c>
      <c r="DE423" s="66">
        <f>DD423*BV423*6</f>
        <v>6</v>
      </c>
      <c r="DF423" s="65"/>
      <c r="DG423" s="67">
        <f>DF423*BT423/3</f>
        <v>0</v>
      </c>
      <c r="DH423" s="65"/>
      <c r="DI423" s="66">
        <f>SUM(BV423*DH423*6)</f>
        <v>0</v>
      </c>
      <c r="DJ423" s="65"/>
      <c r="DK423" s="66">
        <f>SUM(BV423*DJ423*8)</f>
        <v>0</v>
      </c>
      <c r="DL423" s="65"/>
      <c r="DM423" s="67">
        <f>SUM(DL423*BW423*5*6)</f>
        <v>0</v>
      </c>
      <c r="DN423" s="65"/>
      <c r="DO423" s="67">
        <f>SUM(DN423*BW423*4*6)</f>
        <v>0</v>
      </c>
      <c r="DP423" s="65"/>
      <c r="DQ423" s="70">
        <f>SUM(DP423*50)</f>
        <v>0</v>
      </c>
      <c r="DR423" s="79"/>
      <c r="DS423" s="153">
        <f t="shared" ref="DS423:DS438" si="3818">SUM(DA423+DQ423+DO423+DM423+DK423+DI423+DE423+DC423+CW423+CY423+CU423+CS423+CQ423+CO423+CM423+CK423+CJ423+CI423+CG423+CC423+CA423+CE423+DG423)</f>
        <v>26</v>
      </c>
      <c r="DT423" s="153">
        <f t="shared" ref="DT423:DT438" si="3819">SUM(CA423+CC423+CG423+CI423+CJ423+DE423+DI423+DK423+DM423+DO423+CE423+DC423)</f>
        <v>22</v>
      </c>
      <c r="DU423" s="79"/>
      <c r="DV423" s="79"/>
      <c r="DW423" s="79"/>
      <c r="DX423" s="182"/>
      <c r="DY423" s="183"/>
      <c r="DZ423" s="62" t="s">
        <v>213</v>
      </c>
      <c r="EA423" s="63" t="s">
        <v>110</v>
      </c>
      <c r="EB423" s="63" t="s">
        <v>95</v>
      </c>
      <c r="EC423" s="79"/>
      <c r="ED423" s="79"/>
      <c r="EE423" s="79"/>
      <c r="EF423" s="79"/>
      <c r="EG423" s="79"/>
      <c r="EH423" s="79"/>
      <c r="EI423" s="79"/>
      <c r="EJ423" s="79">
        <f t="shared" ref="EJ423:EJ438" si="3820">SUM(L423+BX423)</f>
        <v>122</v>
      </c>
      <c r="EK423" s="79">
        <f t="shared" ref="EK423:EK438" si="3821">SUM(M423+BY423)</f>
        <v>30</v>
      </c>
      <c r="EL423" s="79">
        <f t="shared" ref="EL423:EL438" si="3822">SUM(N423+BZ423)</f>
        <v>0</v>
      </c>
      <c r="EM423" s="153">
        <f t="shared" ref="EM423:EM438" si="3823">SUM(O423+CA423)</f>
        <v>0</v>
      </c>
      <c r="EN423" s="79">
        <f t="shared" ref="EN423:EN438" si="3824">SUM(P423+CB423)</f>
        <v>10</v>
      </c>
      <c r="EO423" s="79">
        <f t="shared" ref="EO423:EO438" si="3825">SUM(Q423+CC423)</f>
        <v>10</v>
      </c>
      <c r="EP423" s="79">
        <f t="shared" ref="EP423:EP438" si="3826">SUM(R423+CD423)</f>
        <v>6</v>
      </c>
      <c r="EQ423" s="79">
        <f t="shared" ref="EQ423:EQ438" si="3827">SUM(S423+CE423)</f>
        <v>6</v>
      </c>
      <c r="ER423" s="79">
        <f t="shared" ref="ER423:ER438" si="3828">SUM(T423+CF423)</f>
        <v>0</v>
      </c>
      <c r="ES423" s="79">
        <f t="shared" ref="ES423:ES438" si="3829">SUM(U423+CG423)</f>
        <v>0</v>
      </c>
      <c r="ET423" s="79">
        <f t="shared" ref="ET423:ET438" si="3830">SUM(V423+CH423)</f>
        <v>14</v>
      </c>
      <c r="EU423" s="79">
        <f t="shared" ref="EU423:EU438" si="3831">SUM(W423+CI423)</f>
        <v>14</v>
      </c>
      <c r="EV423" s="79">
        <f t="shared" ref="EV423:EV438" si="3832">SUM(X423+CJ423)</f>
        <v>0</v>
      </c>
      <c r="EW423" s="79">
        <f t="shared" ref="EW423:EW438" si="3833">SUM(Y423+CK423)</f>
        <v>4</v>
      </c>
      <c r="EX423" s="79">
        <f t="shared" ref="EX423:EX438" si="3834">SUM(Z423+CL423)</f>
        <v>0</v>
      </c>
      <c r="EY423" s="79">
        <f t="shared" ref="EY423:EY438" si="3835">SUM(AA423+CM423)</f>
        <v>0</v>
      </c>
      <c r="EZ423" s="79">
        <f t="shared" ref="EZ423:EZ438" si="3836">SUM(AB423+CN423)</f>
        <v>0</v>
      </c>
      <c r="FA423" s="79">
        <f t="shared" ref="FA423:FA438" si="3837">SUM(AC423+CO423)</f>
        <v>0</v>
      </c>
      <c r="FB423" s="79">
        <f t="shared" ref="FB423:FB438" si="3838">SUM(AD423+CP423)</f>
        <v>0</v>
      </c>
      <c r="FC423" s="79">
        <f t="shared" ref="FC423:FC438" si="3839">SUM(AE423+CQ423)</f>
        <v>0</v>
      </c>
      <c r="FD423" s="79">
        <f t="shared" ref="FD423:FD438" si="3840">SUM(AF423+CR423)</f>
        <v>0</v>
      </c>
      <c r="FE423" s="79">
        <f t="shared" ref="FE423:FE438" si="3841">SUM(AG423+CS423)</f>
        <v>0</v>
      </c>
      <c r="FF423" s="79">
        <f t="shared" ref="FF423:FF438" si="3842">SUM(AH423+CT423)</f>
        <v>0</v>
      </c>
      <c r="FG423" s="153">
        <f t="shared" ref="FG423:FG438" si="3843">SUM(AI423+CU423)</f>
        <v>0</v>
      </c>
      <c r="FH423" s="79">
        <f t="shared" ref="FH423:FH438" si="3844">SUM(AJ423+CV423)</f>
        <v>0</v>
      </c>
      <c r="FI423" s="79">
        <f t="shared" ref="FI423:FI438" si="3845">SUM(AK423+CW423)</f>
        <v>0</v>
      </c>
      <c r="FJ423" s="79">
        <f t="shared" ref="FJ423:FJ438" si="3846">SUM(AL423+CX423)</f>
        <v>0</v>
      </c>
      <c r="FK423" s="79">
        <f t="shared" ref="FK423:FK438" si="3847">SUM(AM423+CY423)</f>
        <v>0</v>
      </c>
      <c r="FL423" s="79">
        <f t="shared" ref="FL423:FL438" si="3848">SUM(AN423+CZ423)</f>
        <v>0</v>
      </c>
      <c r="FM423" s="79">
        <f t="shared" ref="FM423:FM438" si="3849">SUM(AO423+DA423)</f>
        <v>0</v>
      </c>
      <c r="FN423" s="79">
        <f t="shared" ref="FN423:FN438" si="3850">SUM(AP423+DB423)</f>
        <v>0</v>
      </c>
      <c r="FO423" s="79">
        <f t="shared" ref="FO423:FO438" si="3851">SUM(AQ423+DC423)</f>
        <v>0</v>
      </c>
      <c r="FP423" s="79">
        <f t="shared" ref="FP423:FP438" si="3852">SUM(AR423+DD423)</f>
        <v>1</v>
      </c>
      <c r="FQ423" s="79">
        <f t="shared" ref="FQ423:FS438" si="3853">SUM(AS423+DE423)</f>
        <v>6</v>
      </c>
      <c r="FR423" s="79"/>
      <c r="FS423" s="155">
        <f t="shared" si="3853"/>
        <v>0</v>
      </c>
      <c r="FT423" s="79">
        <f t="shared" ref="FT423:FT438" si="3854">SUM(AV423+DH423)</f>
        <v>0</v>
      </c>
      <c r="FU423" s="79">
        <f t="shared" ref="FU423:FU438" si="3855">SUM(AW423+DI423)</f>
        <v>0</v>
      </c>
      <c r="FV423" s="79">
        <f t="shared" ref="FV423:FV438" si="3856">SUM(AX423+DJ423)</f>
        <v>0</v>
      </c>
      <c r="FW423" s="79">
        <f t="shared" ref="FW423:FW438" si="3857">SUM(AY423+DK423)</f>
        <v>0</v>
      </c>
      <c r="FX423" s="79">
        <f t="shared" ref="FX423:FX438" si="3858">SUM(AZ423+DL423)</f>
        <v>0</v>
      </c>
      <c r="FY423" s="79">
        <f t="shared" ref="FY423:FY438" si="3859">SUM(BA423+DM423)</f>
        <v>0</v>
      </c>
      <c r="FZ423" s="79">
        <f t="shared" ref="FZ423:FZ438" si="3860">SUM(BB423+DN423)</f>
        <v>0</v>
      </c>
      <c r="GA423" s="79">
        <f t="shared" ref="GA423:GA438" si="3861">SUM(BC423+DO423)</f>
        <v>0</v>
      </c>
      <c r="GB423" s="79">
        <f t="shared" ref="GB423:GB438" si="3862">SUM(BD423+DP423)</f>
        <v>0</v>
      </c>
      <c r="GC423" s="79">
        <f t="shared" ref="GC423:GC438" si="3863">SUM(BE423+DQ423)</f>
        <v>0</v>
      </c>
      <c r="GD423" s="79">
        <f t="shared" ref="GD423:GD438" si="3864">SUM(BF423+DR423)</f>
        <v>0</v>
      </c>
      <c r="GE423" s="153">
        <f t="shared" ref="GE423:GE438" si="3865">SUM(BG423+DS423)</f>
        <v>40</v>
      </c>
      <c r="GF423" s="153">
        <f t="shared" ref="GF423:GF438" si="3866">SUM(BH423+DT423)</f>
        <v>36</v>
      </c>
      <c r="GG423" s="79"/>
      <c r="GH423" s="79"/>
      <c r="GI423" s="79"/>
      <c r="GJ423" s="80"/>
      <c r="GK423" s="267"/>
      <c r="GL423" s="10"/>
      <c r="GM423" s="10"/>
      <c r="GN423" s="1"/>
      <c r="GO423" s="13"/>
      <c r="GP423" s="26"/>
      <c r="GQ423" s="5"/>
      <c r="GR423" s="5"/>
    </row>
    <row r="424" spans="1:200" ht="24.95" hidden="1" customHeight="1" outlineLevel="1" x14ac:dyDescent="0.3">
      <c r="A424" s="116"/>
      <c r="B424" s="62" t="s">
        <v>93</v>
      </c>
      <c r="C424" s="119" t="s">
        <v>94</v>
      </c>
      <c r="D424" s="119" t="s">
        <v>95</v>
      </c>
      <c r="E424" s="119" t="s">
        <v>162</v>
      </c>
      <c r="F424" s="119" t="s">
        <v>165</v>
      </c>
      <c r="G424" s="119">
        <v>1</v>
      </c>
      <c r="H424" s="63">
        <v>91</v>
      </c>
      <c r="I424" s="63">
        <v>1</v>
      </c>
      <c r="J424" s="63">
        <v>1</v>
      </c>
      <c r="K424" s="63">
        <f t="shared" si="3810"/>
        <v>2</v>
      </c>
      <c r="L424" s="109">
        <v>42</v>
      </c>
      <c r="M424" s="110">
        <f t="shared" si="3811"/>
        <v>22</v>
      </c>
      <c r="N424" s="109"/>
      <c r="O424" s="109">
        <f t="shared" si="3812"/>
        <v>0</v>
      </c>
      <c r="P424" s="109">
        <v>20</v>
      </c>
      <c r="Q424" s="111">
        <f t="shared" si="3813"/>
        <v>20</v>
      </c>
      <c r="R424" s="109">
        <v>2</v>
      </c>
      <c r="S424" s="111">
        <f t="shared" si="3814"/>
        <v>2</v>
      </c>
      <c r="T424" s="176"/>
      <c r="U424" s="66">
        <f t="shared" si="3815"/>
        <v>0</v>
      </c>
      <c r="V424" s="176"/>
      <c r="W424" s="66">
        <f>SUM(V424)*J424*3</f>
        <v>0</v>
      </c>
      <c r="X424" s="67">
        <f>2/8*J424*AX424</f>
        <v>0</v>
      </c>
      <c r="Y424" s="67">
        <f>SUM(L424*5/100*J424)</f>
        <v>2.1</v>
      </c>
      <c r="Z424" s="176"/>
      <c r="AA424" s="66"/>
      <c r="AB424" s="176"/>
      <c r="AC424" s="67">
        <f>SUM(AB424)*3*H424/5</f>
        <v>0</v>
      </c>
      <c r="AD424" s="176"/>
      <c r="AE424" s="66">
        <f>SUM(AD424*H424*(30+4))</f>
        <v>0</v>
      </c>
      <c r="AF424" s="176"/>
      <c r="AG424" s="66">
        <f>SUM(AF424*H424*3)</f>
        <v>0</v>
      </c>
      <c r="AH424" s="176"/>
      <c r="AI424" s="67">
        <f>SUM(AH424*H424/3)</f>
        <v>0</v>
      </c>
      <c r="AJ424" s="176"/>
      <c r="AK424" s="67">
        <f>SUM(AJ424*H424*2/3)</f>
        <v>0</v>
      </c>
      <c r="AL424" s="176"/>
      <c r="AM424" s="66">
        <f>SUM(AL424*H424)</f>
        <v>0</v>
      </c>
      <c r="AN424" s="176"/>
      <c r="AO424" s="66">
        <f>SUM(AN424*J424)</f>
        <v>0</v>
      </c>
      <c r="AP424" s="176"/>
      <c r="AQ424" s="67">
        <f>SUM(AP424*H424*2)</f>
        <v>0</v>
      </c>
      <c r="AR424" s="176">
        <v>1</v>
      </c>
      <c r="AS424" s="67">
        <f>SUM(J424*AR424*6)</f>
        <v>6</v>
      </c>
      <c r="AT424" s="65"/>
      <c r="AU424" s="67">
        <f>AT424*H424/3</f>
        <v>0</v>
      </c>
      <c r="AV424" s="176"/>
      <c r="AW424" s="66">
        <f>SUM(AV424*H424/3)</f>
        <v>0</v>
      </c>
      <c r="AX424" s="65"/>
      <c r="AY424" s="67">
        <f>AX424*J424*8/2</f>
        <v>0</v>
      </c>
      <c r="AZ424" s="176"/>
      <c r="BA424" s="67">
        <f t="shared" ref="BA424:BA430" si="3867">SUM(AZ424*K424*5*6)</f>
        <v>0</v>
      </c>
      <c r="BB424" s="176"/>
      <c r="BC424" s="67">
        <f>SUM(BB424*K424*4*6)</f>
        <v>0</v>
      </c>
      <c r="BD424" s="176"/>
      <c r="BE424" s="70">
        <f>SUM(BD424*50)</f>
        <v>0</v>
      </c>
      <c r="BF424" s="116"/>
      <c r="BG424" s="181">
        <f t="shared" si="3816"/>
        <v>30.1</v>
      </c>
      <c r="BH424" s="181">
        <f t="shared" si="3817"/>
        <v>28</v>
      </c>
      <c r="BI424" s="116"/>
      <c r="BJ424" s="116"/>
      <c r="BK424" s="116"/>
      <c r="BL424" s="116"/>
      <c r="BM424" s="82"/>
      <c r="BN424" s="62"/>
      <c r="BO424" s="63"/>
      <c r="BP424" s="63"/>
      <c r="BQ424" s="63"/>
      <c r="BR424" s="63"/>
      <c r="BS424" s="63"/>
      <c r="BT424" s="63"/>
      <c r="BU424" s="63"/>
      <c r="BV424" s="63"/>
      <c r="BW424" s="63"/>
      <c r="BX424" s="109"/>
      <c r="BY424" s="135"/>
      <c r="BZ424" s="65"/>
      <c r="CA424" s="66"/>
      <c r="CB424" s="65"/>
      <c r="CC424" s="66"/>
      <c r="CD424" s="65"/>
      <c r="CE424" s="66"/>
      <c r="CF424" s="65"/>
      <c r="CG424" s="66"/>
      <c r="CH424" s="65"/>
      <c r="CI424" s="66"/>
      <c r="CJ424" s="67"/>
      <c r="CK424" s="67"/>
      <c r="CL424" s="65"/>
      <c r="CM424" s="66"/>
      <c r="CN424" s="65"/>
      <c r="CO424" s="67"/>
      <c r="CP424" s="65"/>
      <c r="CQ424" s="69"/>
      <c r="CR424" s="65"/>
      <c r="CS424" s="66"/>
      <c r="CT424" s="65"/>
      <c r="CU424" s="67"/>
      <c r="CV424" s="65"/>
      <c r="CW424" s="67"/>
      <c r="CX424" s="65"/>
      <c r="CY424" s="66"/>
      <c r="CZ424" s="65"/>
      <c r="DA424" s="66"/>
      <c r="DB424" s="65"/>
      <c r="DC424" s="66"/>
      <c r="DD424" s="65"/>
      <c r="DE424" s="66"/>
      <c r="DF424" s="65"/>
      <c r="DG424" s="67"/>
      <c r="DH424" s="65"/>
      <c r="DI424" s="66"/>
      <c r="DJ424" s="65"/>
      <c r="DK424" s="66"/>
      <c r="DL424" s="79"/>
      <c r="DM424" s="79"/>
      <c r="DN424" s="79"/>
      <c r="DO424" s="79"/>
      <c r="DP424" s="79"/>
      <c r="DQ424" s="79"/>
      <c r="DR424" s="79"/>
      <c r="DS424" s="153">
        <f t="shared" si="3818"/>
        <v>0</v>
      </c>
      <c r="DT424" s="153">
        <f t="shared" si="3819"/>
        <v>0</v>
      </c>
      <c r="DU424" s="79"/>
      <c r="DV424" s="79"/>
      <c r="DW424" s="79"/>
      <c r="DX424" s="182"/>
      <c r="DY424" s="183"/>
      <c r="DZ424" s="62" t="s">
        <v>213</v>
      </c>
      <c r="EA424" s="63" t="s">
        <v>110</v>
      </c>
      <c r="EB424" s="63" t="s">
        <v>95</v>
      </c>
      <c r="EC424" s="79"/>
      <c r="ED424" s="79"/>
      <c r="EE424" s="79"/>
      <c r="EF424" s="79"/>
      <c r="EG424" s="79"/>
      <c r="EH424" s="79"/>
      <c r="EI424" s="79"/>
      <c r="EJ424" s="79">
        <f t="shared" si="3820"/>
        <v>42</v>
      </c>
      <c r="EK424" s="79">
        <f t="shared" si="3821"/>
        <v>22</v>
      </c>
      <c r="EL424" s="79">
        <f t="shared" si="3822"/>
        <v>0</v>
      </c>
      <c r="EM424" s="153">
        <f t="shared" si="3823"/>
        <v>0</v>
      </c>
      <c r="EN424" s="79">
        <f t="shared" si="3824"/>
        <v>20</v>
      </c>
      <c r="EO424" s="79">
        <f t="shared" si="3825"/>
        <v>20</v>
      </c>
      <c r="EP424" s="79">
        <f t="shared" si="3826"/>
        <v>2</v>
      </c>
      <c r="EQ424" s="79">
        <f t="shared" si="3827"/>
        <v>2</v>
      </c>
      <c r="ER424" s="79">
        <f t="shared" si="3828"/>
        <v>0</v>
      </c>
      <c r="ES424" s="79">
        <f t="shared" si="3829"/>
        <v>0</v>
      </c>
      <c r="ET424" s="79">
        <f t="shared" si="3830"/>
        <v>0</v>
      </c>
      <c r="EU424" s="79">
        <f t="shared" si="3831"/>
        <v>0</v>
      </c>
      <c r="EV424" s="79">
        <f t="shared" si="3832"/>
        <v>0</v>
      </c>
      <c r="EW424" s="79">
        <f t="shared" si="3833"/>
        <v>2.1</v>
      </c>
      <c r="EX424" s="79">
        <f t="shared" si="3834"/>
        <v>0</v>
      </c>
      <c r="EY424" s="79">
        <f t="shared" si="3835"/>
        <v>0</v>
      </c>
      <c r="EZ424" s="79">
        <f t="shared" si="3836"/>
        <v>0</v>
      </c>
      <c r="FA424" s="79">
        <f t="shared" si="3837"/>
        <v>0</v>
      </c>
      <c r="FB424" s="79">
        <f t="shared" si="3838"/>
        <v>0</v>
      </c>
      <c r="FC424" s="79">
        <f t="shared" si="3839"/>
        <v>0</v>
      </c>
      <c r="FD424" s="79">
        <f t="shared" si="3840"/>
        <v>0</v>
      </c>
      <c r="FE424" s="79">
        <f t="shared" si="3841"/>
        <v>0</v>
      </c>
      <c r="FF424" s="79">
        <f t="shared" si="3842"/>
        <v>0</v>
      </c>
      <c r="FG424" s="153">
        <f t="shared" si="3843"/>
        <v>0</v>
      </c>
      <c r="FH424" s="79">
        <f t="shared" si="3844"/>
        <v>0</v>
      </c>
      <c r="FI424" s="79">
        <f t="shared" si="3845"/>
        <v>0</v>
      </c>
      <c r="FJ424" s="79">
        <f t="shared" si="3846"/>
        <v>0</v>
      </c>
      <c r="FK424" s="79">
        <f t="shared" si="3847"/>
        <v>0</v>
      </c>
      <c r="FL424" s="79">
        <f t="shared" si="3848"/>
        <v>0</v>
      </c>
      <c r="FM424" s="79">
        <f t="shared" si="3849"/>
        <v>0</v>
      </c>
      <c r="FN424" s="79">
        <f t="shared" si="3850"/>
        <v>0</v>
      </c>
      <c r="FO424" s="79">
        <f t="shared" si="3851"/>
        <v>0</v>
      </c>
      <c r="FP424" s="79">
        <f t="shared" si="3852"/>
        <v>1</v>
      </c>
      <c r="FQ424" s="79">
        <f t="shared" si="3853"/>
        <v>6</v>
      </c>
      <c r="FR424" s="79"/>
      <c r="FS424" s="155">
        <f t="shared" si="3853"/>
        <v>0</v>
      </c>
      <c r="FT424" s="79">
        <f t="shared" si="3854"/>
        <v>0</v>
      </c>
      <c r="FU424" s="79">
        <f t="shared" si="3855"/>
        <v>0</v>
      </c>
      <c r="FV424" s="79">
        <f t="shared" si="3856"/>
        <v>0</v>
      </c>
      <c r="FW424" s="79">
        <f t="shared" si="3857"/>
        <v>0</v>
      </c>
      <c r="FX424" s="79">
        <f t="shared" si="3858"/>
        <v>0</v>
      </c>
      <c r="FY424" s="79">
        <f t="shared" si="3859"/>
        <v>0</v>
      </c>
      <c r="FZ424" s="79">
        <f t="shared" si="3860"/>
        <v>0</v>
      </c>
      <c r="GA424" s="79">
        <f t="shared" si="3861"/>
        <v>0</v>
      </c>
      <c r="GB424" s="79">
        <f t="shared" si="3862"/>
        <v>0</v>
      </c>
      <c r="GC424" s="79">
        <f t="shared" si="3863"/>
        <v>0</v>
      </c>
      <c r="GD424" s="79">
        <f t="shared" si="3864"/>
        <v>0</v>
      </c>
      <c r="GE424" s="153">
        <f t="shared" si="3865"/>
        <v>30.1</v>
      </c>
      <c r="GF424" s="153">
        <f t="shared" si="3866"/>
        <v>28</v>
      </c>
      <c r="GG424" s="79"/>
      <c r="GH424" s="79"/>
      <c r="GI424" s="79"/>
      <c r="GJ424" s="80"/>
      <c r="GK424" s="267"/>
      <c r="GL424" s="10"/>
      <c r="GM424" s="10"/>
      <c r="GN424" s="1"/>
      <c r="GO424" s="13"/>
      <c r="GP424" s="26"/>
      <c r="GQ424" s="5"/>
      <c r="GR424" s="5"/>
    </row>
    <row r="425" spans="1:200" ht="24.95" hidden="1" customHeight="1" outlineLevel="1" x14ac:dyDescent="0.3">
      <c r="A425" s="116"/>
      <c r="B425" s="62" t="s">
        <v>93</v>
      </c>
      <c r="C425" s="119" t="s">
        <v>94</v>
      </c>
      <c r="D425" s="119" t="s">
        <v>95</v>
      </c>
      <c r="E425" s="119" t="s">
        <v>162</v>
      </c>
      <c r="F425" s="119" t="s">
        <v>166</v>
      </c>
      <c r="G425" s="119">
        <v>1</v>
      </c>
      <c r="H425" s="63">
        <v>91</v>
      </c>
      <c r="I425" s="63">
        <v>1</v>
      </c>
      <c r="J425" s="63">
        <v>1</v>
      </c>
      <c r="K425" s="63">
        <f t="shared" si="3810"/>
        <v>2</v>
      </c>
      <c r="L425" s="109">
        <v>42</v>
      </c>
      <c r="M425" s="110">
        <f t="shared" si="3811"/>
        <v>22</v>
      </c>
      <c r="N425" s="109"/>
      <c r="O425" s="109">
        <f t="shared" si="3812"/>
        <v>0</v>
      </c>
      <c r="P425" s="109">
        <v>20</v>
      </c>
      <c r="Q425" s="111">
        <f t="shared" si="3813"/>
        <v>20</v>
      </c>
      <c r="R425" s="109">
        <v>2</v>
      </c>
      <c r="S425" s="111">
        <f t="shared" si="3814"/>
        <v>2</v>
      </c>
      <c r="T425" s="176"/>
      <c r="U425" s="66">
        <f t="shared" si="3815"/>
        <v>0</v>
      </c>
      <c r="V425" s="176"/>
      <c r="W425" s="66">
        <f>SUM(V425)*J425*3</f>
        <v>0</v>
      </c>
      <c r="X425" s="67">
        <f>2/8*J425*AX425</f>
        <v>0</v>
      </c>
      <c r="Y425" s="67">
        <f>SUM(L425*5/100*J425)</f>
        <v>2.1</v>
      </c>
      <c r="Z425" s="176"/>
      <c r="AA425" s="66"/>
      <c r="AB425" s="176"/>
      <c r="AC425" s="67">
        <f>SUM(AB425)*3*H425/5</f>
        <v>0</v>
      </c>
      <c r="AD425" s="176"/>
      <c r="AE425" s="66">
        <f>SUM(AD425*H425*(30+4))</f>
        <v>0</v>
      </c>
      <c r="AF425" s="176"/>
      <c r="AG425" s="66">
        <f>SUM(AF425*H425*3)</f>
        <v>0</v>
      </c>
      <c r="AH425" s="176"/>
      <c r="AI425" s="67">
        <f>SUM(AH425*H425/3)</f>
        <v>0</v>
      </c>
      <c r="AJ425" s="176"/>
      <c r="AK425" s="67">
        <f>SUM(AJ425*H425*2/3)</f>
        <v>0</v>
      </c>
      <c r="AL425" s="176"/>
      <c r="AM425" s="66">
        <f>SUM(AL425*H425)</f>
        <v>0</v>
      </c>
      <c r="AN425" s="176"/>
      <c r="AO425" s="66">
        <f>SUM(AN425*J425)</f>
        <v>0</v>
      </c>
      <c r="AP425" s="176"/>
      <c r="AQ425" s="67">
        <f>SUM(AP425*H425*2)</f>
        <v>0</v>
      </c>
      <c r="AR425" s="176">
        <v>1</v>
      </c>
      <c r="AS425" s="67">
        <f>SUM(J425*AR425*6)</f>
        <v>6</v>
      </c>
      <c r="AT425" s="65"/>
      <c r="AU425" s="67">
        <f>AT425*H425/3</f>
        <v>0</v>
      </c>
      <c r="AV425" s="176"/>
      <c r="AW425" s="66">
        <f>SUM(AV425*H425/3)</f>
        <v>0</v>
      </c>
      <c r="AX425" s="65"/>
      <c r="AY425" s="67">
        <f>AX425*J425*8/2</f>
        <v>0</v>
      </c>
      <c r="AZ425" s="176"/>
      <c r="BA425" s="67">
        <f t="shared" si="3867"/>
        <v>0</v>
      </c>
      <c r="BB425" s="176"/>
      <c r="BC425" s="67">
        <f>SUM(BB425*K425*4*6)</f>
        <v>0</v>
      </c>
      <c r="BD425" s="176"/>
      <c r="BE425" s="70">
        <f>SUM(BD425*50)</f>
        <v>0</v>
      </c>
      <c r="BF425" s="116"/>
      <c r="BG425" s="181">
        <f t="shared" si="3816"/>
        <v>30.1</v>
      </c>
      <c r="BH425" s="181">
        <f t="shared" si="3817"/>
        <v>28</v>
      </c>
      <c r="BI425" s="116"/>
      <c r="BJ425" s="116"/>
      <c r="BK425" s="116"/>
      <c r="BL425" s="116"/>
      <c r="BM425" s="82"/>
      <c r="BN425" s="134" t="s">
        <v>257</v>
      </c>
      <c r="BO425" s="63" t="s">
        <v>110</v>
      </c>
      <c r="BP425" s="63" t="s">
        <v>95</v>
      </c>
      <c r="BQ425" s="63" t="s">
        <v>130</v>
      </c>
      <c r="BR425" s="63" t="s">
        <v>306</v>
      </c>
      <c r="BS425" s="63">
        <v>10</v>
      </c>
      <c r="BT425" s="63">
        <v>97</v>
      </c>
      <c r="BU425" s="63">
        <v>1</v>
      </c>
      <c r="BV425" s="63">
        <v>2</v>
      </c>
      <c r="BW425" s="63">
        <f>SUM(BV425)*2</f>
        <v>4</v>
      </c>
      <c r="BX425" s="62">
        <v>30</v>
      </c>
      <c r="BY425" s="135">
        <f t="shared" ref="BY425" si="3868">SUM(BZ425+CB425+CD425+CF425+CH425)</f>
        <v>30</v>
      </c>
      <c r="BZ425" s="65"/>
      <c r="CA425" s="66">
        <f>SUM(BZ425)*BU425</f>
        <v>0</v>
      </c>
      <c r="CB425" s="65"/>
      <c r="CC425" s="66">
        <f t="shared" ref="CC425:CC426" si="3869">BV425*CB425</f>
        <v>0</v>
      </c>
      <c r="CD425" s="65">
        <v>30</v>
      </c>
      <c r="CE425" s="66">
        <f>SUM(CD425)*BV425</f>
        <v>60</v>
      </c>
      <c r="CF425" s="65"/>
      <c r="CG425" s="66">
        <f>SUM(CF425)*BW425</f>
        <v>0</v>
      </c>
      <c r="CH425" s="65"/>
      <c r="CI425" s="66">
        <f>SUM(CH425)*BV425*5</f>
        <v>0</v>
      </c>
      <c r="CJ425" s="67">
        <f t="shared" ref="CJ425" si="3870">SUM(BV425*DJ425*2+BW425*DL425*2)</f>
        <v>0</v>
      </c>
      <c r="CK425" s="67">
        <f t="shared" ref="CK425" si="3871">BX425*BV425*0.05</f>
        <v>3</v>
      </c>
      <c r="CL425" s="65"/>
      <c r="CM425" s="66"/>
      <c r="CN425" s="65"/>
      <c r="CO425" s="67">
        <f t="shared" ref="CO425:CO426" si="3872">SUM(CN425)*3*BT425/5</f>
        <v>0</v>
      </c>
      <c r="CP425" s="65"/>
      <c r="CQ425" s="69">
        <f>SUM(CP425*BT425*(30+4))</f>
        <v>0</v>
      </c>
      <c r="CR425" s="65"/>
      <c r="CS425" s="66">
        <f>SUM(CR425*BT425*3)</f>
        <v>0</v>
      </c>
      <c r="CT425" s="65"/>
      <c r="CU425" s="67">
        <f>SUM(CT425*BT425/3)</f>
        <v>0</v>
      </c>
      <c r="CV425" s="65"/>
      <c r="CW425" s="67">
        <f>SUM(CV425*BT425*2/3)</f>
        <v>0</v>
      </c>
      <c r="CX425" s="65"/>
      <c r="CY425" s="66">
        <f t="shared" ref="CY425" si="3873">SUM(CX425*BT425*2)</f>
        <v>0</v>
      </c>
      <c r="CZ425" s="65"/>
      <c r="DA425" s="66">
        <f t="shared" ref="DA425" si="3874">SUM(CZ425*BV425*2)</f>
        <v>0</v>
      </c>
      <c r="DB425" s="65"/>
      <c r="DC425" s="66">
        <f>SUM(DB425*BT425*2)</f>
        <v>0</v>
      </c>
      <c r="DD425" s="65">
        <v>1</v>
      </c>
      <c r="DE425" s="66">
        <f>DD425*BV425*6</f>
        <v>12</v>
      </c>
      <c r="DF425" s="65"/>
      <c r="DG425" s="67">
        <f t="shared" ref="DG425:DG426" si="3875">DF425*BT425/3</f>
        <v>0</v>
      </c>
      <c r="DH425" s="65"/>
      <c r="DI425" s="66">
        <f t="shared" ref="DI425" si="3876">SUM(BV425*DH425*6)</f>
        <v>0</v>
      </c>
      <c r="DJ425" s="65"/>
      <c r="DK425" s="66">
        <f t="shared" ref="DK425" si="3877">SUM(BV425*DJ425*8)</f>
        <v>0</v>
      </c>
      <c r="DL425" s="79"/>
      <c r="DM425" s="79"/>
      <c r="DN425" s="79"/>
      <c r="DO425" s="79"/>
      <c r="DP425" s="79"/>
      <c r="DQ425" s="79"/>
      <c r="DR425" s="79"/>
      <c r="DS425" s="153">
        <f t="shared" si="3818"/>
        <v>75</v>
      </c>
      <c r="DT425" s="153">
        <f t="shared" si="3819"/>
        <v>72</v>
      </c>
      <c r="DU425" s="79"/>
      <c r="DV425" s="79"/>
      <c r="DW425" s="79"/>
      <c r="DX425" s="182"/>
      <c r="DY425" s="183"/>
      <c r="DZ425" s="134" t="s">
        <v>257</v>
      </c>
      <c r="EA425" s="63" t="s">
        <v>110</v>
      </c>
      <c r="EB425" s="63" t="s">
        <v>95</v>
      </c>
      <c r="EC425" s="79"/>
      <c r="ED425" s="79"/>
      <c r="EE425" s="79"/>
      <c r="EF425" s="79"/>
      <c r="EG425" s="79"/>
      <c r="EH425" s="79"/>
      <c r="EI425" s="79"/>
      <c r="EJ425" s="79">
        <f t="shared" si="3820"/>
        <v>72</v>
      </c>
      <c r="EK425" s="79">
        <f t="shared" si="3821"/>
        <v>52</v>
      </c>
      <c r="EL425" s="79">
        <f t="shared" si="3822"/>
        <v>0</v>
      </c>
      <c r="EM425" s="153">
        <f t="shared" si="3823"/>
        <v>0</v>
      </c>
      <c r="EN425" s="79">
        <f t="shared" si="3824"/>
        <v>20</v>
      </c>
      <c r="EO425" s="79">
        <f t="shared" si="3825"/>
        <v>20</v>
      </c>
      <c r="EP425" s="79">
        <f t="shared" si="3826"/>
        <v>32</v>
      </c>
      <c r="EQ425" s="79">
        <f t="shared" si="3827"/>
        <v>62</v>
      </c>
      <c r="ER425" s="79">
        <f t="shared" si="3828"/>
        <v>0</v>
      </c>
      <c r="ES425" s="79">
        <f t="shared" si="3829"/>
        <v>0</v>
      </c>
      <c r="ET425" s="79">
        <f t="shared" si="3830"/>
        <v>0</v>
      </c>
      <c r="EU425" s="79">
        <f t="shared" si="3831"/>
        <v>0</v>
      </c>
      <c r="EV425" s="79">
        <f t="shared" si="3832"/>
        <v>0</v>
      </c>
      <c r="EW425" s="79">
        <f t="shared" si="3833"/>
        <v>5.0999999999999996</v>
      </c>
      <c r="EX425" s="79">
        <f t="shared" si="3834"/>
        <v>0</v>
      </c>
      <c r="EY425" s="79">
        <f t="shared" si="3835"/>
        <v>0</v>
      </c>
      <c r="EZ425" s="79">
        <f t="shared" si="3836"/>
        <v>0</v>
      </c>
      <c r="FA425" s="79">
        <f t="shared" si="3837"/>
        <v>0</v>
      </c>
      <c r="FB425" s="79">
        <f t="shared" si="3838"/>
        <v>0</v>
      </c>
      <c r="FC425" s="79">
        <f t="shared" si="3839"/>
        <v>0</v>
      </c>
      <c r="FD425" s="79">
        <f t="shared" si="3840"/>
        <v>0</v>
      </c>
      <c r="FE425" s="79">
        <f t="shared" si="3841"/>
        <v>0</v>
      </c>
      <c r="FF425" s="79">
        <f t="shared" si="3842"/>
        <v>0</v>
      </c>
      <c r="FG425" s="153">
        <f t="shared" si="3843"/>
        <v>0</v>
      </c>
      <c r="FH425" s="79">
        <f t="shared" si="3844"/>
        <v>0</v>
      </c>
      <c r="FI425" s="79">
        <f t="shared" si="3845"/>
        <v>0</v>
      </c>
      <c r="FJ425" s="79">
        <f t="shared" si="3846"/>
        <v>0</v>
      </c>
      <c r="FK425" s="79">
        <f t="shared" si="3847"/>
        <v>0</v>
      </c>
      <c r="FL425" s="79">
        <f t="shared" si="3848"/>
        <v>0</v>
      </c>
      <c r="FM425" s="79">
        <f t="shared" si="3849"/>
        <v>0</v>
      </c>
      <c r="FN425" s="79">
        <f t="shared" si="3850"/>
        <v>0</v>
      </c>
      <c r="FO425" s="79">
        <f t="shared" si="3851"/>
        <v>0</v>
      </c>
      <c r="FP425" s="79">
        <f t="shared" si="3852"/>
        <v>2</v>
      </c>
      <c r="FQ425" s="79">
        <f t="shared" si="3853"/>
        <v>18</v>
      </c>
      <c r="FR425" s="79"/>
      <c r="FS425" s="155">
        <f t="shared" si="3853"/>
        <v>0</v>
      </c>
      <c r="FT425" s="79">
        <f t="shared" si="3854"/>
        <v>0</v>
      </c>
      <c r="FU425" s="79">
        <f t="shared" si="3855"/>
        <v>0</v>
      </c>
      <c r="FV425" s="79">
        <f t="shared" si="3856"/>
        <v>0</v>
      </c>
      <c r="FW425" s="79">
        <f t="shared" si="3857"/>
        <v>0</v>
      </c>
      <c r="FX425" s="79">
        <f t="shared" si="3858"/>
        <v>0</v>
      </c>
      <c r="FY425" s="79">
        <f t="shared" si="3859"/>
        <v>0</v>
      </c>
      <c r="FZ425" s="79">
        <f t="shared" si="3860"/>
        <v>0</v>
      </c>
      <c r="GA425" s="79">
        <f t="shared" si="3861"/>
        <v>0</v>
      </c>
      <c r="GB425" s="79">
        <f t="shared" si="3862"/>
        <v>0</v>
      </c>
      <c r="GC425" s="79">
        <f t="shared" si="3863"/>
        <v>0</v>
      </c>
      <c r="GD425" s="79">
        <f t="shared" si="3864"/>
        <v>0</v>
      </c>
      <c r="GE425" s="153">
        <f t="shared" si="3865"/>
        <v>105.1</v>
      </c>
      <c r="GF425" s="153">
        <f t="shared" si="3866"/>
        <v>100</v>
      </c>
      <c r="GG425" s="79"/>
      <c r="GH425" s="79"/>
      <c r="GI425" s="79"/>
      <c r="GJ425" s="80"/>
      <c r="GK425" s="267"/>
      <c r="GL425" s="10"/>
      <c r="GM425" s="10"/>
      <c r="GN425" s="1"/>
      <c r="GO425" s="13"/>
      <c r="GP425" s="26"/>
      <c r="GQ425" s="5"/>
      <c r="GR425" s="5"/>
    </row>
    <row r="426" spans="1:200" ht="24.95" hidden="1" customHeight="1" outlineLevel="1" x14ac:dyDescent="0.3">
      <c r="A426" s="116"/>
      <c r="B426" s="62" t="s">
        <v>102</v>
      </c>
      <c r="C426" s="63" t="s">
        <v>94</v>
      </c>
      <c r="D426" s="63" t="s">
        <v>95</v>
      </c>
      <c r="E426" s="63" t="s">
        <v>162</v>
      </c>
      <c r="F426" s="119" t="s">
        <v>168</v>
      </c>
      <c r="G426" s="63">
        <v>5</v>
      </c>
      <c r="H426" s="63">
        <v>25</v>
      </c>
      <c r="I426" s="63">
        <v>1</v>
      </c>
      <c r="J426" s="63">
        <v>1</v>
      </c>
      <c r="K426" s="63">
        <f t="shared" si="3810"/>
        <v>2</v>
      </c>
      <c r="L426" s="62">
        <v>62</v>
      </c>
      <c r="M426" s="64">
        <f t="shared" si="3811"/>
        <v>38</v>
      </c>
      <c r="N426" s="65"/>
      <c r="O426" s="66">
        <f t="shared" si="3812"/>
        <v>0</v>
      </c>
      <c r="P426" s="65">
        <v>14</v>
      </c>
      <c r="Q426" s="66">
        <f t="shared" si="3813"/>
        <v>14</v>
      </c>
      <c r="R426" s="65">
        <v>24</v>
      </c>
      <c r="S426" s="66">
        <f t="shared" si="3814"/>
        <v>24</v>
      </c>
      <c r="T426" s="65"/>
      <c r="U426" s="66">
        <f t="shared" si="3815"/>
        <v>0</v>
      </c>
      <c r="V426" s="65"/>
      <c r="W426" s="66">
        <f>SUM(V426)*J426*5</f>
        <v>0</v>
      </c>
      <c r="X426" s="67">
        <f>SUM(J426*AX426*2+K426*AZ426*2)</f>
        <v>0</v>
      </c>
      <c r="Y426" s="68"/>
      <c r="Z426" s="65"/>
      <c r="AA426" s="66"/>
      <c r="AB426" s="65"/>
      <c r="AC426" s="67">
        <f>SUM(AB426)*3*H426/5</f>
        <v>0</v>
      </c>
      <c r="AD426" s="65"/>
      <c r="AE426" s="69">
        <f>SUM(AD426*H426*(30+4))</f>
        <v>0</v>
      </c>
      <c r="AF426" s="65"/>
      <c r="AG426" s="66">
        <f>SUM(AF426*H426*3)</f>
        <v>0</v>
      </c>
      <c r="AH426" s="65"/>
      <c r="AI426" s="67">
        <f>SUM(AH426*H426/3)</f>
        <v>0</v>
      </c>
      <c r="AJ426" s="65"/>
      <c r="AK426" s="67">
        <f>SUM(AJ426*H426*2/3)</f>
        <v>0</v>
      </c>
      <c r="AL426" s="65">
        <v>1</v>
      </c>
      <c r="AM426" s="66">
        <f>SUM(AL426*H426)*2</f>
        <v>50</v>
      </c>
      <c r="AN426" s="65"/>
      <c r="AO426" s="66">
        <f>SUM(AN426*J426*2)</f>
        <v>0</v>
      </c>
      <c r="AP426" s="65"/>
      <c r="AQ426" s="67">
        <f>SUM(AP426*H426*2)</f>
        <v>0</v>
      </c>
      <c r="AR426" s="65"/>
      <c r="AS426" s="67">
        <f>SUM(J426*AR426*6)</f>
        <v>0</v>
      </c>
      <c r="AT426" s="65">
        <v>1</v>
      </c>
      <c r="AU426" s="67">
        <f>AT426*H426/3</f>
        <v>8.3333333333333339</v>
      </c>
      <c r="AV426" s="65"/>
      <c r="AW426" s="66">
        <f>SUM(J426*AV426*6)</f>
        <v>0</v>
      </c>
      <c r="AX426" s="65"/>
      <c r="AY426" s="67">
        <f>SUM(J426*AX426*8)</f>
        <v>0</v>
      </c>
      <c r="AZ426" s="65"/>
      <c r="BA426" s="67">
        <f t="shared" si="3867"/>
        <v>0</v>
      </c>
      <c r="BB426" s="65"/>
      <c r="BC426" s="67">
        <f>SUM(BB426*K426*4*6)</f>
        <v>0</v>
      </c>
      <c r="BD426" s="65"/>
      <c r="BE426" s="70">
        <f>SUM(BD426*50)</f>
        <v>0</v>
      </c>
      <c r="BF426" s="116"/>
      <c r="BG426" s="181">
        <f t="shared" si="3816"/>
        <v>96.333333333333329</v>
      </c>
      <c r="BH426" s="181">
        <f t="shared" si="3817"/>
        <v>38</v>
      </c>
      <c r="BI426" s="116"/>
      <c r="BJ426" s="116"/>
      <c r="BK426" s="116"/>
      <c r="BL426" s="116"/>
      <c r="BM426" s="82"/>
      <c r="BN426" s="62" t="s">
        <v>102</v>
      </c>
      <c r="BO426" s="63" t="s">
        <v>94</v>
      </c>
      <c r="BP426" s="63" t="s">
        <v>95</v>
      </c>
      <c r="BQ426" s="63" t="s">
        <v>162</v>
      </c>
      <c r="BR426" s="119" t="s">
        <v>312</v>
      </c>
      <c r="BS426" s="63">
        <v>6</v>
      </c>
      <c r="BT426" s="63">
        <v>71</v>
      </c>
      <c r="BU426" s="63">
        <v>1</v>
      </c>
      <c r="BV426" s="63">
        <v>3</v>
      </c>
      <c r="BW426" s="63">
        <f>SUM(BV426)*2</f>
        <v>6</v>
      </c>
      <c r="BX426" s="62">
        <v>74</v>
      </c>
      <c r="BY426" s="135">
        <f t="shared" ref="BY426" si="3878">SUM(BZ426+CB426+CD426+CF426+CH426)</f>
        <v>48</v>
      </c>
      <c r="BZ426" s="65"/>
      <c r="CA426" s="66">
        <f t="shared" ref="CA426" si="3879">SUM(BZ426)*BU426</f>
        <v>0</v>
      </c>
      <c r="CB426" s="65">
        <v>28</v>
      </c>
      <c r="CC426" s="66">
        <f t="shared" si="3869"/>
        <v>84</v>
      </c>
      <c r="CD426" s="65">
        <v>20</v>
      </c>
      <c r="CE426" s="66">
        <f t="shared" ref="CE426" si="3880">SUM(CD426)*BV426</f>
        <v>60</v>
      </c>
      <c r="CF426" s="65"/>
      <c r="CG426" s="66">
        <f t="shared" ref="CG426" si="3881">SUM(CF426)*BW426</f>
        <v>0</v>
      </c>
      <c r="CH426" s="65"/>
      <c r="CI426" s="66">
        <f t="shared" ref="CI426" si="3882">SUM(CH426)*BV426*5</f>
        <v>0</v>
      </c>
      <c r="CJ426" s="67">
        <f t="shared" ref="CJ426" si="3883">SUM(BV426*DJ426*2+BW426*DL426*2)</f>
        <v>6</v>
      </c>
      <c r="CK426" s="68"/>
      <c r="CL426" s="65"/>
      <c r="CM426" s="66"/>
      <c r="CN426" s="65"/>
      <c r="CO426" s="67">
        <f t="shared" si="3872"/>
        <v>0</v>
      </c>
      <c r="CP426" s="65"/>
      <c r="CQ426" s="69">
        <f t="shared" ref="CQ426" si="3884">SUM(CP426*BT426*(30+4))</f>
        <v>0</v>
      </c>
      <c r="CR426" s="65"/>
      <c r="CS426" s="66">
        <f t="shared" ref="CS426" si="3885">SUM(CR426*BT426*3)</f>
        <v>0</v>
      </c>
      <c r="CT426" s="65"/>
      <c r="CU426" s="67">
        <f t="shared" ref="CU426" si="3886">SUM(CT426*BT426/3)</f>
        <v>0</v>
      </c>
      <c r="CV426" s="65"/>
      <c r="CW426" s="67">
        <f t="shared" ref="CW426" si="3887">SUM(CV426*BT426*2/3)</f>
        <v>0</v>
      </c>
      <c r="CX426" s="65"/>
      <c r="CY426" s="66">
        <f t="shared" ref="CY426" si="3888">SUM(CX426*BT426)*2</f>
        <v>0</v>
      </c>
      <c r="CZ426" s="65"/>
      <c r="DA426" s="66">
        <f t="shared" ref="DA426" si="3889">SUM(CZ426*BV426*2)</f>
        <v>0</v>
      </c>
      <c r="DB426" s="65"/>
      <c r="DC426" s="66">
        <f t="shared" ref="DC426" si="3890">SUM(DB426*BT426*2)</f>
        <v>0</v>
      </c>
      <c r="DD426" s="65"/>
      <c r="DE426" s="66">
        <f t="shared" ref="DE426" si="3891">SUM(BV426*DD426*6)</f>
        <v>0</v>
      </c>
      <c r="DF426" s="65"/>
      <c r="DG426" s="67">
        <f t="shared" si="3875"/>
        <v>0</v>
      </c>
      <c r="DH426" s="65"/>
      <c r="DI426" s="66">
        <f t="shared" ref="DI426" si="3892">SUM(BV426*DH426*6)</f>
        <v>0</v>
      </c>
      <c r="DJ426" s="65">
        <v>1</v>
      </c>
      <c r="DK426" s="66">
        <f>DJ426*BT426/3</f>
        <v>23.666666666666668</v>
      </c>
      <c r="DL426" s="65"/>
      <c r="DM426" s="67">
        <f t="shared" ref="DM426" si="3893">SUM(DL426*BW426*5*6)</f>
        <v>0</v>
      </c>
      <c r="DN426" s="65"/>
      <c r="DO426" s="67">
        <f t="shared" ref="DO426" si="3894">SUM(DN426*BW426*4*6)</f>
        <v>0</v>
      </c>
      <c r="DP426" s="65"/>
      <c r="DQ426" s="70">
        <f t="shared" ref="DQ426" si="3895">SUM(DP426*50)</f>
        <v>0</v>
      </c>
      <c r="DR426" s="79"/>
      <c r="DS426" s="153">
        <f t="shared" si="3818"/>
        <v>173.66666666666669</v>
      </c>
      <c r="DT426" s="153">
        <f t="shared" si="3819"/>
        <v>173.66666666666669</v>
      </c>
      <c r="DU426" s="79"/>
      <c r="DV426" s="79"/>
      <c r="DW426" s="79"/>
      <c r="DX426" s="182"/>
      <c r="DY426" s="183"/>
      <c r="DZ426" s="62" t="s">
        <v>102</v>
      </c>
      <c r="EA426" s="63" t="s">
        <v>94</v>
      </c>
      <c r="EB426" s="63" t="s">
        <v>95</v>
      </c>
      <c r="EC426" s="79"/>
      <c r="ED426" s="79"/>
      <c r="EE426" s="79"/>
      <c r="EF426" s="79"/>
      <c r="EG426" s="79"/>
      <c r="EH426" s="79"/>
      <c r="EI426" s="79"/>
      <c r="EJ426" s="79">
        <f t="shared" si="3820"/>
        <v>136</v>
      </c>
      <c r="EK426" s="79">
        <f t="shared" si="3821"/>
        <v>86</v>
      </c>
      <c r="EL426" s="79">
        <f t="shared" si="3822"/>
        <v>0</v>
      </c>
      <c r="EM426" s="153">
        <f t="shared" si="3823"/>
        <v>0</v>
      </c>
      <c r="EN426" s="79">
        <f t="shared" si="3824"/>
        <v>42</v>
      </c>
      <c r="EO426" s="79">
        <f t="shared" si="3825"/>
        <v>98</v>
      </c>
      <c r="EP426" s="79">
        <f t="shared" si="3826"/>
        <v>44</v>
      </c>
      <c r="EQ426" s="79">
        <f t="shared" si="3827"/>
        <v>84</v>
      </c>
      <c r="ER426" s="79">
        <f t="shared" si="3828"/>
        <v>0</v>
      </c>
      <c r="ES426" s="79">
        <f t="shared" si="3829"/>
        <v>0</v>
      </c>
      <c r="ET426" s="79">
        <f t="shared" si="3830"/>
        <v>0</v>
      </c>
      <c r="EU426" s="79">
        <f t="shared" si="3831"/>
        <v>0</v>
      </c>
      <c r="EV426" s="79">
        <f t="shared" si="3832"/>
        <v>6</v>
      </c>
      <c r="EW426" s="79">
        <f t="shared" si="3833"/>
        <v>0</v>
      </c>
      <c r="EX426" s="79">
        <f t="shared" si="3834"/>
        <v>0</v>
      </c>
      <c r="EY426" s="79">
        <f t="shared" si="3835"/>
        <v>0</v>
      </c>
      <c r="EZ426" s="79">
        <f t="shared" si="3836"/>
        <v>0</v>
      </c>
      <c r="FA426" s="79">
        <f t="shared" si="3837"/>
        <v>0</v>
      </c>
      <c r="FB426" s="79">
        <f t="shared" si="3838"/>
        <v>0</v>
      </c>
      <c r="FC426" s="79">
        <f t="shared" si="3839"/>
        <v>0</v>
      </c>
      <c r="FD426" s="79">
        <f t="shared" si="3840"/>
        <v>0</v>
      </c>
      <c r="FE426" s="79">
        <f t="shared" si="3841"/>
        <v>0</v>
      </c>
      <c r="FF426" s="79">
        <f t="shared" si="3842"/>
        <v>0</v>
      </c>
      <c r="FG426" s="153">
        <f t="shared" si="3843"/>
        <v>0</v>
      </c>
      <c r="FH426" s="79">
        <f t="shared" si="3844"/>
        <v>0</v>
      </c>
      <c r="FI426" s="79">
        <f t="shared" si="3845"/>
        <v>0</v>
      </c>
      <c r="FJ426" s="79">
        <f t="shared" si="3846"/>
        <v>1</v>
      </c>
      <c r="FK426" s="79">
        <f t="shared" si="3847"/>
        <v>50</v>
      </c>
      <c r="FL426" s="79">
        <f t="shared" si="3848"/>
        <v>0</v>
      </c>
      <c r="FM426" s="79">
        <f t="shared" si="3849"/>
        <v>0</v>
      </c>
      <c r="FN426" s="79">
        <f t="shared" si="3850"/>
        <v>0</v>
      </c>
      <c r="FO426" s="79">
        <f t="shared" si="3851"/>
        <v>0</v>
      </c>
      <c r="FP426" s="79">
        <f t="shared" si="3852"/>
        <v>0</v>
      </c>
      <c r="FQ426" s="79">
        <f t="shared" si="3853"/>
        <v>0</v>
      </c>
      <c r="FR426" s="79"/>
      <c r="FS426" s="155">
        <f t="shared" si="3853"/>
        <v>8.3333333333333339</v>
      </c>
      <c r="FT426" s="79">
        <f t="shared" si="3854"/>
        <v>0</v>
      </c>
      <c r="FU426" s="79">
        <f t="shared" si="3855"/>
        <v>0</v>
      </c>
      <c r="FV426" s="79">
        <f t="shared" si="3856"/>
        <v>1</v>
      </c>
      <c r="FW426" s="79">
        <f t="shared" si="3857"/>
        <v>23.666666666666668</v>
      </c>
      <c r="FX426" s="79">
        <f t="shared" si="3858"/>
        <v>0</v>
      </c>
      <c r="FY426" s="79">
        <f t="shared" si="3859"/>
        <v>0</v>
      </c>
      <c r="FZ426" s="79">
        <f t="shared" si="3860"/>
        <v>0</v>
      </c>
      <c r="GA426" s="79">
        <f t="shared" si="3861"/>
        <v>0</v>
      </c>
      <c r="GB426" s="79">
        <f t="shared" si="3862"/>
        <v>0</v>
      </c>
      <c r="GC426" s="79">
        <f t="shared" si="3863"/>
        <v>0</v>
      </c>
      <c r="GD426" s="79">
        <f t="shared" si="3864"/>
        <v>0</v>
      </c>
      <c r="GE426" s="153">
        <f t="shared" si="3865"/>
        <v>270</v>
      </c>
      <c r="GF426" s="153">
        <f t="shared" si="3866"/>
        <v>211.66666666666669</v>
      </c>
      <c r="GG426" s="79"/>
      <c r="GH426" s="79"/>
      <c r="GI426" s="79"/>
      <c r="GJ426" s="80"/>
      <c r="GK426" s="267"/>
      <c r="GL426" s="10"/>
      <c r="GM426" s="10"/>
      <c r="GN426" s="1"/>
      <c r="GO426" s="13"/>
      <c r="GP426" s="26"/>
      <c r="GQ426" s="5"/>
      <c r="GR426" s="5"/>
    </row>
    <row r="427" spans="1:200" ht="24.95" hidden="1" customHeight="1" outlineLevel="1" x14ac:dyDescent="0.3">
      <c r="A427" s="116"/>
      <c r="B427" s="62" t="s">
        <v>102</v>
      </c>
      <c r="C427" s="63" t="s">
        <v>94</v>
      </c>
      <c r="D427" s="63" t="s">
        <v>95</v>
      </c>
      <c r="E427" s="63" t="s">
        <v>162</v>
      </c>
      <c r="F427" s="119" t="s">
        <v>419</v>
      </c>
      <c r="G427" s="63">
        <v>5</v>
      </c>
      <c r="H427" s="63">
        <v>23</v>
      </c>
      <c r="I427" s="63">
        <v>1</v>
      </c>
      <c r="J427" s="63">
        <v>1</v>
      </c>
      <c r="K427" s="63">
        <f t="shared" si="3810"/>
        <v>2</v>
      </c>
      <c r="L427" s="62">
        <v>62</v>
      </c>
      <c r="M427" s="64">
        <f t="shared" si="3811"/>
        <v>38</v>
      </c>
      <c r="N427" s="65"/>
      <c r="O427" s="66">
        <f t="shared" si="3812"/>
        <v>0</v>
      </c>
      <c r="P427" s="65">
        <v>14</v>
      </c>
      <c r="Q427" s="66">
        <f t="shared" si="3813"/>
        <v>14</v>
      </c>
      <c r="R427" s="65">
        <v>24</v>
      </c>
      <c r="S427" s="66">
        <f t="shared" si="3814"/>
        <v>24</v>
      </c>
      <c r="T427" s="65"/>
      <c r="U427" s="66">
        <f t="shared" si="3815"/>
        <v>0</v>
      </c>
      <c r="V427" s="65"/>
      <c r="W427" s="66">
        <f>SUM(V427)*J427*5</f>
        <v>0</v>
      </c>
      <c r="X427" s="67">
        <f>SUM(J427*AX427*2+K427*AZ427*2)</f>
        <v>0</v>
      </c>
      <c r="Y427" s="68">
        <f>SUM(L427*5/100*J427)</f>
        <v>3.1</v>
      </c>
      <c r="Z427" s="65"/>
      <c r="AA427" s="66"/>
      <c r="AB427" s="65"/>
      <c r="AC427" s="67">
        <f>SUM(AB427)*3*H427/5</f>
        <v>0</v>
      </c>
      <c r="AD427" s="65"/>
      <c r="AE427" s="69">
        <f>SUM(AD427*H427*(30+4))</f>
        <v>0</v>
      </c>
      <c r="AF427" s="65"/>
      <c r="AG427" s="66">
        <f>SUM(AF427*H427*3)</f>
        <v>0</v>
      </c>
      <c r="AH427" s="65"/>
      <c r="AI427" s="67">
        <f>SUM(AH427*H427/3)</f>
        <v>0</v>
      </c>
      <c r="AJ427" s="65"/>
      <c r="AK427" s="67">
        <f>SUM(AJ427*H427*2/3)</f>
        <v>0</v>
      </c>
      <c r="AL427" s="65">
        <v>1</v>
      </c>
      <c r="AM427" s="66">
        <f>SUM(AL427*H427)*2</f>
        <v>46</v>
      </c>
      <c r="AN427" s="65"/>
      <c r="AO427" s="66">
        <f>SUM(AN427*J427*2)</f>
        <v>0</v>
      </c>
      <c r="AP427" s="65"/>
      <c r="AQ427" s="67">
        <f>SUM(AP427*H427*2)</f>
        <v>0</v>
      </c>
      <c r="AR427" s="65"/>
      <c r="AS427" s="67">
        <f>SUM(J427*AR427*6)</f>
        <v>0</v>
      </c>
      <c r="AT427" s="65">
        <v>1</v>
      </c>
      <c r="AU427" s="67">
        <f>AT427*H427/3</f>
        <v>7.666666666666667</v>
      </c>
      <c r="AV427" s="65"/>
      <c r="AW427" s="66">
        <f>SUM(J427*AV427*6)</f>
        <v>0</v>
      </c>
      <c r="AX427" s="65"/>
      <c r="AY427" s="67">
        <f>SUM(J427*AX427*8)</f>
        <v>0</v>
      </c>
      <c r="AZ427" s="65"/>
      <c r="BA427" s="67">
        <f t="shared" si="3867"/>
        <v>0</v>
      </c>
      <c r="BB427" s="65"/>
      <c r="BC427" s="67">
        <f>SUM(BB427*K427*4*6)</f>
        <v>0</v>
      </c>
      <c r="BD427" s="65"/>
      <c r="BE427" s="70">
        <f>SUM(BD427*50)</f>
        <v>0</v>
      </c>
      <c r="BF427" s="116"/>
      <c r="BG427" s="181">
        <f t="shared" si="3816"/>
        <v>94.766666666666666</v>
      </c>
      <c r="BH427" s="181">
        <f t="shared" si="3817"/>
        <v>38</v>
      </c>
      <c r="BI427" s="116"/>
      <c r="BJ427" s="116"/>
      <c r="BK427" s="116"/>
      <c r="BL427" s="116"/>
      <c r="BM427" s="82"/>
      <c r="BN427" s="62"/>
      <c r="BO427" s="119"/>
      <c r="BP427" s="119"/>
      <c r="BQ427" s="119"/>
      <c r="BR427" s="119"/>
      <c r="BS427" s="119"/>
      <c r="BT427" s="63"/>
      <c r="BU427" s="63"/>
      <c r="BV427" s="63"/>
      <c r="BW427" s="63"/>
      <c r="BX427" s="137"/>
      <c r="BY427" s="172"/>
      <c r="BZ427" s="141"/>
      <c r="CA427" s="142"/>
      <c r="CB427" s="141"/>
      <c r="CC427" s="142"/>
      <c r="CD427" s="141"/>
      <c r="CE427" s="142"/>
      <c r="CF427" s="141"/>
      <c r="CG427" s="142"/>
      <c r="CH427" s="141"/>
      <c r="CI427" s="142"/>
      <c r="CJ427" s="163"/>
      <c r="CK427" s="163"/>
      <c r="CL427" s="141"/>
      <c r="CM427" s="142"/>
      <c r="CN427" s="141"/>
      <c r="CO427" s="68"/>
      <c r="CP427" s="141"/>
      <c r="CQ427" s="148"/>
      <c r="CR427" s="141"/>
      <c r="CS427" s="142"/>
      <c r="CT427" s="141"/>
      <c r="CU427" s="167"/>
      <c r="CV427" s="141"/>
      <c r="CW427" s="67"/>
      <c r="CX427" s="141"/>
      <c r="CY427" s="142"/>
      <c r="CZ427" s="141"/>
      <c r="DA427" s="142"/>
      <c r="DB427" s="141"/>
      <c r="DC427" s="142"/>
      <c r="DD427" s="141"/>
      <c r="DE427" s="66"/>
      <c r="DF427" s="65"/>
      <c r="DG427" s="67"/>
      <c r="DH427" s="141"/>
      <c r="DI427" s="162"/>
      <c r="DJ427" s="141"/>
      <c r="DK427" s="162"/>
      <c r="DL427" s="141"/>
      <c r="DM427" s="163"/>
      <c r="DN427" s="141"/>
      <c r="DO427" s="68"/>
      <c r="DP427" s="141"/>
      <c r="DQ427" s="164"/>
      <c r="DR427" s="79"/>
      <c r="DS427" s="153">
        <f t="shared" si="3818"/>
        <v>0</v>
      </c>
      <c r="DT427" s="153">
        <f t="shared" si="3819"/>
        <v>0</v>
      </c>
      <c r="DU427" s="79"/>
      <c r="DV427" s="79"/>
      <c r="DW427" s="79"/>
      <c r="DX427" s="182"/>
      <c r="DY427" s="183"/>
      <c r="DZ427" s="62" t="s">
        <v>115</v>
      </c>
      <c r="EA427" s="119" t="s">
        <v>94</v>
      </c>
      <c r="EB427" s="119" t="s">
        <v>95</v>
      </c>
      <c r="EC427" s="79"/>
      <c r="ED427" s="79"/>
      <c r="EE427" s="79"/>
      <c r="EF427" s="79"/>
      <c r="EG427" s="79"/>
      <c r="EH427" s="79"/>
      <c r="EI427" s="79"/>
      <c r="EJ427" s="79">
        <f t="shared" si="3820"/>
        <v>62</v>
      </c>
      <c r="EK427" s="79">
        <f t="shared" si="3821"/>
        <v>38</v>
      </c>
      <c r="EL427" s="79">
        <f t="shared" si="3822"/>
        <v>0</v>
      </c>
      <c r="EM427" s="153">
        <f t="shared" si="3823"/>
        <v>0</v>
      </c>
      <c r="EN427" s="79">
        <f t="shared" si="3824"/>
        <v>14</v>
      </c>
      <c r="EO427" s="79">
        <f t="shared" si="3825"/>
        <v>14</v>
      </c>
      <c r="EP427" s="79">
        <f t="shared" si="3826"/>
        <v>24</v>
      </c>
      <c r="EQ427" s="79">
        <f t="shared" si="3827"/>
        <v>24</v>
      </c>
      <c r="ER427" s="79">
        <f t="shared" si="3828"/>
        <v>0</v>
      </c>
      <c r="ES427" s="79">
        <f t="shared" si="3829"/>
        <v>0</v>
      </c>
      <c r="ET427" s="79">
        <f t="shared" si="3830"/>
        <v>0</v>
      </c>
      <c r="EU427" s="79">
        <f t="shared" si="3831"/>
        <v>0</v>
      </c>
      <c r="EV427" s="79">
        <f t="shared" si="3832"/>
        <v>0</v>
      </c>
      <c r="EW427" s="79">
        <f t="shared" si="3833"/>
        <v>3.1</v>
      </c>
      <c r="EX427" s="79">
        <f t="shared" si="3834"/>
        <v>0</v>
      </c>
      <c r="EY427" s="79">
        <f t="shared" si="3835"/>
        <v>0</v>
      </c>
      <c r="EZ427" s="79">
        <f t="shared" si="3836"/>
        <v>0</v>
      </c>
      <c r="FA427" s="79">
        <f t="shared" si="3837"/>
        <v>0</v>
      </c>
      <c r="FB427" s="79">
        <f t="shared" si="3838"/>
        <v>0</v>
      </c>
      <c r="FC427" s="79">
        <f t="shared" si="3839"/>
        <v>0</v>
      </c>
      <c r="FD427" s="79">
        <f t="shared" si="3840"/>
        <v>0</v>
      </c>
      <c r="FE427" s="79">
        <f t="shared" si="3841"/>
        <v>0</v>
      </c>
      <c r="FF427" s="79">
        <f t="shared" si="3842"/>
        <v>0</v>
      </c>
      <c r="FG427" s="153">
        <f t="shared" si="3843"/>
        <v>0</v>
      </c>
      <c r="FH427" s="79">
        <f t="shared" si="3844"/>
        <v>0</v>
      </c>
      <c r="FI427" s="79">
        <f t="shared" si="3845"/>
        <v>0</v>
      </c>
      <c r="FJ427" s="79">
        <f t="shared" si="3846"/>
        <v>1</v>
      </c>
      <c r="FK427" s="79">
        <f t="shared" si="3847"/>
        <v>46</v>
      </c>
      <c r="FL427" s="79">
        <f t="shared" si="3848"/>
        <v>0</v>
      </c>
      <c r="FM427" s="79">
        <f t="shared" si="3849"/>
        <v>0</v>
      </c>
      <c r="FN427" s="79">
        <f t="shared" si="3850"/>
        <v>0</v>
      </c>
      <c r="FO427" s="79">
        <f t="shared" si="3851"/>
        <v>0</v>
      </c>
      <c r="FP427" s="79">
        <f t="shared" si="3852"/>
        <v>0</v>
      </c>
      <c r="FQ427" s="79">
        <f t="shared" si="3853"/>
        <v>0</v>
      </c>
      <c r="FR427" s="79"/>
      <c r="FS427" s="155">
        <f t="shared" si="3853"/>
        <v>7.666666666666667</v>
      </c>
      <c r="FT427" s="79">
        <f t="shared" si="3854"/>
        <v>0</v>
      </c>
      <c r="FU427" s="79">
        <f t="shared" si="3855"/>
        <v>0</v>
      </c>
      <c r="FV427" s="79">
        <f t="shared" si="3856"/>
        <v>0</v>
      </c>
      <c r="FW427" s="79">
        <f t="shared" si="3857"/>
        <v>0</v>
      </c>
      <c r="FX427" s="79">
        <f t="shared" si="3858"/>
        <v>0</v>
      </c>
      <c r="FY427" s="79">
        <f t="shared" si="3859"/>
        <v>0</v>
      </c>
      <c r="FZ427" s="79">
        <f t="shared" si="3860"/>
        <v>0</v>
      </c>
      <c r="GA427" s="79">
        <f t="shared" si="3861"/>
        <v>0</v>
      </c>
      <c r="GB427" s="79">
        <f t="shared" si="3862"/>
        <v>0</v>
      </c>
      <c r="GC427" s="79">
        <f t="shared" si="3863"/>
        <v>0</v>
      </c>
      <c r="GD427" s="79">
        <f t="shared" si="3864"/>
        <v>0</v>
      </c>
      <c r="GE427" s="153">
        <f t="shared" si="3865"/>
        <v>94.766666666666666</v>
      </c>
      <c r="GF427" s="153">
        <f t="shared" si="3866"/>
        <v>38</v>
      </c>
      <c r="GG427" s="79"/>
      <c r="GH427" s="79"/>
      <c r="GI427" s="79"/>
      <c r="GJ427" s="80"/>
      <c r="GK427" s="267"/>
      <c r="GL427" s="10"/>
      <c r="GM427" s="10"/>
      <c r="GN427" s="1"/>
      <c r="GO427" s="13"/>
      <c r="GP427" s="26"/>
      <c r="GQ427" s="5"/>
      <c r="GR427" s="5"/>
    </row>
    <row r="428" spans="1:200" ht="24.95" hidden="1" customHeight="1" outlineLevel="1" x14ac:dyDescent="0.3">
      <c r="A428" s="116"/>
      <c r="B428" s="62" t="s">
        <v>102</v>
      </c>
      <c r="C428" s="63" t="s">
        <v>94</v>
      </c>
      <c r="D428" s="63" t="s">
        <v>95</v>
      </c>
      <c r="E428" s="63" t="s">
        <v>162</v>
      </c>
      <c r="F428" s="119" t="s">
        <v>420</v>
      </c>
      <c r="G428" s="63">
        <v>5</v>
      </c>
      <c r="H428" s="63">
        <v>23</v>
      </c>
      <c r="I428" s="63">
        <v>1</v>
      </c>
      <c r="J428" s="63">
        <v>1</v>
      </c>
      <c r="K428" s="63">
        <f t="shared" si="3810"/>
        <v>2</v>
      </c>
      <c r="L428" s="62">
        <v>62</v>
      </c>
      <c r="M428" s="64">
        <f t="shared" si="3811"/>
        <v>38</v>
      </c>
      <c r="N428" s="65"/>
      <c r="O428" s="66">
        <f t="shared" si="3812"/>
        <v>0</v>
      </c>
      <c r="P428" s="65">
        <v>14</v>
      </c>
      <c r="Q428" s="66">
        <f t="shared" si="3813"/>
        <v>14</v>
      </c>
      <c r="R428" s="65">
        <v>24</v>
      </c>
      <c r="S428" s="66">
        <f t="shared" si="3814"/>
        <v>24</v>
      </c>
      <c r="T428" s="65"/>
      <c r="U428" s="66">
        <f t="shared" si="3815"/>
        <v>0</v>
      </c>
      <c r="V428" s="65"/>
      <c r="W428" s="66">
        <f>SUM(V428)*J428*5</f>
        <v>0</v>
      </c>
      <c r="X428" s="67">
        <f>SUM(J428*AX428*2+K428*AZ428*2)</f>
        <v>0</v>
      </c>
      <c r="Y428" s="68">
        <f>SUM(L428*5/100*J428)</f>
        <v>3.1</v>
      </c>
      <c r="Z428" s="65"/>
      <c r="AA428" s="66"/>
      <c r="AB428" s="65"/>
      <c r="AC428" s="67">
        <f>SUM(AB428)*3*H428/5</f>
        <v>0</v>
      </c>
      <c r="AD428" s="65"/>
      <c r="AE428" s="69">
        <f>SUM(AD428*H428*(30+4))</f>
        <v>0</v>
      </c>
      <c r="AF428" s="65"/>
      <c r="AG428" s="66">
        <f>SUM(AF428*H428*3)</f>
        <v>0</v>
      </c>
      <c r="AH428" s="65"/>
      <c r="AI428" s="67">
        <f>SUM(AH428*H428/3)</f>
        <v>0</v>
      </c>
      <c r="AJ428" s="65"/>
      <c r="AK428" s="67">
        <f>SUM(AJ428*H428*2/3)</f>
        <v>0</v>
      </c>
      <c r="AL428" s="65"/>
      <c r="AM428" s="66">
        <f>SUM(AL428*H428)*2</f>
        <v>0</v>
      </c>
      <c r="AN428" s="65"/>
      <c r="AO428" s="66">
        <f>SUM(AN428*J428*2)</f>
        <v>0</v>
      </c>
      <c r="AP428" s="65"/>
      <c r="AQ428" s="67">
        <f>SUM(AP428*H428*2)</f>
        <v>0</v>
      </c>
      <c r="AR428" s="65"/>
      <c r="AS428" s="67">
        <f>SUM(J428*AR428*6)</f>
        <v>0</v>
      </c>
      <c r="AT428" s="65">
        <v>1</v>
      </c>
      <c r="AU428" s="67">
        <f>AT428*H428/3</f>
        <v>7.666666666666667</v>
      </c>
      <c r="AV428" s="65"/>
      <c r="AW428" s="66">
        <f>SUM(J428*AV428*6)</f>
        <v>0</v>
      </c>
      <c r="AX428" s="65"/>
      <c r="AY428" s="67">
        <f>SUM(J428*AX428*8)</f>
        <v>0</v>
      </c>
      <c r="AZ428" s="65"/>
      <c r="BA428" s="67">
        <f t="shared" si="3867"/>
        <v>0</v>
      </c>
      <c r="BB428" s="65"/>
      <c r="BC428" s="67">
        <f>SUM(BB428*K428*4*6)</f>
        <v>0</v>
      </c>
      <c r="BD428" s="65"/>
      <c r="BE428" s="70">
        <f>SUM(BD428*50)</f>
        <v>0</v>
      </c>
      <c r="BF428" s="116"/>
      <c r="BG428" s="181">
        <f t="shared" si="3816"/>
        <v>48.766666666666666</v>
      </c>
      <c r="BH428" s="181">
        <f t="shared" si="3817"/>
        <v>38</v>
      </c>
      <c r="BI428" s="116"/>
      <c r="BJ428" s="116"/>
      <c r="BK428" s="116"/>
      <c r="BL428" s="116"/>
      <c r="BM428" s="82"/>
      <c r="BN428" s="137" t="s">
        <v>233</v>
      </c>
      <c r="BO428" s="119" t="s">
        <v>110</v>
      </c>
      <c r="BP428" s="119" t="s">
        <v>95</v>
      </c>
      <c r="BQ428" s="119" t="s">
        <v>130</v>
      </c>
      <c r="BR428" s="119" t="s">
        <v>246</v>
      </c>
      <c r="BS428" s="119">
        <v>9</v>
      </c>
      <c r="BT428" s="119">
        <v>1</v>
      </c>
      <c r="BU428" s="119">
        <v>1</v>
      </c>
      <c r="BV428" s="119">
        <v>1</v>
      </c>
      <c r="BW428" s="119">
        <v>1</v>
      </c>
      <c r="BX428" s="138"/>
      <c r="BY428" s="139">
        <f t="shared" ref="BY428:BY431" si="3896">SUM(BZ428+CB428+CD428+CF428+CH428)</f>
        <v>0</v>
      </c>
      <c r="BZ428" s="138"/>
      <c r="CA428" s="138">
        <f t="shared" ref="CA428:CA429" si="3897">SUM(BZ428)*BU428</f>
        <v>0</v>
      </c>
      <c r="CB428" s="138"/>
      <c r="CC428" s="140">
        <f t="shared" ref="CC428:CC431" si="3898">BV428*CB428</f>
        <v>0</v>
      </c>
      <c r="CD428" s="138"/>
      <c r="CE428" s="140">
        <f t="shared" ref="CE428:CE429" si="3899">SUM(CD428)*BV428</f>
        <v>0</v>
      </c>
      <c r="CF428" s="141"/>
      <c r="CG428" s="142">
        <f t="shared" ref="CG428:CG429" si="3900">SUM(CF428)*BW428</f>
        <v>0</v>
      </c>
      <c r="CH428" s="141"/>
      <c r="CI428" s="142">
        <f t="shared" ref="CI428:CI429" si="3901">SUM(CH428)*BV428*5</f>
        <v>0</v>
      </c>
      <c r="CJ428" s="68">
        <f>SUM(BV428*DJ428*2+BW428*DL428*2)</f>
        <v>0</v>
      </c>
      <c r="CK428" s="68">
        <f t="shared" ref="CK428" si="3902">BX428*BV428*0.05</f>
        <v>0</v>
      </c>
      <c r="CL428" s="141"/>
      <c r="CM428" s="142"/>
      <c r="CN428" s="141"/>
      <c r="CO428" s="68">
        <f t="shared" ref="CO428:CO429" si="3903">SUM(CN428)*3*BT428/5</f>
        <v>0</v>
      </c>
      <c r="CP428" s="141">
        <v>1</v>
      </c>
      <c r="CQ428" s="148">
        <f>SUM(CP428*BT428*(15))</f>
        <v>15</v>
      </c>
      <c r="CR428" s="141"/>
      <c r="CS428" s="142">
        <f t="shared" ref="CS428:CS429" si="3904">SUM(CR428*BT428*3)</f>
        <v>0</v>
      </c>
      <c r="CT428" s="141"/>
      <c r="CU428" s="68">
        <f t="shared" ref="CU428:CU429" si="3905">SUM(CT428*BT428/3)</f>
        <v>0</v>
      </c>
      <c r="CV428" s="141"/>
      <c r="CW428" s="68">
        <f t="shared" ref="CW428" si="3906">SUM(CV428*BT428*2/3)</f>
        <v>0</v>
      </c>
      <c r="CX428" s="141"/>
      <c r="CY428" s="142">
        <f>SUM(CX428*BT428)*2</f>
        <v>0</v>
      </c>
      <c r="CZ428" s="141"/>
      <c r="DA428" s="142">
        <f t="shared" ref="DA428:DA429" si="3907">SUM(CZ428*BV428)</f>
        <v>0</v>
      </c>
      <c r="DB428" s="141"/>
      <c r="DC428" s="142">
        <f t="shared" ref="DC428" si="3908">SUM(DB428*BT428*2)</f>
        <v>0</v>
      </c>
      <c r="DD428" s="141"/>
      <c r="DE428" s="142">
        <f t="shared" ref="DE428:DE429" si="3909">SUM(BV428*DD428*6)</f>
        <v>0</v>
      </c>
      <c r="DF428" s="141"/>
      <c r="DG428" s="68">
        <f t="shared" ref="DG428:DG429" si="3910">DF428*BT428/3</f>
        <v>0</v>
      </c>
      <c r="DH428" s="141"/>
      <c r="DI428" s="142">
        <f t="shared" ref="DI428:DI429" si="3911">SUM(DH428*BT428/3)</f>
        <v>0</v>
      </c>
      <c r="DJ428" s="141"/>
      <c r="DK428" s="142">
        <f>SUM(BV428*DJ428*8)</f>
        <v>0</v>
      </c>
      <c r="DL428" s="141"/>
      <c r="DM428" s="68">
        <f>SUM(DL428*BW428*5*6)</f>
        <v>0</v>
      </c>
      <c r="DN428" s="141"/>
      <c r="DO428" s="68">
        <f t="shared" ref="DO428:DO429" si="3912">SUM(DN428*BW428*4*6)</f>
        <v>0</v>
      </c>
      <c r="DP428" s="141"/>
      <c r="DQ428" s="112">
        <f t="shared" ref="DQ428:DQ429" si="3913">SUM(DP428*50)</f>
        <v>0</v>
      </c>
      <c r="DR428" s="79"/>
      <c r="DS428" s="153">
        <f t="shared" si="3818"/>
        <v>15</v>
      </c>
      <c r="DT428" s="153">
        <f t="shared" si="3819"/>
        <v>0</v>
      </c>
      <c r="DU428" s="79"/>
      <c r="DV428" s="79"/>
      <c r="DW428" s="79"/>
      <c r="DX428" s="182"/>
      <c r="DY428" s="183"/>
      <c r="DZ428" s="184"/>
      <c r="EA428" s="184"/>
      <c r="EB428" s="79"/>
      <c r="EC428" s="79"/>
      <c r="ED428" s="79"/>
      <c r="EE428" s="79"/>
      <c r="EF428" s="79"/>
      <c r="EG428" s="79"/>
      <c r="EH428" s="79"/>
      <c r="EI428" s="79"/>
      <c r="EJ428" s="79">
        <f t="shared" si="3820"/>
        <v>62</v>
      </c>
      <c r="EK428" s="79">
        <f t="shared" si="3821"/>
        <v>38</v>
      </c>
      <c r="EL428" s="79">
        <f t="shared" si="3822"/>
        <v>0</v>
      </c>
      <c r="EM428" s="153">
        <f t="shared" si="3823"/>
        <v>0</v>
      </c>
      <c r="EN428" s="79">
        <f t="shared" si="3824"/>
        <v>14</v>
      </c>
      <c r="EO428" s="79">
        <f t="shared" si="3825"/>
        <v>14</v>
      </c>
      <c r="EP428" s="79">
        <f t="shared" si="3826"/>
        <v>24</v>
      </c>
      <c r="EQ428" s="79">
        <f t="shared" si="3827"/>
        <v>24</v>
      </c>
      <c r="ER428" s="79">
        <f t="shared" si="3828"/>
        <v>0</v>
      </c>
      <c r="ES428" s="79">
        <f t="shared" si="3829"/>
        <v>0</v>
      </c>
      <c r="ET428" s="79">
        <f t="shared" si="3830"/>
        <v>0</v>
      </c>
      <c r="EU428" s="79">
        <f t="shared" si="3831"/>
        <v>0</v>
      </c>
      <c r="EV428" s="79">
        <f t="shared" si="3832"/>
        <v>0</v>
      </c>
      <c r="EW428" s="79">
        <f t="shared" si="3833"/>
        <v>3.1</v>
      </c>
      <c r="EX428" s="79">
        <f t="shared" si="3834"/>
        <v>0</v>
      </c>
      <c r="EY428" s="79">
        <f t="shared" si="3835"/>
        <v>0</v>
      </c>
      <c r="EZ428" s="79">
        <f t="shared" si="3836"/>
        <v>0</v>
      </c>
      <c r="FA428" s="79">
        <f t="shared" si="3837"/>
        <v>0</v>
      </c>
      <c r="FB428" s="79">
        <f t="shared" si="3838"/>
        <v>1</v>
      </c>
      <c r="FC428" s="79">
        <f t="shared" si="3839"/>
        <v>15</v>
      </c>
      <c r="FD428" s="79">
        <f t="shared" si="3840"/>
        <v>0</v>
      </c>
      <c r="FE428" s="79">
        <f t="shared" si="3841"/>
        <v>0</v>
      </c>
      <c r="FF428" s="79">
        <f t="shared" si="3842"/>
        <v>0</v>
      </c>
      <c r="FG428" s="153">
        <f t="shared" si="3843"/>
        <v>0</v>
      </c>
      <c r="FH428" s="79">
        <f t="shared" si="3844"/>
        <v>0</v>
      </c>
      <c r="FI428" s="79">
        <f t="shared" si="3845"/>
        <v>0</v>
      </c>
      <c r="FJ428" s="79">
        <f t="shared" si="3846"/>
        <v>0</v>
      </c>
      <c r="FK428" s="79">
        <f t="shared" si="3847"/>
        <v>0</v>
      </c>
      <c r="FL428" s="79">
        <f t="shared" si="3848"/>
        <v>0</v>
      </c>
      <c r="FM428" s="79">
        <f t="shared" si="3849"/>
        <v>0</v>
      </c>
      <c r="FN428" s="79">
        <f t="shared" si="3850"/>
        <v>0</v>
      </c>
      <c r="FO428" s="79">
        <f t="shared" si="3851"/>
        <v>0</v>
      </c>
      <c r="FP428" s="79">
        <f t="shared" si="3852"/>
        <v>0</v>
      </c>
      <c r="FQ428" s="79">
        <f t="shared" si="3853"/>
        <v>0</v>
      </c>
      <c r="FR428" s="79"/>
      <c r="FS428" s="155">
        <f t="shared" si="3853"/>
        <v>7.666666666666667</v>
      </c>
      <c r="FT428" s="79">
        <f t="shared" si="3854"/>
        <v>0</v>
      </c>
      <c r="FU428" s="79">
        <f t="shared" si="3855"/>
        <v>0</v>
      </c>
      <c r="FV428" s="79">
        <f t="shared" si="3856"/>
        <v>0</v>
      </c>
      <c r="FW428" s="79">
        <f t="shared" si="3857"/>
        <v>0</v>
      </c>
      <c r="FX428" s="79">
        <f t="shared" si="3858"/>
        <v>0</v>
      </c>
      <c r="FY428" s="79">
        <f t="shared" si="3859"/>
        <v>0</v>
      </c>
      <c r="FZ428" s="79">
        <f t="shared" si="3860"/>
        <v>0</v>
      </c>
      <c r="GA428" s="79">
        <f t="shared" si="3861"/>
        <v>0</v>
      </c>
      <c r="GB428" s="79">
        <f t="shared" si="3862"/>
        <v>0</v>
      </c>
      <c r="GC428" s="79">
        <f t="shared" si="3863"/>
        <v>0</v>
      </c>
      <c r="GD428" s="79">
        <f t="shared" si="3864"/>
        <v>0</v>
      </c>
      <c r="GE428" s="153">
        <f t="shared" si="3865"/>
        <v>63.766666666666666</v>
      </c>
      <c r="GF428" s="153">
        <f t="shared" si="3866"/>
        <v>38</v>
      </c>
      <c r="GG428" s="79"/>
      <c r="GH428" s="79"/>
      <c r="GI428" s="79"/>
      <c r="GJ428" s="80"/>
      <c r="GK428" s="267"/>
      <c r="GL428" s="10"/>
      <c r="GM428" s="10"/>
      <c r="GN428" s="1"/>
      <c r="GO428" s="13"/>
      <c r="GP428" s="26"/>
      <c r="GQ428" s="5"/>
      <c r="GR428" s="5"/>
    </row>
    <row r="429" spans="1:200" ht="24.95" hidden="1" customHeight="1" outlineLevel="1" x14ac:dyDescent="0.3">
      <c r="A429" s="116"/>
      <c r="B429" s="137" t="s">
        <v>233</v>
      </c>
      <c r="C429" s="119" t="s">
        <v>110</v>
      </c>
      <c r="D429" s="119" t="s">
        <v>95</v>
      </c>
      <c r="E429" s="119" t="s">
        <v>130</v>
      </c>
      <c r="F429" s="119" t="s">
        <v>246</v>
      </c>
      <c r="G429" s="119">
        <v>9</v>
      </c>
      <c r="H429" s="119">
        <v>1</v>
      </c>
      <c r="I429" s="119">
        <v>1</v>
      </c>
      <c r="J429" s="119">
        <v>1</v>
      </c>
      <c r="K429" s="119">
        <v>1</v>
      </c>
      <c r="L429" s="138"/>
      <c r="M429" s="139">
        <f t="shared" ref="M429:M430" si="3914">SUM(N429+P429+R429+T429+V429)</f>
        <v>0</v>
      </c>
      <c r="N429" s="138"/>
      <c r="O429" s="138">
        <f t="shared" ref="O429:O430" si="3915">SUM(N429)*I429</f>
        <v>0</v>
      </c>
      <c r="P429" s="138"/>
      <c r="Q429" s="140">
        <f t="shared" si="3813"/>
        <v>0</v>
      </c>
      <c r="R429" s="138"/>
      <c r="S429" s="140">
        <f t="shared" ref="S429:S430" si="3916">SUM(R429)*J429</f>
        <v>0</v>
      </c>
      <c r="T429" s="141"/>
      <c r="U429" s="142">
        <f t="shared" ref="U429:U430" si="3917">SUM(T429)*K429</f>
        <v>0</v>
      </c>
      <c r="V429" s="141"/>
      <c r="W429" s="142">
        <f t="shared" ref="W429:W430" si="3918">SUM(V429)*J429*5</f>
        <v>0</v>
      </c>
      <c r="X429" s="68">
        <f>SUM(J429*AX429*2+K429*AZ429*2)</f>
        <v>0</v>
      </c>
      <c r="Y429" s="68">
        <f t="shared" ref="Y429" si="3919">L429*J429*0.05</f>
        <v>0</v>
      </c>
      <c r="Z429" s="141"/>
      <c r="AA429" s="142"/>
      <c r="AB429" s="141"/>
      <c r="AC429" s="68">
        <f t="shared" ref="AC429:AC430" si="3920">SUM(AB429)*3*H429/5</f>
        <v>0</v>
      </c>
      <c r="AD429" s="141">
        <v>1</v>
      </c>
      <c r="AE429" s="148">
        <f>SUM(AD429*H429*(15))</f>
        <v>15</v>
      </c>
      <c r="AF429" s="141"/>
      <c r="AG429" s="142">
        <f t="shared" ref="AG429:AG430" si="3921">SUM(AF429*H429*3)</f>
        <v>0</v>
      </c>
      <c r="AH429" s="141"/>
      <c r="AI429" s="68">
        <f t="shared" ref="AI429:AI430" si="3922">SUM(AH429*H429/3)</f>
        <v>0</v>
      </c>
      <c r="AJ429" s="141"/>
      <c r="AK429" s="68">
        <f t="shared" ref="AK429" si="3923">SUM(AJ429*H429*2/3)</f>
        <v>0</v>
      </c>
      <c r="AL429" s="141"/>
      <c r="AM429" s="142">
        <f>SUM(AL429*H429)*2</f>
        <v>0</v>
      </c>
      <c r="AN429" s="141"/>
      <c r="AO429" s="142">
        <f t="shared" ref="AO429:AO430" si="3924">SUM(AN429*J429)</f>
        <v>0</v>
      </c>
      <c r="AP429" s="141"/>
      <c r="AQ429" s="68">
        <f t="shared" ref="AQ429" si="3925">SUM(AP429*H429*2)</f>
        <v>0</v>
      </c>
      <c r="AR429" s="141"/>
      <c r="AS429" s="68">
        <f t="shared" ref="AS429:AS430" si="3926">SUM(J429*AR429*6)</f>
        <v>0</v>
      </c>
      <c r="AT429" s="141"/>
      <c r="AU429" s="68">
        <f t="shared" ref="AU429:AU430" si="3927">AT429*H429/3</f>
        <v>0</v>
      </c>
      <c r="AV429" s="141"/>
      <c r="AW429" s="142">
        <f t="shared" ref="AW429:AW430" si="3928">SUM(AV429*H429/3)</f>
        <v>0</v>
      </c>
      <c r="AX429" s="141"/>
      <c r="AY429" s="68">
        <f>SUM(J429*AX429*8)</f>
        <v>0</v>
      </c>
      <c r="AZ429" s="141"/>
      <c r="BA429" s="68">
        <f t="shared" si="3867"/>
        <v>0</v>
      </c>
      <c r="BB429" s="141"/>
      <c r="BC429" s="68">
        <f t="shared" ref="BC429:BC430" si="3929">SUM(BB429*K429*4*6)</f>
        <v>0</v>
      </c>
      <c r="BD429" s="141"/>
      <c r="BE429" s="112">
        <f t="shared" ref="BE429:BE430" si="3930">SUM(BD429*50)</f>
        <v>0</v>
      </c>
      <c r="BF429" s="116"/>
      <c r="BG429" s="181">
        <f t="shared" si="3816"/>
        <v>15</v>
      </c>
      <c r="BH429" s="181">
        <f t="shared" si="3817"/>
        <v>0</v>
      </c>
      <c r="BI429" s="116"/>
      <c r="BJ429" s="116"/>
      <c r="BK429" s="116"/>
      <c r="BL429" s="116"/>
      <c r="BM429" s="82"/>
      <c r="BN429" s="137" t="s">
        <v>375</v>
      </c>
      <c r="BO429" s="119" t="s">
        <v>94</v>
      </c>
      <c r="BP429" s="119" t="s">
        <v>95</v>
      </c>
      <c r="BQ429" s="119" t="s">
        <v>162</v>
      </c>
      <c r="BR429" s="119" t="s">
        <v>376</v>
      </c>
      <c r="BS429" s="119">
        <v>9</v>
      </c>
      <c r="BT429" s="119">
        <v>6</v>
      </c>
      <c r="BU429" s="119">
        <v>1</v>
      </c>
      <c r="BV429" s="119">
        <v>1</v>
      </c>
      <c r="BW429" s="119">
        <v>1</v>
      </c>
      <c r="BX429" s="138"/>
      <c r="BY429" s="139">
        <f t="shared" si="3896"/>
        <v>0</v>
      </c>
      <c r="BZ429" s="138"/>
      <c r="CA429" s="138">
        <f t="shared" si="3897"/>
        <v>0</v>
      </c>
      <c r="CB429" s="138"/>
      <c r="CC429" s="140">
        <f t="shared" si="3898"/>
        <v>0</v>
      </c>
      <c r="CD429" s="138"/>
      <c r="CE429" s="140">
        <f t="shared" si="3899"/>
        <v>0</v>
      </c>
      <c r="CF429" s="141"/>
      <c r="CG429" s="142">
        <f t="shared" si="3900"/>
        <v>0</v>
      </c>
      <c r="CH429" s="141"/>
      <c r="CI429" s="142">
        <f t="shared" si="3901"/>
        <v>0</v>
      </c>
      <c r="CJ429" s="68"/>
      <c r="CK429" s="68">
        <f t="shared" ref="CK429" si="3931">SUM(BX429*5/100*BV429)</f>
        <v>0</v>
      </c>
      <c r="CL429" s="141"/>
      <c r="CM429" s="142"/>
      <c r="CN429" s="141"/>
      <c r="CO429" s="68">
        <f t="shared" si="3903"/>
        <v>0</v>
      </c>
      <c r="CP429" s="141">
        <v>1</v>
      </c>
      <c r="CQ429" s="148">
        <f>SUM(CP429*BT429*(15))</f>
        <v>90</v>
      </c>
      <c r="CR429" s="141"/>
      <c r="CS429" s="142">
        <f t="shared" si="3904"/>
        <v>0</v>
      </c>
      <c r="CT429" s="141"/>
      <c r="CU429" s="68">
        <f t="shared" si="3905"/>
        <v>0</v>
      </c>
      <c r="CV429" s="141"/>
      <c r="CW429" s="68">
        <f>SUM(CV429*BT429*2/3)</f>
        <v>0</v>
      </c>
      <c r="CX429" s="141"/>
      <c r="CY429" s="142">
        <f>SUM(CX429*BT429)</f>
        <v>0</v>
      </c>
      <c r="CZ429" s="141"/>
      <c r="DA429" s="142">
        <f t="shared" si="3907"/>
        <v>0</v>
      </c>
      <c r="DB429" s="141"/>
      <c r="DC429" s="142">
        <f>SUM(DB429*BT429*2)</f>
        <v>0</v>
      </c>
      <c r="DD429" s="141"/>
      <c r="DE429" s="142">
        <f t="shared" si="3909"/>
        <v>0</v>
      </c>
      <c r="DF429" s="141"/>
      <c r="DG429" s="68">
        <f t="shared" si="3910"/>
        <v>0</v>
      </c>
      <c r="DH429" s="141"/>
      <c r="DI429" s="142">
        <f t="shared" si="3911"/>
        <v>0</v>
      </c>
      <c r="DJ429" s="141"/>
      <c r="DK429" s="142">
        <f>SUM(DJ429*BT429/3)</f>
        <v>0</v>
      </c>
      <c r="DL429" s="141"/>
      <c r="DM429" s="68">
        <f>SUM(DL429*BW429*5*6)</f>
        <v>0</v>
      </c>
      <c r="DN429" s="141"/>
      <c r="DO429" s="68">
        <f t="shared" si="3912"/>
        <v>0</v>
      </c>
      <c r="DP429" s="141"/>
      <c r="DQ429" s="112">
        <f t="shared" si="3913"/>
        <v>0</v>
      </c>
      <c r="DR429" s="79"/>
      <c r="DS429" s="153">
        <f t="shared" si="3818"/>
        <v>90</v>
      </c>
      <c r="DT429" s="153">
        <f t="shared" si="3819"/>
        <v>0</v>
      </c>
      <c r="DU429" s="79"/>
      <c r="DV429" s="79"/>
      <c r="DW429" s="79"/>
      <c r="DX429" s="182"/>
      <c r="DY429" s="183"/>
      <c r="DZ429" s="184"/>
      <c r="EA429" s="184"/>
      <c r="EB429" s="79"/>
      <c r="EC429" s="79"/>
      <c r="ED429" s="79"/>
      <c r="EE429" s="79"/>
      <c r="EF429" s="79"/>
      <c r="EG429" s="79"/>
      <c r="EH429" s="79"/>
      <c r="EI429" s="79"/>
      <c r="EJ429" s="79">
        <f t="shared" si="3820"/>
        <v>0</v>
      </c>
      <c r="EK429" s="79">
        <f t="shared" si="3821"/>
        <v>0</v>
      </c>
      <c r="EL429" s="79">
        <f t="shared" si="3822"/>
        <v>0</v>
      </c>
      <c r="EM429" s="153">
        <f t="shared" si="3823"/>
        <v>0</v>
      </c>
      <c r="EN429" s="79">
        <f t="shared" si="3824"/>
        <v>0</v>
      </c>
      <c r="EO429" s="79">
        <f t="shared" si="3825"/>
        <v>0</v>
      </c>
      <c r="EP429" s="79">
        <f t="shared" si="3826"/>
        <v>0</v>
      </c>
      <c r="EQ429" s="79">
        <f t="shared" si="3827"/>
        <v>0</v>
      </c>
      <c r="ER429" s="79">
        <f t="shared" si="3828"/>
        <v>0</v>
      </c>
      <c r="ES429" s="79">
        <f t="shared" si="3829"/>
        <v>0</v>
      </c>
      <c r="ET429" s="79">
        <f t="shared" si="3830"/>
        <v>0</v>
      </c>
      <c r="EU429" s="79">
        <f t="shared" si="3831"/>
        <v>0</v>
      </c>
      <c r="EV429" s="79">
        <f t="shared" si="3832"/>
        <v>0</v>
      </c>
      <c r="EW429" s="79">
        <f t="shared" si="3833"/>
        <v>0</v>
      </c>
      <c r="EX429" s="79">
        <f t="shared" si="3834"/>
        <v>0</v>
      </c>
      <c r="EY429" s="79">
        <f t="shared" si="3835"/>
        <v>0</v>
      </c>
      <c r="EZ429" s="79">
        <f t="shared" si="3836"/>
        <v>0</v>
      </c>
      <c r="FA429" s="79">
        <f t="shared" si="3837"/>
        <v>0</v>
      </c>
      <c r="FB429" s="79">
        <f t="shared" si="3838"/>
        <v>2</v>
      </c>
      <c r="FC429" s="79">
        <f t="shared" si="3839"/>
        <v>105</v>
      </c>
      <c r="FD429" s="79">
        <f t="shared" si="3840"/>
        <v>0</v>
      </c>
      <c r="FE429" s="79">
        <f t="shared" si="3841"/>
        <v>0</v>
      </c>
      <c r="FF429" s="79">
        <f t="shared" si="3842"/>
        <v>0</v>
      </c>
      <c r="FG429" s="153">
        <f t="shared" si="3843"/>
        <v>0</v>
      </c>
      <c r="FH429" s="79">
        <f t="shared" si="3844"/>
        <v>0</v>
      </c>
      <c r="FI429" s="79">
        <f t="shared" si="3845"/>
        <v>0</v>
      </c>
      <c r="FJ429" s="79">
        <f t="shared" si="3846"/>
        <v>0</v>
      </c>
      <c r="FK429" s="79">
        <f t="shared" si="3847"/>
        <v>0</v>
      </c>
      <c r="FL429" s="79">
        <f t="shared" si="3848"/>
        <v>0</v>
      </c>
      <c r="FM429" s="79">
        <f t="shared" si="3849"/>
        <v>0</v>
      </c>
      <c r="FN429" s="79">
        <f t="shared" si="3850"/>
        <v>0</v>
      </c>
      <c r="FO429" s="79">
        <f t="shared" si="3851"/>
        <v>0</v>
      </c>
      <c r="FP429" s="79">
        <f t="shared" si="3852"/>
        <v>0</v>
      </c>
      <c r="FQ429" s="79">
        <f t="shared" si="3853"/>
        <v>0</v>
      </c>
      <c r="FR429" s="79"/>
      <c r="FS429" s="155">
        <f t="shared" si="3853"/>
        <v>0</v>
      </c>
      <c r="FT429" s="79">
        <f t="shared" si="3854"/>
        <v>0</v>
      </c>
      <c r="FU429" s="79">
        <f t="shared" si="3855"/>
        <v>0</v>
      </c>
      <c r="FV429" s="79">
        <f t="shared" si="3856"/>
        <v>0</v>
      </c>
      <c r="FW429" s="79">
        <f t="shared" si="3857"/>
        <v>0</v>
      </c>
      <c r="FX429" s="79">
        <f t="shared" si="3858"/>
        <v>0</v>
      </c>
      <c r="FY429" s="79">
        <f t="shared" si="3859"/>
        <v>0</v>
      </c>
      <c r="FZ429" s="79">
        <f t="shared" si="3860"/>
        <v>0</v>
      </c>
      <c r="GA429" s="79">
        <f t="shared" si="3861"/>
        <v>0</v>
      </c>
      <c r="GB429" s="79">
        <f t="shared" si="3862"/>
        <v>0</v>
      </c>
      <c r="GC429" s="79">
        <f t="shared" si="3863"/>
        <v>0</v>
      </c>
      <c r="GD429" s="79">
        <f t="shared" si="3864"/>
        <v>0</v>
      </c>
      <c r="GE429" s="153">
        <f t="shared" si="3865"/>
        <v>105</v>
      </c>
      <c r="GF429" s="153">
        <f t="shared" si="3866"/>
        <v>0</v>
      </c>
      <c r="GG429" s="79"/>
      <c r="GH429" s="79"/>
      <c r="GI429" s="79"/>
      <c r="GJ429" s="80"/>
      <c r="GK429" s="267"/>
      <c r="GL429" s="10"/>
      <c r="GM429" s="10"/>
      <c r="GN429" s="1"/>
      <c r="GO429" s="13"/>
      <c r="GP429" s="26"/>
      <c r="GQ429" s="5"/>
      <c r="GR429" s="5"/>
    </row>
    <row r="430" spans="1:200" ht="24.95" hidden="1" customHeight="1" outlineLevel="1" x14ac:dyDescent="0.3">
      <c r="A430" s="116"/>
      <c r="B430" s="137" t="s">
        <v>375</v>
      </c>
      <c r="C430" s="119" t="s">
        <v>94</v>
      </c>
      <c r="D430" s="119" t="s">
        <v>95</v>
      </c>
      <c r="E430" s="119" t="s">
        <v>162</v>
      </c>
      <c r="F430" s="119" t="s">
        <v>376</v>
      </c>
      <c r="G430" s="119">
        <v>9</v>
      </c>
      <c r="H430" s="119">
        <v>6</v>
      </c>
      <c r="I430" s="119">
        <v>1</v>
      </c>
      <c r="J430" s="119">
        <v>1</v>
      </c>
      <c r="K430" s="119">
        <v>1</v>
      </c>
      <c r="L430" s="138"/>
      <c r="M430" s="139">
        <f t="shared" si="3914"/>
        <v>0</v>
      </c>
      <c r="N430" s="138"/>
      <c r="O430" s="138">
        <f t="shared" si="3915"/>
        <v>0</v>
      </c>
      <c r="P430" s="138"/>
      <c r="Q430" s="140">
        <f t="shared" si="3813"/>
        <v>0</v>
      </c>
      <c r="R430" s="138"/>
      <c r="S430" s="140">
        <f t="shared" si="3916"/>
        <v>0</v>
      </c>
      <c r="T430" s="141"/>
      <c r="U430" s="142">
        <f t="shared" si="3917"/>
        <v>0</v>
      </c>
      <c r="V430" s="141"/>
      <c r="W430" s="142">
        <f t="shared" si="3918"/>
        <v>0</v>
      </c>
      <c r="X430" s="68"/>
      <c r="Y430" s="68">
        <f t="shared" ref="Y430" si="3932">SUM(L430*5/100*J430)</f>
        <v>0</v>
      </c>
      <c r="Z430" s="141"/>
      <c r="AA430" s="142"/>
      <c r="AB430" s="141"/>
      <c r="AC430" s="68">
        <f t="shared" si="3920"/>
        <v>0</v>
      </c>
      <c r="AD430" s="141">
        <v>1</v>
      </c>
      <c r="AE430" s="148">
        <f>SUM(AD430*H430*(15))</f>
        <v>90</v>
      </c>
      <c r="AF430" s="141"/>
      <c r="AG430" s="142">
        <f t="shared" si="3921"/>
        <v>0</v>
      </c>
      <c r="AH430" s="141"/>
      <c r="AI430" s="68">
        <f t="shared" si="3922"/>
        <v>0</v>
      </c>
      <c r="AJ430" s="141"/>
      <c r="AK430" s="68">
        <f>SUM(AJ430*H430*2/3)</f>
        <v>0</v>
      </c>
      <c r="AL430" s="141"/>
      <c r="AM430" s="142">
        <f>SUM(AL430*H430)</f>
        <v>0</v>
      </c>
      <c r="AN430" s="141"/>
      <c r="AO430" s="142">
        <f t="shared" si="3924"/>
        <v>0</v>
      </c>
      <c r="AP430" s="141"/>
      <c r="AQ430" s="68">
        <f>SUM(AP430*H430*2)</f>
        <v>0</v>
      </c>
      <c r="AR430" s="141"/>
      <c r="AS430" s="68">
        <f t="shared" si="3926"/>
        <v>0</v>
      </c>
      <c r="AT430" s="141"/>
      <c r="AU430" s="68">
        <f t="shared" si="3927"/>
        <v>0</v>
      </c>
      <c r="AV430" s="141"/>
      <c r="AW430" s="142">
        <f t="shared" si="3928"/>
        <v>0</v>
      </c>
      <c r="AX430" s="141"/>
      <c r="AY430" s="68">
        <f>SUM(AX430*H430/3)</f>
        <v>0</v>
      </c>
      <c r="AZ430" s="141"/>
      <c r="BA430" s="68">
        <f t="shared" si="3867"/>
        <v>0</v>
      </c>
      <c r="BB430" s="141"/>
      <c r="BC430" s="68">
        <f t="shared" si="3929"/>
        <v>0</v>
      </c>
      <c r="BD430" s="141"/>
      <c r="BE430" s="112">
        <f t="shared" si="3930"/>
        <v>0</v>
      </c>
      <c r="BF430" s="116"/>
      <c r="BG430" s="181">
        <f t="shared" si="3816"/>
        <v>90</v>
      </c>
      <c r="BH430" s="181">
        <f t="shared" si="3817"/>
        <v>0</v>
      </c>
      <c r="BI430" s="116"/>
      <c r="BJ430" s="116"/>
      <c r="BK430" s="116"/>
      <c r="BL430" s="116"/>
      <c r="BM430" s="82"/>
      <c r="BN430" s="62"/>
      <c r="BO430" s="63"/>
      <c r="BP430" s="63"/>
      <c r="BQ430" s="63"/>
      <c r="BR430" s="119"/>
      <c r="BS430" s="63"/>
      <c r="BT430" s="63"/>
      <c r="BU430" s="63"/>
      <c r="BV430" s="63"/>
      <c r="BW430" s="63"/>
      <c r="BX430" s="62"/>
      <c r="BY430" s="135"/>
      <c r="BZ430" s="65"/>
      <c r="CA430" s="66"/>
      <c r="CB430" s="65"/>
      <c r="CC430" s="66"/>
      <c r="CD430" s="65"/>
      <c r="CE430" s="66"/>
      <c r="CF430" s="65"/>
      <c r="CG430" s="66"/>
      <c r="CH430" s="65"/>
      <c r="CI430" s="66"/>
      <c r="CJ430" s="67"/>
      <c r="CK430" s="68"/>
      <c r="CL430" s="65"/>
      <c r="CM430" s="66"/>
      <c r="CN430" s="65"/>
      <c r="CO430" s="67"/>
      <c r="CP430" s="65"/>
      <c r="CQ430" s="69"/>
      <c r="CR430" s="65"/>
      <c r="CS430" s="66"/>
      <c r="CT430" s="79"/>
      <c r="CU430" s="153"/>
      <c r="CV430" s="79"/>
      <c r="CW430" s="79"/>
      <c r="CX430" s="79"/>
      <c r="CY430" s="79"/>
      <c r="CZ430" s="79"/>
      <c r="DA430" s="79"/>
      <c r="DB430" s="79"/>
      <c r="DC430" s="155"/>
      <c r="DD430" s="79"/>
      <c r="DE430" s="155"/>
      <c r="DF430" s="79"/>
      <c r="DG430" s="79"/>
      <c r="DH430" s="79"/>
      <c r="DI430" s="79"/>
      <c r="DJ430" s="79"/>
      <c r="DK430" s="155"/>
      <c r="DL430" s="79"/>
      <c r="DM430" s="79"/>
      <c r="DN430" s="79"/>
      <c r="DO430" s="79"/>
      <c r="DP430" s="79"/>
      <c r="DQ430" s="79"/>
      <c r="DR430" s="79"/>
      <c r="DS430" s="153">
        <f t="shared" si="3818"/>
        <v>0</v>
      </c>
      <c r="DT430" s="153">
        <f t="shared" si="3819"/>
        <v>0</v>
      </c>
      <c r="DU430" s="79"/>
      <c r="DV430" s="79"/>
      <c r="DW430" s="79"/>
      <c r="DX430" s="182"/>
      <c r="DY430" s="183"/>
      <c r="DZ430" s="184"/>
      <c r="EA430" s="184"/>
      <c r="EB430" s="79"/>
      <c r="EC430" s="79"/>
      <c r="ED430" s="79"/>
      <c r="EE430" s="79"/>
      <c r="EF430" s="79"/>
      <c r="EG430" s="79"/>
      <c r="EH430" s="79"/>
      <c r="EI430" s="79"/>
      <c r="EJ430" s="79">
        <f t="shared" si="3820"/>
        <v>0</v>
      </c>
      <c r="EK430" s="79">
        <f t="shared" si="3821"/>
        <v>0</v>
      </c>
      <c r="EL430" s="79">
        <f t="shared" si="3822"/>
        <v>0</v>
      </c>
      <c r="EM430" s="153">
        <f t="shared" si="3823"/>
        <v>0</v>
      </c>
      <c r="EN430" s="79">
        <f t="shared" si="3824"/>
        <v>0</v>
      </c>
      <c r="EO430" s="79">
        <f t="shared" si="3825"/>
        <v>0</v>
      </c>
      <c r="EP430" s="79">
        <f t="shared" si="3826"/>
        <v>0</v>
      </c>
      <c r="EQ430" s="79">
        <f t="shared" si="3827"/>
        <v>0</v>
      </c>
      <c r="ER430" s="79">
        <f t="shared" si="3828"/>
        <v>0</v>
      </c>
      <c r="ES430" s="79">
        <f t="shared" si="3829"/>
        <v>0</v>
      </c>
      <c r="ET430" s="79">
        <f t="shared" si="3830"/>
        <v>0</v>
      </c>
      <c r="EU430" s="79">
        <f t="shared" si="3831"/>
        <v>0</v>
      </c>
      <c r="EV430" s="79">
        <f t="shared" si="3832"/>
        <v>0</v>
      </c>
      <c r="EW430" s="79">
        <f t="shared" si="3833"/>
        <v>0</v>
      </c>
      <c r="EX430" s="79">
        <f t="shared" si="3834"/>
        <v>0</v>
      </c>
      <c r="EY430" s="79">
        <f t="shared" si="3835"/>
        <v>0</v>
      </c>
      <c r="EZ430" s="79">
        <f t="shared" si="3836"/>
        <v>0</v>
      </c>
      <c r="FA430" s="79">
        <f t="shared" si="3837"/>
        <v>0</v>
      </c>
      <c r="FB430" s="79">
        <f t="shared" si="3838"/>
        <v>1</v>
      </c>
      <c r="FC430" s="79">
        <f t="shared" si="3839"/>
        <v>90</v>
      </c>
      <c r="FD430" s="79">
        <f t="shared" si="3840"/>
        <v>0</v>
      </c>
      <c r="FE430" s="79">
        <f t="shared" si="3841"/>
        <v>0</v>
      </c>
      <c r="FF430" s="79">
        <f t="shared" si="3842"/>
        <v>0</v>
      </c>
      <c r="FG430" s="153">
        <f t="shared" si="3843"/>
        <v>0</v>
      </c>
      <c r="FH430" s="79">
        <f t="shared" si="3844"/>
        <v>0</v>
      </c>
      <c r="FI430" s="79">
        <f t="shared" si="3845"/>
        <v>0</v>
      </c>
      <c r="FJ430" s="79">
        <f t="shared" si="3846"/>
        <v>0</v>
      </c>
      <c r="FK430" s="79">
        <f t="shared" si="3847"/>
        <v>0</v>
      </c>
      <c r="FL430" s="79">
        <f t="shared" si="3848"/>
        <v>0</v>
      </c>
      <c r="FM430" s="79">
        <f t="shared" si="3849"/>
        <v>0</v>
      </c>
      <c r="FN430" s="79">
        <f t="shared" si="3850"/>
        <v>0</v>
      </c>
      <c r="FO430" s="79">
        <f t="shared" si="3851"/>
        <v>0</v>
      </c>
      <c r="FP430" s="79">
        <f t="shared" si="3852"/>
        <v>0</v>
      </c>
      <c r="FQ430" s="79">
        <f t="shared" si="3853"/>
        <v>0</v>
      </c>
      <c r="FR430" s="79"/>
      <c r="FS430" s="155">
        <f t="shared" si="3853"/>
        <v>0</v>
      </c>
      <c r="FT430" s="79">
        <f t="shared" si="3854"/>
        <v>0</v>
      </c>
      <c r="FU430" s="79">
        <f t="shared" si="3855"/>
        <v>0</v>
      </c>
      <c r="FV430" s="79">
        <f t="shared" si="3856"/>
        <v>0</v>
      </c>
      <c r="FW430" s="79">
        <f t="shared" si="3857"/>
        <v>0</v>
      </c>
      <c r="FX430" s="79">
        <f t="shared" si="3858"/>
        <v>0</v>
      </c>
      <c r="FY430" s="79">
        <f t="shared" si="3859"/>
        <v>0</v>
      </c>
      <c r="FZ430" s="79">
        <f t="shared" si="3860"/>
        <v>0</v>
      </c>
      <c r="GA430" s="79">
        <f t="shared" si="3861"/>
        <v>0</v>
      </c>
      <c r="GB430" s="79">
        <f t="shared" si="3862"/>
        <v>0</v>
      </c>
      <c r="GC430" s="79">
        <f t="shared" si="3863"/>
        <v>0</v>
      </c>
      <c r="GD430" s="79">
        <f t="shared" si="3864"/>
        <v>0</v>
      </c>
      <c r="GE430" s="153">
        <f t="shared" si="3865"/>
        <v>90</v>
      </c>
      <c r="GF430" s="153">
        <f t="shared" si="3866"/>
        <v>0</v>
      </c>
      <c r="GG430" s="79"/>
      <c r="GH430" s="79"/>
      <c r="GI430" s="79"/>
      <c r="GJ430" s="80"/>
      <c r="GK430" s="267"/>
      <c r="GL430" s="10"/>
      <c r="GM430" s="10"/>
      <c r="GN430" s="1"/>
      <c r="GO430" s="13"/>
      <c r="GP430" s="26"/>
      <c r="GQ430" s="5"/>
      <c r="GR430" s="5"/>
    </row>
    <row r="431" spans="1:200" ht="24.95" hidden="1" customHeight="1" outlineLevel="1" x14ac:dyDescent="0.3">
      <c r="A431" s="116"/>
      <c r="B431" s="62" t="s">
        <v>245</v>
      </c>
      <c r="C431" s="63" t="s">
        <v>110</v>
      </c>
      <c r="D431" s="63" t="s">
        <v>95</v>
      </c>
      <c r="E431" s="63" t="s">
        <v>130</v>
      </c>
      <c r="F431" s="63" t="s">
        <v>246</v>
      </c>
      <c r="G431" s="63">
        <v>9</v>
      </c>
      <c r="H431" s="63">
        <v>1</v>
      </c>
      <c r="I431" s="63">
        <v>1</v>
      </c>
      <c r="J431" s="63">
        <v>2</v>
      </c>
      <c r="K431" s="63">
        <f>SUM(J431)*2</f>
        <v>4</v>
      </c>
      <c r="L431" s="62"/>
      <c r="M431" s="64">
        <f>SUM(N431+P431+R431+T431+V431)</f>
        <v>0</v>
      </c>
      <c r="N431" s="65"/>
      <c r="O431" s="66">
        <f>SUM(N431)*I431</f>
        <v>0</v>
      </c>
      <c r="P431" s="65"/>
      <c r="Q431" s="66">
        <f>J431*P431</f>
        <v>0</v>
      </c>
      <c r="R431" s="65"/>
      <c r="S431" s="66">
        <f>SUM(R431)*J431</f>
        <v>0</v>
      </c>
      <c r="T431" s="65"/>
      <c r="U431" s="66">
        <f>SUM(T431)*K431</f>
        <v>0</v>
      </c>
      <c r="V431" s="65"/>
      <c r="W431" s="66">
        <f>SUM(V431)*J431*5</f>
        <v>0</v>
      </c>
      <c r="X431" s="67">
        <f>SUM(J431*AX431*2+K431*AZ431*2)</f>
        <v>0</v>
      </c>
      <c r="Y431" s="67">
        <f>L431*J431*0.05</f>
        <v>0</v>
      </c>
      <c r="Z431" s="65"/>
      <c r="AA431" s="66"/>
      <c r="AB431" s="65">
        <v>17</v>
      </c>
      <c r="AC431" s="67">
        <f>AB431*H431*2</f>
        <v>34</v>
      </c>
      <c r="AD431" s="65"/>
      <c r="AE431" s="69">
        <f>SUM(AD431*H431*(30+4))/5</f>
        <v>0</v>
      </c>
      <c r="AF431" s="65"/>
      <c r="AG431" s="66">
        <f>SUM(AF431*H431*3)</f>
        <v>0</v>
      </c>
      <c r="AH431" s="65"/>
      <c r="AI431" s="67">
        <f>SUM(AH431*H431/3)</f>
        <v>0</v>
      </c>
      <c r="AJ431" s="65"/>
      <c r="AK431" s="67">
        <f>SUM(AJ431*H431*2/3)</f>
        <v>0</v>
      </c>
      <c r="AL431" s="65"/>
      <c r="AM431" s="66">
        <f>SUM(AL431*H431)</f>
        <v>0</v>
      </c>
      <c r="AN431" s="65"/>
      <c r="AO431" s="66">
        <f>SUM(AN431*J431)</f>
        <v>0</v>
      </c>
      <c r="AP431" s="65"/>
      <c r="AQ431" s="68">
        <f>H431*AP431*3/3</f>
        <v>0</v>
      </c>
      <c r="AR431" s="65"/>
      <c r="AS431" s="67">
        <f>SUM(J431*AR431*6)</f>
        <v>0</v>
      </c>
      <c r="AT431" s="65"/>
      <c r="AU431" s="67">
        <f>AT431*H431/3</f>
        <v>0</v>
      </c>
      <c r="AV431" s="65"/>
      <c r="AW431" s="66">
        <f>SUM(AV431*H431/3)</f>
        <v>0</v>
      </c>
      <c r="AX431" s="65"/>
      <c r="AY431" s="67">
        <f t="shared" ref="AY431" si="3933">SUM(J431*AX431*8)</f>
        <v>0</v>
      </c>
      <c r="AZ431" s="65"/>
      <c r="BA431" s="67">
        <f t="shared" ref="BA431" si="3934">SUM(AZ431*K431*5*6)</f>
        <v>0</v>
      </c>
      <c r="BB431" s="65"/>
      <c r="BC431" s="67">
        <f>SUM(BB431*K431*4*6)</f>
        <v>0</v>
      </c>
      <c r="BD431" s="65"/>
      <c r="BE431" s="70">
        <f>SUM(BD431*50)</f>
        <v>0</v>
      </c>
      <c r="BF431" s="116"/>
      <c r="BG431" s="181">
        <f t="shared" si="3816"/>
        <v>34</v>
      </c>
      <c r="BH431" s="181">
        <f t="shared" si="3817"/>
        <v>0</v>
      </c>
      <c r="BI431" s="116"/>
      <c r="BJ431" s="116"/>
      <c r="BK431" s="116"/>
      <c r="BL431" s="116"/>
      <c r="BM431" s="82"/>
      <c r="BN431" s="134" t="s">
        <v>257</v>
      </c>
      <c r="BO431" s="63" t="s">
        <v>94</v>
      </c>
      <c r="BP431" s="63" t="s">
        <v>95</v>
      </c>
      <c r="BQ431" s="63" t="s">
        <v>162</v>
      </c>
      <c r="BR431" s="63" t="s">
        <v>440</v>
      </c>
      <c r="BS431" s="63">
        <v>10</v>
      </c>
      <c r="BT431" s="63">
        <v>156</v>
      </c>
      <c r="BU431" s="63">
        <v>2</v>
      </c>
      <c r="BV431" s="63">
        <v>1</v>
      </c>
      <c r="BW431" s="63">
        <f>SUM(BV431)*2</f>
        <v>2</v>
      </c>
      <c r="BX431" s="62">
        <v>30</v>
      </c>
      <c r="BY431" s="135">
        <f t="shared" si="3896"/>
        <v>30</v>
      </c>
      <c r="BZ431" s="65"/>
      <c r="CA431" s="66">
        <f>SUM(BZ431)*BU431</f>
        <v>0</v>
      </c>
      <c r="CB431" s="65"/>
      <c r="CC431" s="66">
        <f t="shared" si="3898"/>
        <v>0</v>
      </c>
      <c r="CD431" s="65">
        <v>30</v>
      </c>
      <c r="CE431" s="66">
        <f>SUM(CD431)*BV431</f>
        <v>30</v>
      </c>
      <c r="CF431" s="65"/>
      <c r="CG431" s="66">
        <f>SUM(CF431)*BW431</f>
        <v>0</v>
      </c>
      <c r="CH431" s="65"/>
      <c r="CI431" s="66">
        <f>SUM(CH431)*BV431*5</f>
        <v>0</v>
      </c>
      <c r="CJ431" s="67">
        <f t="shared" ref="CJ431" si="3935">SUM(BV431*DJ431*2+BW431*DL431*2)</f>
        <v>0</v>
      </c>
      <c r="CK431" s="68">
        <f t="shared" ref="CK431" si="3936">SUM(BX431*5/100*BV431)</f>
        <v>1.5</v>
      </c>
      <c r="CL431" s="65"/>
      <c r="CM431" s="66"/>
      <c r="CN431" s="65"/>
      <c r="CO431" s="67">
        <f t="shared" ref="CO431" si="3937">SUM(CN431)*3*BT431/5</f>
        <v>0</v>
      </c>
      <c r="CP431" s="65"/>
      <c r="CQ431" s="69">
        <f>SUM(CP431*BT431*(30+4))</f>
        <v>0</v>
      </c>
      <c r="CR431" s="65"/>
      <c r="CS431" s="66">
        <f>SUM(CR431*BT431*3)</f>
        <v>0</v>
      </c>
      <c r="CT431" s="65"/>
      <c r="CU431" s="67">
        <f>SUM(CT431*BT431/3)</f>
        <v>0</v>
      </c>
      <c r="CV431" s="65"/>
      <c r="CW431" s="67">
        <f>SUM(CV431*BT431*2/3)</f>
        <v>0</v>
      </c>
      <c r="CX431" s="65"/>
      <c r="CY431" s="66">
        <f t="shared" ref="CY431" si="3938">SUM(CX431*BT431*2)</f>
        <v>0</v>
      </c>
      <c r="CZ431" s="65"/>
      <c r="DA431" s="66">
        <f t="shared" ref="DA431" si="3939">SUM(CZ431*BV431*2)</f>
        <v>0</v>
      </c>
      <c r="DB431" s="65"/>
      <c r="DC431" s="66">
        <f>SUM(DB431*BT431*2)</f>
        <v>0</v>
      </c>
      <c r="DD431" s="65">
        <v>1</v>
      </c>
      <c r="DE431" s="66">
        <f>DD431*BV431*6</f>
        <v>6</v>
      </c>
      <c r="DF431" s="65"/>
      <c r="DG431" s="67">
        <f t="shared" ref="DG431" si="3940">DF431*BT431/3</f>
        <v>0</v>
      </c>
      <c r="DH431" s="65"/>
      <c r="DI431" s="66">
        <f t="shared" ref="DI431" si="3941">SUM(BV431*DH431*6)</f>
        <v>0</v>
      </c>
      <c r="DJ431" s="65"/>
      <c r="DK431" s="66">
        <f t="shared" ref="DK431" si="3942">SUM(BV431*DJ431*8)</f>
        <v>0</v>
      </c>
      <c r="DL431" s="65"/>
      <c r="DM431" s="67">
        <f t="shared" ref="DM431" si="3943">SUM(DL431*BW431*5*6)</f>
        <v>0</v>
      </c>
      <c r="DN431" s="65"/>
      <c r="DO431" s="67">
        <f>SUM(DN431*BW431*4*6)</f>
        <v>0</v>
      </c>
      <c r="DP431" s="65"/>
      <c r="DQ431" s="70">
        <f>SUM(DP431*50)</f>
        <v>0</v>
      </c>
      <c r="DR431" s="79"/>
      <c r="DS431" s="153">
        <f t="shared" si="3818"/>
        <v>37.5</v>
      </c>
      <c r="DT431" s="153">
        <f t="shared" si="3819"/>
        <v>36</v>
      </c>
      <c r="DU431" s="79"/>
      <c r="DV431" s="79"/>
      <c r="DW431" s="79"/>
      <c r="DX431" s="182"/>
      <c r="DY431" s="183"/>
      <c r="DZ431" s="184"/>
      <c r="EA431" s="184"/>
      <c r="EB431" s="79"/>
      <c r="EC431" s="79"/>
      <c r="ED431" s="79"/>
      <c r="EE431" s="79"/>
      <c r="EF431" s="79"/>
      <c r="EG431" s="79"/>
      <c r="EH431" s="79"/>
      <c r="EI431" s="79"/>
      <c r="EJ431" s="79">
        <f t="shared" si="3820"/>
        <v>30</v>
      </c>
      <c r="EK431" s="79">
        <f t="shared" si="3821"/>
        <v>30</v>
      </c>
      <c r="EL431" s="79">
        <f t="shared" si="3822"/>
        <v>0</v>
      </c>
      <c r="EM431" s="153">
        <f t="shared" si="3823"/>
        <v>0</v>
      </c>
      <c r="EN431" s="79">
        <f t="shared" si="3824"/>
        <v>0</v>
      </c>
      <c r="EO431" s="79">
        <f t="shared" si="3825"/>
        <v>0</v>
      </c>
      <c r="EP431" s="79">
        <f t="shared" si="3826"/>
        <v>30</v>
      </c>
      <c r="EQ431" s="79">
        <f t="shared" si="3827"/>
        <v>30</v>
      </c>
      <c r="ER431" s="79">
        <f t="shared" si="3828"/>
        <v>0</v>
      </c>
      <c r="ES431" s="79">
        <f t="shared" si="3829"/>
        <v>0</v>
      </c>
      <c r="ET431" s="79">
        <f t="shared" si="3830"/>
        <v>0</v>
      </c>
      <c r="EU431" s="79">
        <f t="shared" si="3831"/>
        <v>0</v>
      </c>
      <c r="EV431" s="79">
        <f t="shared" si="3832"/>
        <v>0</v>
      </c>
      <c r="EW431" s="79">
        <f t="shared" si="3833"/>
        <v>1.5</v>
      </c>
      <c r="EX431" s="79">
        <f t="shared" si="3834"/>
        <v>0</v>
      </c>
      <c r="EY431" s="79">
        <f t="shared" si="3835"/>
        <v>0</v>
      </c>
      <c r="EZ431" s="79">
        <f t="shared" si="3836"/>
        <v>17</v>
      </c>
      <c r="FA431" s="79">
        <f t="shared" si="3837"/>
        <v>34</v>
      </c>
      <c r="FB431" s="79">
        <f t="shared" si="3838"/>
        <v>0</v>
      </c>
      <c r="FC431" s="79">
        <f t="shared" si="3839"/>
        <v>0</v>
      </c>
      <c r="FD431" s="79">
        <f t="shared" si="3840"/>
        <v>0</v>
      </c>
      <c r="FE431" s="79">
        <f t="shared" si="3841"/>
        <v>0</v>
      </c>
      <c r="FF431" s="79">
        <f t="shared" si="3842"/>
        <v>0</v>
      </c>
      <c r="FG431" s="153">
        <f t="shared" si="3843"/>
        <v>0</v>
      </c>
      <c r="FH431" s="79">
        <f t="shared" si="3844"/>
        <v>0</v>
      </c>
      <c r="FI431" s="79">
        <f t="shared" si="3845"/>
        <v>0</v>
      </c>
      <c r="FJ431" s="79">
        <f t="shared" si="3846"/>
        <v>0</v>
      </c>
      <c r="FK431" s="79">
        <f t="shared" si="3847"/>
        <v>0</v>
      </c>
      <c r="FL431" s="79">
        <f t="shared" si="3848"/>
        <v>0</v>
      </c>
      <c r="FM431" s="79">
        <f t="shared" si="3849"/>
        <v>0</v>
      </c>
      <c r="FN431" s="79">
        <f t="shared" si="3850"/>
        <v>0</v>
      </c>
      <c r="FO431" s="79">
        <f t="shared" si="3851"/>
        <v>0</v>
      </c>
      <c r="FP431" s="79">
        <f t="shared" si="3852"/>
        <v>1</v>
      </c>
      <c r="FQ431" s="79">
        <f t="shared" si="3853"/>
        <v>6</v>
      </c>
      <c r="FR431" s="79"/>
      <c r="FS431" s="155">
        <f t="shared" si="3853"/>
        <v>0</v>
      </c>
      <c r="FT431" s="79">
        <f t="shared" si="3854"/>
        <v>0</v>
      </c>
      <c r="FU431" s="79">
        <f t="shared" si="3855"/>
        <v>0</v>
      </c>
      <c r="FV431" s="79">
        <f t="shared" si="3856"/>
        <v>0</v>
      </c>
      <c r="FW431" s="79">
        <f t="shared" si="3857"/>
        <v>0</v>
      </c>
      <c r="FX431" s="79">
        <f t="shared" si="3858"/>
        <v>0</v>
      </c>
      <c r="FY431" s="79">
        <f t="shared" si="3859"/>
        <v>0</v>
      </c>
      <c r="FZ431" s="79">
        <f t="shared" si="3860"/>
        <v>0</v>
      </c>
      <c r="GA431" s="79">
        <f t="shared" si="3861"/>
        <v>0</v>
      </c>
      <c r="GB431" s="79">
        <f t="shared" si="3862"/>
        <v>0</v>
      </c>
      <c r="GC431" s="79">
        <f t="shared" si="3863"/>
        <v>0</v>
      </c>
      <c r="GD431" s="79">
        <f t="shared" si="3864"/>
        <v>0</v>
      </c>
      <c r="GE431" s="153">
        <f t="shared" si="3865"/>
        <v>71.5</v>
      </c>
      <c r="GF431" s="153">
        <f t="shared" si="3866"/>
        <v>36</v>
      </c>
      <c r="GG431" s="79"/>
      <c r="GH431" s="79"/>
      <c r="GI431" s="79"/>
      <c r="GJ431" s="80"/>
      <c r="GK431" s="267"/>
      <c r="GL431" s="10"/>
      <c r="GM431" s="10"/>
      <c r="GN431" s="1"/>
      <c r="GO431" s="13"/>
      <c r="GP431" s="26"/>
      <c r="GQ431" s="5"/>
      <c r="GR431" s="5"/>
    </row>
    <row r="432" spans="1:200" ht="24.95" hidden="1" customHeight="1" outlineLevel="1" x14ac:dyDescent="0.3">
      <c r="A432" s="116"/>
      <c r="B432" s="168"/>
      <c r="C432" s="168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>
        <f t="shared" ref="M432:M438" si="3944">SUM(N432+P432+T432+V432+AR432*2)</f>
        <v>0</v>
      </c>
      <c r="N432" s="116"/>
      <c r="O432" s="181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  <c r="AF432" s="116"/>
      <c r="AG432" s="116"/>
      <c r="AH432" s="116"/>
      <c r="AI432" s="181"/>
      <c r="AJ432" s="116"/>
      <c r="AK432" s="116"/>
      <c r="AL432" s="116"/>
      <c r="AM432" s="116"/>
      <c r="AN432" s="116"/>
      <c r="AO432" s="116"/>
      <c r="AP432" s="116"/>
      <c r="AQ432" s="116"/>
      <c r="AR432" s="116"/>
      <c r="AS432" s="116"/>
      <c r="AT432" s="116"/>
      <c r="AU432" s="116"/>
      <c r="AV432" s="116"/>
      <c r="AW432" s="116"/>
      <c r="AX432" s="116"/>
      <c r="AY432" s="116"/>
      <c r="AZ432" s="116"/>
      <c r="BA432" s="116"/>
      <c r="BB432" s="116"/>
      <c r="BC432" s="116"/>
      <c r="BD432" s="116"/>
      <c r="BE432" s="116"/>
      <c r="BF432" s="116"/>
      <c r="BG432" s="181">
        <f t="shared" si="3816"/>
        <v>0</v>
      </c>
      <c r="BH432" s="181">
        <f t="shared" si="3817"/>
        <v>0</v>
      </c>
      <c r="BI432" s="116"/>
      <c r="BJ432" s="116"/>
      <c r="BK432" s="116"/>
      <c r="BL432" s="116"/>
      <c r="BM432" s="82"/>
      <c r="BN432" s="184"/>
      <c r="BO432" s="184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>
        <f t="shared" ref="BY432:BY438" si="3945">SUM(BZ432+CB432+CF432+CH432+DD432*2)</f>
        <v>0</v>
      </c>
      <c r="BZ432" s="79"/>
      <c r="CA432" s="153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153"/>
      <c r="CV432" s="79"/>
      <c r="CW432" s="79"/>
      <c r="CX432" s="79"/>
      <c r="CY432" s="79"/>
      <c r="CZ432" s="79"/>
      <c r="DA432" s="79"/>
      <c r="DB432" s="79"/>
      <c r="DC432" s="155"/>
      <c r="DD432" s="79"/>
      <c r="DE432" s="155"/>
      <c r="DF432" s="79"/>
      <c r="DG432" s="79"/>
      <c r="DH432" s="79"/>
      <c r="DI432" s="79"/>
      <c r="DJ432" s="79"/>
      <c r="DK432" s="155"/>
      <c r="DL432" s="79"/>
      <c r="DM432" s="79"/>
      <c r="DN432" s="79"/>
      <c r="DO432" s="79"/>
      <c r="DP432" s="79"/>
      <c r="DQ432" s="79"/>
      <c r="DR432" s="79"/>
      <c r="DS432" s="153">
        <f t="shared" si="3818"/>
        <v>0</v>
      </c>
      <c r="DT432" s="153">
        <f t="shared" si="3819"/>
        <v>0</v>
      </c>
      <c r="DU432" s="79"/>
      <c r="DV432" s="79"/>
      <c r="DW432" s="79"/>
      <c r="DX432" s="182"/>
      <c r="DY432" s="183"/>
      <c r="DZ432" s="184"/>
      <c r="EA432" s="184"/>
      <c r="EB432" s="79"/>
      <c r="EC432" s="79"/>
      <c r="ED432" s="79"/>
      <c r="EE432" s="79"/>
      <c r="EF432" s="79"/>
      <c r="EG432" s="79"/>
      <c r="EH432" s="79"/>
      <c r="EI432" s="79"/>
      <c r="EJ432" s="79">
        <f t="shared" si="3820"/>
        <v>0</v>
      </c>
      <c r="EK432" s="79">
        <f t="shared" si="3821"/>
        <v>0</v>
      </c>
      <c r="EL432" s="79">
        <f t="shared" si="3822"/>
        <v>0</v>
      </c>
      <c r="EM432" s="153">
        <f t="shared" si="3823"/>
        <v>0</v>
      </c>
      <c r="EN432" s="79">
        <f t="shared" si="3824"/>
        <v>0</v>
      </c>
      <c r="EO432" s="79">
        <f t="shared" si="3825"/>
        <v>0</v>
      </c>
      <c r="EP432" s="79">
        <f t="shared" si="3826"/>
        <v>0</v>
      </c>
      <c r="EQ432" s="79">
        <f t="shared" si="3827"/>
        <v>0</v>
      </c>
      <c r="ER432" s="79">
        <f t="shared" si="3828"/>
        <v>0</v>
      </c>
      <c r="ES432" s="79">
        <f t="shared" si="3829"/>
        <v>0</v>
      </c>
      <c r="ET432" s="79">
        <f t="shared" si="3830"/>
        <v>0</v>
      </c>
      <c r="EU432" s="79">
        <f t="shared" si="3831"/>
        <v>0</v>
      </c>
      <c r="EV432" s="79">
        <f t="shared" si="3832"/>
        <v>0</v>
      </c>
      <c r="EW432" s="79">
        <f t="shared" si="3833"/>
        <v>0</v>
      </c>
      <c r="EX432" s="79">
        <f t="shared" si="3834"/>
        <v>0</v>
      </c>
      <c r="EY432" s="79">
        <f t="shared" si="3835"/>
        <v>0</v>
      </c>
      <c r="EZ432" s="79">
        <f t="shared" si="3836"/>
        <v>0</v>
      </c>
      <c r="FA432" s="79">
        <f t="shared" si="3837"/>
        <v>0</v>
      </c>
      <c r="FB432" s="79">
        <f t="shared" si="3838"/>
        <v>0</v>
      </c>
      <c r="FC432" s="79">
        <f t="shared" si="3839"/>
        <v>0</v>
      </c>
      <c r="FD432" s="79">
        <f t="shared" si="3840"/>
        <v>0</v>
      </c>
      <c r="FE432" s="79">
        <f t="shared" si="3841"/>
        <v>0</v>
      </c>
      <c r="FF432" s="79">
        <f t="shared" si="3842"/>
        <v>0</v>
      </c>
      <c r="FG432" s="153">
        <f t="shared" si="3843"/>
        <v>0</v>
      </c>
      <c r="FH432" s="79">
        <f t="shared" si="3844"/>
        <v>0</v>
      </c>
      <c r="FI432" s="79">
        <f t="shared" si="3845"/>
        <v>0</v>
      </c>
      <c r="FJ432" s="79">
        <f t="shared" si="3846"/>
        <v>0</v>
      </c>
      <c r="FK432" s="79">
        <f t="shared" si="3847"/>
        <v>0</v>
      </c>
      <c r="FL432" s="79">
        <f t="shared" si="3848"/>
        <v>0</v>
      </c>
      <c r="FM432" s="79">
        <f t="shared" si="3849"/>
        <v>0</v>
      </c>
      <c r="FN432" s="79">
        <f t="shared" si="3850"/>
        <v>0</v>
      </c>
      <c r="FO432" s="79">
        <f t="shared" si="3851"/>
        <v>0</v>
      </c>
      <c r="FP432" s="79">
        <f t="shared" si="3852"/>
        <v>0</v>
      </c>
      <c r="FQ432" s="79">
        <f t="shared" si="3853"/>
        <v>0</v>
      </c>
      <c r="FR432" s="79"/>
      <c r="FS432" s="155">
        <f t="shared" si="3853"/>
        <v>0</v>
      </c>
      <c r="FT432" s="79">
        <f t="shared" si="3854"/>
        <v>0</v>
      </c>
      <c r="FU432" s="79">
        <f t="shared" si="3855"/>
        <v>0</v>
      </c>
      <c r="FV432" s="79">
        <f t="shared" si="3856"/>
        <v>0</v>
      </c>
      <c r="FW432" s="79">
        <f t="shared" si="3857"/>
        <v>0</v>
      </c>
      <c r="FX432" s="79">
        <f t="shared" si="3858"/>
        <v>0</v>
      </c>
      <c r="FY432" s="79">
        <f t="shared" si="3859"/>
        <v>0</v>
      </c>
      <c r="FZ432" s="79">
        <f t="shared" si="3860"/>
        <v>0</v>
      </c>
      <c r="GA432" s="79">
        <f t="shared" si="3861"/>
        <v>0</v>
      </c>
      <c r="GB432" s="79">
        <f t="shared" si="3862"/>
        <v>0</v>
      </c>
      <c r="GC432" s="79">
        <f t="shared" si="3863"/>
        <v>0</v>
      </c>
      <c r="GD432" s="79">
        <f t="shared" si="3864"/>
        <v>0</v>
      </c>
      <c r="GE432" s="153">
        <f t="shared" si="3865"/>
        <v>0</v>
      </c>
      <c r="GF432" s="153">
        <f t="shared" si="3866"/>
        <v>0</v>
      </c>
      <c r="GG432" s="79"/>
      <c r="GH432" s="79"/>
      <c r="GI432" s="79"/>
      <c r="GJ432" s="80"/>
      <c r="GK432" s="267"/>
      <c r="GL432" s="10"/>
      <c r="GM432" s="10"/>
      <c r="GN432" s="1"/>
      <c r="GO432" s="13"/>
      <c r="GP432" s="26"/>
      <c r="GQ432" s="5"/>
      <c r="GR432" s="5"/>
    </row>
    <row r="433" spans="1:200" ht="24.95" hidden="1" customHeight="1" outlineLevel="1" x14ac:dyDescent="0.3">
      <c r="A433" s="116"/>
      <c r="B433" s="168"/>
      <c r="C433" s="168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>
        <f t="shared" si="3944"/>
        <v>0</v>
      </c>
      <c r="N433" s="116"/>
      <c r="O433" s="181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  <c r="AF433" s="116"/>
      <c r="AG433" s="116"/>
      <c r="AH433" s="116"/>
      <c r="AI433" s="181"/>
      <c r="AJ433" s="116"/>
      <c r="AK433" s="116"/>
      <c r="AL433" s="116"/>
      <c r="AM433" s="116"/>
      <c r="AN433" s="116"/>
      <c r="AO433" s="116"/>
      <c r="AP433" s="116"/>
      <c r="AQ433" s="116"/>
      <c r="AR433" s="116"/>
      <c r="AS433" s="116"/>
      <c r="AT433" s="116"/>
      <c r="AU433" s="116"/>
      <c r="AV433" s="116"/>
      <c r="AW433" s="116"/>
      <c r="AX433" s="116"/>
      <c r="AY433" s="116"/>
      <c r="AZ433" s="116"/>
      <c r="BA433" s="116"/>
      <c r="BB433" s="116"/>
      <c r="BC433" s="116"/>
      <c r="BD433" s="116"/>
      <c r="BE433" s="116"/>
      <c r="BF433" s="116"/>
      <c r="BG433" s="181">
        <f t="shared" si="3816"/>
        <v>0</v>
      </c>
      <c r="BH433" s="181">
        <f t="shared" si="3817"/>
        <v>0</v>
      </c>
      <c r="BI433" s="116"/>
      <c r="BJ433" s="116"/>
      <c r="BK433" s="116"/>
      <c r="BL433" s="116"/>
      <c r="BM433" s="82"/>
      <c r="BN433" s="184"/>
      <c r="BO433" s="184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>
        <f t="shared" si="3945"/>
        <v>0</v>
      </c>
      <c r="BZ433" s="79"/>
      <c r="CA433" s="153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153"/>
      <c r="CV433" s="79"/>
      <c r="CW433" s="79"/>
      <c r="CX433" s="79"/>
      <c r="CY433" s="79"/>
      <c r="CZ433" s="79"/>
      <c r="DA433" s="79"/>
      <c r="DB433" s="79"/>
      <c r="DC433" s="155"/>
      <c r="DD433" s="79"/>
      <c r="DE433" s="155"/>
      <c r="DF433" s="79"/>
      <c r="DG433" s="79"/>
      <c r="DH433" s="79"/>
      <c r="DI433" s="79"/>
      <c r="DJ433" s="79"/>
      <c r="DK433" s="155"/>
      <c r="DL433" s="79"/>
      <c r="DM433" s="79"/>
      <c r="DN433" s="79"/>
      <c r="DO433" s="79"/>
      <c r="DP433" s="79"/>
      <c r="DQ433" s="79"/>
      <c r="DR433" s="79"/>
      <c r="DS433" s="153">
        <f t="shared" si="3818"/>
        <v>0</v>
      </c>
      <c r="DT433" s="153">
        <f t="shared" si="3819"/>
        <v>0</v>
      </c>
      <c r="DU433" s="79"/>
      <c r="DV433" s="79"/>
      <c r="DW433" s="79"/>
      <c r="DX433" s="182"/>
      <c r="DY433" s="183"/>
      <c r="DZ433" s="184"/>
      <c r="EA433" s="184"/>
      <c r="EB433" s="79"/>
      <c r="EC433" s="79"/>
      <c r="ED433" s="79"/>
      <c r="EE433" s="79"/>
      <c r="EF433" s="79"/>
      <c r="EG433" s="79"/>
      <c r="EH433" s="79"/>
      <c r="EI433" s="79"/>
      <c r="EJ433" s="79">
        <f t="shared" si="3820"/>
        <v>0</v>
      </c>
      <c r="EK433" s="79">
        <f t="shared" si="3821"/>
        <v>0</v>
      </c>
      <c r="EL433" s="79">
        <f t="shared" si="3822"/>
        <v>0</v>
      </c>
      <c r="EM433" s="153">
        <f t="shared" si="3823"/>
        <v>0</v>
      </c>
      <c r="EN433" s="79">
        <f t="shared" si="3824"/>
        <v>0</v>
      </c>
      <c r="EO433" s="79">
        <f t="shared" si="3825"/>
        <v>0</v>
      </c>
      <c r="EP433" s="79">
        <f t="shared" si="3826"/>
        <v>0</v>
      </c>
      <c r="EQ433" s="79">
        <f t="shared" si="3827"/>
        <v>0</v>
      </c>
      <c r="ER433" s="79">
        <f t="shared" si="3828"/>
        <v>0</v>
      </c>
      <c r="ES433" s="79">
        <f t="shared" si="3829"/>
        <v>0</v>
      </c>
      <c r="ET433" s="79">
        <f t="shared" si="3830"/>
        <v>0</v>
      </c>
      <c r="EU433" s="79">
        <f t="shared" si="3831"/>
        <v>0</v>
      </c>
      <c r="EV433" s="79">
        <f t="shared" si="3832"/>
        <v>0</v>
      </c>
      <c r="EW433" s="79">
        <f t="shared" si="3833"/>
        <v>0</v>
      </c>
      <c r="EX433" s="79">
        <f t="shared" si="3834"/>
        <v>0</v>
      </c>
      <c r="EY433" s="79">
        <f t="shared" si="3835"/>
        <v>0</v>
      </c>
      <c r="EZ433" s="79">
        <f t="shared" si="3836"/>
        <v>0</v>
      </c>
      <c r="FA433" s="79">
        <f t="shared" si="3837"/>
        <v>0</v>
      </c>
      <c r="FB433" s="79">
        <f t="shared" si="3838"/>
        <v>0</v>
      </c>
      <c r="FC433" s="79">
        <f t="shared" si="3839"/>
        <v>0</v>
      </c>
      <c r="FD433" s="79">
        <f t="shared" si="3840"/>
        <v>0</v>
      </c>
      <c r="FE433" s="79">
        <f t="shared" si="3841"/>
        <v>0</v>
      </c>
      <c r="FF433" s="79">
        <f t="shared" si="3842"/>
        <v>0</v>
      </c>
      <c r="FG433" s="153">
        <f t="shared" si="3843"/>
        <v>0</v>
      </c>
      <c r="FH433" s="79">
        <f t="shared" si="3844"/>
        <v>0</v>
      </c>
      <c r="FI433" s="79">
        <f t="shared" si="3845"/>
        <v>0</v>
      </c>
      <c r="FJ433" s="79">
        <f t="shared" si="3846"/>
        <v>0</v>
      </c>
      <c r="FK433" s="79">
        <f t="shared" si="3847"/>
        <v>0</v>
      </c>
      <c r="FL433" s="79">
        <f t="shared" si="3848"/>
        <v>0</v>
      </c>
      <c r="FM433" s="79">
        <f t="shared" si="3849"/>
        <v>0</v>
      </c>
      <c r="FN433" s="79">
        <f t="shared" si="3850"/>
        <v>0</v>
      </c>
      <c r="FO433" s="79">
        <f t="shared" si="3851"/>
        <v>0</v>
      </c>
      <c r="FP433" s="79">
        <f t="shared" si="3852"/>
        <v>0</v>
      </c>
      <c r="FQ433" s="79">
        <f t="shared" si="3853"/>
        <v>0</v>
      </c>
      <c r="FR433" s="79"/>
      <c r="FS433" s="155">
        <f t="shared" si="3853"/>
        <v>0</v>
      </c>
      <c r="FT433" s="79">
        <f t="shared" si="3854"/>
        <v>0</v>
      </c>
      <c r="FU433" s="79">
        <f t="shared" si="3855"/>
        <v>0</v>
      </c>
      <c r="FV433" s="79">
        <f t="shared" si="3856"/>
        <v>0</v>
      </c>
      <c r="FW433" s="79">
        <f t="shared" si="3857"/>
        <v>0</v>
      </c>
      <c r="FX433" s="79">
        <f t="shared" si="3858"/>
        <v>0</v>
      </c>
      <c r="FY433" s="79">
        <f t="shared" si="3859"/>
        <v>0</v>
      </c>
      <c r="FZ433" s="79">
        <f t="shared" si="3860"/>
        <v>0</v>
      </c>
      <c r="GA433" s="79">
        <f t="shared" si="3861"/>
        <v>0</v>
      </c>
      <c r="GB433" s="79">
        <f t="shared" si="3862"/>
        <v>0</v>
      </c>
      <c r="GC433" s="79">
        <f t="shared" si="3863"/>
        <v>0</v>
      </c>
      <c r="GD433" s="79">
        <f t="shared" si="3864"/>
        <v>0</v>
      </c>
      <c r="GE433" s="153">
        <f t="shared" si="3865"/>
        <v>0</v>
      </c>
      <c r="GF433" s="153">
        <f t="shared" si="3866"/>
        <v>0</v>
      </c>
      <c r="GG433" s="79"/>
      <c r="GH433" s="79"/>
      <c r="GI433" s="79"/>
      <c r="GJ433" s="80"/>
      <c r="GK433" s="267"/>
      <c r="GL433" s="10"/>
      <c r="GM433" s="10"/>
      <c r="GN433" s="1"/>
      <c r="GO433" s="13"/>
      <c r="GP433" s="26"/>
      <c r="GQ433" s="5"/>
      <c r="GR433" s="5"/>
    </row>
    <row r="434" spans="1:200" ht="24.95" hidden="1" customHeight="1" outlineLevel="1" x14ac:dyDescent="0.3">
      <c r="A434" s="116"/>
      <c r="B434" s="168"/>
      <c r="C434" s="168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>
        <f t="shared" si="3944"/>
        <v>0</v>
      </c>
      <c r="N434" s="116"/>
      <c r="O434" s="181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  <c r="AF434" s="116"/>
      <c r="AG434" s="116"/>
      <c r="AH434" s="116"/>
      <c r="AI434" s="181"/>
      <c r="AJ434" s="116"/>
      <c r="AK434" s="116"/>
      <c r="AL434" s="116"/>
      <c r="AM434" s="116"/>
      <c r="AN434" s="116"/>
      <c r="AO434" s="116"/>
      <c r="AP434" s="116"/>
      <c r="AQ434" s="116"/>
      <c r="AR434" s="116"/>
      <c r="AS434" s="116"/>
      <c r="AT434" s="116"/>
      <c r="AU434" s="116"/>
      <c r="AV434" s="116"/>
      <c r="AW434" s="116"/>
      <c r="AX434" s="116"/>
      <c r="AY434" s="116"/>
      <c r="AZ434" s="116"/>
      <c r="BA434" s="116"/>
      <c r="BB434" s="116"/>
      <c r="BC434" s="116"/>
      <c r="BD434" s="116"/>
      <c r="BE434" s="116"/>
      <c r="BF434" s="116"/>
      <c r="BG434" s="181">
        <f t="shared" si="3816"/>
        <v>0</v>
      </c>
      <c r="BH434" s="181">
        <f t="shared" si="3817"/>
        <v>0</v>
      </c>
      <c r="BI434" s="116"/>
      <c r="BJ434" s="116"/>
      <c r="BK434" s="116"/>
      <c r="BL434" s="116"/>
      <c r="BM434" s="82"/>
      <c r="BN434" s="184"/>
      <c r="BO434" s="184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>
        <f t="shared" si="3945"/>
        <v>0</v>
      </c>
      <c r="BZ434" s="79"/>
      <c r="CA434" s="153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153"/>
      <c r="CV434" s="79"/>
      <c r="CW434" s="79"/>
      <c r="CX434" s="79"/>
      <c r="CY434" s="79"/>
      <c r="CZ434" s="79"/>
      <c r="DA434" s="79"/>
      <c r="DB434" s="79"/>
      <c r="DC434" s="155"/>
      <c r="DD434" s="79"/>
      <c r="DE434" s="155"/>
      <c r="DF434" s="79"/>
      <c r="DG434" s="79"/>
      <c r="DH434" s="79"/>
      <c r="DI434" s="79"/>
      <c r="DJ434" s="79"/>
      <c r="DK434" s="155"/>
      <c r="DL434" s="79"/>
      <c r="DM434" s="79"/>
      <c r="DN434" s="79"/>
      <c r="DO434" s="79"/>
      <c r="DP434" s="79"/>
      <c r="DQ434" s="79"/>
      <c r="DR434" s="79"/>
      <c r="DS434" s="153">
        <f t="shared" si="3818"/>
        <v>0</v>
      </c>
      <c r="DT434" s="153">
        <f t="shared" si="3819"/>
        <v>0</v>
      </c>
      <c r="DU434" s="79"/>
      <c r="DV434" s="79"/>
      <c r="DW434" s="79"/>
      <c r="DX434" s="182"/>
      <c r="DY434" s="183"/>
      <c r="DZ434" s="184"/>
      <c r="EA434" s="184"/>
      <c r="EB434" s="79"/>
      <c r="EC434" s="79"/>
      <c r="ED434" s="79"/>
      <c r="EE434" s="79"/>
      <c r="EF434" s="79"/>
      <c r="EG434" s="79"/>
      <c r="EH434" s="79"/>
      <c r="EI434" s="79"/>
      <c r="EJ434" s="79">
        <f t="shared" si="3820"/>
        <v>0</v>
      </c>
      <c r="EK434" s="79">
        <f t="shared" si="3821"/>
        <v>0</v>
      </c>
      <c r="EL434" s="79">
        <f t="shared" si="3822"/>
        <v>0</v>
      </c>
      <c r="EM434" s="153">
        <f t="shared" si="3823"/>
        <v>0</v>
      </c>
      <c r="EN434" s="79">
        <f t="shared" si="3824"/>
        <v>0</v>
      </c>
      <c r="EO434" s="79">
        <f t="shared" si="3825"/>
        <v>0</v>
      </c>
      <c r="EP434" s="79">
        <f t="shared" si="3826"/>
        <v>0</v>
      </c>
      <c r="EQ434" s="79">
        <f t="shared" si="3827"/>
        <v>0</v>
      </c>
      <c r="ER434" s="79">
        <f t="shared" si="3828"/>
        <v>0</v>
      </c>
      <c r="ES434" s="79">
        <f t="shared" si="3829"/>
        <v>0</v>
      </c>
      <c r="ET434" s="79">
        <f t="shared" si="3830"/>
        <v>0</v>
      </c>
      <c r="EU434" s="79">
        <f t="shared" si="3831"/>
        <v>0</v>
      </c>
      <c r="EV434" s="79">
        <f t="shared" si="3832"/>
        <v>0</v>
      </c>
      <c r="EW434" s="79">
        <f t="shared" si="3833"/>
        <v>0</v>
      </c>
      <c r="EX434" s="79">
        <f t="shared" si="3834"/>
        <v>0</v>
      </c>
      <c r="EY434" s="79">
        <f t="shared" si="3835"/>
        <v>0</v>
      </c>
      <c r="EZ434" s="79">
        <f t="shared" si="3836"/>
        <v>0</v>
      </c>
      <c r="FA434" s="79">
        <f t="shared" si="3837"/>
        <v>0</v>
      </c>
      <c r="FB434" s="79">
        <f t="shared" si="3838"/>
        <v>0</v>
      </c>
      <c r="FC434" s="79">
        <f t="shared" si="3839"/>
        <v>0</v>
      </c>
      <c r="FD434" s="79">
        <f t="shared" si="3840"/>
        <v>0</v>
      </c>
      <c r="FE434" s="79">
        <f t="shared" si="3841"/>
        <v>0</v>
      </c>
      <c r="FF434" s="79">
        <f t="shared" si="3842"/>
        <v>0</v>
      </c>
      <c r="FG434" s="153">
        <f t="shared" si="3843"/>
        <v>0</v>
      </c>
      <c r="FH434" s="79">
        <f t="shared" si="3844"/>
        <v>0</v>
      </c>
      <c r="FI434" s="79">
        <f t="shared" si="3845"/>
        <v>0</v>
      </c>
      <c r="FJ434" s="79">
        <f t="shared" si="3846"/>
        <v>0</v>
      </c>
      <c r="FK434" s="79">
        <f t="shared" si="3847"/>
        <v>0</v>
      </c>
      <c r="FL434" s="79">
        <f t="shared" si="3848"/>
        <v>0</v>
      </c>
      <c r="FM434" s="79">
        <f t="shared" si="3849"/>
        <v>0</v>
      </c>
      <c r="FN434" s="79">
        <f t="shared" si="3850"/>
        <v>0</v>
      </c>
      <c r="FO434" s="79">
        <f t="shared" si="3851"/>
        <v>0</v>
      </c>
      <c r="FP434" s="79">
        <f t="shared" si="3852"/>
        <v>0</v>
      </c>
      <c r="FQ434" s="79">
        <f t="shared" si="3853"/>
        <v>0</v>
      </c>
      <c r="FR434" s="79"/>
      <c r="FS434" s="155">
        <f t="shared" si="3853"/>
        <v>0</v>
      </c>
      <c r="FT434" s="79">
        <f t="shared" si="3854"/>
        <v>0</v>
      </c>
      <c r="FU434" s="79">
        <f t="shared" si="3855"/>
        <v>0</v>
      </c>
      <c r="FV434" s="79">
        <f t="shared" si="3856"/>
        <v>0</v>
      </c>
      <c r="FW434" s="79">
        <f t="shared" si="3857"/>
        <v>0</v>
      </c>
      <c r="FX434" s="79">
        <f t="shared" si="3858"/>
        <v>0</v>
      </c>
      <c r="FY434" s="79">
        <f t="shared" si="3859"/>
        <v>0</v>
      </c>
      <c r="FZ434" s="79">
        <f t="shared" si="3860"/>
        <v>0</v>
      </c>
      <c r="GA434" s="79">
        <f t="shared" si="3861"/>
        <v>0</v>
      </c>
      <c r="GB434" s="79">
        <f t="shared" si="3862"/>
        <v>0</v>
      </c>
      <c r="GC434" s="79">
        <f t="shared" si="3863"/>
        <v>0</v>
      </c>
      <c r="GD434" s="79">
        <f t="shared" si="3864"/>
        <v>0</v>
      </c>
      <c r="GE434" s="153">
        <f t="shared" si="3865"/>
        <v>0</v>
      </c>
      <c r="GF434" s="153">
        <f t="shared" si="3866"/>
        <v>0</v>
      </c>
      <c r="GG434" s="79"/>
      <c r="GH434" s="79"/>
      <c r="GI434" s="79"/>
      <c r="GJ434" s="80"/>
      <c r="GK434" s="267"/>
      <c r="GL434" s="10"/>
      <c r="GM434" s="10"/>
      <c r="GN434" s="1"/>
      <c r="GO434" s="13"/>
      <c r="GP434" s="26"/>
      <c r="GQ434" s="5"/>
      <c r="GR434" s="5"/>
    </row>
    <row r="435" spans="1:200" ht="24.95" hidden="1" customHeight="1" outlineLevel="1" x14ac:dyDescent="0.3">
      <c r="A435" s="116"/>
      <c r="B435" s="168"/>
      <c r="C435" s="168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>
        <f t="shared" si="3944"/>
        <v>0</v>
      </c>
      <c r="N435" s="116"/>
      <c r="O435" s="181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  <c r="AF435" s="116"/>
      <c r="AG435" s="116"/>
      <c r="AH435" s="116"/>
      <c r="AI435" s="181"/>
      <c r="AJ435" s="116"/>
      <c r="AK435" s="116"/>
      <c r="AL435" s="116"/>
      <c r="AM435" s="116"/>
      <c r="AN435" s="116"/>
      <c r="AO435" s="116"/>
      <c r="AP435" s="116"/>
      <c r="AQ435" s="116"/>
      <c r="AR435" s="116"/>
      <c r="AS435" s="116"/>
      <c r="AT435" s="116"/>
      <c r="AU435" s="116"/>
      <c r="AV435" s="116"/>
      <c r="AW435" s="116"/>
      <c r="AX435" s="116"/>
      <c r="AY435" s="116"/>
      <c r="AZ435" s="116"/>
      <c r="BA435" s="116"/>
      <c r="BB435" s="116"/>
      <c r="BC435" s="116"/>
      <c r="BD435" s="116"/>
      <c r="BE435" s="116"/>
      <c r="BF435" s="116"/>
      <c r="BG435" s="181">
        <f t="shared" si="3816"/>
        <v>0</v>
      </c>
      <c r="BH435" s="181">
        <f t="shared" si="3817"/>
        <v>0</v>
      </c>
      <c r="BI435" s="116"/>
      <c r="BJ435" s="116"/>
      <c r="BK435" s="116"/>
      <c r="BL435" s="116"/>
      <c r="BM435" s="82"/>
      <c r="BN435" s="184"/>
      <c r="BO435" s="184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>
        <f t="shared" si="3945"/>
        <v>0</v>
      </c>
      <c r="BZ435" s="79"/>
      <c r="CA435" s="153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153"/>
      <c r="CV435" s="79"/>
      <c r="CW435" s="79"/>
      <c r="CX435" s="79"/>
      <c r="CY435" s="79"/>
      <c r="CZ435" s="79"/>
      <c r="DA435" s="79"/>
      <c r="DB435" s="79"/>
      <c r="DC435" s="155"/>
      <c r="DD435" s="79"/>
      <c r="DE435" s="155"/>
      <c r="DF435" s="79"/>
      <c r="DG435" s="79"/>
      <c r="DH435" s="79"/>
      <c r="DI435" s="79"/>
      <c r="DJ435" s="79"/>
      <c r="DK435" s="155"/>
      <c r="DL435" s="79"/>
      <c r="DM435" s="79"/>
      <c r="DN435" s="79"/>
      <c r="DO435" s="79"/>
      <c r="DP435" s="79"/>
      <c r="DQ435" s="79"/>
      <c r="DR435" s="79"/>
      <c r="DS435" s="153">
        <f t="shared" si="3818"/>
        <v>0</v>
      </c>
      <c r="DT435" s="153">
        <f t="shared" si="3819"/>
        <v>0</v>
      </c>
      <c r="DU435" s="79"/>
      <c r="DV435" s="79"/>
      <c r="DW435" s="79"/>
      <c r="DX435" s="182"/>
      <c r="DY435" s="183"/>
      <c r="DZ435" s="184"/>
      <c r="EA435" s="184"/>
      <c r="EB435" s="79"/>
      <c r="EC435" s="79"/>
      <c r="ED435" s="79"/>
      <c r="EE435" s="79"/>
      <c r="EF435" s="79"/>
      <c r="EG435" s="79"/>
      <c r="EH435" s="79"/>
      <c r="EI435" s="79"/>
      <c r="EJ435" s="79">
        <f t="shared" si="3820"/>
        <v>0</v>
      </c>
      <c r="EK435" s="79">
        <f t="shared" si="3821"/>
        <v>0</v>
      </c>
      <c r="EL435" s="79">
        <f t="shared" si="3822"/>
        <v>0</v>
      </c>
      <c r="EM435" s="153">
        <f t="shared" si="3823"/>
        <v>0</v>
      </c>
      <c r="EN435" s="79">
        <f t="shared" si="3824"/>
        <v>0</v>
      </c>
      <c r="EO435" s="79">
        <f t="shared" si="3825"/>
        <v>0</v>
      </c>
      <c r="EP435" s="79">
        <f t="shared" si="3826"/>
        <v>0</v>
      </c>
      <c r="EQ435" s="79">
        <f t="shared" si="3827"/>
        <v>0</v>
      </c>
      <c r="ER435" s="79">
        <f t="shared" si="3828"/>
        <v>0</v>
      </c>
      <c r="ES435" s="79">
        <f t="shared" si="3829"/>
        <v>0</v>
      </c>
      <c r="ET435" s="79">
        <f t="shared" si="3830"/>
        <v>0</v>
      </c>
      <c r="EU435" s="79">
        <f t="shared" si="3831"/>
        <v>0</v>
      </c>
      <c r="EV435" s="79">
        <f t="shared" si="3832"/>
        <v>0</v>
      </c>
      <c r="EW435" s="79">
        <f t="shared" si="3833"/>
        <v>0</v>
      </c>
      <c r="EX435" s="79">
        <f t="shared" si="3834"/>
        <v>0</v>
      </c>
      <c r="EY435" s="79">
        <f t="shared" si="3835"/>
        <v>0</v>
      </c>
      <c r="EZ435" s="79">
        <f t="shared" si="3836"/>
        <v>0</v>
      </c>
      <c r="FA435" s="79">
        <f t="shared" si="3837"/>
        <v>0</v>
      </c>
      <c r="FB435" s="79">
        <f t="shared" si="3838"/>
        <v>0</v>
      </c>
      <c r="FC435" s="79">
        <f t="shared" si="3839"/>
        <v>0</v>
      </c>
      <c r="FD435" s="79">
        <f t="shared" si="3840"/>
        <v>0</v>
      </c>
      <c r="FE435" s="79">
        <f t="shared" si="3841"/>
        <v>0</v>
      </c>
      <c r="FF435" s="79">
        <f t="shared" si="3842"/>
        <v>0</v>
      </c>
      <c r="FG435" s="153">
        <f t="shared" si="3843"/>
        <v>0</v>
      </c>
      <c r="FH435" s="79">
        <f t="shared" si="3844"/>
        <v>0</v>
      </c>
      <c r="FI435" s="79">
        <f t="shared" si="3845"/>
        <v>0</v>
      </c>
      <c r="FJ435" s="79">
        <f t="shared" si="3846"/>
        <v>0</v>
      </c>
      <c r="FK435" s="79">
        <f t="shared" si="3847"/>
        <v>0</v>
      </c>
      <c r="FL435" s="79">
        <f t="shared" si="3848"/>
        <v>0</v>
      </c>
      <c r="FM435" s="79">
        <f t="shared" si="3849"/>
        <v>0</v>
      </c>
      <c r="FN435" s="79">
        <f t="shared" si="3850"/>
        <v>0</v>
      </c>
      <c r="FO435" s="79">
        <f t="shared" si="3851"/>
        <v>0</v>
      </c>
      <c r="FP435" s="79">
        <f t="shared" si="3852"/>
        <v>0</v>
      </c>
      <c r="FQ435" s="79">
        <f t="shared" si="3853"/>
        <v>0</v>
      </c>
      <c r="FR435" s="79"/>
      <c r="FS435" s="155">
        <f t="shared" si="3853"/>
        <v>0</v>
      </c>
      <c r="FT435" s="79">
        <f t="shared" si="3854"/>
        <v>0</v>
      </c>
      <c r="FU435" s="79">
        <f t="shared" si="3855"/>
        <v>0</v>
      </c>
      <c r="FV435" s="79">
        <f t="shared" si="3856"/>
        <v>0</v>
      </c>
      <c r="FW435" s="79">
        <f t="shared" si="3857"/>
        <v>0</v>
      </c>
      <c r="FX435" s="79">
        <f t="shared" si="3858"/>
        <v>0</v>
      </c>
      <c r="FY435" s="79">
        <f t="shared" si="3859"/>
        <v>0</v>
      </c>
      <c r="FZ435" s="79">
        <f t="shared" si="3860"/>
        <v>0</v>
      </c>
      <c r="GA435" s="79">
        <f t="shared" si="3861"/>
        <v>0</v>
      </c>
      <c r="GB435" s="79">
        <f t="shared" si="3862"/>
        <v>0</v>
      </c>
      <c r="GC435" s="79">
        <f t="shared" si="3863"/>
        <v>0</v>
      </c>
      <c r="GD435" s="79">
        <f t="shared" si="3864"/>
        <v>0</v>
      </c>
      <c r="GE435" s="153">
        <f t="shared" si="3865"/>
        <v>0</v>
      </c>
      <c r="GF435" s="153">
        <f t="shared" si="3866"/>
        <v>0</v>
      </c>
      <c r="GG435" s="79"/>
      <c r="GH435" s="79"/>
      <c r="GI435" s="79"/>
      <c r="GJ435" s="80"/>
      <c r="GK435" s="267"/>
      <c r="GL435" s="10"/>
      <c r="GM435" s="10"/>
      <c r="GN435" s="1"/>
      <c r="GO435" s="13"/>
      <c r="GP435" s="26"/>
      <c r="GQ435" s="5"/>
      <c r="GR435" s="5"/>
    </row>
    <row r="436" spans="1:200" ht="24.95" hidden="1" customHeight="1" outlineLevel="1" x14ac:dyDescent="0.3">
      <c r="A436" s="116"/>
      <c r="B436" s="168"/>
      <c r="C436" s="168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>
        <f t="shared" si="3944"/>
        <v>0</v>
      </c>
      <c r="N436" s="116"/>
      <c r="O436" s="181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  <c r="AF436" s="116"/>
      <c r="AG436" s="116"/>
      <c r="AH436" s="116"/>
      <c r="AI436" s="181"/>
      <c r="AJ436" s="116"/>
      <c r="AK436" s="116"/>
      <c r="AL436" s="116"/>
      <c r="AM436" s="116"/>
      <c r="AN436" s="116"/>
      <c r="AO436" s="116"/>
      <c r="AP436" s="116"/>
      <c r="AQ436" s="116"/>
      <c r="AR436" s="116"/>
      <c r="AS436" s="116"/>
      <c r="AT436" s="116"/>
      <c r="AU436" s="116"/>
      <c r="AV436" s="116"/>
      <c r="AW436" s="116"/>
      <c r="AX436" s="116"/>
      <c r="AY436" s="116"/>
      <c r="AZ436" s="116"/>
      <c r="BA436" s="116"/>
      <c r="BB436" s="116"/>
      <c r="BC436" s="116"/>
      <c r="BD436" s="116"/>
      <c r="BE436" s="116"/>
      <c r="BF436" s="116"/>
      <c r="BG436" s="181">
        <f t="shared" si="3816"/>
        <v>0</v>
      </c>
      <c r="BH436" s="181">
        <f t="shared" si="3817"/>
        <v>0</v>
      </c>
      <c r="BI436" s="116"/>
      <c r="BJ436" s="116"/>
      <c r="BK436" s="116"/>
      <c r="BL436" s="116"/>
      <c r="BM436" s="82"/>
      <c r="BN436" s="184"/>
      <c r="BO436" s="184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>
        <f t="shared" si="3945"/>
        <v>0</v>
      </c>
      <c r="BZ436" s="79"/>
      <c r="CA436" s="153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153"/>
      <c r="CV436" s="79"/>
      <c r="CW436" s="79"/>
      <c r="CX436" s="79"/>
      <c r="CY436" s="79"/>
      <c r="CZ436" s="79"/>
      <c r="DA436" s="79"/>
      <c r="DB436" s="79"/>
      <c r="DC436" s="155"/>
      <c r="DD436" s="79"/>
      <c r="DE436" s="155"/>
      <c r="DF436" s="79"/>
      <c r="DG436" s="79"/>
      <c r="DH436" s="79"/>
      <c r="DI436" s="79"/>
      <c r="DJ436" s="79"/>
      <c r="DK436" s="155"/>
      <c r="DL436" s="79"/>
      <c r="DM436" s="79"/>
      <c r="DN436" s="79"/>
      <c r="DO436" s="79"/>
      <c r="DP436" s="79"/>
      <c r="DQ436" s="79"/>
      <c r="DR436" s="79"/>
      <c r="DS436" s="153">
        <f t="shared" si="3818"/>
        <v>0</v>
      </c>
      <c r="DT436" s="153">
        <f t="shared" si="3819"/>
        <v>0</v>
      </c>
      <c r="DU436" s="79"/>
      <c r="DV436" s="79"/>
      <c r="DW436" s="79"/>
      <c r="DX436" s="182"/>
      <c r="DY436" s="183"/>
      <c r="DZ436" s="184"/>
      <c r="EA436" s="184"/>
      <c r="EB436" s="79"/>
      <c r="EC436" s="79"/>
      <c r="ED436" s="79"/>
      <c r="EE436" s="79"/>
      <c r="EF436" s="79"/>
      <c r="EG436" s="79"/>
      <c r="EH436" s="79"/>
      <c r="EI436" s="79"/>
      <c r="EJ436" s="79">
        <f t="shared" si="3820"/>
        <v>0</v>
      </c>
      <c r="EK436" s="79">
        <f t="shared" si="3821"/>
        <v>0</v>
      </c>
      <c r="EL436" s="79">
        <f t="shared" si="3822"/>
        <v>0</v>
      </c>
      <c r="EM436" s="153">
        <f t="shared" si="3823"/>
        <v>0</v>
      </c>
      <c r="EN436" s="79">
        <f t="shared" si="3824"/>
        <v>0</v>
      </c>
      <c r="EO436" s="79">
        <f t="shared" si="3825"/>
        <v>0</v>
      </c>
      <c r="EP436" s="79">
        <f t="shared" si="3826"/>
        <v>0</v>
      </c>
      <c r="EQ436" s="79">
        <f t="shared" si="3827"/>
        <v>0</v>
      </c>
      <c r="ER436" s="79">
        <f t="shared" si="3828"/>
        <v>0</v>
      </c>
      <c r="ES436" s="79">
        <f t="shared" si="3829"/>
        <v>0</v>
      </c>
      <c r="ET436" s="79">
        <f t="shared" si="3830"/>
        <v>0</v>
      </c>
      <c r="EU436" s="79">
        <f t="shared" si="3831"/>
        <v>0</v>
      </c>
      <c r="EV436" s="79">
        <f t="shared" si="3832"/>
        <v>0</v>
      </c>
      <c r="EW436" s="79">
        <f t="shared" si="3833"/>
        <v>0</v>
      </c>
      <c r="EX436" s="79">
        <f t="shared" si="3834"/>
        <v>0</v>
      </c>
      <c r="EY436" s="79">
        <f t="shared" si="3835"/>
        <v>0</v>
      </c>
      <c r="EZ436" s="79">
        <f t="shared" si="3836"/>
        <v>0</v>
      </c>
      <c r="FA436" s="79">
        <f t="shared" si="3837"/>
        <v>0</v>
      </c>
      <c r="FB436" s="79">
        <f t="shared" si="3838"/>
        <v>0</v>
      </c>
      <c r="FC436" s="79">
        <f t="shared" si="3839"/>
        <v>0</v>
      </c>
      <c r="FD436" s="79">
        <f t="shared" si="3840"/>
        <v>0</v>
      </c>
      <c r="FE436" s="79">
        <f t="shared" si="3841"/>
        <v>0</v>
      </c>
      <c r="FF436" s="79">
        <f t="shared" si="3842"/>
        <v>0</v>
      </c>
      <c r="FG436" s="153">
        <f t="shared" si="3843"/>
        <v>0</v>
      </c>
      <c r="FH436" s="79">
        <f t="shared" si="3844"/>
        <v>0</v>
      </c>
      <c r="FI436" s="79">
        <f t="shared" si="3845"/>
        <v>0</v>
      </c>
      <c r="FJ436" s="79">
        <f t="shared" si="3846"/>
        <v>0</v>
      </c>
      <c r="FK436" s="79">
        <f t="shared" si="3847"/>
        <v>0</v>
      </c>
      <c r="FL436" s="79">
        <f t="shared" si="3848"/>
        <v>0</v>
      </c>
      <c r="FM436" s="79">
        <f t="shared" si="3849"/>
        <v>0</v>
      </c>
      <c r="FN436" s="79">
        <f t="shared" si="3850"/>
        <v>0</v>
      </c>
      <c r="FO436" s="79">
        <f t="shared" si="3851"/>
        <v>0</v>
      </c>
      <c r="FP436" s="79">
        <f t="shared" si="3852"/>
        <v>0</v>
      </c>
      <c r="FQ436" s="79">
        <f t="shared" si="3853"/>
        <v>0</v>
      </c>
      <c r="FR436" s="79"/>
      <c r="FS436" s="155">
        <f t="shared" si="3853"/>
        <v>0</v>
      </c>
      <c r="FT436" s="79">
        <f t="shared" si="3854"/>
        <v>0</v>
      </c>
      <c r="FU436" s="79">
        <f t="shared" si="3855"/>
        <v>0</v>
      </c>
      <c r="FV436" s="79">
        <f t="shared" si="3856"/>
        <v>0</v>
      </c>
      <c r="FW436" s="79">
        <f t="shared" si="3857"/>
        <v>0</v>
      </c>
      <c r="FX436" s="79">
        <f t="shared" si="3858"/>
        <v>0</v>
      </c>
      <c r="FY436" s="79">
        <f t="shared" si="3859"/>
        <v>0</v>
      </c>
      <c r="FZ436" s="79">
        <f t="shared" si="3860"/>
        <v>0</v>
      </c>
      <c r="GA436" s="79">
        <f t="shared" si="3861"/>
        <v>0</v>
      </c>
      <c r="GB436" s="79">
        <f t="shared" si="3862"/>
        <v>0</v>
      </c>
      <c r="GC436" s="79">
        <f t="shared" si="3863"/>
        <v>0</v>
      </c>
      <c r="GD436" s="79">
        <f t="shared" si="3864"/>
        <v>0</v>
      </c>
      <c r="GE436" s="153">
        <f t="shared" si="3865"/>
        <v>0</v>
      </c>
      <c r="GF436" s="153">
        <f t="shared" si="3866"/>
        <v>0</v>
      </c>
      <c r="GG436" s="79"/>
      <c r="GH436" s="79"/>
      <c r="GI436" s="79"/>
      <c r="GJ436" s="80"/>
      <c r="GK436" s="267"/>
      <c r="GL436" s="10"/>
      <c r="GM436" s="10"/>
      <c r="GN436" s="1"/>
      <c r="GO436" s="13"/>
      <c r="GP436" s="26"/>
      <c r="GQ436" s="5"/>
      <c r="GR436" s="5"/>
    </row>
    <row r="437" spans="1:200" ht="24.95" hidden="1" customHeight="1" outlineLevel="1" x14ac:dyDescent="0.3">
      <c r="A437" s="116"/>
      <c r="B437" s="168"/>
      <c r="C437" s="168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>
        <f t="shared" si="3944"/>
        <v>0</v>
      </c>
      <c r="N437" s="116"/>
      <c r="O437" s="181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  <c r="AF437" s="116"/>
      <c r="AG437" s="116"/>
      <c r="AH437" s="116"/>
      <c r="AI437" s="181"/>
      <c r="AJ437" s="116"/>
      <c r="AK437" s="116"/>
      <c r="AL437" s="116"/>
      <c r="AM437" s="116"/>
      <c r="AN437" s="116"/>
      <c r="AO437" s="116"/>
      <c r="AP437" s="116"/>
      <c r="AQ437" s="116"/>
      <c r="AR437" s="116"/>
      <c r="AS437" s="116"/>
      <c r="AT437" s="116"/>
      <c r="AU437" s="116"/>
      <c r="AV437" s="116"/>
      <c r="AW437" s="116"/>
      <c r="AX437" s="116"/>
      <c r="AY437" s="116"/>
      <c r="AZ437" s="116"/>
      <c r="BA437" s="116"/>
      <c r="BB437" s="116"/>
      <c r="BC437" s="116"/>
      <c r="BD437" s="116"/>
      <c r="BE437" s="116"/>
      <c r="BF437" s="116"/>
      <c r="BG437" s="181">
        <f t="shared" si="3816"/>
        <v>0</v>
      </c>
      <c r="BH437" s="181">
        <f t="shared" si="3817"/>
        <v>0</v>
      </c>
      <c r="BI437" s="116"/>
      <c r="BJ437" s="116"/>
      <c r="BK437" s="116"/>
      <c r="BL437" s="116"/>
      <c r="BM437" s="82"/>
      <c r="BN437" s="184"/>
      <c r="BO437" s="184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>
        <f t="shared" si="3945"/>
        <v>0</v>
      </c>
      <c r="BZ437" s="79"/>
      <c r="CA437" s="153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153"/>
      <c r="CV437" s="79"/>
      <c r="CW437" s="79"/>
      <c r="CX437" s="79"/>
      <c r="CY437" s="79"/>
      <c r="CZ437" s="79"/>
      <c r="DA437" s="79"/>
      <c r="DB437" s="79"/>
      <c r="DC437" s="155"/>
      <c r="DD437" s="79"/>
      <c r="DE437" s="155"/>
      <c r="DF437" s="79"/>
      <c r="DG437" s="79"/>
      <c r="DH437" s="79"/>
      <c r="DI437" s="79"/>
      <c r="DJ437" s="79"/>
      <c r="DK437" s="155"/>
      <c r="DL437" s="79"/>
      <c r="DM437" s="79"/>
      <c r="DN437" s="79"/>
      <c r="DO437" s="79"/>
      <c r="DP437" s="79"/>
      <c r="DQ437" s="79"/>
      <c r="DR437" s="79"/>
      <c r="DS437" s="153">
        <f t="shared" si="3818"/>
        <v>0</v>
      </c>
      <c r="DT437" s="153">
        <f t="shared" si="3819"/>
        <v>0</v>
      </c>
      <c r="DU437" s="79"/>
      <c r="DV437" s="79"/>
      <c r="DW437" s="79"/>
      <c r="DX437" s="182"/>
      <c r="DY437" s="183"/>
      <c r="DZ437" s="184"/>
      <c r="EA437" s="184"/>
      <c r="EB437" s="79"/>
      <c r="EC437" s="79"/>
      <c r="ED437" s="79"/>
      <c r="EE437" s="79"/>
      <c r="EF437" s="79"/>
      <c r="EG437" s="79"/>
      <c r="EH437" s="79"/>
      <c r="EI437" s="79"/>
      <c r="EJ437" s="79">
        <f t="shared" si="3820"/>
        <v>0</v>
      </c>
      <c r="EK437" s="79">
        <f t="shared" si="3821"/>
        <v>0</v>
      </c>
      <c r="EL437" s="79">
        <f t="shared" si="3822"/>
        <v>0</v>
      </c>
      <c r="EM437" s="153">
        <f t="shared" si="3823"/>
        <v>0</v>
      </c>
      <c r="EN437" s="79">
        <f t="shared" si="3824"/>
        <v>0</v>
      </c>
      <c r="EO437" s="79">
        <f t="shared" si="3825"/>
        <v>0</v>
      </c>
      <c r="EP437" s="79">
        <f t="shared" si="3826"/>
        <v>0</v>
      </c>
      <c r="EQ437" s="79">
        <f t="shared" si="3827"/>
        <v>0</v>
      </c>
      <c r="ER437" s="79">
        <f t="shared" si="3828"/>
        <v>0</v>
      </c>
      <c r="ES437" s="79">
        <f t="shared" si="3829"/>
        <v>0</v>
      </c>
      <c r="ET437" s="79">
        <f t="shared" si="3830"/>
        <v>0</v>
      </c>
      <c r="EU437" s="79">
        <f t="shared" si="3831"/>
        <v>0</v>
      </c>
      <c r="EV437" s="79">
        <f t="shared" si="3832"/>
        <v>0</v>
      </c>
      <c r="EW437" s="79">
        <f t="shared" si="3833"/>
        <v>0</v>
      </c>
      <c r="EX437" s="79">
        <f t="shared" si="3834"/>
        <v>0</v>
      </c>
      <c r="EY437" s="79">
        <f t="shared" si="3835"/>
        <v>0</v>
      </c>
      <c r="EZ437" s="79">
        <f t="shared" si="3836"/>
        <v>0</v>
      </c>
      <c r="FA437" s="79">
        <f t="shared" si="3837"/>
        <v>0</v>
      </c>
      <c r="FB437" s="79">
        <f t="shared" si="3838"/>
        <v>0</v>
      </c>
      <c r="FC437" s="79">
        <f t="shared" si="3839"/>
        <v>0</v>
      </c>
      <c r="FD437" s="79">
        <f t="shared" si="3840"/>
        <v>0</v>
      </c>
      <c r="FE437" s="79">
        <f t="shared" si="3841"/>
        <v>0</v>
      </c>
      <c r="FF437" s="79">
        <f t="shared" si="3842"/>
        <v>0</v>
      </c>
      <c r="FG437" s="153">
        <f t="shared" si="3843"/>
        <v>0</v>
      </c>
      <c r="FH437" s="79">
        <f t="shared" si="3844"/>
        <v>0</v>
      </c>
      <c r="FI437" s="79">
        <f t="shared" si="3845"/>
        <v>0</v>
      </c>
      <c r="FJ437" s="79">
        <f t="shared" si="3846"/>
        <v>0</v>
      </c>
      <c r="FK437" s="79">
        <f t="shared" si="3847"/>
        <v>0</v>
      </c>
      <c r="FL437" s="79">
        <f t="shared" si="3848"/>
        <v>0</v>
      </c>
      <c r="FM437" s="79">
        <f t="shared" si="3849"/>
        <v>0</v>
      </c>
      <c r="FN437" s="79">
        <f t="shared" si="3850"/>
        <v>0</v>
      </c>
      <c r="FO437" s="79">
        <f t="shared" si="3851"/>
        <v>0</v>
      </c>
      <c r="FP437" s="79">
        <f t="shared" si="3852"/>
        <v>0</v>
      </c>
      <c r="FQ437" s="79">
        <f t="shared" si="3853"/>
        <v>0</v>
      </c>
      <c r="FR437" s="79"/>
      <c r="FS437" s="155">
        <f t="shared" si="3853"/>
        <v>0</v>
      </c>
      <c r="FT437" s="79">
        <f t="shared" si="3854"/>
        <v>0</v>
      </c>
      <c r="FU437" s="79">
        <f t="shared" si="3855"/>
        <v>0</v>
      </c>
      <c r="FV437" s="79">
        <f t="shared" si="3856"/>
        <v>0</v>
      </c>
      <c r="FW437" s="79">
        <f t="shared" si="3857"/>
        <v>0</v>
      </c>
      <c r="FX437" s="79">
        <f t="shared" si="3858"/>
        <v>0</v>
      </c>
      <c r="FY437" s="79">
        <f t="shared" si="3859"/>
        <v>0</v>
      </c>
      <c r="FZ437" s="79">
        <f t="shared" si="3860"/>
        <v>0</v>
      </c>
      <c r="GA437" s="79">
        <f t="shared" si="3861"/>
        <v>0</v>
      </c>
      <c r="GB437" s="79">
        <f t="shared" si="3862"/>
        <v>0</v>
      </c>
      <c r="GC437" s="79">
        <f t="shared" si="3863"/>
        <v>0</v>
      </c>
      <c r="GD437" s="79">
        <f t="shared" si="3864"/>
        <v>0</v>
      </c>
      <c r="GE437" s="153">
        <f t="shared" si="3865"/>
        <v>0</v>
      </c>
      <c r="GF437" s="153">
        <f t="shared" si="3866"/>
        <v>0</v>
      </c>
      <c r="GG437" s="79"/>
      <c r="GH437" s="79"/>
      <c r="GI437" s="79"/>
      <c r="GJ437" s="80"/>
      <c r="GK437" s="267"/>
      <c r="GL437" s="10"/>
      <c r="GM437" s="10"/>
      <c r="GN437" s="1"/>
      <c r="GO437" s="13"/>
      <c r="GP437" s="26"/>
      <c r="GQ437" s="5"/>
      <c r="GR437" s="5"/>
    </row>
    <row r="438" spans="1:200" ht="24.95" hidden="1" customHeight="1" outlineLevel="1" x14ac:dyDescent="0.3">
      <c r="A438" s="116"/>
      <c r="B438" s="168"/>
      <c r="C438" s="168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>
        <f t="shared" si="3944"/>
        <v>0</v>
      </c>
      <c r="N438" s="116"/>
      <c r="O438" s="181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116"/>
      <c r="AG438" s="116"/>
      <c r="AH438" s="116"/>
      <c r="AI438" s="181"/>
      <c r="AJ438" s="116"/>
      <c r="AK438" s="116"/>
      <c r="AL438" s="116"/>
      <c r="AM438" s="116"/>
      <c r="AN438" s="116"/>
      <c r="AO438" s="116"/>
      <c r="AP438" s="116"/>
      <c r="AQ438" s="116"/>
      <c r="AR438" s="116"/>
      <c r="AS438" s="116"/>
      <c r="AT438" s="116"/>
      <c r="AU438" s="116"/>
      <c r="AV438" s="116"/>
      <c r="AW438" s="116"/>
      <c r="AX438" s="116"/>
      <c r="AY438" s="116"/>
      <c r="AZ438" s="116"/>
      <c r="BA438" s="116"/>
      <c r="BB438" s="116"/>
      <c r="BC438" s="116"/>
      <c r="BD438" s="116"/>
      <c r="BE438" s="116"/>
      <c r="BF438" s="116"/>
      <c r="BG438" s="181">
        <f t="shared" si="3816"/>
        <v>0</v>
      </c>
      <c r="BH438" s="181">
        <f t="shared" si="3817"/>
        <v>0</v>
      </c>
      <c r="BI438" s="116"/>
      <c r="BJ438" s="116"/>
      <c r="BK438" s="116"/>
      <c r="BL438" s="116"/>
      <c r="BM438" s="185"/>
      <c r="BN438" s="186"/>
      <c r="BO438" s="186"/>
      <c r="BP438" s="83"/>
      <c r="BQ438" s="83"/>
      <c r="BR438" s="83"/>
      <c r="BS438" s="83"/>
      <c r="BT438" s="83"/>
      <c r="BU438" s="83"/>
      <c r="BV438" s="83"/>
      <c r="BW438" s="83"/>
      <c r="BX438" s="83"/>
      <c r="BY438" s="83">
        <f t="shared" si="3945"/>
        <v>0</v>
      </c>
      <c r="BZ438" s="83"/>
      <c r="CA438" s="187"/>
      <c r="CB438" s="83"/>
      <c r="CC438" s="83"/>
      <c r="CD438" s="83"/>
      <c r="CE438" s="83"/>
      <c r="CF438" s="83"/>
      <c r="CG438" s="83"/>
      <c r="CH438" s="83"/>
      <c r="CI438" s="83"/>
      <c r="CJ438" s="83"/>
      <c r="CK438" s="83"/>
      <c r="CL438" s="83"/>
      <c r="CM438" s="83"/>
      <c r="CN438" s="83"/>
      <c r="CO438" s="83"/>
      <c r="CP438" s="83"/>
      <c r="CQ438" s="83"/>
      <c r="CR438" s="83"/>
      <c r="CS438" s="83"/>
      <c r="CT438" s="83"/>
      <c r="CU438" s="187"/>
      <c r="CV438" s="83"/>
      <c r="CW438" s="83"/>
      <c r="CX438" s="83"/>
      <c r="CY438" s="83"/>
      <c r="CZ438" s="83"/>
      <c r="DA438" s="83"/>
      <c r="DB438" s="83"/>
      <c r="DC438" s="188"/>
      <c r="DD438" s="83"/>
      <c r="DE438" s="188"/>
      <c r="DF438" s="83"/>
      <c r="DG438" s="83"/>
      <c r="DH438" s="83"/>
      <c r="DI438" s="83"/>
      <c r="DJ438" s="83"/>
      <c r="DK438" s="188"/>
      <c r="DL438" s="83"/>
      <c r="DM438" s="83"/>
      <c r="DN438" s="83"/>
      <c r="DO438" s="83"/>
      <c r="DP438" s="83"/>
      <c r="DQ438" s="83"/>
      <c r="DR438" s="83"/>
      <c r="DS438" s="187">
        <f t="shared" si="3818"/>
        <v>0</v>
      </c>
      <c r="DT438" s="187">
        <f t="shared" si="3819"/>
        <v>0</v>
      </c>
      <c r="DU438" s="83"/>
      <c r="DV438" s="83"/>
      <c r="DW438" s="83"/>
      <c r="DX438" s="84"/>
      <c r="DY438" s="189"/>
      <c r="DZ438" s="186"/>
      <c r="EA438" s="186"/>
      <c r="EB438" s="83"/>
      <c r="EC438" s="83"/>
      <c r="ED438" s="83"/>
      <c r="EE438" s="83"/>
      <c r="EF438" s="83"/>
      <c r="EG438" s="83"/>
      <c r="EH438" s="83"/>
      <c r="EI438" s="83"/>
      <c r="EJ438" s="83">
        <f t="shared" si="3820"/>
        <v>0</v>
      </c>
      <c r="EK438" s="83">
        <f t="shared" si="3821"/>
        <v>0</v>
      </c>
      <c r="EL438" s="83">
        <f t="shared" si="3822"/>
        <v>0</v>
      </c>
      <c r="EM438" s="187">
        <f t="shared" si="3823"/>
        <v>0</v>
      </c>
      <c r="EN438" s="83">
        <f t="shared" si="3824"/>
        <v>0</v>
      </c>
      <c r="EO438" s="83">
        <f t="shared" si="3825"/>
        <v>0</v>
      </c>
      <c r="EP438" s="83">
        <f t="shared" si="3826"/>
        <v>0</v>
      </c>
      <c r="EQ438" s="83">
        <f t="shared" si="3827"/>
        <v>0</v>
      </c>
      <c r="ER438" s="83">
        <f t="shared" si="3828"/>
        <v>0</v>
      </c>
      <c r="ES438" s="83">
        <f t="shared" si="3829"/>
        <v>0</v>
      </c>
      <c r="ET438" s="83">
        <f t="shared" si="3830"/>
        <v>0</v>
      </c>
      <c r="EU438" s="83">
        <f t="shared" si="3831"/>
        <v>0</v>
      </c>
      <c r="EV438" s="83">
        <f t="shared" si="3832"/>
        <v>0</v>
      </c>
      <c r="EW438" s="83">
        <f t="shared" si="3833"/>
        <v>0</v>
      </c>
      <c r="EX438" s="83">
        <f t="shared" si="3834"/>
        <v>0</v>
      </c>
      <c r="EY438" s="83">
        <f t="shared" si="3835"/>
        <v>0</v>
      </c>
      <c r="EZ438" s="83">
        <f t="shared" si="3836"/>
        <v>0</v>
      </c>
      <c r="FA438" s="83">
        <f t="shared" si="3837"/>
        <v>0</v>
      </c>
      <c r="FB438" s="83">
        <f t="shared" si="3838"/>
        <v>0</v>
      </c>
      <c r="FC438" s="83">
        <f t="shared" si="3839"/>
        <v>0</v>
      </c>
      <c r="FD438" s="83">
        <f t="shared" si="3840"/>
        <v>0</v>
      </c>
      <c r="FE438" s="83">
        <f t="shared" si="3841"/>
        <v>0</v>
      </c>
      <c r="FF438" s="83">
        <f t="shared" si="3842"/>
        <v>0</v>
      </c>
      <c r="FG438" s="187">
        <f t="shared" si="3843"/>
        <v>0</v>
      </c>
      <c r="FH438" s="83">
        <f t="shared" si="3844"/>
        <v>0</v>
      </c>
      <c r="FI438" s="83">
        <f t="shared" si="3845"/>
        <v>0</v>
      </c>
      <c r="FJ438" s="83">
        <f t="shared" si="3846"/>
        <v>0</v>
      </c>
      <c r="FK438" s="83">
        <f t="shared" si="3847"/>
        <v>0</v>
      </c>
      <c r="FL438" s="83">
        <f t="shared" si="3848"/>
        <v>0</v>
      </c>
      <c r="FM438" s="83">
        <f t="shared" si="3849"/>
        <v>0</v>
      </c>
      <c r="FN438" s="83">
        <f t="shared" si="3850"/>
        <v>0</v>
      </c>
      <c r="FO438" s="83">
        <f t="shared" si="3851"/>
        <v>0</v>
      </c>
      <c r="FP438" s="83">
        <f t="shared" si="3852"/>
        <v>0</v>
      </c>
      <c r="FQ438" s="83">
        <f t="shared" si="3853"/>
        <v>0</v>
      </c>
      <c r="FR438" s="83"/>
      <c r="FS438" s="188">
        <f t="shared" si="3853"/>
        <v>0</v>
      </c>
      <c r="FT438" s="83">
        <f t="shared" si="3854"/>
        <v>0</v>
      </c>
      <c r="FU438" s="83">
        <f t="shared" si="3855"/>
        <v>0</v>
      </c>
      <c r="FV438" s="83">
        <f t="shared" si="3856"/>
        <v>0</v>
      </c>
      <c r="FW438" s="83">
        <f t="shared" si="3857"/>
        <v>0</v>
      </c>
      <c r="FX438" s="83">
        <f t="shared" si="3858"/>
        <v>0</v>
      </c>
      <c r="FY438" s="83">
        <f t="shared" si="3859"/>
        <v>0</v>
      </c>
      <c r="FZ438" s="83">
        <f t="shared" si="3860"/>
        <v>0</v>
      </c>
      <c r="GA438" s="83">
        <f t="shared" si="3861"/>
        <v>0</v>
      </c>
      <c r="GB438" s="83">
        <f t="shared" si="3862"/>
        <v>0</v>
      </c>
      <c r="GC438" s="83">
        <f t="shared" si="3863"/>
        <v>0</v>
      </c>
      <c r="GD438" s="83">
        <f t="shared" si="3864"/>
        <v>0</v>
      </c>
      <c r="GE438" s="187">
        <f t="shared" si="3865"/>
        <v>0</v>
      </c>
      <c r="GF438" s="187">
        <f t="shared" si="3866"/>
        <v>0</v>
      </c>
      <c r="GG438" s="83"/>
      <c r="GH438" s="83"/>
      <c r="GI438" s="83"/>
      <c r="GJ438" s="195"/>
      <c r="GK438" s="267"/>
      <c r="GL438" s="10"/>
      <c r="GM438" s="10"/>
      <c r="GN438" s="1"/>
      <c r="GO438" s="13"/>
      <c r="GP438" s="26"/>
      <c r="GQ438" s="5"/>
      <c r="GR438" s="5"/>
    </row>
    <row r="439" spans="1:200" s="2" customFormat="1" ht="24.75" customHeight="1" collapsed="1" x14ac:dyDescent="0.3">
      <c r="A439" s="152">
        <v>28</v>
      </c>
      <c r="B439" s="101" t="s">
        <v>88</v>
      </c>
      <c r="C439" s="100" t="s">
        <v>84</v>
      </c>
      <c r="D439" s="101">
        <v>1</v>
      </c>
      <c r="E439" s="152"/>
      <c r="F439" s="152"/>
      <c r="G439" s="152"/>
      <c r="H439" s="152"/>
      <c r="I439" s="152"/>
      <c r="J439" s="152"/>
      <c r="K439" s="152"/>
      <c r="L439" s="152">
        <f>SUM(L440:L449)</f>
        <v>92</v>
      </c>
      <c r="M439" s="152">
        <f>SUM(M440:M449)</f>
        <v>92</v>
      </c>
      <c r="N439" s="152">
        <f>SUM(N440:N449)</f>
        <v>46</v>
      </c>
      <c r="O439" s="71">
        <f t="shared" ref="O439:BH439" si="3946">SUM(O440:O455)</f>
        <v>46</v>
      </c>
      <c r="P439" s="152">
        <f t="shared" si="3946"/>
        <v>42</v>
      </c>
      <c r="Q439" s="152">
        <f t="shared" si="3946"/>
        <v>84</v>
      </c>
      <c r="R439" s="152">
        <f t="shared" si="3946"/>
        <v>4</v>
      </c>
      <c r="S439" s="152">
        <f t="shared" si="3946"/>
        <v>8</v>
      </c>
      <c r="T439" s="152">
        <f t="shared" si="3946"/>
        <v>0</v>
      </c>
      <c r="U439" s="152">
        <f t="shared" si="3946"/>
        <v>0</v>
      </c>
      <c r="V439" s="152">
        <f t="shared" si="3946"/>
        <v>0</v>
      </c>
      <c r="W439" s="152">
        <f t="shared" si="3946"/>
        <v>0</v>
      </c>
      <c r="X439" s="152">
        <f t="shared" si="3946"/>
        <v>0</v>
      </c>
      <c r="Y439" s="152">
        <f t="shared" si="3946"/>
        <v>9.1999999999999993</v>
      </c>
      <c r="Z439" s="152">
        <f t="shared" si="3946"/>
        <v>0</v>
      </c>
      <c r="AA439" s="152">
        <f t="shared" si="3946"/>
        <v>0</v>
      </c>
      <c r="AB439" s="152">
        <f t="shared" si="3946"/>
        <v>51</v>
      </c>
      <c r="AC439" s="152">
        <f t="shared" si="3946"/>
        <v>119</v>
      </c>
      <c r="AD439" s="152">
        <f t="shared" si="3946"/>
        <v>3</v>
      </c>
      <c r="AE439" s="152">
        <f t="shared" si="3946"/>
        <v>90</v>
      </c>
      <c r="AF439" s="152">
        <f t="shared" si="3946"/>
        <v>0</v>
      </c>
      <c r="AG439" s="152">
        <f t="shared" si="3946"/>
        <v>0</v>
      </c>
      <c r="AH439" s="152">
        <f t="shared" si="3946"/>
        <v>1</v>
      </c>
      <c r="AI439" s="71">
        <f t="shared" si="3946"/>
        <v>17</v>
      </c>
      <c r="AJ439" s="152">
        <f t="shared" si="3946"/>
        <v>0</v>
      </c>
      <c r="AK439" s="152">
        <f t="shared" si="3946"/>
        <v>0</v>
      </c>
      <c r="AL439" s="152">
        <f t="shared" si="3946"/>
        <v>0</v>
      </c>
      <c r="AM439" s="152">
        <f t="shared" si="3946"/>
        <v>0</v>
      </c>
      <c r="AN439" s="152">
        <f t="shared" si="3946"/>
        <v>0</v>
      </c>
      <c r="AO439" s="152">
        <f t="shared" si="3946"/>
        <v>0</v>
      </c>
      <c r="AP439" s="152">
        <f t="shared" si="3946"/>
        <v>1</v>
      </c>
      <c r="AQ439" s="152">
        <f t="shared" si="3946"/>
        <v>21</v>
      </c>
      <c r="AR439" s="152">
        <f t="shared" si="3946"/>
        <v>2</v>
      </c>
      <c r="AS439" s="152">
        <f t="shared" si="3946"/>
        <v>24</v>
      </c>
      <c r="AT439" s="152">
        <f>SUM(AT440:AT455)</f>
        <v>0</v>
      </c>
      <c r="AU439" s="152">
        <f>SUM(AU440:AU455)</f>
        <v>0</v>
      </c>
      <c r="AV439" s="152">
        <f t="shared" si="3946"/>
        <v>0</v>
      </c>
      <c r="AW439" s="152">
        <f t="shared" si="3946"/>
        <v>0</v>
      </c>
      <c r="AX439" s="152">
        <f t="shared" si="3946"/>
        <v>0</v>
      </c>
      <c r="AY439" s="152">
        <f t="shared" si="3946"/>
        <v>0</v>
      </c>
      <c r="AZ439" s="152">
        <f t="shared" si="3946"/>
        <v>0</v>
      </c>
      <c r="BA439" s="152">
        <f t="shared" si="3946"/>
        <v>0</v>
      </c>
      <c r="BB439" s="152">
        <f t="shared" si="3946"/>
        <v>0</v>
      </c>
      <c r="BC439" s="152">
        <f t="shared" si="3946"/>
        <v>0</v>
      </c>
      <c r="BD439" s="152">
        <f t="shared" si="3946"/>
        <v>0</v>
      </c>
      <c r="BE439" s="152">
        <f t="shared" si="3946"/>
        <v>0</v>
      </c>
      <c r="BF439" s="152">
        <f t="shared" si="3946"/>
        <v>0</v>
      </c>
      <c r="BG439" s="71">
        <f t="shared" si="3946"/>
        <v>418.2</v>
      </c>
      <c r="BH439" s="71">
        <f t="shared" si="3946"/>
        <v>183</v>
      </c>
      <c r="BI439" s="152"/>
      <c r="BJ439" s="152"/>
      <c r="BK439" s="152"/>
      <c r="BL439" s="152"/>
      <c r="BM439" s="152">
        <v>28</v>
      </c>
      <c r="BN439" s="101" t="s">
        <v>88</v>
      </c>
      <c r="BO439" s="100" t="s">
        <v>84</v>
      </c>
      <c r="BP439" s="101">
        <v>1</v>
      </c>
      <c r="BQ439" s="152"/>
      <c r="BR439" s="152"/>
      <c r="BS439" s="152"/>
      <c r="BT439" s="152"/>
      <c r="BU439" s="152"/>
      <c r="BV439" s="152"/>
      <c r="BW439" s="152"/>
      <c r="BX439" s="152">
        <f>SUM(BX440:BX449)</f>
        <v>174</v>
      </c>
      <c r="BY439" s="152">
        <f>SUM(BY440:BY449)</f>
        <v>144</v>
      </c>
      <c r="BZ439" s="152">
        <f>SUM(BZ440:BZ449)</f>
        <v>16</v>
      </c>
      <c r="CA439" s="71">
        <f t="shared" ref="CA439:DS439" si="3947">SUM(CA440:CA455)</f>
        <v>16</v>
      </c>
      <c r="CB439" s="152">
        <f t="shared" si="3947"/>
        <v>38</v>
      </c>
      <c r="CC439" s="152">
        <f t="shared" si="3947"/>
        <v>88</v>
      </c>
      <c r="CD439" s="152">
        <f t="shared" si="3947"/>
        <v>90</v>
      </c>
      <c r="CE439" s="152">
        <f t="shared" si="3947"/>
        <v>152</v>
      </c>
      <c r="CF439" s="152">
        <f t="shared" si="3947"/>
        <v>0</v>
      </c>
      <c r="CG439" s="152">
        <f t="shared" si="3947"/>
        <v>0</v>
      </c>
      <c r="CH439" s="152">
        <f t="shared" si="3947"/>
        <v>0</v>
      </c>
      <c r="CI439" s="152">
        <f t="shared" si="3947"/>
        <v>0</v>
      </c>
      <c r="CJ439" s="152">
        <f t="shared" si="3947"/>
        <v>0</v>
      </c>
      <c r="CK439" s="152">
        <f t="shared" si="3947"/>
        <v>17.399999999999999</v>
      </c>
      <c r="CL439" s="152">
        <f t="shared" si="3947"/>
        <v>0</v>
      </c>
      <c r="CM439" s="152">
        <f t="shared" si="3947"/>
        <v>0</v>
      </c>
      <c r="CN439" s="152">
        <f t="shared" si="3947"/>
        <v>4</v>
      </c>
      <c r="CO439" s="152">
        <f t="shared" si="3947"/>
        <v>32</v>
      </c>
      <c r="CP439" s="152">
        <f t="shared" si="3947"/>
        <v>3</v>
      </c>
      <c r="CQ439" s="152">
        <f t="shared" si="3947"/>
        <v>90</v>
      </c>
      <c r="CR439" s="152">
        <f t="shared" si="3947"/>
        <v>0</v>
      </c>
      <c r="CS439" s="152">
        <f t="shared" si="3947"/>
        <v>0</v>
      </c>
      <c r="CT439" s="152">
        <f t="shared" si="3947"/>
        <v>0</v>
      </c>
      <c r="CU439" s="71">
        <f t="shared" si="3947"/>
        <v>0</v>
      </c>
      <c r="CV439" s="152">
        <f t="shared" si="3947"/>
        <v>0</v>
      </c>
      <c r="CW439" s="152">
        <f t="shared" si="3947"/>
        <v>0</v>
      </c>
      <c r="CX439" s="152">
        <f t="shared" si="3947"/>
        <v>0</v>
      </c>
      <c r="CY439" s="152">
        <f t="shared" si="3947"/>
        <v>0</v>
      </c>
      <c r="CZ439" s="152">
        <f t="shared" si="3947"/>
        <v>0</v>
      </c>
      <c r="DA439" s="152">
        <f t="shared" si="3947"/>
        <v>0</v>
      </c>
      <c r="DB439" s="152">
        <f t="shared" si="3947"/>
        <v>0</v>
      </c>
      <c r="DC439" s="169">
        <f t="shared" si="3947"/>
        <v>0</v>
      </c>
      <c r="DD439" s="152">
        <f t="shared" si="3947"/>
        <v>4</v>
      </c>
      <c r="DE439" s="169">
        <f t="shared" si="3947"/>
        <v>48</v>
      </c>
      <c r="DF439" s="152">
        <f t="shared" si="3947"/>
        <v>0</v>
      </c>
      <c r="DG439" s="152">
        <f t="shared" si="3947"/>
        <v>0</v>
      </c>
      <c r="DH439" s="152">
        <f t="shared" si="3947"/>
        <v>0</v>
      </c>
      <c r="DI439" s="152">
        <f t="shared" si="3947"/>
        <v>0</v>
      </c>
      <c r="DJ439" s="152">
        <f t="shared" si="3947"/>
        <v>0</v>
      </c>
      <c r="DK439" s="169">
        <f t="shared" si="3947"/>
        <v>0</v>
      </c>
      <c r="DL439" s="152">
        <f t="shared" si="3947"/>
        <v>0</v>
      </c>
      <c r="DM439" s="152">
        <f t="shared" si="3947"/>
        <v>0</v>
      </c>
      <c r="DN439" s="152">
        <f t="shared" si="3947"/>
        <v>0</v>
      </c>
      <c r="DO439" s="152">
        <f t="shared" si="3947"/>
        <v>0</v>
      </c>
      <c r="DP439" s="152">
        <f t="shared" si="3947"/>
        <v>0</v>
      </c>
      <c r="DQ439" s="152">
        <f t="shared" si="3947"/>
        <v>0</v>
      </c>
      <c r="DR439" s="152">
        <f t="shared" si="3947"/>
        <v>0</v>
      </c>
      <c r="DS439" s="71">
        <f t="shared" si="3947"/>
        <v>443.4</v>
      </c>
      <c r="DT439" s="71">
        <f>SUM(DT440:DT455)</f>
        <v>304</v>
      </c>
      <c r="DU439" s="152"/>
      <c r="DV439" s="152"/>
      <c r="DW439" s="152"/>
      <c r="DX439" s="152"/>
      <c r="DY439" s="152">
        <v>28</v>
      </c>
      <c r="DZ439" s="101" t="s">
        <v>88</v>
      </c>
      <c r="EA439" s="100" t="s">
        <v>84</v>
      </c>
      <c r="EB439" s="101">
        <v>1</v>
      </c>
      <c r="EC439" s="152"/>
      <c r="ED439" s="152"/>
      <c r="EE439" s="152"/>
      <c r="EF439" s="152"/>
      <c r="EG439" s="152"/>
      <c r="EH439" s="152"/>
      <c r="EI439" s="152"/>
      <c r="EJ439" s="152">
        <f>SUM(EJ440:EJ455)</f>
        <v>266</v>
      </c>
      <c r="EK439" s="152">
        <f>SUM(EK440:EK455)</f>
        <v>236</v>
      </c>
      <c r="EL439" s="152">
        <f>SUM(EL440:EL455)</f>
        <v>62</v>
      </c>
      <c r="EM439" s="71">
        <f>SUM(EM440:EM455)</f>
        <v>62</v>
      </c>
      <c r="EN439" s="152">
        <f t="shared" ref="EN439:GF439" si="3948">SUM(EN440:EN455)</f>
        <v>80</v>
      </c>
      <c r="EO439" s="152">
        <f t="shared" si="3948"/>
        <v>172</v>
      </c>
      <c r="EP439" s="152">
        <f t="shared" si="3948"/>
        <v>94</v>
      </c>
      <c r="EQ439" s="152">
        <f t="shared" si="3948"/>
        <v>160</v>
      </c>
      <c r="ER439" s="152">
        <f t="shared" si="3948"/>
        <v>0</v>
      </c>
      <c r="ES439" s="152">
        <f t="shared" si="3948"/>
        <v>0</v>
      </c>
      <c r="ET439" s="152">
        <f t="shared" si="3948"/>
        <v>0</v>
      </c>
      <c r="EU439" s="152">
        <f t="shared" si="3948"/>
        <v>0</v>
      </c>
      <c r="EV439" s="152">
        <f t="shared" si="3948"/>
        <v>0</v>
      </c>
      <c r="EW439" s="152">
        <f t="shared" si="3948"/>
        <v>26.6</v>
      </c>
      <c r="EX439" s="152">
        <f t="shared" si="3948"/>
        <v>0</v>
      </c>
      <c r="EY439" s="152">
        <f t="shared" si="3948"/>
        <v>0</v>
      </c>
      <c r="EZ439" s="152">
        <f t="shared" si="3948"/>
        <v>55</v>
      </c>
      <c r="FA439" s="152">
        <f t="shared" si="3948"/>
        <v>151</v>
      </c>
      <c r="FB439" s="152">
        <f t="shared" si="3948"/>
        <v>6</v>
      </c>
      <c r="FC439" s="152">
        <f t="shared" si="3948"/>
        <v>180</v>
      </c>
      <c r="FD439" s="152">
        <f t="shared" si="3948"/>
        <v>0</v>
      </c>
      <c r="FE439" s="152">
        <f t="shared" si="3948"/>
        <v>0</v>
      </c>
      <c r="FF439" s="152">
        <f t="shared" si="3948"/>
        <v>1</v>
      </c>
      <c r="FG439" s="71">
        <f t="shared" si="3948"/>
        <v>17</v>
      </c>
      <c r="FH439" s="152">
        <f t="shared" si="3948"/>
        <v>0</v>
      </c>
      <c r="FI439" s="152">
        <f t="shared" si="3948"/>
        <v>0</v>
      </c>
      <c r="FJ439" s="152">
        <f t="shared" si="3948"/>
        <v>0</v>
      </c>
      <c r="FK439" s="152">
        <f t="shared" si="3948"/>
        <v>0</v>
      </c>
      <c r="FL439" s="152">
        <f t="shared" si="3948"/>
        <v>0</v>
      </c>
      <c r="FM439" s="152">
        <f t="shared" si="3948"/>
        <v>0</v>
      </c>
      <c r="FN439" s="152">
        <f t="shared" si="3948"/>
        <v>1</v>
      </c>
      <c r="FO439" s="152">
        <f t="shared" si="3948"/>
        <v>21</v>
      </c>
      <c r="FP439" s="152">
        <f t="shared" si="3948"/>
        <v>6</v>
      </c>
      <c r="FQ439" s="152">
        <f>SUM(FQ440:FQ455)</f>
        <v>72</v>
      </c>
      <c r="FR439" s="152"/>
      <c r="FS439" s="169">
        <f>SUM(FS440:FS455)</f>
        <v>0</v>
      </c>
      <c r="FT439" s="152">
        <f t="shared" si="3948"/>
        <v>0</v>
      </c>
      <c r="FU439" s="152">
        <f t="shared" si="3948"/>
        <v>0</v>
      </c>
      <c r="FV439" s="152">
        <f t="shared" si="3948"/>
        <v>0</v>
      </c>
      <c r="FW439" s="152">
        <f t="shared" si="3948"/>
        <v>0</v>
      </c>
      <c r="FX439" s="152">
        <f t="shared" si="3948"/>
        <v>0</v>
      </c>
      <c r="FY439" s="152">
        <f t="shared" si="3948"/>
        <v>0</v>
      </c>
      <c r="FZ439" s="152">
        <f t="shared" si="3948"/>
        <v>0</v>
      </c>
      <c r="GA439" s="152">
        <f t="shared" si="3948"/>
        <v>0</v>
      </c>
      <c r="GB439" s="152">
        <f t="shared" si="3948"/>
        <v>0</v>
      </c>
      <c r="GC439" s="152">
        <f t="shared" si="3948"/>
        <v>0</v>
      </c>
      <c r="GD439" s="152">
        <f t="shared" si="3948"/>
        <v>0</v>
      </c>
      <c r="GE439" s="71">
        <f t="shared" si="3948"/>
        <v>861.6</v>
      </c>
      <c r="GF439" s="71">
        <f t="shared" si="3948"/>
        <v>487</v>
      </c>
      <c r="GG439" s="152"/>
      <c r="GH439" s="152"/>
      <c r="GI439" s="152"/>
      <c r="GJ439" s="264"/>
      <c r="GK439" s="268"/>
      <c r="GL439" s="265"/>
      <c r="GM439" s="7"/>
      <c r="GO439" s="11"/>
      <c r="GP439" s="37"/>
      <c r="GR439" s="38"/>
    </row>
    <row r="440" spans="1:200" ht="24.75" hidden="1" customHeight="1" outlineLevel="1" x14ac:dyDescent="0.3">
      <c r="A440" s="116"/>
      <c r="B440" s="62" t="s">
        <v>93</v>
      </c>
      <c r="C440" s="193" t="s">
        <v>125</v>
      </c>
      <c r="D440" s="119" t="s">
        <v>95</v>
      </c>
      <c r="E440" s="119" t="s">
        <v>169</v>
      </c>
      <c r="F440" s="119" t="s">
        <v>170</v>
      </c>
      <c r="G440" s="119">
        <v>1</v>
      </c>
      <c r="H440" s="63">
        <v>51</v>
      </c>
      <c r="I440" s="63">
        <v>1</v>
      </c>
      <c r="J440" s="63">
        <v>2</v>
      </c>
      <c r="K440" s="63">
        <f>SUM(J440)*2</f>
        <v>4</v>
      </c>
      <c r="L440" s="109">
        <f>42+20</f>
        <v>62</v>
      </c>
      <c r="M440" s="110">
        <f>SUM(N440+P440+R440+T440+V440)</f>
        <v>62</v>
      </c>
      <c r="N440" s="109">
        <f>20+12</f>
        <v>32</v>
      </c>
      <c r="O440" s="109">
        <f>SUM(N440)*I440</f>
        <v>32</v>
      </c>
      <c r="P440" s="109">
        <f>20+6</f>
        <v>26</v>
      </c>
      <c r="Q440" s="111">
        <f>J440*P440</f>
        <v>52</v>
      </c>
      <c r="R440" s="109">
        <f>2+2</f>
        <v>4</v>
      </c>
      <c r="S440" s="111">
        <f>SUM(R440)*J440</f>
        <v>8</v>
      </c>
      <c r="T440" s="176"/>
      <c r="U440" s="66">
        <f>SUM(T440)*K440</f>
        <v>0</v>
      </c>
      <c r="V440" s="176"/>
      <c r="W440" s="66">
        <f>SUM(V440)*J440*3</f>
        <v>0</v>
      </c>
      <c r="X440" s="67">
        <f>2/8*J440*AX440</f>
        <v>0</v>
      </c>
      <c r="Y440" s="67">
        <f>SUM(L440*5/100*J440)</f>
        <v>6.2</v>
      </c>
      <c r="Z440" s="176"/>
      <c r="AA440" s="66"/>
      <c r="AB440" s="176"/>
      <c r="AC440" s="67">
        <f>SUM(AB440)*3*H440/5</f>
        <v>0</v>
      </c>
      <c r="AD440" s="176"/>
      <c r="AE440" s="66">
        <f>SUM(AD440*H440*(30+4))</f>
        <v>0</v>
      </c>
      <c r="AF440" s="176"/>
      <c r="AG440" s="66">
        <f>SUM(AF440*H440*3)</f>
        <v>0</v>
      </c>
      <c r="AH440" s="176">
        <v>1</v>
      </c>
      <c r="AI440" s="67">
        <f>SUM(AH440*H440/3)</f>
        <v>17</v>
      </c>
      <c r="AJ440" s="176"/>
      <c r="AK440" s="67">
        <f>SUM(AJ440*H440*2/3)</f>
        <v>0</v>
      </c>
      <c r="AL440" s="176"/>
      <c r="AM440" s="66">
        <f>SUM(AL440*H440)</f>
        <v>0</v>
      </c>
      <c r="AN440" s="176"/>
      <c r="AO440" s="66">
        <f>SUM(AN440*J440)</f>
        <v>0</v>
      </c>
      <c r="AP440" s="176"/>
      <c r="AQ440" s="67">
        <f>SUM(AP440*H440*2)</f>
        <v>0</v>
      </c>
      <c r="AR440" s="176">
        <v>1</v>
      </c>
      <c r="AS440" s="67">
        <f>SUM(J440*AR440*6)</f>
        <v>12</v>
      </c>
      <c r="AT440" s="65"/>
      <c r="AU440" s="67">
        <f>AT440*H440/3</f>
        <v>0</v>
      </c>
      <c r="AV440" s="176"/>
      <c r="AW440" s="66">
        <f>SUM(AV440*H440/3)</f>
        <v>0</v>
      </c>
      <c r="AX440" s="65"/>
      <c r="AY440" s="67">
        <f>AX440*J440*8/2</f>
        <v>0</v>
      </c>
      <c r="AZ440" s="176"/>
      <c r="BA440" s="67">
        <f>SUM(AZ440*K440*5*6)</f>
        <v>0</v>
      </c>
      <c r="BB440" s="176"/>
      <c r="BC440" s="67">
        <f>SUM(BB440*K440*4*6)</f>
        <v>0</v>
      </c>
      <c r="BD440" s="176"/>
      <c r="BE440" s="70">
        <f>SUM(BD440*50)</f>
        <v>0</v>
      </c>
      <c r="BF440" s="116"/>
      <c r="BG440" s="181">
        <f t="shared" ref="BG440:BG455" si="3949">SUM(AO440+BE440+BC440+BA440+AY440+AW440+AS440+AQ440+AK440+AM440+AI440+AG440+AE440+AC440+AA440+Y440+X440+W440+U440+Q440+O440+S440+AU440)</f>
        <v>127.2</v>
      </c>
      <c r="BH440" s="181">
        <f t="shared" ref="BH440:BH455" si="3950">SUM(O440+Q440+U440+W440+X440+AS440+AW440+AY440+BA440+BC440+S440+AQ440)</f>
        <v>104</v>
      </c>
      <c r="BI440" s="116"/>
      <c r="BJ440" s="116"/>
      <c r="BK440" s="116"/>
      <c r="BL440" s="116"/>
      <c r="BM440" s="82"/>
      <c r="BN440" s="62"/>
      <c r="BO440" s="119"/>
      <c r="BP440" s="119"/>
      <c r="BQ440" s="119"/>
      <c r="BR440" s="119"/>
      <c r="BS440" s="119"/>
      <c r="BT440" s="63"/>
      <c r="BU440" s="63"/>
      <c r="BV440" s="63"/>
      <c r="BW440" s="63"/>
      <c r="BX440" s="137"/>
      <c r="BY440" s="172"/>
      <c r="BZ440" s="141"/>
      <c r="CA440" s="142"/>
      <c r="CB440" s="141"/>
      <c r="CC440" s="142"/>
      <c r="CD440" s="141"/>
      <c r="CE440" s="142"/>
      <c r="CF440" s="141"/>
      <c r="CG440" s="142"/>
      <c r="CH440" s="141"/>
      <c r="CI440" s="142"/>
      <c r="CJ440" s="163"/>
      <c r="CK440" s="163"/>
      <c r="CL440" s="141"/>
      <c r="CM440" s="142"/>
      <c r="CN440" s="141"/>
      <c r="CO440" s="68"/>
      <c r="CP440" s="141"/>
      <c r="CQ440" s="148"/>
      <c r="CR440" s="141"/>
      <c r="CS440" s="142"/>
      <c r="CT440" s="141"/>
      <c r="CU440" s="167"/>
      <c r="CV440" s="141"/>
      <c r="CW440" s="67"/>
      <c r="CX440" s="141"/>
      <c r="CY440" s="142"/>
      <c r="CZ440" s="141"/>
      <c r="DA440" s="142"/>
      <c r="DB440" s="141"/>
      <c r="DC440" s="142"/>
      <c r="DD440" s="141"/>
      <c r="DE440" s="66"/>
      <c r="DF440" s="65"/>
      <c r="DG440" s="67"/>
      <c r="DH440" s="141"/>
      <c r="DI440" s="162"/>
      <c r="DJ440" s="141"/>
      <c r="DK440" s="162"/>
      <c r="DL440" s="141"/>
      <c r="DM440" s="163"/>
      <c r="DN440" s="141"/>
      <c r="DO440" s="68"/>
      <c r="DP440" s="141"/>
      <c r="DQ440" s="164"/>
      <c r="DR440" s="79"/>
      <c r="DS440" s="153">
        <f t="shared" ref="DS440:DS455" si="3951">SUM(DA440+DQ440+DO440+DM440+DK440+DI440+DE440+DC440+CW440+CY440+CU440+CS440+CQ440+CO440+CM440+CK440+CJ440+CI440+CG440+CC440+CA440+CE440+DG440)</f>
        <v>0</v>
      </c>
      <c r="DT440" s="153">
        <f t="shared" ref="DT440:DT455" si="3952">SUM(CA440+CC440+CG440+CI440+CJ440+DE440+DI440+DK440+DM440+DO440+CE440+DC440)</f>
        <v>0</v>
      </c>
      <c r="DU440" s="79"/>
      <c r="DV440" s="79"/>
      <c r="DW440" s="79"/>
      <c r="DX440" s="182"/>
      <c r="DY440" s="183"/>
      <c r="DZ440" s="62" t="s">
        <v>261</v>
      </c>
      <c r="EA440" s="63" t="s">
        <v>94</v>
      </c>
      <c r="EB440" s="63" t="s">
        <v>95</v>
      </c>
      <c r="EC440" s="79"/>
      <c r="ED440" s="79"/>
      <c r="EE440" s="79"/>
      <c r="EF440" s="79"/>
      <c r="EG440" s="79"/>
      <c r="EH440" s="79"/>
      <c r="EI440" s="79"/>
      <c r="EJ440" s="79">
        <f t="shared" ref="EJ440:EJ455" si="3953">SUM(L440+BX440)</f>
        <v>62</v>
      </c>
      <c r="EK440" s="79">
        <f t="shared" ref="EK440:EK455" si="3954">SUM(M440+BY440)</f>
        <v>62</v>
      </c>
      <c r="EL440" s="79">
        <f t="shared" ref="EL440:EL455" si="3955">SUM(N440+BZ440)</f>
        <v>32</v>
      </c>
      <c r="EM440" s="153">
        <f t="shared" ref="EM440:EM455" si="3956">SUM(O440+CA440)</f>
        <v>32</v>
      </c>
      <c r="EN440" s="79">
        <f t="shared" ref="EN440:EN455" si="3957">SUM(P440+CB440)</f>
        <v>26</v>
      </c>
      <c r="EO440" s="79">
        <f t="shared" ref="EO440:EO455" si="3958">SUM(Q440+CC440)</f>
        <v>52</v>
      </c>
      <c r="EP440" s="79">
        <f t="shared" ref="EP440:EP455" si="3959">SUM(R440+CD440)</f>
        <v>4</v>
      </c>
      <c r="EQ440" s="79">
        <f t="shared" ref="EQ440:EQ455" si="3960">SUM(S440+CE440)</f>
        <v>8</v>
      </c>
      <c r="ER440" s="79">
        <f t="shared" ref="ER440:ER455" si="3961">SUM(T440+CF440)</f>
        <v>0</v>
      </c>
      <c r="ES440" s="79">
        <f t="shared" ref="ES440:ES455" si="3962">SUM(U440+CG440)</f>
        <v>0</v>
      </c>
      <c r="ET440" s="79">
        <f t="shared" ref="ET440:ET455" si="3963">SUM(V440+CH440)</f>
        <v>0</v>
      </c>
      <c r="EU440" s="79">
        <f t="shared" ref="EU440:EU455" si="3964">SUM(W440+CI440)</f>
        <v>0</v>
      </c>
      <c r="EV440" s="79">
        <f t="shared" ref="EV440:EV455" si="3965">SUM(X440+CJ440)</f>
        <v>0</v>
      </c>
      <c r="EW440" s="79">
        <f t="shared" ref="EW440:EW455" si="3966">SUM(Y440+CK440)</f>
        <v>6.2</v>
      </c>
      <c r="EX440" s="79">
        <f t="shared" ref="EX440:EX455" si="3967">SUM(Z440+CL440)</f>
        <v>0</v>
      </c>
      <c r="EY440" s="79">
        <f t="shared" ref="EY440:EY455" si="3968">SUM(AA440+CM440)</f>
        <v>0</v>
      </c>
      <c r="EZ440" s="79">
        <f t="shared" ref="EZ440:EZ455" si="3969">SUM(AB440+CN440)</f>
        <v>0</v>
      </c>
      <c r="FA440" s="79">
        <f t="shared" ref="FA440:FA455" si="3970">SUM(AC440+CO440)</f>
        <v>0</v>
      </c>
      <c r="FB440" s="79">
        <f t="shared" ref="FB440:FB455" si="3971">SUM(AD440+CP440)</f>
        <v>0</v>
      </c>
      <c r="FC440" s="79">
        <f t="shared" ref="FC440:FC455" si="3972">SUM(AE440+CQ440)</f>
        <v>0</v>
      </c>
      <c r="FD440" s="79">
        <f t="shared" ref="FD440:FD455" si="3973">SUM(AF440+CR440)</f>
        <v>0</v>
      </c>
      <c r="FE440" s="79">
        <f t="shared" ref="FE440:FE455" si="3974">SUM(AG440+CS440)</f>
        <v>0</v>
      </c>
      <c r="FF440" s="79">
        <f t="shared" ref="FF440:FF455" si="3975">SUM(AH440+CT440)</f>
        <v>1</v>
      </c>
      <c r="FG440" s="153">
        <f t="shared" ref="FG440:FG455" si="3976">SUM(AI440+CU440)</f>
        <v>17</v>
      </c>
      <c r="FH440" s="79">
        <f t="shared" ref="FH440:FH455" si="3977">SUM(AJ440+CV440)</f>
        <v>0</v>
      </c>
      <c r="FI440" s="79">
        <f t="shared" ref="FI440:FI455" si="3978">SUM(AK440+CW440)</f>
        <v>0</v>
      </c>
      <c r="FJ440" s="79">
        <f t="shared" ref="FJ440:FJ455" si="3979">SUM(AL440+CX440)</f>
        <v>0</v>
      </c>
      <c r="FK440" s="79">
        <f t="shared" ref="FK440:FK455" si="3980">SUM(AM440+CY440)</f>
        <v>0</v>
      </c>
      <c r="FL440" s="79">
        <f t="shared" ref="FL440:FL455" si="3981">SUM(AN440+CZ440)</f>
        <v>0</v>
      </c>
      <c r="FM440" s="79">
        <f t="shared" ref="FM440:FM455" si="3982">SUM(AO440+DA440)</f>
        <v>0</v>
      </c>
      <c r="FN440" s="79">
        <f t="shared" ref="FN440:FN455" si="3983">SUM(AP440+DB440)</f>
        <v>0</v>
      </c>
      <c r="FO440" s="79">
        <f t="shared" ref="FO440:FO455" si="3984">SUM(AQ440+DC440)</f>
        <v>0</v>
      </c>
      <c r="FP440" s="79">
        <f t="shared" ref="FP440:FP455" si="3985">SUM(AR440+DD440)</f>
        <v>1</v>
      </c>
      <c r="FQ440" s="79">
        <f t="shared" ref="FQ440:FS455" si="3986">SUM(AS440+DE440)</f>
        <v>12</v>
      </c>
      <c r="FR440" s="79"/>
      <c r="FS440" s="155">
        <f t="shared" si="3986"/>
        <v>0</v>
      </c>
      <c r="FT440" s="79">
        <f t="shared" ref="FT440:FT455" si="3987">SUM(AV440+DH440)</f>
        <v>0</v>
      </c>
      <c r="FU440" s="79">
        <f t="shared" ref="FU440:FU455" si="3988">SUM(AW440+DI440)</f>
        <v>0</v>
      </c>
      <c r="FV440" s="79">
        <f t="shared" ref="FV440:FV455" si="3989">SUM(AX440+DJ440)</f>
        <v>0</v>
      </c>
      <c r="FW440" s="79">
        <f t="shared" ref="FW440:FW455" si="3990">SUM(AY440+DK440)</f>
        <v>0</v>
      </c>
      <c r="FX440" s="79">
        <f t="shared" ref="FX440:FX455" si="3991">SUM(AZ440+DL440)</f>
        <v>0</v>
      </c>
      <c r="FY440" s="79">
        <f t="shared" ref="FY440:FY455" si="3992">SUM(BA440+DM440)</f>
        <v>0</v>
      </c>
      <c r="FZ440" s="79">
        <f t="shared" ref="FZ440:FZ455" si="3993">SUM(BB440+DN440)</f>
        <v>0</v>
      </c>
      <c r="GA440" s="79">
        <f t="shared" ref="GA440:GA455" si="3994">SUM(BC440+DO440)</f>
        <v>0</v>
      </c>
      <c r="GB440" s="79">
        <f t="shared" ref="GB440:GB455" si="3995">SUM(BD440+DP440)</f>
        <v>0</v>
      </c>
      <c r="GC440" s="79">
        <f t="shared" ref="GC440:GC455" si="3996">SUM(BE440+DQ440)</f>
        <v>0</v>
      </c>
      <c r="GD440" s="79">
        <f t="shared" ref="GD440:GD455" si="3997">SUM(BF440+DR440)</f>
        <v>0</v>
      </c>
      <c r="GE440" s="153">
        <f t="shared" ref="GE440:GE455" si="3998">SUM(BG440+DS440)</f>
        <v>127.2</v>
      </c>
      <c r="GF440" s="153">
        <f t="shared" ref="GF440:GF455" si="3999">SUM(BH440+DT440)</f>
        <v>104</v>
      </c>
      <c r="GG440" s="79"/>
      <c r="GH440" s="79"/>
      <c r="GI440" s="79"/>
      <c r="GJ440" s="80"/>
      <c r="GK440" s="267"/>
      <c r="GL440" s="10"/>
      <c r="GM440" s="10"/>
      <c r="GN440" s="1"/>
      <c r="GO440" s="13"/>
      <c r="GP440" s="26"/>
      <c r="GQ440" s="5"/>
      <c r="GR440" s="5"/>
    </row>
    <row r="441" spans="1:200" ht="24.95" hidden="1" customHeight="1" outlineLevel="1" x14ac:dyDescent="0.3">
      <c r="A441" s="116"/>
      <c r="B441" s="62" t="s">
        <v>115</v>
      </c>
      <c r="C441" s="63" t="s">
        <v>176</v>
      </c>
      <c r="D441" s="63" t="s">
        <v>95</v>
      </c>
      <c r="E441" s="63" t="s">
        <v>173</v>
      </c>
      <c r="F441" s="63" t="s">
        <v>178</v>
      </c>
      <c r="G441" s="63">
        <v>3</v>
      </c>
      <c r="H441" s="63">
        <v>49</v>
      </c>
      <c r="I441" s="63">
        <v>1</v>
      </c>
      <c r="J441" s="63">
        <v>2</v>
      </c>
      <c r="K441" s="63">
        <f>SUM(J441)*2</f>
        <v>4</v>
      </c>
      <c r="L441" s="62">
        <v>30</v>
      </c>
      <c r="M441" s="64">
        <f>SUM(N441+P441+R441+T441+V441)</f>
        <v>30</v>
      </c>
      <c r="N441" s="65">
        <v>14</v>
      </c>
      <c r="O441" s="66">
        <f>SUM(N441)*I441</f>
        <v>14</v>
      </c>
      <c r="P441" s="65">
        <v>16</v>
      </c>
      <c r="Q441" s="66">
        <f>J441*P441</f>
        <v>32</v>
      </c>
      <c r="R441" s="65"/>
      <c r="S441" s="66">
        <f>SUM(R441)*J441</f>
        <v>0</v>
      </c>
      <c r="T441" s="176"/>
      <c r="U441" s="66">
        <f>SUM(T441)*K441</f>
        <v>0</v>
      </c>
      <c r="V441" s="176"/>
      <c r="W441" s="66">
        <f>SUM(V441)*J441*5</f>
        <v>0</v>
      </c>
      <c r="X441" s="67">
        <f>SUM(J441*AX441*2+K441*AZ441*2)</f>
        <v>0</v>
      </c>
      <c r="Y441" s="68">
        <f>SUM(L441*5/100*J441)</f>
        <v>3</v>
      </c>
      <c r="Z441" s="176"/>
      <c r="AA441" s="66"/>
      <c r="AB441" s="176"/>
      <c r="AC441" s="67">
        <f>SUM(AB441)*3*H441/5</f>
        <v>0</v>
      </c>
      <c r="AD441" s="176"/>
      <c r="AE441" s="66">
        <f>SUM(AD441*H441*(30+4))</f>
        <v>0</v>
      </c>
      <c r="AF441" s="176"/>
      <c r="AG441" s="66">
        <f>SUM(AF441*H441*3)</f>
        <v>0</v>
      </c>
      <c r="AH441" s="176"/>
      <c r="AI441" s="67">
        <f>SUM(AH441*H441/3)</f>
        <v>0</v>
      </c>
      <c r="AJ441" s="176"/>
      <c r="AK441" s="67">
        <f>SUM(AJ441*H441*2/3)</f>
        <v>0</v>
      </c>
      <c r="AL441" s="176"/>
      <c r="AM441" s="66">
        <f>SUM(AL441*H441)</f>
        <v>0</v>
      </c>
      <c r="AN441" s="176"/>
      <c r="AO441" s="66">
        <f>SUM(AN441*J441)</f>
        <v>0</v>
      </c>
      <c r="AP441" s="176"/>
      <c r="AQ441" s="67">
        <f>SUM(AP441*H441*2)</f>
        <v>0</v>
      </c>
      <c r="AR441" s="176">
        <v>1</v>
      </c>
      <c r="AS441" s="67">
        <f>AR441*J441*6</f>
        <v>12</v>
      </c>
      <c r="AT441" s="65"/>
      <c r="AU441" s="67">
        <f>AT441*H441/3</f>
        <v>0</v>
      </c>
      <c r="AV441" s="176"/>
      <c r="AW441" s="66">
        <f>SUM(AV441*J441*6)</f>
        <v>0</v>
      </c>
      <c r="AX441" s="176"/>
      <c r="AY441" s="67">
        <f>SUM(J441*AX441*8)</f>
        <v>0</v>
      </c>
      <c r="AZ441" s="176"/>
      <c r="BA441" s="67">
        <f>SUM(AZ441*K441*5*6)</f>
        <v>0</v>
      </c>
      <c r="BB441" s="176"/>
      <c r="BC441" s="67">
        <f>SUM(BB441*K441*4*6)</f>
        <v>0</v>
      </c>
      <c r="BD441" s="176"/>
      <c r="BE441" s="70">
        <f>SUM(BD441*50)</f>
        <v>0</v>
      </c>
      <c r="BF441" s="116"/>
      <c r="BG441" s="181">
        <f t="shared" si="3949"/>
        <v>61</v>
      </c>
      <c r="BH441" s="181">
        <f t="shared" si="3950"/>
        <v>58</v>
      </c>
      <c r="BI441" s="116"/>
      <c r="BJ441" s="116"/>
      <c r="BK441" s="116"/>
      <c r="BL441" s="116"/>
      <c r="BM441" s="82"/>
      <c r="BN441" s="62" t="s">
        <v>115</v>
      </c>
      <c r="BO441" s="119" t="s">
        <v>94</v>
      </c>
      <c r="BP441" s="119" t="s">
        <v>95</v>
      </c>
      <c r="BQ441" s="119" t="s">
        <v>162</v>
      </c>
      <c r="BR441" s="119" t="s">
        <v>364</v>
      </c>
      <c r="BS441" s="119">
        <v>2</v>
      </c>
      <c r="BT441" s="63">
        <v>91</v>
      </c>
      <c r="BU441" s="63">
        <v>1</v>
      </c>
      <c r="BV441" s="63">
        <v>3</v>
      </c>
      <c r="BW441" s="63">
        <f>SUM(BV441)*2</f>
        <v>6</v>
      </c>
      <c r="BX441" s="137">
        <v>30</v>
      </c>
      <c r="BY441" s="172">
        <f>SUM(BZ441+CB441+CD441+CF441+CH441)</f>
        <v>30</v>
      </c>
      <c r="BZ441" s="141">
        <v>16</v>
      </c>
      <c r="CA441" s="142">
        <f>SUM(BZ441)*BU441</f>
        <v>16</v>
      </c>
      <c r="CB441" s="141">
        <v>12</v>
      </c>
      <c r="CC441" s="142">
        <f>BV441*CB441</f>
        <v>36</v>
      </c>
      <c r="CD441" s="141">
        <v>2</v>
      </c>
      <c r="CE441" s="142">
        <f>SUM(CD441)*BV441</f>
        <v>6</v>
      </c>
      <c r="CF441" s="141"/>
      <c r="CG441" s="142">
        <f>SUM(CF441)*BW441</f>
        <v>0</v>
      </c>
      <c r="CH441" s="141"/>
      <c r="CI441" s="142">
        <f>SUM(CH441)*BV441*5</f>
        <v>0</v>
      </c>
      <c r="CJ441" s="163">
        <f>SUM(BV441*DJ441*2+BW441*DL441*2)</f>
        <v>0</v>
      </c>
      <c r="CK441" s="163">
        <f>SUM(BX441*5/100*BV441)</f>
        <v>4.5</v>
      </c>
      <c r="CL441" s="141"/>
      <c r="CM441" s="142"/>
      <c r="CN441" s="141"/>
      <c r="CO441" s="68">
        <f>SUM(CN441)*3*BT441/5</f>
        <v>0</v>
      </c>
      <c r="CP441" s="141"/>
      <c r="CQ441" s="148">
        <f>SUM(CP441*BT441*(30+4))</f>
        <v>0</v>
      </c>
      <c r="CR441" s="141"/>
      <c r="CS441" s="142">
        <f>SUM(CR441*BT441*3)</f>
        <v>0</v>
      </c>
      <c r="CT441" s="141"/>
      <c r="CU441" s="167">
        <f>SUM(CT441*BT441/3)</f>
        <v>0</v>
      </c>
      <c r="CV441" s="141"/>
      <c r="CW441" s="67">
        <f>SUM(CV441*BT441*2/3)</f>
        <v>0</v>
      </c>
      <c r="CX441" s="141"/>
      <c r="CY441" s="142">
        <f>SUM(CX441*BT441)</f>
        <v>0</v>
      </c>
      <c r="CZ441" s="141"/>
      <c r="DA441" s="142">
        <f>SUM(CZ441*BV441)</f>
        <v>0</v>
      </c>
      <c r="DB441" s="141"/>
      <c r="DC441" s="142">
        <f>SUM(DB441*BT441*2)</f>
        <v>0</v>
      </c>
      <c r="DD441" s="141">
        <v>1</v>
      </c>
      <c r="DE441" s="66">
        <f>DD441*BV441*6</f>
        <v>18</v>
      </c>
      <c r="DF441" s="65"/>
      <c r="DG441" s="67">
        <f>DF441*BT441/3</f>
        <v>0</v>
      </c>
      <c r="DH441" s="141"/>
      <c r="DI441" s="162">
        <f>SUM(DH441*BT441/3)</f>
        <v>0</v>
      </c>
      <c r="DJ441" s="141"/>
      <c r="DK441" s="162">
        <f>SUM(BV441*DJ441*8)</f>
        <v>0</v>
      </c>
      <c r="DL441" s="141"/>
      <c r="DM441" s="163">
        <f>SUM(DL441*BW441*5*6)</f>
        <v>0</v>
      </c>
      <c r="DN441" s="141"/>
      <c r="DO441" s="68">
        <f>SUM(DN441*BW441*4*6)</f>
        <v>0</v>
      </c>
      <c r="DP441" s="141"/>
      <c r="DQ441" s="164">
        <f>SUM(DP441*50)</f>
        <v>0</v>
      </c>
      <c r="DR441" s="79"/>
      <c r="DS441" s="153">
        <f t="shared" si="3951"/>
        <v>80.5</v>
      </c>
      <c r="DT441" s="153">
        <f t="shared" si="3952"/>
        <v>76</v>
      </c>
      <c r="DU441" s="79"/>
      <c r="DV441" s="79"/>
      <c r="DW441" s="79"/>
      <c r="DX441" s="182"/>
      <c r="DY441" s="183"/>
      <c r="DZ441" s="62" t="s">
        <v>115</v>
      </c>
      <c r="EA441" s="119" t="s">
        <v>94</v>
      </c>
      <c r="EB441" s="119" t="s">
        <v>95</v>
      </c>
      <c r="EC441" s="79"/>
      <c r="ED441" s="79"/>
      <c r="EE441" s="79"/>
      <c r="EF441" s="79"/>
      <c r="EG441" s="79"/>
      <c r="EH441" s="79"/>
      <c r="EI441" s="79"/>
      <c r="EJ441" s="79">
        <f t="shared" si="3953"/>
        <v>60</v>
      </c>
      <c r="EK441" s="79">
        <f t="shared" si="3954"/>
        <v>60</v>
      </c>
      <c r="EL441" s="79">
        <f t="shared" si="3955"/>
        <v>30</v>
      </c>
      <c r="EM441" s="153">
        <f t="shared" si="3956"/>
        <v>30</v>
      </c>
      <c r="EN441" s="79">
        <f t="shared" si="3957"/>
        <v>28</v>
      </c>
      <c r="EO441" s="79">
        <f t="shared" si="3958"/>
        <v>68</v>
      </c>
      <c r="EP441" s="79">
        <f t="shared" si="3959"/>
        <v>2</v>
      </c>
      <c r="EQ441" s="79">
        <f t="shared" si="3960"/>
        <v>6</v>
      </c>
      <c r="ER441" s="79">
        <f t="shared" si="3961"/>
        <v>0</v>
      </c>
      <c r="ES441" s="79">
        <f t="shared" si="3962"/>
        <v>0</v>
      </c>
      <c r="ET441" s="79">
        <f t="shared" si="3963"/>
        <v>0</v>
      </c>
      <c r="EU441" s="79">
        <f t="shared" si="3964"/>
        <v>0</v>
      </c>
      <c r="EV441" s="79">
        <f t="shared" si="3965"/>
        <v>0</v>
      </c>
      <c r="EW441" s="79">
        <f t="shared" si="3966"/>
        <v>7.5</v>
      </c>
      <c r="EX441" s="79">
        <f t="shared" si="3967"/>
        <v>0</v>
      </c>
      <c r="EY441" s="79">
        <f t="shared" si="3968"/>
        <v>0</v>
      </c>
      <c r="EZ441" s="79">
        <f t="shared" si="3969"/>
        <v>0</v>
      </c>
      <c r="FA441" s="79">
        <f t="shared" si="3970"/>
        <v>0</v>
      </c>
      <c r="FB441" s="79">
        <f t="shared" si="3971"/>
        <v>0</v>
      </c>
      <c r="FC441" s="79">
        <f t="shared" si="3972"/>
        <v>0</v>
      </c>
      <c r="FD441" s="79">
        <f t="shared" si="3973"/>
        <v>0</v>
      </c>
      <c r="FE441" s="79">
        <f t="shared" si="3974"/>
        <v>0</v>
      </c>
      <c r="FF441" s="79">
        <f t="shared" si="3975"/>
        <v>0</v>
      </c>
      <c r="FG441" s="153">
        <f t="shared" si="3976"/>
        <v>0</v>
      </c>
      <c r="FH441" s="79">
        <f t="shared" si="3977"/>
        <v>0</v>
      </c>
      <c r="FI441" s="79">
        <f t="shared" si="3978"/>
        <v>0</v>
      </c>
      <c r="FJ441" s="79">
        <f t="shared" si="3979"/>
        <v>0</v>
      </c>
      <c r="FK441" s="79">
        <f t="shared" si="3980"/>
        <v>0</v>
      </c>
      <c r="FL441" s="79">
        <f t="shared" si="3981"/>
        <v>0</v>
      </c>
      <c r="FM441" s="79">
        <f t="shared" si="3982"/>
        <v>0</v>
      </c>
      <c r="FN441" s="79">
        <f t="shared" si="3983"/>
        <v>0</v>
      </c>
      <c r="FO441" s="79">
        <f t="shared" si="3984"/>
        <v>0</v>
      </c>
      <c r="FP441" s="79">
        <f t="shared" si="3985"/>
        <v>2</v>
      </c>
      <c r="FQ441" s="79">
        <f t="shared" si="3986"/>
        <v>30</v>
      </c>
      <c r="FR441" s="79"/>
      <c r="FS441" s="155">
        <f t="shared" si="3986"/>
        <v>0</v>
      </c>
      <c r="FT441" s="79">
        <f t="shared" si="3987"/>
        <v>0</v>
      </c>
      <c r="FU441" s="79">
        <f t="shared" si="3988"/>
        <v>0</v>
      </c>
      <c r="FV441" s="79">
        <f t="shared" si="3989"/>
        <v>0</v>
      </c>
      <c r="FW441" s="79">
        <f t="shared" si="3990"/>
        <v>0</v>
      </c>
      <c r="FX441" s="79">
        <f t="shared" si="3991"/>
        <v>0</v>
      </c>
      <c r="FY441" s="79">
        <f t="shared" si="3992"/>
        <v>0</v>
      </c>
      <c r="FZ441" s="79">
        <f t="shared" si="3993"/>
        <v>0</v>
      </c>
      <c r="GA441" s="79">
        <f t="shared" si="3994"/>
        <v>0</v>
      </c>
      <c r="GB441" s="79">
        <f t="shared" si="3995"/>
        <v>0</v>
      </c>
      <c r="GC441" s="79">
        <f t="shared" si="3996"/>
        <v>0</v>
      </c>
      <c r="GD441" s="79">
        <f t="shared" si="3997"/>
        <v>0</v>
      </c>
      <c r="GE441" s="153">
        <f t="shared" si="3998"/>
        <v>141.5</v>
      </c>
      <c r="GF441" s="153">
        <f t="shared" si="3999"/>
        <v>134</v>
      </c>
      <c r="GG441" s="79"/>
      <c r="GH441" s="79"/>
      <c r="GI441" s="79"/>
      <c r="GJ441" s="80"/>
      <c r="GK441" s="267"/>
      <c r="GL441" s="10"/>
      <c r="GM441" s="10"/>
      <c r="GN441" s="1"/>
      <c r="GO441" s="13"/>
      <c r="GP441" s="26"/>
      <c r="GQ441" s="5"/>
      <c r="GR441" s="5"/>
    </row>
    <row r="442" spans="1:200" ht="24.95" hidden="1" customHeight="1" outlineLevel="1" x14ac:dyDescent="0.3">
      <c r="A442" s="116"/>
      <c r="B442" s="62" t="s">
        <v>245</v>
      </c>
      <c r="C442" s="63" t="s">
        <v>110</v>
      </c>
      <c r="D442" s="63" t="s">
        <v>95</v>
      </c>
      <c r="E442" s="63" t="s">
        <v>130</v>
      </c>
      <c r="F442" s="63" t="s">
        <v>246</v>
      </c>
      <c r="G442" s="63">
        <v>9</v>
      </c>
      <c r="H442" s="63">
        <v>21</v>
      </c>
      <c r="I442" s="63">
        <v>1</v>
      </c>
      <c r="J442" s="63">
        <v>2</v>
      </c>
      <c r="K442" s="63">
        <f>SUM(J442)*2</f>
        <v>4</v>
      </c>
      <c r="L442" s="62"/>
      <c r="M442" s="64">
        <f>SUM(N442+P442+R442+T442+V442)</f>
        <v>0</v>
      </c>
      <c r="N442" s="65"/>
      <c r="O442" s="66">
        <f>SUM(N442)*I442</f>
        <v>0</v>
      </c>
      <c r="P442" s="65"/>
      <c r="Q442" s="66">
        <f>J442*P442</f>
        <v>0</v>
      </c>
      <c r="R442" s="65"/>
      <c r="S442" s="66">
        <f>SUM(R442)*J442</f>
        <v>0</v>
      </c>
      <c r="T442" s="65"/>
      <c r="U442" s="66">
        <f>SUM(T442)*K442</f>
        <v>0</v>
      </c>
      <c r="V442" s="65"/>
      <c r="W442" s="66">
        <f>SUM(V442)*J442*5</f>
        <v>0</v>
      </c>
      <c r="X442" s="67">
        <f>SUM(J442*AX442*2+K442*AZ442*2)</f>
        <v>0</v>
      </c>
      <c r="Y442" s="67">
        <f>L442*J442*0.05</f>
        <v>0</v>
      </c>
      <c r="Z442" s="65"/>
      <c r="AA442" s="66"/>
      <c r="AB442" s="65"/>
      <c r="AC442" s="67">
        <f>AB442*H442*2</f>
        <v>0</v>
      </c>
      <c r="AD442" s="65"/>
      <c r="AE442" s="69">
        <f>SUM(AD442*H442*(30+4))/5</f>
        <v>0</v>
      </c>
      <c r="AF442" s="65"/>
      <c r="AG442" s="66">
        <f>SUM(AF442*H442*3)</f>
        <v>0</v>
      </c>
      <c r="AH442" s="65"/>
      <c r="AI442" s="67">
        <f>SUM(AH442*H442/3)</f>
        <v>0</v>
      </c>
      <c r="AJ442" s="65"/>
      <c r="AK442" s="67">
        <f>SUM(AJ442*H442*2/3)</f>
        <v>0</v>
      </c>
      <c r="AL442" s="65"/>
      <c r="AM442" s="66">
        <f>SUM(AL442*H442)</f>
        <v>0</v>
      </c>
      <c r="AN442" s="65"/>
      <c r="AO442" s="66">
        <f>SUM(AN442*J442)</f>
        <v>0</v>
      </c>
      <c r="AP442" s="65">
        <v>1</v>
      </c>
      <c r="AQ442" s="68">
        <f>H442*AP442*3/3</f>
        <v>21</v>
      </c>
      <c r="AR442" s="65"/>
      <c r="AS442" s="67">
        <f>SUM(J442*AR442*6)</f>
        <v>0</v>
      </c>
      <c r="AT442" s="65"/>
      <c r="AU442" s="67">
        <f>AT442*H442/3</f>
        <v>0</v>
      </c>
      <c r="AV442" s="65"/>
      <c r="AW442" s="66">
        <f>SUM(AV442*H442/3)</f>
        <v>0</v>
      </c>
      <c r="AX442" s="65"/>
      <c r="AY442" s="67">
        <f>SUM(J442*AX442*8)</f>
        <v>0</v>
      </c>
      <c r="AZ442" s="65"/>
      <c r="BA442" s="67">
        <f>SUM(AZ442*K442*5*6)</f>
        <v>0</v>
      </c>
      <c r="BB442" s="65"/>
      <c r="BC442" s="67">
        <f>SUM(BB442*K442*4*6)</f>
        <v>0</v>
      </c>
      <c r="BD442" s="65"/>
      <c r="BE442" s="70">
        <f>SUM(BD442*50)</f>
        <v>0</v>
      </c>
      <c r="BF442" s="116"/>
      <c r="BG442" s="181">
        <f t="shared" si="3949"/>
        <v>21</v>
      </c>
      <c r="BH442" s="181">
        <f t="shared" si="3950"/>
        <v>21</v>
      </c>
      <c r="BI442" s="116"/>
      <c r="BJ442" s="116"/>
      <c r="BK442" s="116"/>
      <c r="BL442" s="116"/>
      <c r="BM442" s="82"/>
      <c r="BN442" s="62" t="s">
        <v>102</v>
      </c>
      <c r="BO442" s="63" t="s">
        <v>94</v>
      </c>
      <c r="BP442" s="63" t="s">
        <v>95</v>
      </c>
      <c r="BQ442" s="63" t="s">
        <v>162</v>
      </c>
      <c r="BR442" s="63" t="s">
        <v>365</v>
      </c>
      <c r="BS442" s="63">
        <v>4</v>
      </c>
      <c r="BT442" s="63">
        <v>86</v>
      </c>
      <c r="BU442" s="63">
        <v>1</v>
      </c>
      <c r="BV442" s="63">
        <v>2</v>
      </c>
      <c r="BW442" s="63">
        <f>SUM(BV442)*2</f>
        <v>4</v>
      </c>
      <c r="BX442" s="62">
        <v>84</v>
      </c>
      <c r="BY442" s="135">
        <f t="shared" ref="BY442" si="4000">SUM(BZ442+CB442+CD442+CF442+CH442)</f>
        <v>54</v>
      </c>
      <c r="BZ442" s="176"/>
      <c r="CA442" s="176">
        <f t="shared" ref="CA442" si="4001">SUM(BZ442)*BU442</f>
        <v>0</v>
      </c>
      <c r="CB442" s="176">
        <v>26</v>
      </c>
      <c r="CC442" s="176">
        <f t="shared" ref="CC442:CC446" si="4002">BV442*CB442</f>
        <v>52</v>
      </c>
      <c r="CD442" s="176">
        <v>28</v>
      </c>
      <c r="CE442" s="176">
        <f t="shared" ref="CE442" si="4003">SUM(CD442)*BV442</f>
        <v>56</v>
      </c>
      <c r="CF442" s="65"/>
      <c r="CG442" s="66">
        <f t="shared" ref="CG442" si="4004">SUM(CF442)*BW442</f>
        <v>0</v>
      </c>
      <c r="CH442" s="65"/>
      <c r="CI442" s="66">
        <f t="shared" ref="CI442" si="4005">SUM(CH442)*BV442*5</f>
        <v>0</v>
      </c>
      <c r="CJ442" s="67">
        <f>SUM(BV442*DJ442*2+BW442*DL442*2)</f>
        <v>0</v>
      </c>
      <c r="CK442" s="68">
        <f t="shared" ref="CK442" si="4006">SUM(BX442*5/100*BV442)</f>
        <v>8.4</v>
      </c>
      <c r="CL442" s="65"/>
      <c r="CM442" s="66"/>
      <c r="CN442" s="65"/>
      <c r="CO442" s="67">
        <f t="shared" ref="CO442:CO443" si="4007">SUM(CN442)*3*BT442/5</f>
        <v>0</v>
      </c>
      <c r="CP442" s="65"/>
      <c r="CQ442" s="69">
        <f t="shared" ref="CQ442" si="4008">SUM(CP442*BT442*(30+4))</f>
        <v>0</v>
      </c>
      <c r="CR442" s="65"/>
      <c r="CS442" s="66">
        <f t="shared" ref="CS442" si="4009">SUM(CR442*BT442*3)</f>
        <v>0</v>
      </c>
      <c r="CT442" s="66"/>
      <c r="CU442" s="67">
        <f t="shared" ref="CU442" si="4010">SUM(CT442*BT442/3)</f>
        <v>0</v>
      </c>
      <c r="CV442" s="65"/>
      <c r="CW442" s="67">
        <f t="shared" ref="CW442" si="4011">SUM(CV442*BT442*2/3)</f>
        <v>0</v>
      </c>
      <c r="CX442" s="65"/>
      <c r="CY442" s="66">
        <f t="shared" ref="CY442" si="4012">SUM(CX442*BT442)*2</f>
        <v>0</v>
      </c>
      <c r="CZ442" s="65"/>
      <c r="DA442" s="66">
        <f>SUM(CZ442*BV442*2)</f>
        <v>0</v>
      </c>
      <c r="DB442" s="65"/>
      <c r="DC442" s="66">
        <f t="shared" ref="DC442" si="4013">SUM(DB442*BT442*2)</f>
        <v>0</v>
      </c>
      <c r="DD442" s="65">
        <v>1</v>
      </c>
      <c r="DE442" s="66">
        <f t="shared" ref="DE442" si="4014">SUM(BV442*DD442*6)</f>
        <v>12</v>
      </c>
      <c r="DF442" s="65"/>
      <c r="DG442" s="67">
        <f t="shared" ref="DG442:DG448" si="4015">DF442*BT442/3</f>
        <v>0</v>
      </c>
      <c r="DH442" s="66"/>
      <c r="DI442" s="66">
        <f>SUM(BV442*DH442*6)</f>
        <v>0</v>
      </c>
      <c r="DJ442" s="65"/>
      <c r="DK442" s="66">
        <f t="shared" ref="DK442" si="4016">SUM(BV442*DJ442*8)</f>
        <v>0</v>
      </c>
      <c r="DL442" s="66"/>
      <c r="DM442" s="67">
        <f t="shared" ref="DM442" si="4017">SUM(DL442*BW442*5*6)</f>
        <v>0</v>
      </c>
      <c r="DN442" s="65"/>
      <c r="DO442" s="67">
        <f t="shared" ref="DO442" si="4018">SUM(DN442*BW442*4*6)</f>
        <v>0</v>
      </c>
      <c r="DP442" s="65"/>
      <c r="DQ442" s="70">
        <f t="shared" ref="DQ442" si="4019">SUM(DP442*50)</f>
        <v>0</v>
      </c>
      <c r="DR442" s="79"/>
      <c r="DS442" s="153">
        <f t="shared" si="3951"/>
        <v>128.4</v>
      </c>
      <c r="DT442" s="153">
        <f t="shared" si="3952"/>
        <v>120</v>
      </c>
      <c r="DU442" s="79"/>
      <c r="DV442" s="79"/>
      <c r="DW442" s="79"/>
      <c r="DX442" s="182"/>
      <c r="DY442" s="183"/>
      <c r="DZ442" s="62" t="s">
        <v>102</v>
      </c>
      <c r="EA442" s="63" t="s">
        <v>94</v>
      </c>
      <c r="EB442" s="63" t="s">
        <v>95</v>
      </c>
      <c r="EC442" s="79"/>
      <c r="ED442" s="79"/>
      <c r="EE442" s="79"/>
      <c r="EF442" s="79"/>
      <c r="EG442" s="79"/>
      <c r="EH442" s="79"/>
      <c r="EI442" s="79"/>
      <c r="EJ442" s="79">
        <f t="shared" si="3953"/>
        <v>84</v>
      </c>
      <c r="EK442" s="79">
        <f t="shared" si="3954"/>
        <v>54</v>
      </c>
      <c r="EL442" s="79">
        <f t="shared" si="3955"/>
        <v>0</v>
      </c>
      <c r="EM442" s="153">
        <f t="shared" si="3956"/>
        <v>0</v>
      </c>
      <c r="EN442" s="79">
        <f t="shared" si="3957"/>
        <v>26</v>
      </c>
      <c r="EO442" s="79">
        <f t="shared" si="3958"/>
        <v>52</v>
      </c>
      <c r="EP442" s="79">
        <f t="shared" si="3959"/>
        <v>28</v>
      </c>
      <c r="EQ442" s="79">
        <f t="shared" si="3960"/>
        <v>56</v>
      </c>
      <c r="ER442" s="79">
        <f t="shared" si="3961"/>
        <v>0</v>
      </c>
      <c r="ES442" s="79">
        <f t="shared" si="3962"/>
        <v>0</v>
      </c>
      <c r="ET442" s="79">
        <f t="shared" si="3963"/>
        <v>0</v>
      </c>
      <c r="EU442" s="79">
        <f t="shared" si="3964"/>
        <v>0</v>
      </c>
      <c r="EV442" s="79">
        <f t="shared" si="3965"/>
        <v>0</v>
      </c>
      <c r="EW442" s="79">
        <f t="shared" si="3966"/>
        <v>8.4</v>
      </c>
      <c r="EX442" s="79">
        <f t="shared" si="3967"/>
        <v>0</v>
      </c>
      <c r="EY442" s="79">
        <f t="shared" si="3968"/>
        <v>0</v>
      </c>
      <c r="EZ442" s="79">
        <f t="shared" si="3969"/>
        <v>0</v>
      </c>
      <c r="FA442" s="79">
        <f t="shared" si="3970"/>
        <v>0</v>
      </c>
      <c r="FB442" s="79">
        <f t="shared" si="3971"/>
        <v>0</v>
      </c>
      <c r="FC442" s="79">
        <f t="shared" si="3972"/>
        <v>0</v>
      </c>
      <c r="FD442" s="79">
        <f t="shared" si="3973"/>
        <v>0</v>
      </c>
      <c r="FE442" s="79">
        <f t="shared" si="3974"/>
        <v>0</v>
      </c>
      <c r="FF442" s="79">
        <f t="shared" si="3975"/>
        <v>0</v>
      </c>
      <c r="FG442" s="153">
        <f t="shared" si="3976"/>
        <v>0</v>
      </c>
      <c r="FH442" s="79">
        <f t="shared" si="3977"/>
        <v>0</v>
      </c>
      <c r="FI442" s="79">
        <f t="shared" si="3978"/>
        <v>0</v>
      </c>
      <c r="FJ442" s="79">
        <f t="shared" si="3979"/>
        <v>0</v>
      </c>
      <c r="FK442" s="79">
        <f t="shared" si="3980"/>
        <v>0</v>
      </c>
      <c r="FL442" s="79">
        <f t="shared" si="3981"/>
        <v>0</v>
      </c>
      <c r="FM442" s="79">
        <f t="shared" si="3982"/>
        <v>0</v>
      </c>
      <c r="FN442" s="79">
        <f t="shared" si="3983"/>
        <v>1</v>
      </c>
      <c r="FO442" s="79">
        <f t="shared" si="3984"/>
        <v>21</v>
      </c>
      <c r="FP442" s="79">
        <f t="shared" si="3985"/>
        <v>1</v>
      </c>
      <c r="FQ442" s="79">
        <f t="shared" si="3986"/>
        <v>12</v>
      </c>
      <c r="FR442" s="79"/>
      <c r="FS442" s="155">
        <f t="shared" si="3986"/>
        <v>0</v>
      </c>
      <c r="FT442" s="79">
        <f t="shared" si="3987"/>
        <v>0</v>
      </c>
      <c r="FU442" s="79">
        <f t="shared" si="3988"/>
        <v>0</v>
      </c>
      <c r="FV442" s="79">
        <f t="shared" si="3989"/>
        <v>0</v>
      </c>
      <c r="FW442" s="79">
        <f t="shared" si="3990"/>
        <v>0</v>
      </c>
      <c r="FX442" s="79">
        <f t="shared" si="3991"/>
        <v>0</v>
      </c>
      <c r="FY442" s="79">
        <f t="shared" si="3992"/>
        <v>0</v>
      </c>
      <c r="FZ442" s="79">
        <f t="shared" si="3993"/>
        <v>0</v>
      </c>
      <c r="GA442" s="79">
        <f t="shared" si="3994"/>
        <v>0</v>
      </c>
      <c r="GB442" s="79">
        <f t="shared" si="3995"/>
        <v>0</v>
      </c>
      <c r="GC442" s="79">
        <f t="shared" si="3996"/>
        <v>0</v>
      </c>
      <c r="GD442" s="79">
        <f t="shared" si="3997"/>
        <v>0</v>
      </c>
      <c r="GE442" s="153">
        <f t="shared" si="3998"/>
        <v>149.4</v>
      </c>
      <c r="GF442" s="153">
        <f t="shared" si="3999"/>
        <v>141</v>
      </c>
      <c r="GG442" s="79"/>
      <c r="GH442" s="79"/>
      <c r="GI442" s="79"/>
      <c r="GJ442" s="80"/>
      <c r="GK442" s="267"/>
      <c r="GL442" s="10"/>
      <c r="GM442" s="10"/>
      <c r="GN442" s="1"/>
      <c r="GO442" s="13"/>
      <c r="GP442" s="26"/>
      <c r="GQ442" s="5"/>
      <c r="GR442" s="5"/>
    </row>
    <row r="443" spans="1:200" ht="24.95" hidden="1" customHeight="1" outlineLevel="1" x14ac:dyDescent="0.3">
      <c r="A443" s="116"/>
      <c r="B443" s="62" t="s">
        <v>247</v>
      </c>
      <c r="C443" s="63" t="s">
        <v>110</v>
      </c>
      <c r="D443" s="63" t="s">
        <v>95</v>
      </c>
      <c r="E443" s="63" t="s">
        <v>130</v>
      </c>
      <c r="F443" s="63" t="s">
        <v>248</v>
      </c>
      <c r="G443" s="63">
        <v>9</v>
      </c>
      <c r="H443" s="63">
        <v>1</v>
      </c>
      <c r="I443" s="63">
        <v>1</v>
      </c>
      <c r="J443" s="63">
        <v>3</v>
      </c>
      <c r="K443" s="63">
        <f>SUM(J443)*2</f>
        <v>6</v>
      </c>
      <c r="L443" s="62"/>
      <c r="M443" s="64">
        <f>SUM(N443+P443+R443+T443+V443)</f>
        <v>0</v>
      </c>
      <c r="N443" s="65"/>
      <c r="O443" s="66">
        <f>SUM(N443)*I443</f>
        <v>0</v>
      </c>
      <c r="P443" s="65"/>
      <c r="Q443" s="66">
        <f>J443*P443</f>
        <v>0</v>
      </c>
      <c r="R443" s="65"/>
      <c r="S443" s="66">
        <f>SUM(R443)*J443</f>
        <v>0</v>
      </c>
      <c r="T443" s="65"/>
      <c r="U443" s="66">
        <f>SUM(T443)*K443</f>
        <v>0</v>
      </c>
      <c r="V443" s="65"/>
      <c r="W443" s="66">
        <f>SUM(V443)*J443*5</f>
        <v>0</v>
      </c>
      <c r="X443" s="67">
        <f>SUM(J443*AX443*2+K443*AZ443*2)</f>
        <v>0</v>
      </c>
      <c r="Y443" s="67">
        <f>L443*J443*0.05</f>
        <v>0</v>
      </c>
      <c r="Z443" s="65"/>
      <c r="AA443" s="66"/>
      <c r="AB443" s="65">
        <v>17</v>
      </c>
      <c r="AC443" s="67">
        <f>AB443*H443*2</f>
        <v>34</v>
      </c>
      <c r="AD443" s="65"/>
      <c r="AE443" s="69">
        <f>SUM(AD443*H443*(30+4))/5</f>
        <v>0</v>
      </c>
      <c r="AF443" s="65"/>
      <c r="AG443" s="66">
        <f>SUM(AF443*H443*3)</f>
        <v>0</v>
      </c>
      <c r="AH443" s="65"/>
      <c r="AI443" s="67">
        <f>SUM(AH443*H443/3)</f>
        <v>0</v>
      </c>
      <c r="AJ443" s="65"/>
      <c r="AK443" s="67">
        <f>SUM(AJ443*H443*2/3)</f>
        <v>0</v>
      </c>
      <c r="AL443" s="65"/>
      <c r="AM443" s="66">
        <f>SUM(AL443*H443)</f>
        <v>0</v>
      </c>
      <c r="AN443" s="65"/>
      <c r="AO443" s="66">
        <f>SUM(AN443*J443)</f>
        <v>0</v>
      </c>
      <c r="AP443" s="65"/>
      <c r="AQ443" s="68">
        <f>AP443*122/3</f>
        <v>0</v>
      </c>
      <c r="AR443" s="65"/>
      <c r="AS443" s="67">
        <f>SUM(J443*AR443*6)</f>
        <v>0</v>
      </c>
      <c r="AT443" s="65"/>
      <c r="AU443" s="67">
        <f>AT443*H443/3</f>
        <v>0</v>
      </c>
      <c r="AV443" s="65"/>
      <c r="AW443" s="66">
        <f>SUM(AV443*H443/3)</f>
        <v>0</v>
      </c>
      <c r="AX443" s="65"/>
      <c r="AY443" s="67">
        <f>SUM(J443*AX443*8)</f>
        <v>0</v>
      </c>
      <c r="AZ443" s="65"/>
      <c r="BA443" s="67">
        <f>SUM(AZ443*K443*5*6)</f>
        <v>0</v>
      </c>
      <c r="BB443" s="65"/>
      <c r="BC443" s="67">
        <f>SUM(BB443*K443*4*6)</f>
        <v>0</v>
      </c>
      <c r="BD443" s="65"/>
      <c r="BE443" s="70">
        <f>SUM(BD443*50)</f>
        <v>0</v>
      </c>
      <c r="BF443" s="116"/>
      <c r="BG443" s="181">
        <f t="shared" si="3949"/>
        <v>34</v>
      </c>
      <c r="BH443" s="181">
        <f t="shared" si="3950"/>
        <v>0</v>
      </c>
      <c r="BI443" s="116"/>
      <c r="BJ443" s="116"/>
      <c r="BK443" s="116"/>
      <c r="BL443" s="116"/>
      <c r="BM443" s="82"/>
      <c r="BN443" s="134" t="s">
        <v>257</v>
      </c>
      <c r="BO443" s="63" t="s">
        <v>94</v>
      </c>
      <c r="BP443" s="63" t="s">
        <v>95</v>
      </c>
      <c r="BQ443" s="63" t="s">
        <v>162</v>
      </c>
      <c r="BR443" s="63" t="s">
        <v>313</v>
      </c>
      <c r="BS443" s="63">
        <v>10</v>
      </c>
      <c r="BT443" s="63">
        <v>156</v>
      </c>
      <c r="BU443" s="63">
        <v>2</v>
      </c>
      <c r="BV443" s="63">
        <v>2</v>
      </c>
      <c r="BW443" s="63">
        <f>SUM(BV443)*2</f>
        <v>4</v>
      </c>
      <c r="BX443" s="62">
        <v>30</v>
      </c>
      <c r="BY443" s="135">
        <f t="shared" ref="BY443" si="4020">SUM(BZ443+CB443+CD443+CF443+CH443)</f>
        <v>30</v>
      </c>
      <c r="BZ443" s="65"/>
      <c r="CA443" s="66">
        <f>SUM(BZ443)*BU443</f>
        <v>0</v>
      </c>
      <c r="CB443" s="65"/>
      <c r="CC443" s="66">
        <f t="shared" si="4002"/>
        <v>0</v>
      </c>
      <c r="CD443" s="65">
        <v>30</v>
      </c>
      <c r="CE443" s="66">
        <f>SUM(CD443)*BV443</f>
        <v>60</v>
      </c>
      <c r="CF443" s="65"/>
      <c r="CG443" s="66">
        <f>SUM(CF443)*BW443</f>
        <v>0</v>
      </c>
      <c r="CH443" s="65"/>
      <c r="CI443" s="66">
        <f>SUM(CH443)*BV443*5</f>
        <v>0</v>
      </c>
      <c r="CJ443" s="67">
        <f t="shared" ref="CJ443" si="4021">SUM(BV443*DJ443*2+BW443*DL443*2)</f>
        <v>0</v>
      </c>
      <c r="CK443" s="68">
        <f t="shared" ref="CK443" si="4022">SUM(BX443*5/100*BV443)</f>
        <v>3</v>
      </c>
      <c r="CL443" s="65"/>
      <c r="CM443" s="66"/>
      <c r="CN443" s="65"/>
      <c r="CO443" s="67">
        <f t="shared" si="4007"/>
        <v>0</v>
      </c>
      <c r="CP443" s="65"/>
      <c r="CQ443" s="69">
        <f>SUM(CP443*BT443*(30+4))</f>
        <v>0</v>
      </c>
      <c r="CR443" s="65"/>
      <c r="CS443" s="66">
        <f>SUM(CR443*BT443*3)</f>
        <v>0</v>
      </c>
      <c r="CT443" s="65"/>
      <c r="CU443" s="67">
        <f>SUM(CT443*BT443/3)</f>
        <v>0</v>
      </c>
      <c r="CV443" s="65"/>
      <c r="CW443" s="67">
        <f>SUM(CV443*BT443*2/3)</f>
        <v>0</v>
      </c>
      <c r="CX443" s="65"/>
      <c r="CY443" s="66">
        <f t="shared" ref="CY443" si="4023">SUM(CX443*BT443*2)</f>
        <v>0</v>
      </c>
      <c r="CZ443" s="65"/>
      <c r="DA443" s="66">
        <f t="shared" ref="DA443" si="4024">SUM(CZ443*BV443*2)</f>
        <v>0</v>
      </c>
      <c r="DB443" s="65"/>
      <c r="DC443" s="66">
        <f>SUM(DB443*BT443*2)</f>
        <v>0</v>
      </c>
      <c r="DD443" s="65">
        <v>1</v>
      </c>
      <c r="DE443" s="66">
        <f>DD443*BV443*6</f>
        <v>12</v>
      </c>
      <c r="DF443" s="65"/>
      <c r="DG443" s="67">
        <f t="shared" si="4015"/>
        <v>0</v>
      </c>
      <c r="DH443" s="65"/>
      <c r="DI443" s="66">
        <f t="shared" ref="DI443" si="4025">SUM(BV443*DH443*6)</f>
        <v>0</v>
      </c>
      <c r="DJ443" s="65"/>
      <c r="DK443" s="66">
        <f t="shared" ref="DK443" si="4026">SUM(BV443*DJ443*8)</f>
        <v>0</v>
      </c>
      <c r="DL443" s="65"/>
      <c r="DM443" s="67">
        <f t="shared" ref="DM443" si="4027">SUM(DL443*BW443*5*6)</f>
        <v>0</v>
      </c>
      <c r="DN443" s="65"/>
      <c r="DO443" s="67">
        <f>SUM(DN443*BW443*4*6)</f>
        <v>0</v>
      </c>
      <c r="DP443" s="65"/>
      <c r="DQ443" s="70">
        <f>SUM(DP443*50)</f>
        <v>0</v>
      </c>
      <c r="DR443" s="79"/>
      <c r="DS443" s="153">
        <f t="shared" si="3951"/>
        <v>75</v>
      </c>
      <c r="DT443" s="153">
        <f t="shared" si="3952"/>
        <v>72</v>
      </c>
      <c r="DU443" s="79"/>
      <c r="DV443" s="79"/>
      <c r="DW443" s="79"/>
      <c r="DX443" s="182"/>
      <c r="DY443" s="183"/>
      <c r="DZ443" s="134" t="s">
        <v>257</v>
      </c>
      <c r="EA443" s="63" t="s">
        <v>94</v>
      </c>
      <c r="EB443" s="63" t="s">
        <v>95</v>
      </c>
      <c r="EC443" s="79"/>
      <c r="ED443" s="79"/>
      <c r="EE443" s="79"/>
      <c r="EF443" s="79"/>
      <c r="EG443" s="79"/>
      <c r="EH443" s="79"/>
      <c r="EI443" s="79"/>
      <c r="EJ443" s="79">
        <f t="shared" si="3953"/>
        <v>30</v>
      </c>
      <c r="EK443" s="79">
        <f t="shared" si="3954"/>
        <v>30</v>
      </c>
      <c r="EL443" s="79">
        <f t="shared" si="3955"/>
        <v>0</v>
      </c>
      <c r="EM443" s="153">
        <f t="shared" si="3956"/>
        <v>0</v>
      </c>
      <c r="EN443" s="79">
        <f t="shared" si="3957"/>
        <v>0</v>
      </c>
      <c r="EO443" s="79">
        <f t="shared" si="3958"/>
        <v>0</v>
      </c>
      <c r="EP443" s="79">
        <f t="shared" si="3959"/>
        <v>30</v>
      </c>
      <c r="EQ443" s="79">
        <f t="shared" si="3960"/>
        <v>60</v>
      </c>
      <c r="ER443" s="79">
        <f t="shared" si="3961"/>
        <v>0</v>
      </c>
      <c r="ES443" s="79">
        <f t="shared" si="3962"/>
        <v>0</v>
      </c>
      <c r="ET443" s="79">
        <f t="shared" si="3963"/>
        <v>0</v>
      </c>
      <c r="EU443" s="79">
        <f t="shared" si="3964"/>
        <v>0</v>
      </c>
      <c r="EV443" s="79">
        <f t="shared" si="3965"/>
        <v>0</v>
      </c>
      <c r="EW443" s="79">
        <f t="shared" si="3966"/>
        <v>3</v>
      </c>
      <c r="EX443" s="79">
        <f t="shared" si="3967"/>
        <v>0</v>
      </c>
      <c r="EY443" s="79">
        <f t="shared" si="3968"/>
        <v>0</v>
      </c>
      <c r="EZ443" s="79">
        <f t="shared" si="3969"/>
        <v>17</v>
      </c>
      <c r="FA443" s="79">
        <f t="shared" si="3970"/>
        <v>34</v>
      </c>
      <c r="FB443" s="79">
        <f t="shared" si="3971"/>
        <v>0</v>
      </c>
      <c r="FC443" s="79">
        <f t="shared" si="3972"/>
        <v>0</v>
      </c>
      <c r="FD443" s="79">
        <f t="shared" si="3973"/>
        <v>0</v>
      </c>
      <c r="FE443" s="79">
        <f t="shared" si="3974"/>
        <v>0</v>
      </c>
      <c r="FF443" s="79">
        <f t="shared" si="3975"/>
        <v>0</v>
      </c>
      <c r="FG443" s="153">
        <f t="shared" si="3976"/>
        <v>0</v>
      </c>
      <c r="FH443" s="79">
        <f t="shared" si="3977"/>
        <v>0</v>
      </c>
      <c r="FI443" s="79">
        <f t="shared" si="3978"/>
        <v>0</v>
      </c>
      <c r="FJ443" s="79">
        <f t="shared" si="3979"/>
        <v>0</v>
      </c>
      <c r="FK443" s="79">
        <f t="shared" si="3980"/>
        <v>0</v>
      </c>
      <c r="FL443" s="79">
        <f t="shared" si="3981"/>
        <v>0</v>
      </c>
      <c r="FM443" s="79">
        <f t="shared" si="3982"/>
        <v>0</v>
      </c>
      <c r="FN443" s="79">
        <f t="shared" si="3983"/>
        <v>0</v>
      </c>
      <c r="FO443" s="79">
        <f t="shared" si="3984"/>
        <v>0</v>
      </c>
      <c r="FP443" s="79">
        <f t="shared" si="3985"/>
        <v>1</v>
      </c>
      <c r="FQ443" s="79">
        <f t="shared" si="3986"/>
        <v>12</v>
      </c>
      <c r="FR443" s="79"/>
      <c r="FS443" s="155">
        <f t="shared" si="3986"/>
        <v>0</v>
      </c>
      <c r="FT443" s="79">
        <f t="shared" si="3987"/>
        <v>0</v>
      </c>
      <c r="FU443" s="79">
        <f t="shared" si="3988"/>
        <v>0</v>
      </c>
      <c r="FV443" s="79">
        <f t="shared" si="3989"/>
        <v>0</v>
      </c>
      <c r="FW443" s="79">
        <f t="shared" si="3990"/>
        <v>0</v>
      </c>
      <c r="FX443" s="79">
        <f t="shared" si="3991"/>
        <v>0</v>
      </c>
      <c r="FY443" s="79">
        <f t="shared" si="3992"/>
        <v>0</v>
      </c>
      <c r="FZ443" s="79">
        <f t="shared" si="3993"/>
        <v>0</v>
      </c>
      <c r="GA443" s="79">
        <f t="shared" si="3994"/>
        <v>0</v>
      </c>
      <c r="GB443" s="79">
        <f t="shared" si="3995"/>
        <v>0</v>
      </c>
      <c r="GC443" s="79">
        <f t="shared" si="3996"/>
        <v>0</v>
      </c>
      <c r="GD443" s="79">
        <f t="shared" si="3997"/>
        <v>0</v>
      </c>
      <c r="GE443" s="153">
        <f t="shared" si="3998"/>
        <v>109</v>
      </c>
      <c r="GF443" s="153">
        <f t="shared" si="3999"/>
        <v>72</v>
      </c>
      <c r="GG443" s="79"/>
      <c r="GH443" s="79"/>
      <c r="GI443" s="79"/>
      <c r="GJ443" s="80"/>
      <c r="GK443" s="267"/>
      <c r="GL443" s="10"/>
      <c r="GM443" s="10"/>
      <c r="GN443" s="1"/>
      <c r="GO443" s="13"/>
      <c r="GP443" s="26"/>
      <c r="GQ443" s="5"/>
      <c r="GR443" s="5"/>
    </row>
    <row r="444" spans="1:200" ht="24.95" hidden="1" customHeight="1" outlineLevel="1" x14ac:dyDescent="0.3">
      <c r="A444" s="116"/>
      <c r="B444" s="62" t="s">
        <v>245</v>
      </c>
      <c r="C444" s="63" t="s">
        <v>110</v>
      </c>
      <c r="D444" s="63" t="s">
        <v>95</v>
      </c>
      <c r="E444" s="63" t="s">
        <v>130</v>
      </c>
      <c r="F444" s="63" t="s">
        <v>246</v>
      </c>
      <c r="G444" s="63">
        <v>9</v>
      </c>
      <c r="H444" s="63">
        <v>2</v>
      </c>
      <c r="I444" s="63">
        <v>1</v>
      </c>
      <c r="J444" s="63">
        <v>2</v>
      </c>
      <c r="K444" s="63">
        <f>SUM(J444)*2</f>
        <v>4</v>
      </c>
      <c r="L444" s="62"/>
      <c r="M444" s="64">
        <f>SUM(N444+P444+R444+T444+V444)</f>
        <v>0</v>
      </c>
      <c r="N444" s="65"/>
      <c r="O444" s="66">
        <f>SUM(N444)*I444</f>
        <v>0</v>
      </c>
      <c r="P444" s="65"/>
      <c r="Q444" s="66">
        <f>J444*P444</f>
        <v>0</v>
      </c>
      <c r="R444" s="65"/>
      <c r="S444" s="66">
        <f>SUM(R444)*J444</f>
        <v>0</v>
      </c>
      <c r="T444" s="65"/>
      <c r="U444" s="66">
        <f>SUM(T444)*K444</f>
        <v>0</v>
      </c>
      <c r="V444" s="65"/>
      <c r="W444" s="66">
        <f>SUM(V444)*J444*5</f>
        <v>0</v>
      </c>
      <c r="X444" s="67">
        <f>SUM(J444*AX444*2+K444*AZ444*2)</f>
        <v>0</v>
      </c>
      <c r="Y444" s="67">
        <f>L444*J444*0.05</f>
        <v>0</v>
      </c>
      <c r="Z444" s="65"/>
      <c r="AA444" s="66"/>
      <c r="AB444" s="65">
        <v>17</v>
      </c>
      <c r="AC444" s="67">
        <f>AB444*H444*2</f>
        <v>68</v>
      </c>
      <c r="AD444" s="65"/>
      <c r="AE444" s="69">
        <f>SUM(AD444*H444*(30+4))/5</f>
        <v>0</v>
      </c>
      <c r="AF444" s="65"/>
      <c r="AG444" s="66">
        <f>SUM(AF444*H444*3)</f>
        <v>0</v>
      </c>
      <c r="AH444" s="65"/>
      <c r="AI444" s="67">
        <f>SUM(AH444*H444/3)</f>
        <v>0</v>
      </c>
      <c r="AJ444" s="65"/>
      <c r="AK444" s="67">
        <f>SUM(AJ444*H444*2/3)</f>
        <v>0</v>
      </c>
      <c r="AL444" s="65"/>
      <c r="AM444" s="66">
        <f>SUM(AL444*H444)</f>
        <v>0</v>
      </c>
      <c r="AN444" s="65"/>
      <c r="AO444" s="66">
        <f>SUM(AN444*J444)</f>
        <v>0</v>
      </c>
      <c r="AP444" s="65"/>
      <c r="AQ444" s="68">
        <f>H444*AP444*3/3</f>
        <v>0</v>
      </c>
      <c r="AR444" s="65"/>
      <c r="AS444" s="67">
        <f>SUM(J444*AR444*6)</f>
        <v>0</v>
      </c>
      <c r="AT444" s="65"/>
      <c r="AU444" s="67">
        <f>AT444*H444/3</f>
        <v>0</v>
      </c>
      <c r="AV444" s="65"/>
      <c r="AW444" s="66">
        <f>SUM(AV444*H444/3)</f>
        <v>0</v>
      </c>
      <c r="AX444" s="65"/>
      <c r="AY444" s="67">
        <f>SUM(J444*AX444*8)</f>
        <v>0</v>
      </c>
      <c r="AZ444" s="65"/>
      <c r="BA444" s="67">
        <f>SUM(AZ444*K444*5*6)</f>
        <v>0</v>
      </c>
      <c r="BB444" s="65"/>
      <c r="BC444" s="67">
        <f>SUM(BB444*K444*4*6)</f>
        <v>0</v>
      </c>
      <c r="BD444" s="65"/>
      <c r="BE444" s="70">
        <f>SUM(BD444*50)</f>
        <v>0</v>
      </c>
      <c r="BF444" s="116"/>
      <c r="BG444" s="181">
        <f t="shared" si="3949"/>
        <v>68</v>
      </c>
      <c r="BH444" s="181">
        <f t="shared" si="3950"/>
        <v>0</v>
      </c>
      <c r="BI444" s="116"/>
      <c r="BJ444" s="116"/>
      <c r="BK444" s="116"/>
      <c r="BL444" s="116"/>
      <c r="BM444" s="82"/>
      <c r="BN444" s="137" t="s">
        <v>233</v>
      </c>
      <c r="BO444" s="119" t="s">
        <v>110</v>
      </c>
      <c r="BP444" s="119" t="s">
        <v>95</v>
      </c>
      <c r="BQ444" s="119" t="s">
        <v>130</v>
      </c>
      <c r="BR444" s="119" t="s">
        <v>248</v>
      </c>
      <c r="BS444" s="119">
        <v>9</v>
      </c>
      <c r="BT444" s="119">
        <v>3</v>
      </c>
      <c r="BU444" s="119">
        <v>1</v>
      </c>
      <c r="BV444" s="119">
        <v>1</v>
      </c>
      <c r="BW444" s="119">
        <v>1</v>
      </c>
      <c r="BX444" s="138"/>
      <c r="BY444" s="139">
        <f t="shared" ref="BY444:BY446" si="4028">SUM(BZ444+CB444+CD444+CF444+CH444)</f>
        <v>0</v>
      </c>
      <c r="BZ444" s="138"/>
      <c r="CA444" s="138">
        <f t="shared" ref="CA444:CA446" si="4029">SUM(BZ444)*BU444</f>
        <v>0</v>
      </c>
      <c r="CB444" s="138"/>
      <c r="CC444" s="140">
        <f t="shared" si="4002"/>
        <v>0</v>
      </c>
      <c r="CD444" s="138"/>
      <c r="CE444" s="140">
        <f t="shared" ref="CE444:CE446" si="4030">SUM(CD444)*BV444</f>
        <v>0</v>
      </c>
      <c r="CF444" s="141"/>
      <c r="CG444" s="142">
        <f t="shared" ref="CG444:CG446" si="4031">SUM(CF444)*BW444</f>
        <v>0</v>
      </c>
      <c r="CH444" s="141"/>
      <c r="CI444" s="142">
        <f t="shared" ref="CI444:CI446" si="4032">SUM(CH444)*BV444*5</f>
        <v>0</v>
      </c>
      <c r="CJ444" s="68"/>
      <c r="CK444" s="68">
        <f t="shared" ref="CK444:CK445" si="4033">BX444*BV444*0.05</f>
        <v>0</v>
      </c>
      <c r="CL444" s="141"/>
      <c r="CM444" s="142"/>
      <c r="CN444" s="141"/>
      <c r="CO444" s="68">
        <f t="shared" ref="CO444:CO446" si="4034">SUM(CN444)*3*BT444/5</f>
        <v>0</v>
      </c>
      <c r="CP444" s="141">
        <v>1</v>
      </c>
      <c r="CQ444" s="148">
        <f>SUM(CP444*BT444*(15))</f>
        <v>45</v>
      </c>
      <c r="CR444" s="141"/>
      <c r="CS444" s="142">
        <f t="shared" ref="CS444:CS446" si="4035">SUM(CR444*BT444*3)</f>
        <v>0</v>
      </c>
      <c r="CT444" s="141"/>
      <c r="CU444" s="68">
        <f t="shared" ref="CU444:CU446" si="4036">SUM(CT444*BT444/3)</f>
        <v>0</v>
      </c>
      <c r="CV444" s="141"/>
      <c r="CW444" s="68">
        <f t="shared" ref="CW444:CW446" si="4037">SUM(CV444*BT444*2/3)</f>
        <v>0</v>
      </c>
      <c r="CX444" s="141"/>
      <c r="CY444" s="142">
        <f>SUM(CX444*BT444)*2</f>
        <v>0</v>
      </c>
      <c r="CZ444" s="141"/>
      <c r="DA444" s="142">
        <f t="shared" ref="DA444:DA445" si="4038">SUM(CZ444*BV444)</f>
        <v>0</v>
      </c>
      <c r="DB444" s="141"/>
      <c r="DC444" s="142">
        <f t="shared" ref="DC444:DC446" si="4039">SUM(DB444*BT444*2)</f>
        <v>0</v>
      </c>
      <c r="DD444" s="141"/>
      <c r="DE444" s="142">
        <f t="shared" ref="DE444:DE446" si="4040">SUM(BV444*DD444*6)</f>
        <v>0</v>
      </c>
      <c r="DF444" s="141"/>
      <c r="DG444" s="68">
        <f t="shared" si="4015"/>
        <v>0</v>
      </c>
      <c r="DH444" s="141"/>
      <c r="DI444" s="142">
        <f t="shared" ref="DI444:DI445" si="4041">SUM(DH444*BT444/3)</f>
        <v>0</v>
      </c>
      <c r="DJ444" s="141"/>
      <c r="DK444" s="142">
        <f t="shared" ref="DK444" si="4042">SUM(BV444*DJ444*8)</f>
        <v>0</v>
      </c>
      <c r="DL444" s="141"/>
      <c r="DM444" s="68">
        <f>SUM(DL444*BT444*5*2/3)</f>
        <v>0</v>
      </c>
      <c r="DN444" s="141"/>
      <c r="DO444" s="68">
        <f t="shared" ref="DO444:DO446" si="4043">SUM(DN444*BW444*4*6)</f>
        <v>0</v>
      </c>
      <c r="DP444" s="141"/>
      <c r="DQ444" s="112">
        <f t="shared" ref="DQ444:DQ446" si="4044">SUM(DP444*50)</f>
        <v>0</v>
      </c>
      <c r="DR444" s="79"/>
      <c r="DS444" s="153">
        <f t="shared" si="3951"/>
        <v>45</v>
      </c>
      <c r="DT444" s="153">
        <f t="shared" si="3952"/>
        <v>0</v>
      </c>
      <c r="DU444" s="79"/>
      <c r="DV444" s="79"/>
      <c r="DW444" s="79"/>
      <c r="DX444" s="182"/>
      <c r="DY444" s="183"/>
      <c r="DZ444" s="184"/>
      <c r="EA444" s="184"/>
      <c r="EB444" s="79"/>
      <c r="EC444" s="79"/>
      <c r="ED444" s="79"/>
      <c r="EE444" s="79"/>
      <c r="EF444" s="79"/>
      <c r="EG444" s="79"/>
      <c r="EH444" s="79"/>
      <c r="EI444" s="79"/>
      <c r="EJ444" s="79">
        <f t="shared" si="3953"/>
        <v>0</v>
      </c>
      <c r="EK444" s="79">
        <f t="shared" si="3954"/>
        <v>0</v>
      </c>
      <c r="EL444" s="79">
        <f t="shared" si="3955"/>
        <v>0</v>
      </c>
      <c r="EM444" s="153">
        <f t="shared" si="3956"/>
        <v>0</v>
      </c>
      <c r="EN444" s="79">
        <f t="shared" si="3957"/>
        <v>0</v>
      </c>
      <c r="EO444" s="79">
        <f t="shared" si="3958"/>
        <v>0</v>
      </c>
      <c r="EP444" s="79">
        <f t="shared" si="3959"/>
        <v>0</v>
      </c>
      <c r="EQ444" s="79">
        <f t="shared" si="3960"/>
        <v>0</v>
      </c>
      <c r="ER444" s="79">
        <f t="shared" si="3961"/>
        <v>0</v>
      </c>
      <c r="ES444" s="79">
        <f t="shared" si="3962"/>
        <v>0</v>
      </c>
      <c r="ET444" s="79">
        <f t="shared" si="3963"/>
        <v>0</v>
      </c>
      <c r="EU444" s="79">
        <f t="shared" si="3964"/>
        <v>0</v>
      </c>
      <c r="EV444" s="79">
        <f t="shared" si="3965"/>
        <v>0</v>
      </c>
      <c r="EW444" s="79">
        <f t="shared" si="3966"/>
        <v>0</v>
      </c>
      <c r="EX444" s="79">
        <f t="shared" si="3967"/>
        <v>0</v>
      </c>
      <c r="EY444" s="79">
        <f t="shared" si="3968"/>
        <v>0</v>
      </c>
      <c r="EZ444" s="79">
        <f t="shared" si="3969"/>
        <v>17</v>
      </c>
      <c r="FA444" s="79">
        <f t="shared" si="3970"/>
        <v>68</v>
      </c>
      <c r="FB444" s="79">
        <f t="shared" si="3971"/>
        <v>1</v>
      </c>
      <c r="FC444" s="79">
        <f t="shared" si="3972"/>
        <v>45</v>
      </c>
      <c r="FD444" s="79">
        <f t="shared" si="3973"/>
        <v>0</v>
      </c>
      <c r="FE444" s="79">
        <f t="shared" si="3974"/>
        <v>0</v>
      </c>
      <c r="FF444" s="79">
        <f t="shared" si="3975"/>
        <v>0</v>
      </c>
      <c r="FG444" s="153">
        <f t="shared" si="3976"/>
        <v>0</v>
      </c>
      <c r="FH444" s="79">
        <f t="shared" si="3977"/>
        <v>0</v>
      </c>
      <c r="FI444" s="79">
        <f t="shared" si="3978"/>
        <v>0</v>
      </c>
      <c r="FJ444" s="79">
        <f t="shared" si="3979"/>
        <v>0</v>
      </c>
      <c r="FK444" s="79">
        <f t="shared" si="3980"/>
        <v>0</v>
      </c>
      <c r="FL444" s="79">
        <f t="shared" si="3981"/>
        <v>0</v>
      </c>
      <c r="FM444" s="79">
        <f t="shared" si="3982"/>
        <v>0</v>
      </c>
      <c r="FN444" s="79">
        <f t="shared" si="3983"/>
        <v>0</v>
      </c>
      <c r="FO444" s="79">
        <f t="shared" si="3984"/>
        <v>0</v>
      </c>
      <c r="FP444" s="79">
        <f t="shared" si="3985"/>
        <v>0</v>
      </c>
      <c r="FQ444" s="79">
        <f t="shared" si="3986"/>
        <v>0</v>
      </c>
      <c r="FR444" s="79"/>
      <c r="FS444" s="155">
        <f t="shared" si="3986"/>
        <v>0</v>
      </c>
      <c r="FT444" s="79">
        <f t="shared" si="3987"/>
        <v>0</v>
      </c>
      <c r="FU444" s="79">
        <f t="shared" si="3988"/>
        <v>0</v>
      </c>
      <c r="FV444" s="79">
        <f t="shared" si="3989"/>
        <v>0</v>
      </c>
      <c r="FW444" s="79">
        <f t="shared" si="3990"/>
        <v>0</v>
      </c>
      <c r="FX444" s="79">
        <f t="shared" si="3991"/>
        <v>0</v>
      </c>
      <c r="FY444" s="79">
        <f t="shared" si="3992"/>
        <v>0</v>
      </c>
      <c r="FZ444" s="79">
        <f t="shared" si="3993"/>
        <v>0</v>
      </c>
      <c r="GA444" s="79">
        <f t="shared" si="3994"/>
        <v>0</v>
      </c>
      <c r="GB444" s="79">
        <f t="shared" si="3995"/>
        <v>0</v>
      </c>
      <c r="GC444" s="79">
        <f t="shared" si="3996"/>
        <v>0</v>
      </c>
      <c r="GD444" s="79">
        <f t="shared" si="3997"/>
        <v>0</v>
      </c>
      <c r="GE444" s="153">
        <f t="shared" si="3998"/>
        <v>113</v>
      </c>
      <c r="GF444" s="153">
        <f t="shared" si="3999"/>
        <v>0</v>
      </c>
      <c r="GG444" s="79"/>
      <c r="GH444" s="79"/>
      <c r="GI444" s="79"/>
      <c r="GJ444" s="80"/>
      <c r="GK444" s="267"/>
      <c r="GL444" s="10"/>
      <c r="GM444" s="10"/>
      <c r="GN444" s="1"/>
      <c r="GO444" s="13"/>
      <c r="GP444" s="26"/>
      <c r="GQ444" s="5"/>
      <c r="GR444" s="5"/>
    </row>
    <row r="445" spans="1:200" ht="24.95" hidden="1" customHeight="1" outlineLevel="1" x14ac:dyDescent="0.3">
      <c r="A445" s="116"/>
      <c r="B445" s="137" t="s">
        <v>233</v>
      </c>
      <c r="C445" s="119" t="s">
        <v>110</v>
      </c>
      <c r="D445" s="119" t="s">
        <v>95</v>
      </c>
      <c r="E445" s="119" t="s">
        <v>130</v>
      </c>
      <c r="F445" s="119" t="s">
        <v>248</v>
      </c>
      <c r="G445" s="119">
        <v>9</v>
      </c>
      <c r="H445" s="119">
        <v>3</v>
      </c>
      <c r="I445" s="119">
        <v>1</v>
      </c>
      <c r="J445" s="119">
        <v>1</v>
      </c>
      <c r="K445" s="119">
        <v>1</v>
      </c>
      <c r="L445" s="138"/>
      <c r="M445" s="139">
        <f t="shared" ref="M445:M448" si="4045">SUM(N445+P445+R445+T445+V445)</f>
        <v>0</v>
      </c>
      <c r="N445" s="138"/>
      <c r="O445" s="138">
        <f t="shared" ref="O445:O448" si="4046">SUM(N445)*I445</f>
        <v>0</v>
      </c>
      <c r="P445" s="138"/>
      <c r="Q445" s="140">
        <f t="shared" ref="Q445:Q448" si="4047">J445*P445</f>
        <v>0</v>
      </c>
      <c r="R445" s="138"/>
      <c r="S445" s="140">
        <f t="shared" ref="S445:S447" si="4048">SUM(R445)*J445</f>
        <v>0</v>
      </c>
      <c r="T445" s="141"/>
      <c r="U445" s="142">
        <f t="shared" ref="U445:U447" si="4049">SUM(T445)*K445</f>
        <v>0</v>
      </c>
      <c r="V445" s="141"/>
      <c r="W445" s="142">
        <f t="shared" ref="W445:W448" si="4050">SUM(V445)*J445*5</f>
        <v>0</v>
      </c>
      <c r="X445" s="68"/>
      <c r="Y445" s="68">
        <f t="shared" ref="Y445:Y446" si="4051">L445*J445*0.05</f>
        <v>0</v>
      </c>
      <c r="Z445" s="141"/>
      <c r="AA445" s="142"/>
      <c r="AB445" s="141"/>
      <c r="AC445" s="68">
        <f t="shared" ref="AC445:AC447" si="4052">SUM(AB445)*3*H445/5</f>
        <v>0</v>
      </c>
      <c r="AD445" s="141">
        <v>1</v>
      </c>
      <c r="AE445" s="148">
        <f>SUM(AD445*H445*(15))</f>
        <v>45</v>
      </c>
      <c r="AF445" s="141"/>
      <c r="AG445" s="142">
        <f t="shared" ref="AG445:AG447" si="4053">SUM(AF445*H445*3)</f>
        <v>0</v>
      </c>
      <c r="AH445" s="141"/>
      <c r="AI445" s="68">
        <f t="shared" ref="AI445:AI447" si="4054">SUM(AH445*H445/3)</f>
        <v>0</v>
      </c>
      <c r="AJ445" s="141"/>
      <c r="AK445" s="68">
        <f t="shared" ref="AK445:AK447" si="4055">SUM(AJ445*H445*2/3)</f>
        <v>0</v>
      </c>
      <c r="AL445" s="141"/>
      <c r="AM445" s="142">
        <f>SUM(AL445*H445)*2</f>
        <v>0</v>
      </c>
      <c r="AN445" s="141"/>
      <c r="AO445" s="142">
        <f t="shared" ref="AO445:AO446" si="4056">SUM(AN445*J445)</f>
        <v>0</v>
      </c>
      <c r="AP445" s="141"/>
      <c r="AQ445" s="68">
        <f t="shared" ref="AQ445:AQ447" si="4057">SUM(AP445*H445*2)</f>
        <v>0</v>
      </c>
      <c r="AR445" s="141"/>
      <c r="AS445" s="68">
        <f t="shared" ref="AS445:AS447" si="4058">SUM(J445*AR445*6)</f>
        <v>0</v>
      </c>
      <c r="AT445" s="141"/>
      <c r="AU445" s="68">
        <f t="shared" ref="AU445:AU447" si="4059">AT445*H445/3</f>
        <v>0</v>
      </c>
      <c r="AV445" s="141"/>
      <c r="AW445" s="142">
        <f t="shared" ref="AW445:AW446" si="4060">SUM(AV445*H445/3)</f>
        <v>0</v>
      </c>
      <c r="AX445" s="141"/>
      <c r="AY445" s="68">
        <f t="shared" ref="AY445" si="4061">SUM(J445*AX445*8)</f>
        <v>0</v>
      </c>
      <c r="AZ445" s="141"/>
      <c r="BA445" s="68">
        <f>SUM(AZ445*H445*5*2/3)</f>
        <v>0</v>
      </c>
      <c r="BB445" s="141"/>
      <c r="BC445" s="68">
        <f t="shared" ref="BC445:BC447" si="4062">SUM(BB445*K445*4*6)</f>
        <v>0</v>
      </c>
      <c r="BD445" s="141"/>
      <c r="BE445" s="112">
        <f t="shared" ref="BE445:BE447" si="4063">SUM(BD445*50)</f>
        <v>0</v>
      </c>
      <c r="BF445" s="116"/>
      <c r="BG445" s="181">
        <f t="shared" si="3949"/>
        <v>45</v>
      </c>
      <c r="BH445" s="181">
        <f t="shared" si="3950"/>
        <v>0</v>
      </c>
      <c r="BI445" s="116"/>
      <c r="BJ445" s="116"/>
      <c r="BK445" s="116"/>
      <c r="BL445" s="116"/>
      <c r="BM445" s="82"/>
      <c r="BN445" s="137" t="s">
        <v>233</v>
      </c>
      <c r="BO445" s="119" t="s">
        <v>110</v>
      </c>
      <c r="BP445" s="119" t="s">
        <v>95</v>
      </c>
      <c r="BQ445" s="119" t="s">
        <v>130</v>
      </c>
      <c r="BR445" s="119" t="s">
        <v>246</v>
      </c>
      <c r="BS445" s="119">
        <v>9</v>
      </c>
      <c r="BT445" s="119">
        <v>2</v>
      </c>
      <c r="BU445" s="119">
        <v>1</v>
      </c>
      <c r="BV445" s="119">
        <v>1</v>
      </c>
      <c r="BW445" s="119">
        <v>1</v>
      </c>
      <c r="BX445" s="138"/>
      <c r="BY445" s="139">
        <f t="shared" si="4028"/>
        <v>0</v>
      </c>
      <c r="BZ445" s="138"/>
      <c r="CA445" s="138">
        <f t="shared" si="4029"/>
        <v>0</v>
      </c>
      <c r="CB445" s="138"/>
      <c r="CC445" s="140">
        <f t="shared" si="4002"/>
        <v>0</v>
      </c>
      <c r="CD445" s="138"/>
      <c r="CE445" s="140">
        <f t="shared" si="4030"/>
        <v>0</v>
      </c>
      <c r="CF445" s="141"/>
      <c r="CG445" s="142">
        <f t="shared" si="4031"/>
        <v>0</v>
      </c>
      <c r="CH445" s="141"/>
      <c r="CI445" s="142">
        <f t="shared" si="4032"/>
        <v>0</v>
      </c>
      <c r="CJ445" s="68">
        <f>SUM(BV445*DJ445*2+BW445*DL445*2)</f>
        <v>0</v>
      </c>
      <c r="CK445" s="68">
        <f t="shared" si="4033"/>
        <v>0</v>
      </c>
      <c r="CL445" s="141"/>
      <c r="CM445" s="142"/>
      <c r="CN445" s="141"/>
      <c r="CO445" s="68">
        <f t="shared" si="4034"/>
        <v>0</v>
      </c>
      <c r="CP445" s="141">
        <v>1</v>
      </c>
      <c r="CQ445" s="148">
        <f>SUM(CP445*BT445*(15))</f>
        <v>30</v>
      </c>
      <c r="CR445" s="141"/>
      <c r="CS445" s="142">
        <f t="shared" si="4035"/>
        <v>0</v>
      </c>
      <c r="CT445" s="141"/>
      <c r="CU445" s="68">
        <f t="shared" si="4036"/>
        <v>0</v>
      </c>
      <c r="CV445" s="141"/>
      <c r="CW445" s="68">
        <f t="shared" si="4037"/>
        <v>0</v>
      </c>
      <c r="CX445" s="141"/>
      <c r="CY445" s="142">
        <f>SUM(CX445*BT445)*2</f>
        <v>0</v>
      </c>
      <c r="CZ445" s="141"/>
      <c r="DA445" s="142">
        <f t="shared" si="4038"/>
        <v>0</v>
      </c>
      <c r="DB445" s="141"/>
      <c r="DC445" s="142">
        <f t="shared" si="4039"/>
        <v>0</v>
      </c>
      <c r="DD445" s="141"/>
      <c r="DE445" s="142">
        <f t="shared" si="4040"/>
        <v>0</v>
      </c>
      <c r="DF445" s="141"/>
      <c r="DG445" s="68">
        <f t="shared" si="4015"/>
        <v>0</v>
      </c>
      <c r="DH445" s="141"/>
      <c r="DI445" s="142">
        <f t="shared" si="4041"/>
        <v>0</v>
      </c>
      <c r="DJ445" s="141"/>
      <c r="DK445" s="142">
        <f>SUM(BV445*DJ445*8)</f>
        <v>0</v>
      </c>
      <c r="DL445" s="141"/>
      <c r="DM445" s="68">
        <f>SUM(DL445*BW445*5*6)</f>
        <v>0</v>
      </c>
      <c r="DN445" s="141"/>
      <c r="DO445" s="68">
        <f t="shared" si="4043"/>
        <v>0</v>
      </c>
      <c r="DP445" s="141"/>
      <c r="DQ445" s="112">
        <f t="shared" si="4044"/>
        <v>0</v>
      </c>
      <c r="DR445" s="79"/>
      <c r="DS445" s="153">
        <f t="shared" si="3951"/>
        <v>30</v>
      </c>
      <c r="DT445" s="153">
        <f t="shared" si="3952"/>
        <v>0</v>
      </c>
      <c r="DU445" s="79"/>
      <c r="DV445" s="79"/>
      <c r="DW445" s="79"/>
      <c r="DX445" s="182"/>
      <c r="DY445" s="183"/>
      <c r="DZ445" s="184"/>
      <c r="EA445" s="184"/>
      <c r="EB445" s="79"/>
      <c r="EC445" s="79"/>
      <c r="ED445" s="79"/>
      <c r="EE445" s="79"/>
      <c r="EF445" s="79"/>
      <c r="EG445" s="79"/>
      <c r="EH445" s="79"/>
      <c r="EI445" s="79"/>
      <c r="EJ445" s="79">
        <f t="shared" si="3953"/>
        <v>0</v>
      </c>
      <c r="EK445" s="79">
        <f t="shared" si="3954"/>
        <v>0</v>
      </c>
      <c r="EL445" s="79">
        <f t="shared" si="3955"/>
        <v>0</v>
      </c>
      <c r="EM445" s="153">
        <f t="shared" si="3956"/>
        <v>0</v>
      </c>
      <c r="EN445" s="79">
        <f t="shared" si="3957"/>
        <v>0</v>
      </c>
      <c r="EO445" s="79">
        <f t="shared" si="3958"/>
        <v>0</v>
      </c>
      <c r="EP445" s="79">
        <f t="shared" si="3959"/>
        <v>0</v>
      </c>
      <c r="EQ445" s="79">
        <f t="shared" si="3960"/>
        <v>0</v>
      </c>
      <c r="ER445" s="79">
        <f t="shared" si="3961"/>
        <v>0</v>
      </c>
      <c r="ES445" s="79">
        <f t="shared" si="3962"/>
        <v>0</v>
      </c>
      <c r="ET445" s="79">
        <f t="shared" si="3963"/>
        <v>0</v>
      </c>
      <c r="EU445" s="79">
        <f t="shared" si="3964"/>
        <v>0</v>
      </c>
      <c r="EV445" s="79">
        <f t="shared" si="3965"/>
        <v>0</v>
      </c>
      <c r="EW445" s="79">
        <f t="shared" si="3966"/>
        <v>0</v>
      </c>
      <c r="EX445" s="79">
        <f t="shared" si="3967"/>
        <v>0</v>
      </c>
      <c r="EY445" s="79">
        <f t="shared" si="3968"/>
        <v>0</v>
      </c>
      <c r="EZ445" s="79">
        <f t="shared" si="3969"/>
        <v>0</v>
      </c>
      <c r="FA445" s="79">
        <f t="shared" si="3970"/>
        <v>0</v>
      </c>
      <c r="FB445" s="79">
        <f t="shared" si="3971"/>
        <v>2</v>
      </c>
      <c r="FC445" s="79">
        <f t="shared" si="3972"/>
        <v>75</v>
      </c>
      <c r="FD445" s="79">
        <f t="shared" si="3973"/>
        <v>0</v>
      </c>
      <c r="FE445" s="79">
        <f t="shared" si="3974"/>
        <v>0</v>
      </c>
      <c r="FF445" s="79">
        <f t="shared" si="3975"/>
        <v>0</v>
      </c>
      <c r="FG445" s="153">
        <f t="shared" si="3976"/>
        <v>0</v>
      </c>
      <c r="FH445" s="79">
        <f t="shared" si="3977"/>
        <v>0</v>
      </c>
      <c r="FI445" s="79">
        <f t="shared" si="3978"/>
        <v>0</v>
      </c>
      <c r="FJ445" s="79">
        <f t="shared" si="3979"/>
        <v>0</v>
      </c>
      <c r="FK445" s="79">
        <f t="shared" si="3980"/>
        <v>0</v>
      </c>
      <c r="FL445" s="79">
        <f t="shared" si="3981"/>
        <v>0</v>
      </c>
      <c r="FM445" s="79">
        <f t="shared" si="3982"/>
        <v>0</v>
      </c>
      <c r="FN445" s="79">
        <f t="shared" si="3983"/>
        <v>0</v>
      </c>
      <c r="FO445" s="79">
        <f t="shared" si="3984"/>
        <v>0</v>
      </c>
      <c r="FP445" s="79">
        <f t="shared" si="3985"/>
        <v>0</v>
      </c>
      <c r="FQ445" s="79">
        <f t="shared" si="3986"/>
        <v>0</v>
      </c>
      <c r="FR445" s="79"/>
      <c r="FS445" s="155">
        <f t="shared" si="3986"/>
        <v>0</v>
      </c>
      <c r="FT445" s="79">
        <f t="shared" si="3987"/>
        <v>0</v>
      </c>
      <c r="FU445" s="79">
        <f t="shared" si="3988"/>
        <v>0</v>
      </c>
      <c r="FV445" s="79">
        <f t="shared" si="3989"/>
        <v>0</v>
      </c>
      <c r="FW445" s="79">
        <f t="shared" si="3990"/>
        <v>0</v>
      </c>
      <c r="FX445" s="79">
        <f t="shared" si="3991"/>
        <v>0</v>
      </c>
      <c r="FY445" s="79">
        <f t="shared" si="3992"/>
        <v>0</v>
      </c>
      <c r="FZ445" s="79">
        <f t="shared" si="3993"/>
        <v>0</v>
      </c>
      <c r="GA445" s="79">
        <f t="shared" si="3994"/>
        <v>0</v>
      </c>
      <c r="GB445" s="79">
        <f t="shared" si="3995"/>
        <v>0</v>
      </c>
      <c r="GC445" s="79">
        <f t="shared" si="3996"/>
        <v>0</v>
      </c>
      <c r="GD445" s="79">
        <f t="shared" si="3997"/>
        <v>0</v>
      </c>
      <c r="GE445" s="153">
        <f t="shared" si="3998"/>
        <v>75</v>
      </c>
      <c r="GF445" s="153">
        <f t="shared" si="3999"/>
        <v>0</v>
      </c>
      <c r="GG445" s="79"/>
      <c r="GH445" s="79"/>
      <c r="GI445" s="79"/>
      <c r="GJ445" s="80"/>
      <c r="GK445" s="267"/>
      <c r="GL445" s="10"/>
      <c r="GM445" s="10"/>
      <c r="GN445" s="1"/>
      <c r="GO445" s="13"/>
      <c r="GP445" s="26"/>
      <c r="GQ445" s="5"/>
      <c r="GR445" s="5"/>
    </row>
    <row r="446" spans="1:200" ht="24.95" hidden="1" customHeight="1" outlineLevel="1" x14ac:dyDescent="0.3">
      <c r="A446" s="116"/>
      <c r="B446" s="137" t="s">
        <v>233</v>
      </c>
      <c r="C446" s="119" t="s">
        <v>110</v>
      </c>
      <c r="D446" s="119" t="s">
        <v>95</v>
      </c>
      <c r="E446" s="119" t="s">
        <v>130</v>
      </c>
      <c r="F446" s="119" t="s">
        <v>246</v>
      </c>
      <c r="G446" s="119">
        <v>9</v>
      </c>
      <c r="H446" s="119">
        <v>2</v>
      </c>
      <c r="I446" s="119">
        <v>1</v>
      </c>
      <c r="J446" s="119">
        <v>1</v>
      </c>
      <c r="K446" s="119">
        <v>1</v>
      </c>
      <c r="L446" s="138"/>
      <c r="M446" s="139">
        <f t="shared" si="4045"/>
        <v>0</v>
      </c>
      <c r="N446" s="138"/>
      <c r="O446" s="138">
        <f t="shared" si="4046"/>
        <v>0</v>
      </c>
      <c r="P446" s="138"/>
      <c r="Q446" s="140">
        <f t="shared" si="4047"/>
        <v>0</v>
      </c>
      <c r="R446" s="138"/>
      <c r="S446" s="140">
        <f t="shared" si="4048"/>
        <v>0</v>
      </c>
      <c r="T446" s="141"/>
      <c r="U446" s="142">
        <f t="shared" si="4049"/>
        <v>0</v>
      </c>
      <c r="V446" s="141"/>
      <c r="W446" s="142">
        <f t="shared" si="4050"/>
        <v>0</v>
      </c>
      <c r="X446" s="68">
        <f>SUM(J446*AX446*2+K446*AZ446*2)</f>
        <v>0</v>
      </c>
      <c r="Y446" s="68">
        <f t="shared" si="4051"/>
        <v>0</v>
      </c>
      <c r="Z446" s="141"/>
      <c r="AA446" s="142"/>
      <c r="AB446" s="141"/>
      <c r="AC446" s="68">
        <f t="shared" si="4052"/>
        <v>0</v>
      </c>
      <c r="AD446" s="141">
        <v>1</v>
      </c>
      <c r="AE446" s="148">
        <f>SUM(AD446*H446*(15))</f>
        <v>30</v>
      </c>
      <c r="AF446" s="141"/>
      <c r="AG446" s="142">
        <f t="shared" si="4053"/>
        <v>0</v>
      </c>
      <c r="AH446" s="141"/>
      <c r="AI446" s="68">
        <f t="shared" si="4054"/>
        <v>0</v>
      </c>
      <c r="AJ446" s="141"/>
      <c r="AK446" s="68">
        <f t="shared" si="4055"/>
        <v>0</v>
      </c>
      <c r="AL446" s="141"/>
      <c r="AM446" s="142">
        <f>SUM(AL446*H446)*2</f>
        <v>0</v>
      </c>
      <c r="AN446" s="141"/>
      <c r="AO446" s="142">
        <f t="shared" si="4056"/>
        <v>0</v>
      </c>
      <c r="AP446" s="141"/>
      <c r="AQ446" s="68">
        <f t="shared" si="4057"/>
        <v>0</v>
      </c>
      <c r="AR446" s="141"/>
      <c r="AS446" s="68">
        <f t="shared" si="4058"/>
        <v>0</v>
      </c>
      <c r="AT446" s="141"/>
      <c r="AU446" s="68">
        <f t="shared" si="4059"/>
        <v>0</v>
      </c>
      <c r="AV446" s="141"/>
      <c r="AW446" s="142">
        <f t="shared" si="4060"/>
        <v>0</v>
      </c>
      <c r="AX446" s="141"/>
      <c r="AY446" s="68">
        <f>SUM(J446*AX446*8)</f>
        <v>0</v>
      </c>
      <c r="AZ446" s="141"/>
      <c r="BA446" s="68">
        <f>SUM(AZ446*K446*5*6)</f>
        <v>0</v>
      </c>
      <c r="BB446" s="141"/>
      <c r="BC446" s="68">
        <f t="shared" si="4062"/>
        <v>0</v>
      </c>
      <c r="BD446" s="141"/>
      <c r="BE446" s="112">
        <f t="shared" si="4063"/>
        <v>0</v>
      </c>
      <c r="BF446" s="116"/>
      <c r="BG446" s="181">
        <f t="shared" si="3949"/>
        <v>30</v>
      </c>
      <c r="BH446" s="181">
        <f t="shared" si="3950"/>
        <v>0</v>
      </c>
      <c r="BI446" s="116"/>
      <c r="BJ446" s="116"/>
      <c r="BK446" s="116"/>
      <c r="BL446" s="116"/>
      <c r="BM446" s="82"/>
      <c r="BN446" s="137" t="s">
        <v>233</v>
      </c>
      <c r="BO446" s="119" t="s">
        <v>94</v>
      </c>
      <c r="BP446" s="119" t="s">
        <v>95</v>
      </c>
      <c r="BQ446" s="119" t="s">
        <v>96</v>
      </c>
      <c r="BR446" s="119" t="s">
        <v>377</v>
      </c>
      <c r="BS446" s="119">
        <v>9</v>
      </c>
      <c r="BT446" s="119">
        <v>1</v>
      </c>
      <c r="BU446" s="119">
        <v>1</v>
      </c>
      <c r="BV446" s="119">
        <v>1</v>
      </c>
      <c r="BW446" s="119">
        <v>1</v>
      </c>
      <c r="BX446" s="138"/>
      <c r="BY446" s="139">
        <f t="shared" si="4028"/>
        <v>0</v>
      </c>
      <c r="BZ446" s="138"/>
      <c r="CA446" s="138">
        <f t="shared" si="4029"/>
        <v>0</v>
      </c>
      <c r="CB446" s="138"/>
      <c r="CC446" s="140">
        <f t="shared" si="4002"/>
        <v>0</v>
      </c>
      <c r="CD446" s="138"/>
      <c r="CE446" s="140">
        <f t="shared" si="4030"/>
        <v>0</v>
      </c>
      <c r="CF446" s="141"/>
      <c r="CG446" s="142">
        <f t="shared" si="4031"/>
        <v>0</v>
      </c>
      <c r="CH446" s="141"/>
      <c r="CI446" s="142">
        <f t="shared" si="4032"/>
        <v>0</v>
      </c>
      <c r="CJ446" s="68"/>
      <c r="CK446" s="68">
        <f t="shared" ref="CK446" si="4064">SUM(BX446*5/100*BV446)</f>
        <v>0</v>
      </c>
      <c r="CL446" s="141"/>
      <c r="CM446" s="142"/>
      <c r="CN446" s="141"/>
      <c r="CO446" s="68">
        <f t="shared" si="4034"/>
        <v>0</v>
      </c>
      <c r="CP446" s="141">
        <v>1</v>
      </c>
      <c r="CQ446" s="148">
        <f>SUM(CP446*BT446*(15))</f>
        <v>15</v>
      </c>
      <c r="CR446" s="141"/>
      <c r="CS446" s="142">
        <f t="shared" si="4035"/>
        <v>0</v>
      </c>
      <c r="CT446" s="141"/>
      <c r="CU446" s="68">
        <f t="shared" si="4036"/>
        <v>0</v>
      </c>
      <c r="CV446" s="141"/>
      <c r="CW446" s="68">
        <f t="shared" si="4037"/>
        <v>0</v>
      </c>
      <c r="CX446" s="141"/>
      <c r="CY446" s="142">
        <f>SUM(CX446*BT446)*2</f>
        <v>0</v>
      </c>
      <c r="CZ446" s="141"/>
      <c r="DA446" s="142">
        <f>SUM(CZ446*BV446*2)</f>
        <v>0</v>
      </c>
      <c r="DB446" s="141"/>
      <c r="DC446" s="142">
        <f t="shared" si="4039"/>
        <v>0</v>
      </c>
      <c r="DD446" s="141"/>
      <c r="DE446" s="142">
        <f t="shared" si="4040"/>
        <v>0</v>
      </c>
      <c r="DF446" s="141"/>
      <c r="DG446" s="68">
        <f t="shared" si="4015"/>
        <v>0</v>
      </c>
      <c r="DH446" s="141"/>
      <c r="DI446" s="142">
        <f>SUM(BV446*DH446*6)</f>
        <v>0</v>
      </c>
      <c r="DJ446" s="141"/>
      <c r="DK446" s="142">
        <f>SUM(BV446*DJ446*8)</f>
        <v>0</v>
      </c>
      <c r="DL446" s="141"/>
      <c r="DM446" s="68">
        <f>SUM(DL446*BW446*5*6)</f>
        <v>0</v>
      </c>
      <c r="DN446" s="141"/>
      <c r="DO446" s="68">
        <f t="shared" si="4043"/>
        <v>0</v>
      </c>
      <c r="DP446" s="141"/>
      <c r="DQ446" s="112">
        <f t="shared" si="4044"/>
        <v>0</v>
      </c>
      <c r="DR446" s="79"/>
      <c r="DS446" s="153">
        <f t="shared" si="3951"/>
        <v>15</v>
      </c>
      <c r="DT446" s="153">
        <f t="shared" si="3952"/>
        <v>0</v>
      </c>
      <c r="DU446" s="79"/>
      <c r="DV446" s="79"/>
      <c r="DW446" s="79"/>
      <c r="DX446" s="182"/>
      <c r="DY446" s="183"/>
      <c r="DZ446" s="184"/>
      <c r="EA446" s="184"/>
      <c r="EB446" s="79"/>
      <c r="EC446" s="79"/>
      <c r="ED446" s="79"/>
      <c r="EE446" s="79"/>
      <c r="EF446" s="79"/>
      <c r="EG446" s="79"/>
      <c r="EH446" s="79"/>
      <c r="EI446" s="79"/>
      <c r="EJ446" s="79">
        <f t="shared" si="3953"/>
        <v>0</v>
      </c>
      <c r="EK446" s="79">
        <f t="shared" si="3954"/>
        <v>0</v>
      </c>
      <c r="EL446" s="79">
        <f t="shared" si="3955"/>
        <v>0</v>
      </c>
      <c r="EM446" s="153">
        <f t="shared" si="3956"/>
        <v>0</v>
      </c>
      <c r="EN446" s="79">
        <f t="shared" si="3957"/>
        <v>0</v>
      </c>
      <c r="EO446" s="79">
        <f t="shared" si="3958"/>
        <v>0</v>
      </c>
      <c r="EP446" s="79">
        <f t="shared" si="3959"/>
        <v>0</v>
      </c>
      <c r="EQ446" s="79">
        <f t="shared" si="3960"/>
        <v>0</v>
      </c>
      <c r="ER446" s="79">
        <f t="shared" si="3961"/>
        <v>0</v>
      </c>
      <c r="ES446" s="79">
        <f t="shared" si="3962"/>
        <v>0</v>
      </c>
      <c r="ET446" s="79">
        <f t="shared" si="3963"/>
        <v>0</v>
      </c>
      <c r="EU446" s="79">
        <f t="shared" si="3964"/>
        <v>0</v>
      </c>
      <c r="EV446" s="79">
        <f t="shared" si="3965"/>
        <v>0</v>
      </c>
      <c r="EW446" s="79">
        <f t="shared" si="3966"/>
        <v>0</v>
      </c>
      <c r="EX446" s="79">
        <f t="shared" si="3967"/>
        <v>0</v>
      </c>
      <c r="EY446" s="79">
        <f t="shared" si="3968"/>
        <v>0</v>
      </c>
      <c r="EZ446" s="79">
        <f t="shared" si="3969"/>
        <v>0</v>
      </c>
      <c r="FA446" s="79">
        <f t="shared" si="3970"/>
        <v>0</v>
      </c>
      <c r="FB446" s="79">
        <f t="shared" si="3971"/>
        <v>2</v>
      </c>
      <c r="FC446" s="79">
        <f t="shared" si="3972"/>
        <v>45</v>
      </c>
      <c r="FD446" s="79">
        <f t="shared" si="3973"/>
        <v>0</v>
      </c>
      <c r="FE446" s="79">
        <f t="shared" si="3974"/>
        <v>0</v>
      </c>
      <c r="FF446" s="79">
        <f t="shared" si="3975"/>
        <v>0</v>
      </c>
      <c r="FG446" s="153">
        <f t="shared" si="3976"/>
        <v>0</v>
      </c>
      <c r="FH446" s="79">
        <f t="shared" si="3977"/>
        <v>0</v>
      </c>
      <c r="FI446" s="79">
        <f t="shared" si="3978"/>
        <v>0</v>
      </c>
      <c r="FJ446" s="79">
        <f t="shared" si="3979"/>
        <v>0</v>
      </c>
      <c r="FK446" s="79">
        <f t="shared" si="3980"/>
        <v>0</v>
      </c>
      <c r="FL446" s="79">
        <f t="shared" si="3981"/>
        <v>0</v>
      </c>
      <c r="FM446" s="79">
        <f t="shared" si="3982"/>
        <v>0</v>
      </c>
      <c r="FN446" s="79">
        <f t="shared" si="3983"/>
        <v>0</v>
      </c>
      <c r="FO446" s="79">
        <f t="shared" si="3984"/>
        <v>0</v>
      </c>
      <c r="FP446" s="79">
        <f t="shared" si="3985"/>
        <v>0</v>
      </c>
      <c r="FQ446" s="79">
        <f t="shared" si="3986"/>
        <v>0</v>
      </c>
      <c r="FR446" s="79"/>
      <c r="FS446" s="155">
        <f t="shared" si="3986"/>
        <v>0</v>
      </c>
      <c r="FT446" s="79">
        <f t="shared" si="3987"/>
        <v>0</v>
      </c>
      <c r="FU446" s="79">
        <f t="shared" si="3988"/>
        <v>0</v>
      </c>
      <c r="FV446" s="79">
        <f t="shared" si="3989"/>
        <v>0</v>
      </c>
      <c r="FW446" s="79">
        <f t="shared" si="3990"/>
        <v>0</v>
      </c>
      <c r="FX446" s="79">
        <f t="shared" si="3991"/>
        <v>0</v>
      </c>
      <c r="FY446" s="79">
        <f t="shared" si="3992"/>
        <v>0</v>
      </c>
      <c r="FZ446" s="79">
        <f t="shared" si="3993"/>
        <v>0</v>
      </c>
      <c r="GA446" s="79">
        <f t="shared" si="3994"/>
        <v>0</v>
      </c>
      <c r="GB446" s="79">
        <f t="shared" si="3995"/>
        <v>0</v>
      </c>
      <c r="GC446" s="79">
        <f t="shared" si="3996"/>
        <v>0</v>
      </c>
      <c r="GD446" s="79">
        <f t="shared" si="3997"/>
        <v>0</v>
      </c>
      <c r="GE446" s="153">
        <f t="shared" si="3998"/>
        <v>45</v>
      </c>
      <c r="GF446" s="153">
        <f t="shared" si="3999"/>
        <v>0</v>
      </c>
      <c r="GG446" s="79"/>
      <c r="GH446" s="79"/>
      <c r="GI446" s="79"/>
      <c r="GJ446" s="80"/>
      <c r="GK446" s="267"/>
      <c r="GL446" s="10"/>
      <c r="GM446" s="10"/>
      <c r="GN446" s="1"/>
      <c r="GO446" s="13"/>
      <c r="GP446" s="26"/>
      <c r="GQ446" s="5"/>
      <c r="GR446" s="5"/>
    </row>
    <row r="447" spans="1:200" ht="24.95" hidden="1" customHeight="1" outlineLevel="1" x14ac:dyDescent="0.3">
      <c r="A447" s="116"/>
      <c r="B447" s="137" t="s">
        <v>233</v>
      </c>
      <c r="C447" s="119" t="s">
        <v>94</v>
      </c>
      <c r="D447" s="119" t="s">
        <v>95</v>
      </c>
      <c r="E447" s="119" t="s">
        <v>96</v>
      </c>
      <c r="F447" s="119" t="s">
        <v>377</v>
      </c>
      <c r="G447" s="119">
        <v>9</v>
      </c>
      <c r="H447" s="119">
        <v>1</v>
      </c>
      <c r="I447" s="119">
        <v>1</v>
      </c>
      <c r="J447" s="119">
        <v>1</v>
      </c>
      <c r="K447" s="119">
        <v>1</v>
      </c>
      <c r="L447" s="138"/>
      <c r="M447" s="139">
        <f t="shared" si="4045"/>
        <v>0</v>
      </c>
      <c r="N447" s="138"/>
      <c r="O447" s="138">
        <f t="shared" si="4046"/>
        <v>0</v>
      </c>
      <c r="P447" s="138"/>
      <c r="Q447" s="140">
        <f t="shared" si="4047"/>
        <v>0</v>
      </c>
      <c r="R447" s="138"/>
      <c r="S447" s="140">
        <f t="shared" si="4048"/>
        <v>0</v>
      </c>
      <c r="T447" s="141"/>
      <c r="U447" s="142">
        <f t="shared" si="4049"/>
        <v>0</v>
      </c>
      <c r="V447" s="141"/>
      <c r="W447" s="142">
        <f t="shared" si="4050"/>
        <v>0</v>
      </c>
      <c r="X447" s="68"/>
      <c r="Y447" s="68">
        <f t="shared" ref="Y447" si="4065">SUM(L447*5/100*J447)</f>
        <v>0</v>
      </c>
      <c r="Z447" s="141"/>
      <c r="AA447" s="142"/>
      <c r="AB447" s="141"/>
      <c r="AC447" s="68">
        <f t="shared" si="4052"/>
        <v>0</v>
      </c>
      <c r="AD447" s="141">
        <v>1</v>
      </c>
      <c r="AE447" s="148">
        <f>SUM(AD447*H447*(15))</f>
        <v>15</v>
      </c>
      <c r="AF447" s="141"/>
      <c r="AG447" s="142">
        <f t="shared" si="4053"/>
        <v>0</v>
      </c>
      <c r="AH447" s="141"/>
      <c r="AI447" s="68">
        <f t="shared" si="4054"/>
        <v>0</v>
      </c>
      <c r="AJ447" s="141"/>
      <c r="AK447" s="68">
        <f t="shared" si="4055"/>
        <v>0</v>
      </c>
      <c r="AL447" s="141"/>
      <c r="AM447" s="142">
        <f>SUM(AL447*H447)*2</f>
        <v>0</v>
      </c>
      <c r="AN447" s="141"/>
      <c r="AO447" s="142">
        <f>SUM(AN447*J447*2)</f>
        <v>0</v>
      </c>
      <c r="AP447" s="141"/>
      <c r="AQ447" s="68">
        <f t="shared" si="4057"/>
        <v>0</v>
      </c>
      <c r="AR447" s="141"/>
      <c r="AS447" s="68">
        <f t="shared" si="4058"/>
        <v>0</v>
      </c>
      <c r="AT447" s="141"/>
      <c r="AU447" s="68">
        <f t="shared" si="4059"/>
        <v>0</v>
      </c>
      <c r="AV447" s="141"/>
      <c r="AW447" s="142">
        <f>SUM(J447*AV447*6)</f>
        <v>0</v>
      </c>
      <c r="AX447" s="141"/>
      <c r="AY447" s="68">
        <f>SUM(J447*AX447*8)</f>
        <v>0</v>
      </c>
      <c r="AZ447" s="141"/>
      <c r="BA447" s="68">
        <f>SUM(AZ447*K447*5*6)</f>
        <v>0</v>
      </c>
      <c r="BB447" s="141"/>
      <c r="BC447" s="68">
        <f t="shared" si="4062"/>
        <v>0</v>
      </c>
      <c r="BD447" s="141"/>
      <c r="BE447" s="112">
        <f t="shared" si="4063"/>
        <v>0</v>
      </c>
      <c r="BF447" s="116"/>
      <c r="BG447" s="181">
        <f t="shared" si="3949"/>
        <v>15</v>
      </c>
      <c r="BH447" s="181">
        <f t="shared" si="3950"/>
        <v>0</v>
      </c>
      <c r="BI447" s="116"/>
      <c r="BJ447" s="116"/>
      <c r="BK447" s="116"/>
      <c r="BL447" s="116"/>
      <c r="BM447" s="82"/>
      <c r="BN447" s="137" t="s">
        <v>394</v>
      </c>
      <c r="BO447" s="119" t="s">
        <v>110</v>
      </c>
      <c r="BP447" s="119" t="s">
        <v>95</v>
      </c>
      <c r="BQ447" s="119" t="s">
        <v>130</v>
      </c>
      <c r="BR447" s="119" t="s">
        <v>396</v>
      </c>
      <c r="BS447" s="119">
        <v>6</v>
      </c>
      <c r="BT447" s="119">
        <v>45</v>
      </c>
      <c r="BU447" s="119">
        <v>2</v>
      </c>
      <c r="BV447" s="119">
        <v>1</v>
      </c>
      <c r="BW447" s="119">
        <v>1</v>
      </c>
      <c r="BX447" s="137"/>
      <c r="BY447" s="172">
        <f>SUM(BZ447+CB447+CD447+CF447+CH447)</f>
        <v>0</v>
      </c>
      <c r="BZ447" s="141"/>
      <c r="CA447" s="142">
        <f t="shared" ref="CA447" si="4066">SUM(BZ447)*BU447</f>
        <v>0</v>
      </c>
      <c r="CB447" s="141"/>
      <c r="CC447" s="142">
        <f>BV447*CB447</f>
        <v>0</v>
      </c>
      <c r="CD447" s="141"/>
      <c r="CE447" s="142">
        <f>SUM(CD447)*BV447</f>
        <v>0</v>
      </c>
      <c r="CF447" s="141"/>
      <c r="CG447" s="142">
        <f>SUM(CF447)*BW447</f>
        <v>0</v>
      </c>
      <c r="CH447" s="141"/>
      <c r="CI447" s="142">
        <f>SUM(CH447)*BV447*5</f>
        <v>0</v>
      </c>
      <c r="CJ447" s="68">
        <f>SUM(BV447*DJ447*2+BW447*DL447*2)</f>
        <v>0</v>
      </c>
      <c r="CK447" s="68">
        <f t="shared" ref="CK447" si="4067">BX447*BV447*0.05</f>
        <v>0</v>
      </c>
      <c r="CL447" s="141"/>
      <c r="CM447" s="142"/>
      <c r="CN447" s="141">
        <v>4</v>
      </c>
      <c r="CO447" s="68">
        <f>CN447*8*BW447</f>
        <v>32</v>
      </c>
      <c r="CP447" s="141"/>
      <c r="CQ447" s="148">
        <f t="shared" ref="CQ447" si="4068">SUM(CP447*BT447*(30+4))</f>
        <v>0</v>
      </c>
      <c r="CR447" s="141"/>
      <c r="CS447" s="142">
        <f t="shared" ref="CS447" si="4069">SUM(CR447*BT447*3)</f>
        <v>0</v>
      </c>
      <c r="CT447" s="141"/>
      <c r="CU447" s="68">
        <f t="shared" ref="CU447" si="4070">SUM(CT447*BT447/3)</f>
        <v>0</v>
      </c>
      <c r="CV447" s="141"/>
      <c r="CW447" s="68">
        <f>SUM(CV447*BT447*2/3)</f>
        <v>0</v>
      </c>
      <c r="CX447" s="141"/>
      <c r="CY447" s="142">
        <f t="shared" ref="CY447:CY448" si="4071">SUM(CX447*BT447*2)</f>
        <v>0</v>
      </c>
      <c r="CZ447" s="141"/>
      <c r="DA447" s="142">
        <f t="shared" ref="DA447:DA448" si="4072">SUM(CZ447*BV447*2)</f>
        <v>0</v>
      </c>
      <c r="DB447" s="141"/>
      <c r="DC447" s="142">
        <f t="shared" ref="DC447" si="4073">DB447*BT447/3</f>
        <v>0</v>
      </c>
      <c r="DD447" s="141"/>
      <c r="DE447" s="142">
        <f>SUM(BV447*DD447*6)</f>
        <v>0</v>
      </c>
      <c r="DF447" s="141"/>
      <c r="DG447" s="68">
        <f t="shared" si="4015"/>
        <v>0</v>
      </c>
      <c r="DH447" s="141"/>
      <c r="DI447" s="142">
        <f>SUM(DH447*BT447/3)</f>
        <v>0</v>
      </c>
      <c r="DJ447" s="141"/>
      <c r="DK447" s="142">
        <f>SUM(DJ447*BT447/3)</f>
        <v>0</v>
      </c>
      <c r="DL447" s="141"/>
      <c r="DM447" s="68">
        <f>SUM(DL447*BW447*5*6)</f>
        <v>0</v>
      </c>
      <c r="DN447" s="141"/>
      <c r="DO447" s="68">
        <f>SUM(DN447*BW447*4*6)</f>
        <v>0</v>
      </c>
      <c r="DP447" s="141"/>
      <c r="DQ447" s="112">
        <f>SUM(DP447*50)</f>
        <v>0</v>
      </c>
      <c r="DR447" s="79"/>
      <c r="DS447" s="153">
        <f t="shared" si="3951"/>
        <v>32</v>
      </c>
      <c r="DT447" s="153">
        <f t="shared" si="3952"/>
        <v>0</v>
      </c>
      <c r="DU447" s="79"/>
      <c r="DV447" s="79"/>
      <c r="DW447" s="79"/>
      <c r="DX447" s="182"/>
      <c r="DY447" s="183"/>
      <c r="DZ447" s="184"/>
      <c r="EA447" s="184"/>
      <c r="EB447" s="79"/>
      <c r="EC447" s="79"/>
      <c r="ED447" s="79"/>
      <c r="EE447" s="79"/>
      <c r="EF447" s="79"/>
      <c r="EG447" s="79"/>
      <c r="EH447" s="79"/>
      <c r="EI447" s="79"/>
      <c r="EJ447" s="79">
        <f t="shared" si="3953"/>
        <v>0</v>
      </c>
      <c r="EK447" s="79">
        <f t="shared" si="3954"/>
        <v>0</v>
      </c>
      <c r="EL447" s="79">
        <f t="shared" si="3955"/>
        <v>0</v>
      </c>
      <c r="EM447" s="153">
        <f t="shared" si="3956"/>
        <v>0</v>
      </c>
      <c r="EN447" s="79">
        <f t="shared" si="3957"/>
        <v>0</v>
      </c>
      <c r="EO447" s="79">
        <f t="shared" si="3958"/>
        <v>0</v>
      </c>
      <c r="EP447" s="79">
        <f t="shared" si="3959"/>
        <v>0</v>
      </c>
      <c r="EQ447" s="79">
        <f t="shared" si="3960"/>
        <v>0</v>
      </c>
      <c r="ER447" s="79">
        <f t="shared" si="3961"/>
        <v>0</v>
      </c>
      <c r="ES447" s="79">
        <f t="shared" si="3962"/>
        <v>0</v>
      </c>
      <c r="ET447" s="79">
        <f t="shared" si="3963"/>
        <v>0</v>
      </c>
      <c r="EU447" s="79">
        <f t="shared" si="3964"/>
        <v>0</v>
      </c>
      <c r="EV447" s="79">
        <f t="shared" si="3965"/>
        <v>0</v>
      </c>
      <c r="EW447" s="79">
        <f t="shared" si="3966"/>
        <v>0</v>
      </c>
      <c r="EX447" s="79">
        <f t="shared" si="3967"/>
        <v>0</v>
      </c>
      <c r="EY447" s="79">
        <f t="shared" si="3968"/>
        <v>0</v>
      </c>
      <c r="EZ447" s="79">
        <f t="shared" si="3969"/>
        <v>4</v>
      </c>
      <c r="FA447" s="79">
        <f t="shared" si="3970"/>
        <v>32</v>
      </c>
      <c r="FB447" s="79">
        <f t="shared" si="3971"/>
        <v>1</v>
      </c>
      <c r="FC447" s="79">
        <f t="shared" si="3972"/>
        <v>15</v>
      </c>
      <c r="FD447" s="79">
        <f t="shared" si="3973"/>
        <v>0</v>
      </c>
      <c r="FE447" s="79">
        <f t="shared" si="3974"/>
        <v>0</v>
      </c>
      <c r="FF447" s="79">
        <f t="shared" si="3975"/>
        <v>0</v>
      </c>
      <c r="FG447" s="153">
        <f t="shared" si="3976"/>
        <v>0</v>
      </c>
      <c r="FH447" s="79">
        <f t="shared" si="3977"/>
        <v>0</v>
      </c>
      <c r="FI447" s="79">
        <f t="shared" si="3978"/>
        <v>0</v>
      </c>
      <c r="FJ447" s="79">
        <f t="shared" si="3979"/>
        <v>0</v>
      </c>
      <c r="FK447" s="79">
        <f t="shared" si="3980"/>
        <v>0</v>
      </c>
      <c r="FL447" s="79">
        <f t="shared" si="3981"/>
        <v>0</v>
      </c>
      <c r="FM447" s="79">
        <f t="shared" si="3982"/>
        <v>0</v>
      </c>
      <c r="FN447" s="79">
        <f t="shared" si="3983"/>
        <v>0</v>
      </c>
      <c r="FO447" s="79">
        <f t="shared" si="3984"/>
        <v>0</v>
      </c>
      <c r="FP447" s="79">
        <f t="shared" si="3985"/>
        <v>0</v>
      </c>
      <c r="FQ447" s="79">
        <f t="shared" si="3986"/>
        <v>0</v>
      </c>
      <c r="FR447" s="79"/>
      <c r="FS447" s="155">
        <f t="shared" si="3986"/>
        <v>0</v>
      </c>
      <c r="FT447" s="79">
        <f t="shared" si="3987"/>
        <v>0</v>
      </c>
      <c r="FU447" s="79">
        <f t="shared" si="3988"/>
        <v>0</v>
      </c>
      <c r="FV447" s="79">
        <f t="shared" si="3989"/>
        <v>0</v>
      </c>
      <c r="FW447" s="79">
        <f t="shared" si="3990"/>
        <v>0</v>
      </c>
      <c r="FX447" s="79">
        <f t="shared" si="3991"/>
        <v>0</v>
      </c>
      <c r="FY447" s="79">
        <f t="shared" si="3992"/>
        <v>0</v>
      </c>
      <c r="FZ447" s="79">
        <f t="shared" si="3993"/>
        <v>0</v>
      </c>
      <c r="GA447" s="79">
        <f t="shared" si="3994"/>
        <v>0</v>
      </c>
      <c r="GB447" s="79">
        <f t="shared" si="3995"/>
        <v>0</v>
      </c>
      <c r="GC447" s="79">
        <f t="shared" si="3996"/>
        <v>0</v>
      </c>
      <c r="GD447" s="79">
        <f t="shared" si="3997"/>
        <v>0</v>
      </c>
      <c r="GE447" s="153">
        <f t="shared" si="3998"/>
        <v>47</v>
      </c>
      <c r="GF447" s="153">
        <f t="shared" si="3999"/>
        <v>0</v>
      </c>
      <c r="GG447" s="79"/>
      <c r="GH447" s="79"/>
      <c r="GI447" s="79"/>
      <c r="GJ447" s="80"/>
      <c r="GK447" s="267"/>
      <c r="GL447" s="10"/>
      <c r="GM447" s="10"/>
      <c r="GN447" s="1"/>
      <c r="GO447" s="13"/>
      <c r="GP447" s="26"/>
      <c r="GQ447" s="5"/>
      <c r="GR447" s="5"/>
    </row>
    <row r="448" spans="1:200" ht="24.95" hidden="1" customHeight="1" outlineLevel="1" x14ac:dyDescent="0.3">
      <c r="A448" s="116"/>
      <c r="B448" s="137" t="s">
        <v>249</v>
      </c>
      <c r="C448" s="119" t="s">
        <v>110</v>
      </c>
      <c r="D448" s="119" t="s">
        <v>95</v>
      </c>
      <c r="E448" s="119" t="s">
        <v>130</v>
      </c>
      <c r="F448" s="119" t="s">
        <v>248</v>
      </c>
      <c r="G448" s="119">
        <v>9</v>
      </c>
      <c r="H448" s="119">
        <v>2</v>
      </c>
      <c r="I448" s="119">
        <v>1</v>
      </c>
      <c r="J448" s="119">
        <v>3</v>
      </c>
      <c r="K448" s="119">
        <f t="shared" ref="K448" si="4074">SUM(J448)*2</f>
        <v>6</v>
      </c>
      <c r="L448" s="137"/>
      <c r="M448" s="172">
        <f t="shared" si="4045"/>
        <v>0</v>
      </c>
      <c r="N448" s="173"/>
      <c r="O448" s="142">
        <f t="shared" si="4046"/>
        <v>0</v>
      </c>
      <c r="P448" s="173"/>
      <c r="Q448" s="142">
        <f t="shared" si="4047"/>
        <v>0</v>
      </c>
      <c r="R448" s="173"/>
      <c r="S448" s="142">
        <f t="shared" ref="S448" si="4075">SUM(R448)*J448</f>
        <v>0</v>
      </c>
      <c r="T448" s="173"/>
      <c r="U448" s="142">
        <f t="shared" ref="U448" si="4076">SUM(T448)*K448</f>
        <v>0</v>
      </c>
      <c r="V448" s="173"/>
      <c r="W448" s="142">
        <f t="shared" si="4050"/>
        <v>0</v>
      </c>
      <c r="X448" s="68">
        <f t="shared" ref="X448" si="4077">SUM(J448*AX448*2+K448*AZ448*2)</f>
        <v>0</v>
      </c>
      <c r="Y448" s="68">
        <f t="shared" ref="Y448" si="4078">L448*J448*0.05</f>
        <v>0</v>
      </c>
      <c r="Z448" s="173"/>
      <c r="AA448" s="142"/>
      <c r="AB448" s="173">
        <v>17</v>
      </c>
      <c r="AC448" s="68">
        <f>AB448*H448*0.5</f>
        <v>17</v>
      </c>
      <c r="AD448" s="116"/>
      <c r="AE448" s="116"/>
      <c r="AF448" s="116"/>
      <c r="AG448" s="116"/>
      <c r="AH448" s="116"/>
      <c r="AI448" s="181"/>
      <c r="AJ448" s="116"/>
      <c r="AK448" s="116"/>
      <c r="AL448" s="116"/>
      <c r="AM448" s="116"/>
      <c r="AN448" s="116"/>
      <c r="AO448" s="116"/>
      <c r="AP448" s="116"/>
      <c r="AQ448" s="116"/>
      <c r="AR448" s="116"/>
      <c r="AS448" s="116"/>
      <c r="AT448" s="116"/>
      <c r="AU448" s="116"/>
      <c r="AV448" s="116"/>
      <c r="AW448" s="116"/>
      <c r="AX448" s="116"/>
      <c r="AY448" s="116"/>
      <c r="AZ448" s="116"/>
      <c r="BA448" s="116"/>
      <c r="BB448" s="116"/>
      <c r="BC448" s="116"/>
      <c r="BD448" s="116"/>
      <c r="BE448" s="116"/>
      <c r="BF448" s="116"/>
      <c r="BG448" s="181">
        <f t="shared" si="3949"/>
        <v>17</v>
      </c>
      <c r="BH448" s="181">
        <f t="shared" si="3950"/>
        <v>0</v>
      </c>
      <c r="BI448" s="116"/>
      <c r="BJ448" s="116"/>
      <c r="BK448" s="116"/>
      <c r="BL448" s="116"/>
      <c r="BM448" s="82"/>
      <c r="BN448" s="134" t="s">
        <v>257</v>
      </c>
      <c r="BO448" s="63" t="s">
        <v>94</v>
      </c>
      <c r="BP448" s="63" t="s">
        <v>95</v>
      </c>
      <c r="BQ448" s="63" t="s">
        <v>162</v>
      </c>
      <c r="BR448" s="63" t="s">
        <v>314</v>
      </c>
      <c r="BS448" s="63">
        <v>10</v>
      </c>
      <c r="BT448" s="63">
        <v>156</v>
      </c>
      <c r="BU448" s="63">
        <v>2</v>
      </c>
      <c r="BV448" s="63">
        <v>1</v>
      </c>
      <c r="BW448" s="63">
        <f>SUM(BV448)*2</f>
        <v>2</v>
      </c>
      <c r="BX448" s="62">
        <v>30</v>
      </c>
      <c r="BY448" s="135">
        <f t="shared" ref="BY448" si="4079">SUM(BZ448+CB448+CD448+CF448+CH448)</f>
        <v>30</v>
      </c>
      <c r="BZ448" s="65"/>
      <c r="CA448" s="66">
        <f>SUM(BZ448)*BU448</f>
        <v>0</v>
      </c>
      <c r="CB448" s="65"/>
      <c r="CC448" s="66">
        <f t="shared" ref="CC448" si="4080">BV448*CB448</f>
        <v>0</v>
      </c>
      <c r="CD448" s="65">
        <v>30</v>
      </c>
      <c r="CE448" s="66">
        <f>SUM(CD448)*BV448</f>
        <v>30</v>
      </c>
      <c r="CF448" s="65"/>
      <c r="CG448" s="66">
        <f>SUM(CF448)*BW448</f>
        <v>0</v>
      </c>
      <c r="CH448" s="65"/>
      <c r="CI448" s="66">
        <f>SUM(CH448)*BV448*5</f>
        <v>0</v>
      </c>
      <c r="CJ448" s="67">
        <f t="shared" ref="CJ448" si="4081">SUM(BV448*DJ448*2+BW448*DL448*2)</f>
        <v>0</v>
      </c>
      <c r="CK448" s="68">
        <f t="shared" ref="CK448" si="4082">SUM(BX448*5/100*BV448)</f>
        <v>1.5</v>
      </c>
      <c r="CL448" s="65"/>
      <c r="CM448" s="66"/>
      <c r="CN448" s="65"/>
      <c r="CO448" s="67">
        <f t="shared" ref="CO448" si="4083">SUM(CN448)*3*BT448/5</f>
        <v>0</v>
      </c>
      <c r="CP448" s="65"/>
      <c r="CQ448" s="69">
        <f>SUM(CP448*BT448*(30+4))</f>
        <v>0</v>
      </c>
      <c r="CR448" s="65"/>
      <c r="CS448" s="66">
        <f>SUM(CR448*BT448*3)</f>
        <v>0</v>
      </c>
      <c r="CT448" s="65"/>
      <c r="CU448" s="67">
        <f>SUM(CT448*BT448/3)</f>
        <v>0</v>
      </c>
      <c r="CV448" s="65"/>
      <c r="CW448" s="67">
        <f>SUM(CV448*BT448*2/3)</f>
        <v>0</v>
      </c>
      <c r="CX448" s="65"/>
      <c r="CY448" s="66">
        <f t="shared" si="4071"/>
        <v>0</v>
      </c>
      <c r="CZ448" s="65"/>
      <c r="DA448" s="66">
        <f t="shared" si="4072"/>
        <v>0</v>
      </c>
      <c r="DB448" s="65"/>
      <c r="DC448" s="66">
        <f>SUM(DB448*BT448*2)</f>
        <v>0</v>
      </c>
      <c r="DD448" s="65">
        <v>1</v>
      </c>
      <c r="DE448" s="66">
        <f>DD448*BV448*6</f>
        <v>6</v>
      </c>
      <c r="DF448" s="65"/>
      <c r="DG448" s="67">
        <f t="shared" si="4015"/>
        <v>0</v>
      </c>
      <c r="DH448" s="65"/>
      <c r="DI448" s="66">
        <f t="shared" ref="DI448" si="4084">SUM(BV448*DH448*6)</f>
        <v>0</v>
      </c>
      <c r="DJ448" s="65"/>
      <c r="DK448" s="66">
        <f t="shared" ref="DK448" si="4085">SUM(BV448*DJ448*8)</f>
        <v>0</v>
      </c>
      <c r="DL448" s="65"/>
      <c r="DM448" s="67">
        <f t="shared" ref="DM448" si="4086">SUM(DL448*BW448*5*6)</f>
        <v>0</v>
      </c>
      <c r="DN448" s="65"/>
      <c r="DO448" s="67">
        <f>SUM(DN448*BW448*4*6)</f>
        <v>0</v>
      </c>
      <c r="DP448" s="65"/>
      <c r="DQ448" s="70">
        <f>SUM(DP448*50)</f>
        <v>0</v>
      </c>
      <c r="DR448" s="79"/>
      <c r="DS448" s="153">
        <f t="shared" si="3951"/>
        <v>37.5</v>
      </c>
      <c r="DT448" s="153">
        <f t="shared" si="3952"/>
        <v>36</v>
      </c>
      <c r="DU448" s="79"/>
      <c r="DV448" s="79"/>
      <c r="DW448" s="79"/>
      <c r="DX448" s="182"/>
      <c r="DY448" s="183"/>
      <c r="DZ448" s="184"/>
      <c r="EA448" s="184"/>
      <c r="EB448" s="79"/>
      <c r="EC448" s="79"/>
      <c r="ED448" s="79"/>
      <c r="EE448" s="79"/>
      <c r="EF448" s="79"/>
      <c r="EG448" s="79"/>
      <c r="EH448" s="79"/>
      <c r="EI448" s="79"/>
      <c r="EJ448" s="79">
        <f t="shared" si="3953"/>
        <v>30</v>
      </c>
      <c r="EK448" s="79">
        <f t="shared" si="3954"/>
        <v>30</v>
      </c>
      <c r="EL448" s="79">
        <f t="shared" si="3955"/>
        <v>0</v>
      </c>
      <c r="EM448" s="153">
        <f t="shared" si="3956"/>
        <v>0</v>
      </c>
      <c r="EN448" s="79">
        <f t="shared" si="3957"/>
        <v>0</v>
      </c>
      <c r="EO448" s="79">
        <f t="shared" si="3958"/>
        <v>0</v>
      </c>
      <c r="EP448" s="79">
        <f t="shared" si="3959"/>
        <v>30</v>
      </c>
      <c r="EQ448" s="79">
        <f t="shared" si="3960"/>
        <v>30</v>
      </c>
      <c r="ER448" s="79">
        <f t="shared" si="3961"/>
        <v>0</v>
      </c>
      <c r="ES448" s="79">
        <f t="shared" si="3962"/>
        <v>0</v>
      </c>
      <c r="ET448" s="79">
        <f t="shared" si="3963"/>
        <v>0</v>
      </c>
      <c r="EU448" s="79">
        <f t="shared" si="3964"/>
        <v>0</v>
      </c>
      <c r="EV448" s="79">
        <f t="shared" si="3965"/>
        <v>0</v>
      </c>
      <c r="EW448" s="79">
        <f t="shared" si="3966"/>
        <v>1.5</v>
      </c>
      <c r="EX448" s="79">
        <f t="shared" si="3967"/>
        <v>0</v>
      </c>
      <c r="EY448" s="79">
        <f t="shared" si="3968"/>
        <v>0</v>
      </c>
      <c r="EZ448" s="79">
        <f t="shared" si="3969"/>
        <v>17</v>
      </c>
      <c r="FA448" s="79">
        <f t="shared" si="3970"/>
        <v>17</v>
      </c>
      <c r="FB448" s="79">
        <f t="shared" si="3971"/>
        <v>0</v>
      </c>
      <c r="FC448" s="79">
        <f t="shared" si="3972"/>
        <v>0</v>
      </c>
      <c r="FD448" s="79">
        <f t="shared" si="3973"/>
        <v>0</v>
      </c>
      <c r="FE448" s="79">
        <f t="shared" si="3974"/>
        <v>0</v>
      </c>
      <c r="FF448" s="79">
        <f t="shared" si="3975"/>
        <v>0</v>
      </c>
      <c r="FG448" s="153">
        <f t="shared" si="3976"/>
        <v>0</v>
      </c>
      <c r="FH448" s="79">
        <f t="shared" si="3977"/>
        <v>0</v>
      </c>
      <c r="FI448" s="79">
        <f t="shared" si="3978"/>
        <v>0</v>
      </c>
      <c r="FJ448" s="79">
        <f t="shared" si="3979"/>
        <v>0</v>
      </c>
      <c r="FK448" s="79">
        <f t="shared" si="3980"/>
        <v>0</v>
      </c>
      <c r="FL448" s="79">
        <f t="shared" si="3981"/>
        <v>0</v>
      </c>
      <c r="FM448" s="79">
        <f t="shared" si="3982"/>
        <v>0</v>
      </c>
      <c r="FN448" s="79">
        <f t="shared" si="3983"/>
        <v>0</v>
      </c>
      <c r="FO448" s="79">
        <f t="shared" si="3984"/>
        <v>0</v>
      </c>
      <c r="FP448" s="79">
        <f t="shared" si="3985"/>
        <v>1</v>
      </c>
      <c r="FQ448" s="79">
        <f t="shared" si="3986"/>
        <v>6</v>
      </c>
      <c r="FR448" s="79"/>
      <c r="FS448" s="155">
        <f t="shared" si="3986"/>
        <v>0</v>
      </c>
      <c r="FT448" s="79">
        <f t="shared" si="3987"/>
        <v>0</v>
      </c>
      <c r="FU448" s="79">
        <f t="shared" si="3988"/>
        <v>0</v>
      </c>
      <c r="FV448" s="79">
        <f t="shared" si="3989"/>
        <v>0</v>
      </c>
      <c r="FW448" s="79">
        <f t="shared" si="3990"/>
        <v>0</v>
      </c>
      <c r="FX448" s="79">
        <f t="shared" si="3991"/>
        <v>0</v>
      </c>
      <c r="FY448" s="79">
        <f t="shared" si="3992"/>
        <v>0</v>
      </c>
      <c r="FZ448" s="79">
        <f t="shared" si="3993"/>
        <v>0</v>
      </c>
      <c r="GA448" s="79">
        <f t="shared" si="3994"/>
        <v>0</v>
      </c>
      <c r="GB448" s="79">
        <f t="shared" si="3995"/>
        <v>0</v>
      </c>
      <c r="GC448" s="79">
        <f t="shared" si="3996"/>
        <v>0</v>
      </c>
      <c r="GD448" s="79">
        <f t="shared" si="3997"/>
        <v>0</v>
      </c>
      <c r="GE448" s="153">
        <f t="shared" si="3998"/>
        <v>54.5</v>
      </c>
      <c r="GF448" s="153">
        <f t="shared" si="3999"/>
        <v>36</v>
      </c>
      <c r="GG448" s="79"/>
      <c r="GH448" s="79"/>
      <c r="GI448" s="79"/>
      <c r="GJ448" s="80"/>
      <c r="GK448" s="267"/>
      <c r="GL448" s="10"/>
      <c r="GM448" s="10"/>
      <c r="GN448" s="1"/>
      <c r="GO448" s="13"/>
      <c r="GP448" s="26"/>
      <c r="GQ448" s="5"/>
      <c r="GR448" s="5"/>
    </row>
    <row r="449" spans="1:200" ht="24.95" hidden="1" customHeight="1" outlineLevel="1" x14ac:dyDescent="0.3">
      <c r="A449" s="116"/>
      <c r="B449" s="168"/>
      <c r="C449" s="168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>
        <f t="shared" ref="M449:M455" si="4087">SUM(N449+P449+T449+V449+AR449*2)</f>
        <v>0</v>
      </c>
      <c r="N449" s="116"/>
      <c r="O449" s="181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116"/>
      <c r="AG449" s="116"/>
      <c r="AH449" s="116"/>
      <c r="AI449" s="181"/>
      <c r="AJ449" s="116"/>
      <c r="AK449" s="116"/>
      <c r="AL449" s="116"/>
      <c r="AM449" s="116"/>
      <c r="AN449" s="116"/>
      <c r="AO449" s="116"/>
      <c r="AP449" s="116"/>
      <c r="AQ449" s="116"/>
      <c r="AR449" s="116"/>
      <c r="AS449" s="116"/>
      <c r="AT449" s="116"/>
      <c r="AU449" s="116"/>
      <c r="AV449" s="116"/>
      <c r="AW449" s="116"/>
      <c r="AX449" s="116"/>
      <c r="AY449" s="116"/>
      <c r="AZ449" s="116"/>
      <c r="BA449" s="116"/>
      <c r="BB449" s="116"/>
      <c r="BC449" s="116"/>
      <c r="BD449" s="116"/>
      <c r="BE449" s="116"/>
      <c r="BF449" s="116"/>
      <c r="BG449" s="181">
        <f t="shared" si="3949"/>
        <v>0</v>
      </c>
      <c r="BH449" s="181">
        <f t="shared" si="3950"/>
        <v>0</v>
      </c>
      <c r="BI449" s="116"/>
      <c r="BJ449" s="116"/>
      <c r="BK449" s="116"/>
      <c r="BL449" s="116"/>
      <c r="BM449" s="82"/>
      <c r="BN449" s="184"/>
      <c r="BO449" s="184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>
        <f t="shared" ref="BY449:BY455" si="4088">SUM(BZ449+CB449+CF449+CH449+DD449*2)</f>
        <v>0</v>
      </c>
      <c r="BZ449" s="79"/>
      <c r="CA449" s="153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153"/>
      <c r="CV449" s="79"/>
      <c r="CW449" s="79"/>
      <c r="CX449" s="79"/>
      <c r="CY449" s="79"/>
      <c r="CZ449" s="79"/>
      <c r="DA449" s="79"/>
      <c r="DB449" s="79"/>
      <c r="DC449" s="155"/>
      <c r="DD449" s="79"/>
      <c r="DE449" s="155"/>
      <c r="DF449" s="79"/>
      <c r="DG449" s="79"/>
      <c r="DH449" s="79"/>
      <c r="DI449" s="79"/>
      <c r="DJ449" s="79"/>
      <c r="DK449" s="155"/>
      <c r="DL449" s="79"/>
      <c r="DM449" s="79"/>
      <c r="DN449" s="79"/>
      <c r="DO449" s="79"/>
      <c r="DP449" s="79"/>
      <c r="DQ449" s="79"/>
      <c r="DR449" s="79"/>
      <c r="DS449" s="153">
        <f t="shared" si="3951"/>
        <v>0</v>
      </c>
      <c r="DT449" s="153">
        <f t="shared" si="3952"/>
        <v>0</v>
      </c>
      <c r="DU449" s="79"/>
      <c r="DV449" s="79"/>
      <c r="DW449" s="79"/>
      <c r="DX449" s="182"/>
      <c r="DY449" s="183"/>
      <c r="DZ449" s="184"/>
      <c r="EA449" s="184"/>
      <c r="EB449" s="79"/>
      <c r="EC449" s="79"/>
      <c r="ED449" s="79"/>
      <c r="EE449" s="79"/>
      <c r="EF449" s="79"/>
      <c r="EG449" s="79"/>
      <c r="EH449" s="79"/>
      <c r="EI449" s="79"/>
      <c r="EJ449" s="79">
        <f t="shared" si="3953"/>
        <v>0</v>
      </c>
      <c r="EK449" s="79">
        <f t="shared" si="3954"/>
        <v>0</v>
      </c>
      <c r="EL449" s="79">
        <f t="shared" si="3955"/>
        <v>0</v>
      </c>
      <c r="EM449" s="153">
        <f t="shared" si="3956"/>
        <v>0</v>
      </c>
      <c r="EN449" s="79">
        <f t="shared" si="3957"/>
        <v>0</v>
      </c>
      <c r="EO449" s="79">
        <f t="shared" si="3958"/>
        <v>0</v>
      </c>
      <c r="EP449" s="79">
        <f t="shared" si="3959"/>
        <v>0</v>
      </c>
      <c r="EQ449" s="79">
        <f t="shared" si="3960"/>
        <v>0</v>
      </c>
      <c r="ER449" s="79">
        <f t="shared" si="3961"/>
        <v>0</v>
      </c>
      <c r="ES449" s="79">
        <f t="shared" si="3962"/>
        <v>0</v>
      </c>
      <c r="ET449" s="79">
        <f t="shared" si="3963"/>
        <v>0</v>
      </c>
      <c r="EU449" s="79">
        <f t="shared" si="3964"/>
        <v>0</v>
      </c>
      <c r="EV449" s="79">
        <f t="shared" si="3965"/>
        <v>0</v>
      </c>
      <c r="EW449" s="79">
        <f t="shared" si="3966"/>
        <v>0</v>
      </c>
      <c r="EX449" s="79">
        <f t="shared" si="3967"/>
        <v>0</v>
      </c>
      <c r="EY449" s="79">
        <f t="shared" si="3968"/>
        <v>0</v>
      </c>
      <c r="EZ449" s="79">
        <f t="shared" si="3969"/>
        <v>0</v>
      </c>
      <c r="FA449" s="79">
        <f t="shared" si="3970"/>
        <v>0</v>
      </c>
      <c r="FB449" s="79">
        <f t="shared" si="3971"/>
        <v>0</v>
      </c>
      <c r="FC449" s="79">
        <f t="shared" si="3972"/>
        <v>0</v>
      </c>
      <c r="FD449" s="79">
        <f t="shared" si="3973"/>
        <v>0</v>
      </c>
      <c r="FE449" s="79">
        <f t="shared" si="3974"/>
        <v>0</v>
      </c>
      <c r="FF449" s="79">
        <f t="shared" si="3975"/>
        <v>0</v>
      </c>
      <c r="FG449" s="153">
        <f t="shared" si="3976"/>
        <v>0</v>
      </c>
      <c r="FH449" s="79">
        <f t="shared" si="3977"/>
        <v>0</v>
      </c>
      <c r="FI449" s="79">
        <f t="shared" si="3978"/>
        <v>0</v>
      </c>
      <c r="FJ449" s="79">
        <f t="shared" si="3979"/>
        <v>0</v>
      </c>
      <c r="FK449" s="79">
        <f t="shared" si="3980"/>
        <v>0</v>
      </c>
      <c r="FL449" s="79">
        <f t="shared" si="3981"/>
        <v>0</v>
      </c>
      <c r="FM449" s="79">
        <f t="shared" si="3982"/>
        <v>0</v>
      </c>
      <c r="FN449" s="79">
        <f t="shared" si="3983"/>
        <v>0</v>
      </c>
      <c r="FO449" s="79">
        <f t="shared" si="3984"/>
        <v>0</v>
      </c>
      <c r="FP449" s="79">
        <f t="shared" si="3985"/>
        <v>0</v>
      </c>
      <c r="FQ449" s="79">
        <f t="shared" si="3986"/>
        <v>0</v>
      </c>
      <c r="FR449" s="79"/>
      <c r="FS449" s="155">
        <f t="shared" si="3986"/>
        <v>0</v>
      </c>
      <c r="FT449" s="79">
        <f t="shared" si="3987"/>
        <v>0</v>
      </c>
      <c r="FU449" s="79">
        <f t="shared" si="3988"/>
        <v>0</v>
      </c>
      <c r="FV449" s="79">
        <f t="shared" si="3989"/>
        <v>0</v>
      </c>
      <c r="FW449" s="79">
        <f t="shared" si="3990"/>
        <v>0</v>
      </c>
      <c r="FX449" s="79">
        <f t="shared" si="3991"/>
        <v>0</v>
      </c>
      <c r="FY449" s="79">
        <f t="shared" si="3992"/>
        <v>0</v>
      </c>
      <c r="FZ449" s="79">
        <f t="shared" si="3993"/>
        <v>0</v>
      </c>
      <c r="GA449" s="79">
        <f t="shared" si="3994"/>
        <v>0</v>
      </c>
      <c r="GB449" s="79">
        <f t="shared" si="3995"/>
        <v>0</v>
      </c>
      <c r="GC449" s="79">
        <f t="shared" si="3996"/>
        <v>0</v>
      </c>
      <c r="GD449" s="79">
        <f t="shared" si="3997"/>
        <v>0</v>
      </c>
      <c r="GE449" s="153">
        <f t="shared" si="3998"/>
        <v>0</v>
      </c>
      <c r="GF449" s="153">
        <f t="shared" si="3999"/>
        <v>0</v>
      </c>
      <c r="GG449" s="79"/>
      <c r="GH449" s="79"/>
      <c r="GI449" s="79"/>
      <c r="GJ449" s="80"/>
      <c r="GK449" s="267"/>
      <c r="GL449" s="10"/>
      <c r="GM449" s="10"/>
      <c r="GN449" s="1"/>
      <c r="GO449" s="13"/>
      <c r="GP449" s="26"/>
      <c r="GQ449" s="5"/>
      <c r="GR449" s="5"/>
    </row>
    <row r="450" spans="1:200" ht="24.95" hidden="1" customHeight="1" outlineLevel="1" x14ac:dyDescent="0.3">
      <c r="A450" s="116"/>
      <c r="B450" s="168"/>
      <c r="C450" s="168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>
        <f t="shared" si="4087"/>
        <v>0</v>
      </c>
      <c r="N450" s="116"/>
      <c r="O450" s="181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116"/>
      <c r="AG450" s="116"/>
      <c r="AH450" s="116"/>
      <c r="AI450" s="181"/>
      <c r="AJ450" s="116"/>
      <c r="AK450" s="116"/>
      <c r="AL450" s="116"/>
      <c r="AM450" s="116"/>
      <c r="AN450" s="116"/>
      <c r="AO450" s="116"/>
      <c r="AP450" s="116"/>
      <c r="AQ450" s="116"/>
      <c r="AR450" s="116"/>
      <c r="AS450" s="116"/>
      <c r="AT450" s="116"/>
      <c r="AU450" s="116"/>
      <c r="AV450" s="116"/>
      <c r="AW450" s="116"/>
      <c r="AX450" s="116"/>
      <c r="AY450" s="116"/>
      <c r="AZ450" s="116"/>
      <c r="BA450" s="116"/>
      <c r="BB450" s="116"/>
      <c r="BC450" s="116"/>
      <c r="BD450" s="116"/>
      <c r="BE450" s="116"/>
      <c r="BF450" s="116"/>
      <c r="BG450" s="181">
        <f t="shared" si="3949"/>
        <v>0</v>
      </c>
      <c r="BH450" s="181">
        <f t="shared" si="3950"/>
        <v>0</v>
      </c>
      <c r="BI450" s="116"/>
      <c r="BJ450" s="116"/>
      <c r="BK450" s="116"/>
      <c r="BL450" s="116"/>
      <c r="BM450" s="82"/>
      <c r="BN450" s="184"/>
      <c r="BO450" s="184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>
        <f t="shared" si="4088"/>
        <v>0</v>
      </c>
      <c r="BZ450" s="79"/>
      <c r="CA450" s="153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153"/>
      <c r="CV450" s="79"/>
      <c r="CW450" s="79"/>
      <c r="CX450" s="79"/>
      <c r="CY450" s="79"/>
      <c r="CZ450" s="79"/>
      <c r="DA450" s="79"/>
      <c r="DB450" s="79"/>
      <c r="DC450" s="155"/>
      <c r="DD450" s="79"/>
      <c r="DE450" s="155"/>
      <c r="DF450" s="79"/>
      <c r="DG450" s="79"/>
      <c r="DH450" s="79"/>
      <c r="DI450" s="79"/>
      <c r="DJ450" s="79"/>
      <c r="DK450" s="155"/>
      <c r="DL450" s="79"/>
      <c r="DM450" s="79"/>
      <c r="DN450" s="79"/>
      <c r="DO450" s="79"/>
      <c r="DP450" s="79"/>
      <c r="DQ450" s="79"/>
      <c r="DR450" s="79"/>
      <c r="DS450" s="153">
        <f t="shared" si="3951"/>
        <v>0</v>
      </c>
      <c r="DT450" s="153">
        <f t="shared" si="3952"/>
        <v>0</v>
      </c>
      <c r="DU450" s="79"/>
      <c r="DV450" s="79"/>
      <c r="DW450" s="79"/>
      <c r="DX450" s="182"/>
      <c r="DY450" s="183"/>
      <c r="DZ450" s="184"/>
      <c r="EA450" s="184"/>
      <c r="EB450" s="79"/>
      <c r="EC450" s="79"/>
      <c r="ED450" s="79"/>
      <c r="EE450" s="79"/>
      <c r="EF450" s="79"/>
      <c r="EG450" s="79"/>
      <c r="EH450" s="79"/>
      <c r="EI450" s="79"/>
      <c r="EJ450" s="79">
        <f t="shared" si="3953"/>
        <v>0</v>
      </c>
      <c r="EK450" s="79">
        <f t="shared" si="3954"/>
        <v>0</v>
      </c>
      <c r="EL450" s="79">
        <f t="shared" si="3955"/>
        <v>0</v>
      </c>
      <c r="EM450" s="153">
        <f t="shared" si="3956"/>
        <v>0</v>
      </c>
      <c r="EN450" s="79">
        <f t="shared" si="3957"/>
        <v>0</v>
      </c>
      <c r="EO450" s="79">
        <f t="shared" si="3958"/>
        <v>0</v>
      </c>
      <c r="EP450" s="79">
        <f t="shared" si="3959"/>
        <v>0</v>
      </c>
      <c r="EQ450" s="79">
        <f t="shared" si="3960"/>
        <v>0</v>
      </c>
      <c r="ER450" s="79">
        <f t="shared" si="3961"/>
        <v>0</v>
      </c>
      <c r="ES450" s="79">
        <f t="shared" si="3962"/>
        <v>0</v>
      </c>
      <c r="ET450" s="79">
        <f t="shared" si="3963"/>
        <v>0</v>
      </c>
      <c r="EU450" s="79">
        <f t="shared" si="3964"/>
        <v>0</v>
      </c>
      <c r="EV450" s="79">
        <f t="shared" si="3965"/>
        <v>0</v>
      </c>
      <c r="EW450" s="79">
        <f t="shared" si="3966"/>
        <v>0</v>
      </c>
      <c r="EX450" s="79">
        <f t="shared" si="3967"/>
        <v>0</v>
      </c>
      <c r="EY450" s="79">
        <f t="shared" si="3968"/>
        <v>0</v>
      </c>
      <c r="EZ450" s="79">
        <f t="shared" si="3969"/>
        <v>0</v>
      </c>
      <c r="FA450" s="79">
        <f t="shared" si="3970"/>
        <v>0</v>
      </c>
      <c r="FB450" s="79">
        <f t="shared" si="3971"/>
        <v>0</v>
      </c>
      <c r="FC450" s="79">
        <f t="shared" si="3972"/>
        <v>0</v>
      </c>
      <c r="FD450" s="79">
        <f t="shared" si="3973"/>
        <v>0</v>
      </c>
      <c r="FE450" s="79">
        <f t="shared" si="3974"/>
        <v>0</v>
      </c>
      <c r="FF450" s="79">
        <f t="shared" si="3975"/>
        <v>0</v>
      </c>
      <c r="FG450" s="153">
        <f t="shared" si="3976"/>
        <v>0</v>
      </c>
      <c r="FH450" s="79">
        <f t="shared" si="3977"/>
        <v>0</v>
      </c>
      <c r="FI450" s="79">
        <f t="shared" si="3978"/>
        <v>0</v>
      </c>
      <c r="FJ450" s="79">
        <f t="shared" si="3979"/>
        <v>0</v>
      </c>
      <c r="FK450" s="79">
        <f t="shared" si="3980"/>
        <v>0</v>
      </c>
      <c r="FL450" s="79">
        <f t="shared" si="3981"/>
        <v>0</v>
      </c>
      <c r="FM450" s="79">
        <f t="shared" si="3982"/>
        <v>0</v>
      </c>
      <c r="FN450" s="79">
        <f t="shared" si="3983"/>
        <v>0</v>
      </c>
      <c r="FO450" s="79">
        <f t="shared" si="3984"/>
        <v>0</v>
      </c>
      <c r="FP450" s="79">
        <f t="shared" si="3985"/>
        <v>0</v>
      </c>
      <c r="FQ450" s="79">
        <f t="shared" si="3986"/>
        <v>0</v>
      </c>
      <c r="FR450" s="79"/>
      <c r="FS450" s="155">
        <f t="shared" si="3986"/>
        <v>0</v>
      </c>
      <c r="FT450" s="79">
        <f t="shared" si="3987"/>
        <v>0</v>
      </c>
      <c r="FU450" s="79">
        <f t="shared" si="3988"/>
        <v>0</v>
      </c>
      <c r="FV450" s="79">
        <f t="shared" si="3989"/>
        <v>0</v>
      </c>
      <c r="FW450" s="79">
        <f t="shared" si="3990"/>
        <v>0</v>
      </c>
      <c r="FX450" s="79">
        <f t="shared" si="3991"/>
        <v>0</v>
      </c>
      <c r="FY450" s="79">
        <f t="shared" si="3992"/>
        <v>0</v>
      </c>
      <c r="FZ450" s="79">
        <f t="shared" si="3993"/>
        <v>0</v>
      </c>
      <c r="GA450" s="79">
        <f t="shared" si="3994"/>
        <v>0</v>
      </c>
      <c r="GB450" s="79">
        <f t="shared" si="3995"/>
        <v>0</v>
      </c>
      <c r="GC450" s="79">
        <f t="shared" si="3996"/>
        <v>0</v>
      </c>
      <c r="GD450" s="79">
        <f t="shared" si="3997"/>
        <v>0</v>
      </c>
      <c r="GE450" s="153">
        <f t="shared" si="3998"/>
        <v>0</v>
      </c>
      <c r="GF450" s="153">
        <f t="shared" si="3999"/>
        <v>0</v>
      </c>
      <c r="GG450" s="79"/>
      <c r="GH450" s="79"/>
      <c r="GI450" s="79"/>
      <c r="GJ450" s="80"/>
      <c r="GK450" s="267"/>
      <c r="GL450" s="10"/>
      <c r="GM450" s="10"/>
      <c r="GN450" s="1"/>
      <c r="GO450" s="13"/>
      <c r="GP450" s="26"/>
      <c r="GQ450" s="5"/>
      <c r="GR450" s="5"/>
    </row>
    <row r="451" spans="1:200" ht="24.95" hidden="1" customHeight="1" outlineLevel="1" x14ac:dyDescent="0.3">
      <c r="A451" s="116"/>
      <c r="B451" s="168"/>
      <c r="C451" s="168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>
        <f t="shared" si="4087"/>
        <v>0</v>
      </c>
      <c r="N451" s="116"/>
      <c r="O451" s="181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116"/>
      <c r="AG451" s="116"/>
      <c r="AH451" s="116"/>
      <c r="AI451" s="181"/>
      <c r="AJ451" s="116"/>
      <c r="AK451" s="116"/>
      <c r="AL451" s="116"/>
      <c r="AM451" s="116"/>
      <c r="AN451" s="116"/>
      <c r="AO451" s="116"/>
      <c r="AP451" s="116"/>
      <c r="AQ451" s="116"/>
      <c r="AR451" s="116"/>
      <c r="AS451" s="116"/>
      <c r="AT451" s="116"/>
      <c r="AU451" s="116"/>
      <c r="AV451" s="116"/>
      <c r="AW451" s="116"/>
      <c r="AX451" s="116"/>
      <c r="AY451" s="116"/>
      <c r="AZ451" s="116"/>
      <c r="BA451" s="116"/>
      <c r="BB451" s="116"/>
      <c r="BC451" s="116"/>
      <c r="BD451" s="116"/>
      <c r="BE451" s="116"/>
      <c r="BF451" s="116"/>
      <c r="BG451" s="181">
        <f t="shared" si="3949"/>
        <v>0</v>
      </c>
      <c r="BH451" s="181">
        <f t="shared" si="3950"/>
        <v>0</v>
      </c>
      <c r="BI451" s="116"/>
      <c r="BJ451" s="116"/>
      <c r="BK451" s="116"/>
      <c r="BL451" s="116"/>
      <c r="BM451" s="82"/>
      <c r="BN451" s="184"/>
      <c r="BO451" s="184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>
        <f t="shared" si="4088"/>
        <v>0</v>
      </c>
      <c r="BZ451" s="79"/>
      <c r="CA451" s="153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153"/>
      <c r="CV451" s="79"/>
      <c r="CW451" s="79"/>
      <c r="CX451" s="79"/>
      <c r="CY451" s="79"/>
      <c r="CZ451" s="79"/>
      <c r="DA451" s="79"/>
      <c r="DB451" s="79"/>
      <c r="DC451" s="155"/>
      <c r="DD451" s="79"/>
      <c r="DE451" s="155"/>
      <c r="DF451" s="79"/>
      <c r="DG451" s="79"/>
      <c r="DH451" s="79"/>
      <c r="DI451" s="79"/>
      <c r="DJ451" s="79"/>
      <c r="DK451" s="155"/>
      <c r="DL451" s="79"/>
      <c r="DM451" s="79"/>
      <c r="DN451" s="79"/>
      <c r="DO451" s="79"/>
      <c r="DP451" s="79"/>
      <c r="DQ451" s="79"/>
      <c r="DR451" s="79"/>
      <c r="DS451" s="153">
        <f t="shared" si="3951"/>
        <v>0</v>
      </c>
      <c r="DT451" s="153">
        <f t="shared" si="3952"/>
        <v>0</v>
      </c>
      <c r="DU451" s="79"/>
      <c r="DV451" s="79"/>
      <c r="DW451" s="79"/>
      <c r="DX451" s="182"/>
      <c r="DY451" s="183"/>
      <c r="DZ451" s="184"/>
      <c r="EA451" s="184"/>
      <c r="EB451" s="79"/>
      <c r="EC451" s="79"/>
      <c r="ED451" s="79"/>
      <c r="EE451" s="79"/>
      <c r="EF451" s="79"/>
      <c r="EG451" s="79"/>
      <c r="EH451" s="79"/>
      <c r="EI451" s="79"/>
      <c r="EJ451" s="79">
        <f t="shared" si="3953"/>
        <v>0</v>
      </c>
      <c r="EK451" s="79">
        <f t="shared" si="3954"/>
        <v>0</v>
      </c>
      <c r="EL451" s="79">
        <f t="shared" si="3955"/>
        <v>0</v>
      </c>
      <c r="EM451" s="153">
        <f t="shared" si="3956"/>
        <v>0</v>
      </c>
      <c r="EN451" s="79">
        <f t="shared" si="3957"/>
        <v>0</v>
      </c>
      <c r="EO451" s="79">
        <f t="shared" si="3958"/>
        <v>0</v>
      </c>
      <c r="EP451" s="79">
        <f t="shared" si="3959"/>
        <v>0</v>
      </c>
      <c r="EQ451" s="79">
        <f t="shared" si="3960"/>
        <v>0</v>
      </c>
      <c r="ER451" s="79">
        <f t="shared" si="3961"/>
        <v>0</v>
      </c>
      <c r="ES451" s="79">
        <f t="shared" si="3962"/>
        <v>0</v>
      </c>
      <c r="ET451" s="79">
        <f t="shared" si="3963"/>
        <v>0</v>
      </c>
      <c r="EU451" s="79">
        <f t="shared" si="3964"/>
        <v>0</v>
      </c>
      <c r="EV451" s="79">
        <f t="shared" si="3965"/>
        <v>0</v>
      </c>
      <c r="EW451" s="79">
        <f t="shared" si="3966"/>
        <v>0</v>
      </c>
      <c r="EX451" s="79">
        <f t="shared" si="3967"/>
        <v>0</v>
      </c>
      <c r="EY451" s="79">
        <f t="shared" si="3968"/>
        <v>0</v>
      </c>
      <c r="EZ451" s="79">
        <f t="shared" si="3969"/>
        <v>0</v>
      </c>
      <c r="FA451" s="79">
        <f t="shared" si="3970"/>
        <v>0</v>
      </c>
      <c r="FB451" s="79">
        <f t="shared" si="3971"/>
        <v>0</v>
      </c>
      <c r="FC451" s="79">
        <f t="shared" si="3972"/>
        <v>0</v>
      </c>
      <c r="FD451" s="79">
        <f t="shared" si="3973"/>
        <v>0</v>
      </c>
      <c r="FE451" s="79">
        <f t="shared" si="3974"/>
        <v>0</v>
      </c>
      <c r="FF451" s="79">
        <f t="shared" si="3975"/>
        <v>0</v>
      </c>
      <c r="FG451" s="153">
        <f t="shared" si="3976"/>
        <v>0</v>
      </c>
      <c r="FH451" s="79">
        <f t="shared" si="3977"/>
        <v>0</v>
      </c>
      <c r="FI451" s="79">
        <f t="shared" si="3978"/>
        <v>0</v>
      </c>
      <c r="FJ451" s="79">
        <f t="shared" si="3979"/>
        <v>0</v>
      </c>
      <c r="FK451" s="79">
        <f t="shared" si="3980"/>
        <v>0</v>
      </c>
      <c r="FL451" s="79">
        <f t="shared" si="3981"/>
        <v>0</v>
      </c>
      <c r="FM451" s="79">
        <f t="shared" si="3982"/>
        <v>0</v>
      </c>
      <c r="FN451" s="79">
        <f t="shared" si="3983"/>
        <v>0</v>
      </c>
      <c r="FO451" s="79">
        <f t="shared" si="3984"/>
        <v>0</v>
      </c>
      <c r="FP451" s="79">
        <f t="shared" si="3985"/>
        <v>0</v>
      </c>
      <c r="FQ451" s="79">
        <f t="shared" si="3986"/>
        <v>0</v>
      </c>
      <c r="FR451" s="79"/>
      <c r="FS451" s="155">
        <f t="shared" si="3986"/>
        <v>0</v>
      </c>
      <c r="FT451" s="79">
        <f t="shared" si="3987"/>
        <v>0</v>
      </c>
      <c r="FU451" s="79">
        <f t="shared" si="3988"/>
        <v>0</v>
      </c>
      <c r="FV451" s="79">
        <f t="shared" si="3989"/>
        <v>0</v>
      </c>
      <c r="FW451" s="79">
        <f t="shared" si="3990"/>
        <v>0</v>
      </c>
      <c r="FX451" s="79">
        <f t="shared" si="3991"/>
        <v>0</v>
      </c>
      <c r="FY451" s="79">
        <f t="shared" si="3992"/>
        <v>0</v>
      </c>
      <c r="FZ451" s="79">
        <f t="shared" si="3993"/>
        <v>0</v>
      </c>
      <c r="GA451" s="79">
        <f t="shared" si="3994"/>
        <v>0</v>
      </c>
      <c r="GB451" s="79">
        <f t="shared" si="3995"/>
        <v>0</v>
      </c>
      <c r="GC451" s="79">
        <f t="shared" si="3996"/>
        <v>0</v>
      </c>
      <c r="GD451" s="79">
        <f t="shared" si="3997"/>
        <v>0</v>
      </c>
      <c r="GE451" s="153">
        <f t="shared" si="3998"/>
        <v>0</v>
      </c>
      <c r="GF451" s="153">
        <f t="shared" si="3999"/>
        <v>0</v>
      </c>
      <c r="GG451" s="79"/>
      <c r="GH451" s="79"/>
      <c r="GI451" s="79"/>
      <c r="GJ451" s="80"/>
      <c r="GK451" s="267"/>
      <c r="GL451" s="10"/>
      <c r="GM451" s="10"/>
      <c r="GN451" s="1"/>
      <c r="GO451" s="13"/>
      <c r="GP451" s="26"/>
      <c r="GQ451" s="5"/>
      <c r="GR451" s="5"/>
    </row>
    <row r="452" spans="1:200" ht="24.95" hidden="1" customHeight="1" outlineLevel="1" x14ac:dyDescent="0.3">
      <c r="A452" s="116"/>
      <c r="B452" s="168"/>
      <c r="C452" s="168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>
        <f t="shared" si="4087"/>
        <v>0</v>
      </c>
      <c r="N452" s="116"/>
      <c r="O452" s="181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116"/>
      <c r="AG452" s="116"/>
      <c r="AH452" s="116"/>
      <c r="AI452" s="181"/>
      <c r="AJ452" s="116"/>
      <c r="AK452" s="116"/>
      <c r="AL452" s="116"/>
      <c r="AM452" s="116"/>
      <c r="AN452" s="116"/>
      <c r="AO452" s="116"/>
      <c r="AP452" s="116"/>
      <c r="AQ452" s="116"/>
      <c r="AR452" s="116"/>
      <c r="AS452" s="116"/>
      <c r="AT452" s="116"/>
      <c r="AU452" s="116"/>
      <c r="AV452" s="116"/>
      <c r="AW452" s="116"/>
      <c r="AX452" s="116"/>
      <c r="AY452" s="116"/>
      <c r="AZ452" s="116"/>
      <c r="BA452" s="116"/>
      <c r="BB452" s="116"/>
      <c r="BC452" s="116"/>
      <c r="BD452" s="116"/>
      <c r="BE452" s="116"/>
      <c r="BF452" s="116"/>
      <c r="BG452" s="181">
        <f t="shared" si="3949"/>
        <v>0</v>
      </c>
      <c r="BH452" s="181">
        <f t="shared" si="3950"/>
        <v>0</v>
      </c>
      <c r="BI452" s="116"/>
      <c r="BJ452" s="116"/>
      <c r="BK452" s="116"/>
      <c r="BL452" s="116"/>
      <c r="BM452" s="82"/>
      <c r="BN452" s="184"/>
      <c r="BO452" s="184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>
        <f t="shared" si="4088"/>
        <v>0</v>
      </c>
      <c r="BZ452" s="79"/>
      <c r="CA452" s="153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153"/>
      <c r="CV452" s="79"/>
      <c r="CW452" s="79"/>
      <c r="CX452" s="79"/>
      <c r="CY452" s="79"/>
      <c r="CZ452" s="79"/>
      <c r="DA452" s="79"/>
      <c r="DB452" s="79"/>
      <c r="DC452" s="155"/>
      <c r="DD452" s="79"/>
      <c r="DE452" s="155"/>
      <c r="DF452" s="79"/>
      <c r="DG452" s="79"/>
      <c r="DH452" s="79"/>
      <c r="DI452" s="79"/>
      <c r="DJ452" s="79"/>
      <c r="DK452" s="155"/>
      <c r="DL452" s="79"/>
      <c r="DM452" s="79"/>
      <c r="DN452" s="79"/>
      <c r="DO452" s="79"/>
      <c r="DP452" s="79"/>
      <c r="DQ452" s="79"/>
      <c r="DR452" s="79"/>
      <c r="DS452" s="153">
        <f t="shared" si="3951"/>
        <v>0</v>
      </c>
      <c r="DT452" s="153">
        <f t="shared" si="3952"/>
        <v>0</v>
      </c>
      <c r="DU452" s="79"/>
      <c r="DV452" s="79"/>
      <c r="DW452" s="79"/>
      <c r="DX452" s="182"/>
      <c r="DY452" s="183"/>
      <c r="DZ452" s="184"/>
      <c r="EA452" s="184"/>
      <c r="EB452" s="79"/>
      <c r="EC452" s="79"/>
      <c r="ED452" s="79"/>
      <c r="EE452" s="79"/>
      <c r="EF452" s="79"/>
      <c r="EG452" s="79"/>
      <c r="EH452" s="79"/>
      <c r="EI452" s="79"/>
      <c r="EJ452" s="79">
        <f t="shared" si="3953"/>
        <v>0</v>
      </c>
      <c r="EK452" s="79">
        <f t="shared" si="3954"/>
        <v>0</v>
      </c>
      <c r="EL452" s="79">
        <f t="shared" si="3955"/>
        <v>0</v>
      </c>
      <c r="EM452" s="153">
        <f t="shared" si="3956"/>
        <v>0</v>
      </c>
      <c r="EN452" s="79">
        <f t="shared" si="3957"/>
        <v>0</v>
      </c>
      <c r="EO452" s="79">
        <f t="shared" si="3958"/>
        <v>0</v>
      </c>
      <c r="EP452" s="79">
        <f t="shared" si="3959"/>
        <v>0</v>
      </c>
      <c r="EQ452" s="79">
        <f t="shared" si="3960"/>
        <v>0</v>
      </c>
      <c r="ER452" s="79">
        <f t="shared" si="3961"/>
        <v>0</v>
      </c>
      <c r="ES452" s="79">
        <f t="shared" si="3962"/>
        <v>0</v>
      </c>
      <c r="ET452" s="79">
        <f t="shared" si="3963"/>
        <v>0</v>
      </c>
      <c r="EU452" s="79">
        <f t="shared" si="3964"/>
        <v>0</v>
      </c>
      <c r="EV452" s="79">
        <f t="shared" si="3965"/>
        <v>0</v>
      </c>
      <c r="EW452" s="79">
        <f t="shared" si="3966"/>
        <v>0</v>
      </c>
      <c r="EX452" s="79">
        <f t="shared" si="3967"/>
        <v>0</v>
      </c>
      <c r="EY452" s="79">
        <f t="shared" si="3968"/>
        <v>0</v>
      </c>
      <c r="EZ452" s="79">
        <f t="shared" si="3969"/>
        <v>0</v>
      </c>
      <c r="FA452" s="79">
        <f t="shared" si="3970"/>
        <v>0</v>
      </c>
      <c r="FB452" s="79">
        <f t="shared" si="3971"/>
        <v>0</v>
      </c>
      <c r="FC452" s="79">
        <f t="shared" si="3972"/>
        <v>0</v>
      </c>
      <c r="FD452" s="79">
        <f t="shared" si="3973"/>
        <v>0</v>
      </c>
      <c r="FE452" s="79">
        <f t="shared" si="3974"/>
        <v>0</v>
      </c>
      <c r="FF452" s="79">
        <f t="shared" si="3975"/>
        <v>0</v>
      </c>
      <c r="FG452" s="153">
        <f t="shared" si="3976"/>
        <v>0</v>
      </c>
      <c r="FH452" s="79">
        <f t="shared" si="3977"/>
        <v>0</v>
      </c>
      <c r="FI452" s="79">
        <f t="shared" si="3978"/>
        <v>0</v>
      </c>
      <c r="FJ452" s="79">
        <f t="shared" si="3979"/>
        <v>0</v>
      </c>
      <c r="FK452" s="79">
        <f t="shared" si="3980"/>
        <v>0</v>
      </c>
      <c r="FL452" s="79">
        <f t="shared" si="3981"/>
        <v>0</v>
      </c>
      <c r="FM452" s="79">
        <f t="shared" si="3982"/>
        <v>0</v>
      </c>
      <c r="FN452" s="79">
        <f t="shared" si="3983"/>
        <v>0</v>
      </c>
      <c r="FO452" s="79">
        <f t="shared" si="3984"/>
        <v>0</v>
      </c>
      <c r="FP452" s="79">
        <f t="shared" si="3985"/>
        <v>0</v>
      </c>
      <c r="FQ452" s="79">
        <f t="shared" si="3986"/>
        <v>0</v>
      </c>
      <c r="FR452" s="79"/>
      <c r="FS452" s="155">
        <f t="shared" si="3986"/>
        <v>0</v>
      </c>
      <c r="FT452" s="79">
        <f t="shared" si="3987"/>
        <v>0</v>
      </c>
      <c r="FU452" s="79">
        <f t="shared" si="3988"/>
        <v>0</v>
      </c>
      <c r="FV452" s="79">
        <f t="shared" si="3989"/>
        <v>0</v>
      </c>
      <c r="FW452" s="79">
        <f t="shared" si="3990"/>
        <v>0</v>
      </c>
      <c r="FX452" s="79">
        <f t="shared" si="3991"/>
        <v>0</v>
      </c>
      <c r="FY452" s="79">
        <f t="shared" si="3992"/>
        <v>0</v>
      </c>
      <c r="FZ452" s="79">
        <f t="shared" si="3993"/>
        <v>0</v>
      </c>
      <c r="GA452" s="79">
        <f t="shared" si="3994"/>
        <v>0</v>
      </c>
      <c r="GB452" s="79">
        <f t="shared" si="3995"/>
        <v>0</v>
      </c>
      <c r="GC452" s="79">
        <f t="shared" si="3996"/>
        <v>0</v>
      </c>
      <c r="GD452" s="79">
        <f t="shared" si="3997"/>
        <v>0</v>
      </c>
      <c r="GE452" s="153">
        <f t="shared" si="3998"/>
        <v>0</v>
      </c>
      <c r="GF452" s="153">
        <f t="shared" si="3999"/>
        <v>0</v>
      </c>
      <c r="GG452" s="79"/>
      <c r="GH452" s="79"/>
      <c r="GI452" s="79"/>
      <c r="GJ452" s="80"/>
      <c r="GK452" s="267"/>
      <c r="GL452" s="10"/>
      <c r="GM452" s="10"/>
      <c r="GN452" s="1"/>
      <c r="GO452" s="13"/>
      <c r="GP452" s="26"/>
      <c r="GQ452" s="5"/>
      <c r="GR452" s="5"/>
    </row>
    <row r="453" spans="1:200" ht="24.95" hidden="1" customHeight="1" outlineLevel="1" x14ac:dyDescent="0.3">
      <c r="A453" s="116"/>
      <c r="B453" s="168"/>
      <c r="C453" s="168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>
        <f t="shared" si="4087"/>
        <v>0</v>
      </c>
      <c r="N453" s="116"/>
      <c r="O453" s="181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116"/>
      <c r="AG453" s="116"/>
      <c r="AH453" s="116"/>
      <c r="AI453" s="181"/>
      <c r="AJ453" s="116"/>
      <c r="AK453" s="116"/>
      <c r="AL453" s="116"/>
      <c r="AM453" s="116"/>
      <c r="AN453" s="116"/>
      <c r="AO453" s="116"/>
      <c r="AP453" s="116"/>
      <c r="AQ453" s="116"/>
      <c r="AR453" s="116"/>
      <c r="AS453" s="116"/>
      <c r="AT453" s="116"/>
      <c r="AU453" s="116"/>
      <c r="AV453" s="116"/>
      <c r="AW453" s="116"/>
      <c r="AX453" s="116"/>
      <c r="AY453" s="116"/>
      <c r="AZ453" s="116"/>
      <c r="BA453" s="116"/>
      <c r="BB453" s="116"/>
      <c r="BC453" s="116"/>
      <c r="BD453" s="116"/>
      <c r="BE453" s="116"/>
      <c r="BF453" s="116"/>
      <c r="BG453" s="181">
        <f t="shared" si="3949"/>
        <v>0</v>
      </c>
      <c r="BH453" s="181">
        <f t="shared" si="3950"/>
        <v>0</v>
      </c>
      <c r="BI453" s="116"/>
      <c r="BJ453" s="116"/>
      <c r="BK453" s="116"/>
      <c r="BL453" s="116"/>
      <c r="BM453" s="82"/>
      <c r="BN453" s="184"/>
      <c r="BO453" s="184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>
        <f t="shared" si="4088"/>
        <v>0</v>
      </c>
      <c r="BZ453" s="79"/>
      <c r="CA453" s="153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153"/>
      <c r="CV453" s="79"/>
      <c r="CW453" s="79"/>
      <c r="CX453" s="79"/>
      <c r="CY453" s="79"/>
      <c r="CZ453" s="79"/>
      <c r="DA453" s="79"/>
      <c r="DB453" s="79"/>
      <c r="DC453" s="155"/>
      <c r="DD453" s="79"/>
      <c r="DE453" s="155"/>
      <c r="DF453" s="79"/>
      <c r="DG453" s="79"/>
      <c r="DH453" s="79"/>
      <c r="DI453" s="79"/>
      <c r="DJ453" s="79"/>
      <c r="DK453" s="155"/>
      <c r="DL453" s="79"/>
      <c r="DM453" s="79"/>
      <c r="DN453" s="79"/>
      <c r="DO453" s="79"/>
      <c r="DP453" s="79"/>
      <c r="DQ453" s="79"/>
      <c r="DR453" s="79"/>
      <c r="DS453" s="153">
        <f t="shared" si="3951"/>
        <v>0</v>
      </c>
      <c r="DT453" s="153">
        <f t="shared" si="3952"/>
        <v>0</v>
      </c>
      <c r="DU453" s="79"/>
      <c r="DV453" s="79"/>
      <c r="DW453" s="79"/>
      <c r="DX453" s="182"/>
      <c r="DY453" s="183"/>
      <c r="DZ453" s="184"/>
      <c r="EA453" s="184"/>
      <c r="EB453" s="79"/>
      <c r="EC453" s="79"/>
      <c r="ED453" s="79"/>
      <c r="EE453" s="79"/>
      <c r="EF453" s="79"/>
      <c r="EG453" s="79"/>
      <c r="EH453" s="79"/>
      <c r="EI453" s="79"/>
      <c r="EJ453" s="79">
        <f t="shared" si="3953"/>
        <v>0</v>
      </c>
      <c r="EK453" s="79">
        <f t="shared" si="3954"/>
        <v>0</v>
      </c>
      <c r="EL453" s="79">
        <f t="shared" si="3955"/>
        <v>0</v>
      </c>
      <c r="EM453" s="153">
        <f t="shared" si="3956"/>
        <v>0</v>
      </c>
      <c r="EN453" s="79">
        <f t="shared" si="3957"/>
        <v>0</v>
      </c>
      <c r="EO453" s="79">
        <f t="shared" si="3958"/>
        <v>0</v>
      </c>
      <c r="EP453" s="79">
        <f t="shared" si="3959"/>
        <v>0</v>
      </c>
      <c r="EQ453" s="79">
        <f t="shared" si="3960"/>
        <v>0</v>
      </c>
      <c r="ER453" s="79">
        <f t="shared" si="3961"/>
        <v>0</v>
      </c>
      <c r="ES453" s="79">
        <f t="shared" si="3962"/>
        <v>0</v>
      </c>
      <c r="ET453" s="79">
        <f t="shared" si="3963"/>
        <v>0</v>
      </c>
      <c r="EU453" s="79">
        <f t="shared" si="3964"/>
        <v>0</v>
      </c>
      <c r="EV453" s="79">
        <f t="shared" si="3965"/>
        <v>0</v>
      </c>
      <c r="EW453" s="79">
        <f t="shared" si="3966"/>
        <v>0</v>
      </c>
      <c r="EX453" s="79">
        <f t="shared" si="3967"/>
        <v>0</v>
      </c>
      <c r="EY453" s="79">
        <f t="shared" si="3968"/>
        <v>0</v>
      </c>
      <c r="EZ453" s="79">
        <f t="shared" si="3969"/>
        <v>0</v>
      </c>
      <c r="FA453" s="79">
        <f t="shared" si="3970"/>
        <v>0</v>
      </c>
      <c r="FB453" s="79">
        <f t="shared" si="3971"/>
        <v>0</v>
      </c>
      <c r="FC453" s="79">
        <f t="shared" si="3972"/>
        <v>0</v>
      </c>
      <c r="FD453" s="79">
        <f t="shared" si="3973"/>
        <v>0</v>
      </c>
      <c r="FE453" s="79">
        <f t="shared" si="3974"/>
        <v>0</v>
      </c>
      <c r="FF453" s="79">
        <f t="shared" si="3975"/>
        <v>0</v>
      </c>
      <c r="FG453" s="153">
        <f t="shared" si="3976"/>
        <v>0</v>
      </c>
      <c r="FH453" s="79">
        <f t="shared" si="3977"/>
        <v>0</v>
      </c>
      <c r="FI453" s="79">
        <f t="shared" si="3978"/>
        <v>0</v>
      </c>
      <c r="FJ453" s="79">
        <f t="shared" si="3979"/>
        <v>0</v>
      </c>
      <c r="FK453" s="79">
        <f t="shared" si="3980"/>
        <v>0</v>
      </c>
      <c r="FL453" s="79">
        <f t="shared" si="3981"/>
        <v>0</v>
      </c>
      <c r="FM453" s="79">
        <f t="shared" si="3982"/>
        <v>0</v>
      </c>
      <c r="FN453" s="79">
        <f t="shared" si="3983"/>
        <v>0</v>
      </c>
      <c r="FO453" s="79">
        <f t="shared" si="3984"/>
        <v>0</v>
      </c>
      <c r="FP453" s="79">
        <f t="shared" si="3985"/>
        <v>0</v>
      </c>
      <c r="FQ453" s="79">
        <f t="shared" si="3986"/>
        <v>0</v>
      </c>
      <c r="FR453" s="79"/>
      <c r="FS453" s="155">
        <f t="shared" si="3986"/>
        <v>0</v>
      </c>
      <c r="FT453" s="79">
        <f t="shared" si="3987"/>
        <v>0</v>
      </c>
      <c r="FU453" s="79">
        <f t="shared" si="3988"/>
        <v>0</v>
      </c>
      <c r="FV453" s="79">
        <f t="shared" si="3989"/>
        <v>0</v>
      </c>
      <c r="FW453" s="79">
        <f t="shared" si="3990"/>
        <v>0</v>
      </c>
      <c r="FX453" s="79">
        <f t="shared" si="3991"/>
        <v>0</v>
      </c>
      <c r="FY453" s="79">
        <f t="shared" si="3992"/>
        <v>0</v>
      </c>
      <c r="FZ453" s="79">
        <f t="shared" si="3993"/>
        <v>0</v>
      </c>
      <c r="GA453" s="79">
        <f t="shared" si="3994"/>
        <v>0</v>
      </c>
      <c r="GB453" s="79">
        <f t="shared" si="3995"/>
        <v>0</v>
      </c>
      <c r="GC453" s="79">
        <f t="shared" si="3996"/>
        <v>0</v>
      </c>
      <c r="GD453" s="79">
        <f t="shared" si="3997"/>
        <v>0</v>
      </c>
      <c r="GE453" s="153">
        <f t="shared" si="3998"/>
        <v>0</v>
      </c>
      <c r="GF453" s="153">
        <f t="shared" si="3999"/>
        <v>0</v>
      </c>
      <c r="GG453" s="79"/>
      <c r="GH453" s="79"/>
      <c r="GI453" s="79"/>
      <c r="GJ453" s="80"/>
      <c r="GK453" s="267"/>
      <c r="GL453" s="10"/>
      <c r="GM453" s="10"/>
      <c r="GN453" s="1"/>
      <c r="GO453" s="13"/>
      <c r="GP453" s="26"/>
      <c r="GQ453" s="5"/>
      <c r="GR453" s="5"/>
    </row>
    <row r="454" spans="1:200" ht="24.95" hidden="1" customHeight="1" outlineLevel="1" x14ac:dyDescent="0.3">
      <c r="A454" s="116"/>
      <c r="B454" s="168"/>
      <c r="C454" s="168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>
        <f t="shared" si="4087"/>
        <v>0</v>
      </c>
      <c r="N454" s="116"/>
      <c r="O454" s="181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116"/>
      <c r="AG454" s="116"/>
      <c r="AH454" s="116"/>
      <c r="AI454" s="181"/>
      <c r="AJ454" s="116"/>
      <c r="AK454" s="116"/>
      <c r="AL454" s="116"/>
      <c r="AM454" s="116"/>
      <c r="AN454" s="116"/>
      <c r="AO454" s="116"/>
      <c r="AP454" s="116"/>
      <c r="AQ454" s="116"/>
      <c r="AR454" s="116"/>
      <c r="AS454" s="116"/>
      <c r="AT454" s="116"/>
      <c r="AU454" s="116"/>
      <c r="AV454" s="116"/>
      <c r="AW454" s="116"/>
      <c r="AX454" s="116"/>
      <c r="AY454" s="116"/>
      <c r="AZ454" s="116"/>
      <c r="BA454" s="116"/>
      <c r="BB454" s="116"/>
      <c r="BC454" s="116"/>
      <c r="BD454" s="116"/>
      <c r="BE454" s="116"/>
      <c r="BF454" s="116"/>
      <c r="BG454" s="181">
        <f t="shared" si="3949"/>
        <v>0</v>
      </c>
      <c r="BH454" s="181">
        <f t="shared" si="3950"/>
        <v>0</v>
      </c>
      <c r="BI454" s="116"/>
      <c r="BJ454" s="116"/>
      <c r="BK454" s="116"/>
      <c r="BL454" s="116"/>
      <c r="BM454" s="82"/>
      <c r="BN454" s="184"/>
      <c r="BO454" s="184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>
        <f t="shared" si="4088"/>
        <v>0</v>
      </c>
      <c r="BZ454" s="79"/>
      <c r="CA454" s="153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153"/>
      <c r="CV454" s="79"/>
      <c r="CW454" s="79"/>
      <c r="CX454" s="79"/>
      <c r="CY454" s="79"/>
      <c r="CZ454" s="79"/>
      <c r="DA454" s="79"/>
      <c r="DB454" s="79"/>
      <c r="DC454" s="155"/>
      <c r="DD454" s="79"/>
      <c r="DE454" s="155"/>
      <c r="DF454" s="79"/>
      <c r="DG454" s="79"/>
      <c r="DH454" s="79"/>
      <c r="DI454" s="79"/>
      <c r="DJ454" s="79"/>
      <c r="DK454" s="155"/>
      <c r="DL454" s="79"/>
      <c r="DM454" s="79"/>
      <c r="DN454" s="79"/>
      <c r="DO454" s="79"/>
      <c r="DP454" s="79"/>
      <c r="DQ454" s="79"/>
      <c r="DR454" s="79"/>
      <c r="DS454" s="153">
        <f t="shared" si="3951"/>
        <v>0</v>
      </c>
      <c r="DT454" s="153">
        <f t="shared" si="3952"/>
        <v>0</v>
      </c>
      <c r="DU454" s="79"/>
      <c r="DV454" s="79"/>
      <c r="DW454" s="79"/>
      <c r="DX454" s="182"/>
      <c r="DY454" s="183"/>
      <c r="DZ454" s="184"/>
      <c r="EA454" s="184"/>
      <c r="EB454" s="79"/>
      <c r="EC454" s="79"/>
      <c r="ED454" s="79"/>
      <c r="EE454" s="79"/>
      <c r="EF454" s="79"/>
      <c r="EG454" s="79"/>
      <c r="EH454" s="79"/>
      <c r="EI454" s="79"/>
      <c r="EJ454" s="79">
        <f t="shared" si="3953"/>
        <v>0</v>
      </c>
      <c r="EK454" s="79">
        <f t="shared" si="3954"/>
        <v>0</v>
      </c>
      <c r="EL454" s="79">
        <f t="shared" si="3955"/>
        <v>0</v>
      </c>
      <c r="EM454" s="153">
        <f t="shared" si="3956"/>
        <v>0</v>
      </c>
      <c r="EN454" s="79">
        <f t="shared" si="3957"/>
        <v>0</v>
      </c>
      <c r="EO454" s="79">
        <f t="shared" si="3958"/>
        <v>0</v>
      </c>
      <c r="EP454" s="79">
        <f t="shared" si="3959"/>
        <v>0</v>
      </c>
      <c r="EQ454" s="79">
        <f t="shared" si="3960"/>
        <v>0</v>
      </c>
      <c r="ER454" s="79">
        <f t="shared" si="3961"/>
        <v>0</v>
      </c>
      <c r="ES454" s="79">
        <f t="shared" si="3962"/>
        <v>0</v>
      </c>
      <c r="ET454" s="79">
        <f t="shared" si="3963"/>
        <v>0</v>
      </c>
      <c r="EU454" s="79">
        <f t="shared" si="3964"/>
        <v>0</v>
      </c>
      <c r="EV454" s="79">
        <f t="shared" si="3965"/>
        <v>0</v>
      </c>
      <c r="EW454" s="79">
        <f t="shared" si="3966"/>
        <v>0</v>
      </c>
      <c r="EX454" s="79">
        <f t="shared" si="3967"/>
        <v>0</v>
      </c>
      <c r="EY454" s="79">
        <f t="shared" si="3968"/>
        <v>0</v>
      </c>
      <c r="EZ454" s="79">
        <f t="shared" si="3969"/>
        <v>0</v>
      </c>
      <c r="FA454" s="79">
        <f t="shared" si="3970"/>
        <v>0</v>
      </c>
      <c r="FB454" s="79">
        <f t="shared" si="3971"/>
        <v>0</v>
      </c>
      <c r="FC454" s="79">
        <f t="shared" si="3972"/>
        <v>0</v>
      </c>
      <c r="FD454" s="79">
        <f t="shared" si="3973"/>
        <v>0</v>
      </c>
      <c r="FE454" s="79">
        <f t="shared" si="3974"/>
        <v>0</v>
      </c>
      <c r="FF454" s="79">
        <f t="shared" si="3975"/>
        <v>0</v>
      </c>
      <c r="FG454" s="153">
        <f t="shared" si="3976"/>
        <v>0</v>
      </c>
      <c r="FH454" s="79">
        <f t="shared" si="3977"/>
        <v>0</v>
      </c>
      <c r="FI454" s="79">
        <f t="shared" si="3978"/>
        <v>0</v>
      </c>
      <c r="FJ454" s="79">
        <f t="shared" si="3979"/>
        <v>0</v>
      </c>
      <c r="FK454" s="79">
        <f t="shared" si="3980"/>
        <v>0</v>
      </c>
      <c r="FL454" s="79">
        <f t="shared" si="3981"/>
        <v>0</v>
      </c>
      <c r="FM454" s="79">
        <f t="shared" si="3982"/>
        <v>0</v>
      </c>
      <c r="FN454" s="79">
        <f t="shared" si="3983"/>
        <v>0</v>
      </c>
      <c r="FO454" s="79">
        <f t="shared" si="3984"/>
        <v>0</v>
      </c>
      <c r="FP454" s="79">
        <f t="shared" si="3985"/>
        <v>0</v>
      </c>
      <c r="FQ454" s="79">
        <f t="shared" si="3986"/>
        <v>0</v>
      </c>
      <c r="FR454" s="79"/>
      <c r="FS454" s="155">
        <f t="shared" si="3986"/>
        <v>0</v>
      </c>
      <c r="FT454" s="79">
        <f t="shared" si="3987"/>
        <v>0</v>
      </c>
      <c r="FU454" s="79">
        <f t="shared" si="3988"/>
        <v>0</v>
      </c>
      <c r="FV454" s="79">
        <f t="shared" si="3989"/>
        <v>0</v>
      </c>
      <c r="FW454" s="79">
        <f t="shared" si="3990"/>
        <v>0</v>
      </c>
      <c r="FX454" s="79">
        <f t="shared" si="3991"/>
        <v>0</v>
      </c>
      <c r="FY454" s="79">
        <f t="shared" si="3992"/>
        <v>0</v>
      </c>
      <c r="FZ454" s="79">
        <f t="shared" si="3993"/>
        <v>0</v>
      </c>
      <c r="GA454" s="79">
        <f t="shared" si="3994"/>
        <v>0</v>
      </c>
      <c r="GB454" s="79">
        <f t="shared" si="3995"/>
        <v>0</v>
      </c>
      <c r="GC454" s="79">
        <f t="shared" si="3996"/>
        <v>0</v>
      </c>
      <c r="GD454" s="79">
        <f t="shared" si="3997"/>
        <v>0</v>
      </c>
      <c r="GE454" s="153">
        <f t="shared" si="3998"/>
        <v>0</v>
      </c>
      <c r="GF454" s="153">
        <f t="shared" si="3999"/>
        <v>0</v>
      </c>
      <c r="GG454" s="79"/>
      <c r="GH454" s="79"/>
      <c r="GI454" s="79"/>
      <c r="GJ454" s="80"/>
      <c r="GK454" s="267"/>
      <c r="GL454" s="10"/>
      <c r="GM454" s="10"/>
      <c r="GN454" s="1"/>
      <c r="GO454" s="13"/>
      <c r="GP454" s="26"/>
      <c r="GQ454" s="5"/>
      <c r="GR454" s="5"/>
    </row>
    <row r="455" spans="1:200" ht="24.95" hidden="1" customHeight="1" outlineLevel="1" x14ac:dyDescent="0.3">
      <c r="A455" s="116"/>
      <c r="B455" s="168"/>
      <c r="C455" s="168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>
        <f t="shared" si="4087"/>
        <v>0</v>
      </c>
      <c r="N455" s="116"/>
      <c r="O455" s="181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116"/>
      <c r="AG455" s="116"/>
      <c r="AH455" s="116"/>
      <c r="AI455" s="181"/>
      <c r="AJ455" s="116"/>
      <c r="AK455" s="116"/>
      <c r="AL455" s="116"/>
      <c r="AM455" s="116"/>
      <c r="AN455" s="116"/>
      <c r="AO455" s="116"/>
      <c r="AP455" s="116"/>
      <c r="AQ455" s="116"/>
      <c r="AR455" s="116"/>
      <c r="AS455" s="116"/>
      <c r="AT455" s="116"/>
      <c r="AU455" s="116"/>
      <c r="AV455" s="116"/>
      <c r="AW455" s="116"/>
      <c r="AX455" s="116"/>
      <c r="AY455" s="116"/>
      <c r="AZ455" s="116"/>
      <c r="BA455" s="116"/>
      <c r="BB455" s="116"/>
      <c r="BC455" s="116"/>
      <c r="BD455" s="116"/>
      <c r="BE455" s="116"/>
      <c r="BF455" s="116"/>
      <c r="BG455" s="181">
        <f t="shared" si="3949"/>
        <v>0</v>
      </c>
      <c r="BH455" s="181">
        <f t="shared" si="3950"/>
        <v>0</v>
      </c>
      <c r="BI455" s="116"/>
      <c r="BJ455" s="116"/>
      <c r="BK455" s="116"/>
      <c r="BL455" s="116"/>
      <c r="BM455" s="185"/>
      <c r="BN455" s="186"/>
      <c r="BO455" s="186"/>
      <c r="BP455" s="83"/>
      <c r="BQ455" s="83"/>
      <c r="BR455" s="83"/>
      <c r="BS455" s="83"/>
      <c r="BT455" s="83"/>
      <c r="BU455" s="83"/>
      <c r="BV455" s="83"/>
      <c r="BW455" s="83"/>
      <c r="BX455" s="83"/>
      <c r="BY455" s="83">
        <f t="shared" si="4088"/>
        <v>0</v>
      </c>
      <c r="BZ455" s="83"/>
      <c r="CA455" s="187"/>
      <c r="CB455" s="83"/>
      <c r="CC455" s="83"/>
      <c r="CD455" s="83"/>
      <c r="CE455" s="83"/>
      <c r="CF455" s="83"/>
      <c r="CG455" s="83"/>
      <c r="CH455" s="83"/>
      <c r="CI455" s="83"/>
      <c r="CJ455" s="83"/>
      <c r="CK455" s="83"/>
      <c r="CL455" s="83"/>
      <c r="CM455" s="83"/>
      <c r="CN455" s="83"/>
      <c r="CO455" s="83"/>
      <c r="CP455" s="83"/>
      <c r="CQ455" s="83"/>
      <c r="CR455" s="83"/>
      <c r="CS455" s="83"/>
      <c r="CT455" s="83"/>
      <c r="CU455" s="187"/>
      <c r="CV455" s="83"/>
      <c r="CW455" s="83"/>
      <c r="CX455" s="83"/>
      <c r="CY455" s="83"/>
      <c r="CZ455" s="83"/>
      <c r="DA455" s="83"/>
      <c r="DB455" s="83"/>
      <c r="DC455" s="188"/>
      <c r="DD455" s="83"/>
      <c r="DE455" s="188"/>
      <c r="DF455" s="83"/>
      <c r="DG455" s="83"/>
      <c r="DH455" s="83"/>
      <c r="DI455" s="83"/>
      <c r="DJ455" s="83"/>
      <c r="DK455" s="188"/>
      <c r="DL455" s="83"/>
      <c r="DM455" s="83"/>
      <c r="DN455" s="83"/>
      <c r="DO455" s="83"/>
      <c r="DP455" s="83"/>
      <c r="DQ455" s="83"/>
      <c r="DR455" s="83"/>
      <c r="DS455" s="187">
        <f t="shared" si="3951"/>
        <v>0</v>
      </c>
      <c r="DT455" s="187">
        <f t="shared" si="3952"/>
        <v>0</v>
      </c>
      <c r="DU455" s="83"/>
      <c r="DV455" s="83"/>
      <c r="DW455" s="83"/>
      <c r="DX455" s="84"/>
      <c r="DY455" s="189"/>
      <c r="DZ455" s="186"/>
      <c r="EA455" s="186"/>
      <c r="EB455" s="83"/>
      <c r="EC455" s="83"/>
      <c r="ED455" s="83"/>
      <c r="EE455" s="83"/>
      <c r="EF455" s="83"/>
      <c r="EG455" s="83"/>
      <c r="EH455" s="83"/>
      <c r="EI455" s="83"/>
      <c r="EJ455" s="83">
        <f t="shared" si="3953"/>
        <v>0</v>
      </c>
      <c r="EK455" s="83">
        <f t="shared" si="3954"/>
        <v>0</v>
      </c>
      <c r="EL455" s="83">
        <f t="shared" si="3955"/>
        <v>0</v>
      </c>
      <c r="EM455" s="187">
        <f t="shared" si="3956"/>
        <v>0</v>
      </c>
      <c r="EN455" s="83">
        <f t="shared" si="3957"/>
        <v>0</v>
      </c>
      <c r="EO455" s="83">
        <f t="shared" si="3958"/>
        <v>0</v>
      </c>
      <c r="EP455" s="83">
        <f t="shared" si="3959"/>
        <v>0</v>
      </c>
      <c r="EQ455" s="83">
        <f t="shared" si="3960"/>
        <v>0</v>
      </c>
      <c r="ER455" s="83">
        <f t="shared" si="3961"/>
        <v>0</v>
      </c>
      <c r="ES455" s="83">
        <f t="shared" si="3962"/>
        <v>0</v>
      </c>
      <c r="ET455" s="83">
        <f t="shared" si="3963"/>
        <v>0</v>
      </c>
      <c r="EU455" s="83">
        <f t="shared" si="3964"/>
        <v>0</v>
      </c>
      <c r="EV455" s="83">
        <f t="shared" si="3965"/>
        <v>0</v>
      </c>
      <c r="EW455" s="83">
        <f t="shared" si="3966"/>
        <v>0</v>
      </c>
      <c r="EX455" s="83">
        <f t="shared" si="3967"/>
        <v>0</v>
      </c>
      <c r="EY455" s="83">
        <f t="shared" si="3968"/>
        <v>0</v>
      </c>
      <c r="EZ455" s="83">
        <f t="shared" si="3969"/>
        <v>0</v>
      </c>
      <c r="FA455" s="83">
        <f t="shared" si="3970"/>
        <v>0</v>
      </c>
      <c r="FB455" s="83">
        <f t="shared" si="3971"/>
        <v>0</v>
      </c>
      <c r="FC455" s="83">
        <f t="shared" si="3972"/>
        <v>0</v>
      </c>
      <c r="FD455" s="83">
        <f t="shared" si="3973"/>
        <v>0</v>
      </c>
      <c r="FE455" s="83">
        <f t="shared" si="3974"/>
        <v>0</v>
      </c>
      <c r="FF455" s="83">
        <f t="shared" si="3975"/>
        <v>0</v>
      </c>
      <c r="FG455" s="187">
        <f t="shared" si="3976"/>
        <v>0</v>
      </c>
      <c r="FH455" s="83">
        <f t="shared" si="3977"/>
        <v>0</v>
      </c>
      <c r="FI455" s="83">
        <f t="shared" si="3978"/>
        <v>0</v>
      </c>
      <c r="FJ455" s="83">
        <f t="shared" si="3979"/>
        <v>0</v>
      </c>
      <c r="FK455" s="83">
        <f t="shared" si="3980"/>
        <v>0</v>
      </c>
      <c r="FL455" s="83">
        <f t="shared" si="3981"/>
        <v>0</v>
      </c>
      <c r="FM455" s="83">
        <f t="shared" si="3982"/>
        <v>0</v>
      </c>
      <c r="FN455" s="83">
        <f t="shared" si="3983"/>
        <v>0</v>
      </c>
      <c r="FO455" s="83">
        <f t="shared" si="3984"/>
        <v>0</v>
      </c>
      <c r="FP455" s="83">
        <f t="shared" si="3985"/>
        <v>0</v>
      </c>
      <c r="FQ455" s="83">
        <f t="shared" si="3986"/>
        <v>0</v>
      </c>
      <c r="FR455" s="83"/>
      <c r="FS455" s="188">
        <f t="shared" si="3986"/>
        <v>0</v>
      </c>
      <c r="FT455" s="83">
        <f t="shared" si="3987"/>
        <v>0</v>
      </c>
      <c r="FU455" s="83">
        <f t="shared" si="3988"/>
        <v>0</v>
      </c>
      <c r="FV455" s="83">
        <f t="shared" si="3989"/>
        <v>0</v>
      </c>
      <c r="FW455" s="83">
        <f t="shared" si="3990"/>
        <v>0</v>
      </c>
      <c r="FX455" s="83">
        <f t="shared" si="3991"/>
        <v>0</v>
      </c>
      <c r="FY455" s="83">
        <f t="shared" si="3992"/>
        <v>0</v>
      </c>
      <c r="FZ455" s="83">
        <f t="shared" si="3993"/>
        <v>0</v>
      </c>
      <c r="GA455" s="83">
        <f t="shared" si="3994"/>
        <v>0</v>
      </c>
      <c r="GB455" s="83">
        <f t="shared" si="3995"/>
        <v>0</v>
      </c>
      <c r="GC455" s="83">
        <f t="shared" si="3996"/>
        <v>0</v>
      </c>
      <c r="GD455" s="83">
        <f t="shared" si="3997"/>
        <v>0</v>
      </c>
      <c r="GE455" s="187">
        <f t="shared" si="3998"/>
        <v>0</v>
      </c>
      <c r="GF455" s="187">
        <f t="shared" si="3999"/>
        <v>0</v>
      </c>
      <c r="GG455" s="83"/>
      <c r="GH455" s="83"/>
      <c r="GI455" s="83"/>
      <c r="GJ455" s="195"/>
      <c r="GK455" s="267"/>
      <c r="GL455" s="10"/>
      <c r="GM455" s="10"/>
      <c r="GN455" s="1"/>
      <c r="GO455" s="13"/>
      <c r="GP455" s="26"/>
      <c r="GQ455" s="5"/>
      <c r="GR455" s="5"/>
    </row>
    <row r="456" spans="1:200" s="2" customFormat="1" ht="24.75" customHeight="1" collapsed="1" x14ac:dyDescent="0.3">
      <c r="A456" s="152">
        <v>29</v>
      </c>
      <c r="B456" s="101" t="s">
        <v>89</v>
      </c>
      <c r="C456" s="100" t="s">
        <v>84</v>
      </c>
      <c r="D456" s="101">
        <v>1</v>
      </c>
      <c r="E456" s="152"/>
      <c r="F456" s="152"/>
      <c r="G456" s="152"/>
      <c r="H456" s="152"/>
      <c r="I456" s="152"/>
      <c r="J456" s="152"/>
      <c r="K456" s="152"/>
      <c r="L456" s="152">
        <f>SUM(L457:L466)</f>
        <v>182</v>
      </c>
      <c r="M456" s="152">
        <f>SUM(M457:M466)</f>
        <v>112</v>
      </c>
      <c r="N456" s="152">
        <f>SUM(N457:N466)</f>
        <v>32</v>
      </c>
      <c r="O456" s="71">
        <f t="shared" ref="O456:BH456" si="4089">SUM(O457:O472)</f>
        <v>32</v>
      </c>
      <c r="P456" s="152">
        <f t="shared" si="4089"/>
        <v>64</v>
      </c>
      <c r="Q456" s="152">
        <f t="shared" si="4089"/>
        <v>64</v>
      </c>
      <c r="R456" s="152">
        <f t="shared" si="4089"/>
        <v>20</v>
      </c>
      <c r="S456" s="152">
        <f t="shared" si="4089"/>
        <v>20</v>
      </c>
      <c r="T456" s="152">
        <f t="shared" si="4089"/>
        <v>0</v>
      </c>
      <c r="U456" s="152">
        <f t="shared" si="4089"/>
        <v>0</v>
      </c>
      <c r="V456" s="152">
        <f t="shared" si="4089"/>
        <v>0</v>
      </c>
      <c r="W456" s="152">
        <f t="shared" si="4089"/>
        <v>0</v>
      </c>
      <c r="X456" s="152">
        <f t="shared" si="4089"/>
        <v>0</v>
      </c>
      <c r="Y456" s="152">
        <f t="shared" si="4089"/>
        <v>18.3</v>
      </c>
      <c r="Z456" s="152">
        <f t="shared" si="4089"/>
        <v>0</v>
      </c>
      <c r="AA456" s="152">
        <f t="shared" si="4089"/>
        <v>0</v>
      </c>
      <c r="AB456" s="152">
        <f t="shared" si="4089"/>
        <v>34</v>
      </c>
      <c r="AC456" s="152">
        <f t="shared" si="4089"/>
        <v>25.5</v>
      </c>
      <c r="AD456" s="152">
        <f t="shared" si="4089"/>
        <v>2</v>
      </c>
      <c r="AE456" s="152">
        <f t="shared" si="4089"/>
        <v>90</v>
      </c>
      <c r="AF456" s="152">
        <f t="shared" si="4089"/>
        <v>1</v>
      </c>
      <c r="AG456" s="152">
        <f t="shared" si="4089"/>
        <v>66</v>
      </c>
      <c r="AH456" s="152">
        <f t="shared" si="4089"/>
        <v>0</v>
      </c>
      <c r="AI456" s="71">
        <f t="shared" si="4089"/>
        <v>0</v>
      </c>
      <c r="AJ456" s="152">
        <f t="shared" si="4089"/>
        <v>0</v>
      </c>
      <c r="AK456" s="152">
        <f t="shared" si="4089"/>
        <v>0</v>
      </c>
      <c r="AL456" s="152">
        <f t="shared" si="4089"/>
        <v>0</v>
      </c>
      <c r="AM456" s="152">
        <f t="shared" si="4089"/>
        <v>0</v>
      </c>
      <c r="AN456" s="152">
        <f t="shared" si="4089"/>
        <v>0</v>
      </c>
      <c r="AO456" s="152">
        <f t="shared" si="4089"/>
        <v>0</v>
      </c>
      <c r="AP456" s="152">
        <f t="shared" si="4089"/>
        <v>0</v>
      </c>
      <c r="AQ456" s="152">
        <f t="shared" si="4089"/>
        <v>0</v>
      </c>
      <c r="AR456" s="152">
        <f t="shared" si="4089"/>
        <v>0</v>
      </c>
      <c r="AS456" s="152">
        <f t="shared" si="4089"/>
        <v>0</v>
      </c>
      <c r="AT456" s="152">
        <f t="shared" si="4089"/>
        <v>0</v>
      </c>
      <c r="AU456" s="152">
        <f t="shared" si="4089"/>
        <v>0</v>
      </c>
      <c r="AV456" s="152">
        <f t="shared" si="4089"/>
        <v>0</v>
      </c>
      <c r="AW456" s="152">
        <f t="shared" si="4089"/>
        <v>0</v>
      </c>
      <c r="AX456" s="152">
        <f t="shared" si="4089"/>
        <v>7</v>
      </c>
      <c r="AY456" s="152">
        <f t="shared" si="4089"/>
        <v>56</v>
      </c>
      <c r="AZ456" s="152">
        <f t="shared" si="4089"/>
        <v>0</v>
      </c>
      <c r="BA456" s="152">
        <f t="shared" si="4089"/>
        <v>0</v>
      </c>
      <c r="BB456" s="152">
        <f t="shared" si="4089"/>
        <v>0</v>
      </c>
      <c r="BC456" s="152">
        <f t="shared" si="4089"/>
        <v>0</v>
      </c>
      <c r="BD456" s="152">
        <f t="shared" si="4089"/>
        <v>0</v>
      </c>
      <c r="BE456" s="152">
        <f t="shared" si="4089"/>
        <v>0</v>
      </c>
      <c r="BF456" s="152">
        <f t="shared" si="4089"/>
        <v>0</v>
      </c>
      <c r="BG456" s="71">
        <f t="shared" si="4089"/>
        <v>371.79999999999995</v>
      </c>
      <c r="BH456" s="71">
        <f t="shared" si="4089"/>
        <v>172</v>
      </c>
      <c r="BI456" s="152"/>
      <c r="BJ456" s="152"/>
      <c r="BK456" s="152"/>
      <c r="BL456" s="152"/>
      <c r="BM456" s="152">
        <v>29</v>
      </c>
      <c r="BN456" s="101" t="s">
        <v>89</v>
      </c>
      <c r="BO456" s="100" t="s">
        <v>84</v>
      </c>
      <c r="BP456" s="101">
        <v>1</v>
      </c>
      <c r="BQ456" s="152"/>
      <c r="BR456" s="152"/>
      <c r="BS456" s="152"/>
      <c r="BT456" s="152"/>
      <c r="BU456" s="152"/>
      <c r="BV456" s="152"/>
      <c r="BW456" s="152"/>
      <c r="BX456" s="152">
        <f>SUM(BX457:BX466)</f>
        <v>206</v>
      </c>
      <c r="BY456" s="152">
        <f>SUM(BY457:BY466)</f>
        <v>124</v>
      </c>
      <c r="BZ456" s="152">
        <f>SUM(BZ457:BZ466)</f>
        <v>0</v>
      </c>
      <c r="CA456" s="71">
        <f t="shared" ref="CA456:DT456" si="4090">SUM(CA457:CA472)</f>
        <v>0</v>
      </c>
      <c r="CB456" s="152">
        <f t="shared" si="4090"/>
        <v>100</v>
      </c>
      <c r="CC456" s="152">
        <f t="shared" si="4090"/>
        <v>140</v>
      </c>
      <c r="CD456" s="152">
        <f t="shared" si="4090"/>
        <v>40</v>
      </c>
      <c r="CE456" s="152">
        <f t="shared" si="4090"/>
        <v>48</v>
      </c>
      <c r="CF456" s="152">
        <f t="shared" si="4090"/>
        <v>0</v>
      </c>
      <c r="CG456" s="152">
        <f t="shared" si="4090"/>
        <v>0</v>
      </c>
      <c r="CH456" s="152">
        <f t="shared" si="4090"/>
        <v>0</v>
      </c>
      <c r="CI456" s="152">
        <f t="shared" si="4090"/>
        <v>0</v>
      </c>
      <c r="CJ456" s="152">
        <f t="shared" si="4090"/>
        <v>0</v>
      </c>
      <c r="CK456" s="152">
        <f t="shared" si="4090"/>
        <v>46.8</v>
      </c>
      <c r="CL456" s="152">
        <f t="shared" si="4090"/>
        <v>0</v>
      </c>
      <c r="CM456" s="152">
        <f t="shared" si="4090"/>
        <v>0</v>
      </c>
      <c r="CN456" s="152">
        <f t="shared" si="4090"/>
        <v>0</v>
      </c>
      <c r="CO456" s="152">
        <f t="shared" si="4090"/>
        <v>0</v>
      </c>
      <c r="CP456" s="152">
        <f t="shared" si="4090"/>
        <v>2</v>
      </c>
      <c r="CQ456" s="152">
        <f t="shared" si="4090"/>
        <v>90</v>
      </c>
      <c r="CR456" s="152">
        <f t="shared" si="4090"/>
        <v>0</v>
      </c>
      <c r="CS456" s="152">
        <f t="shared" si="4090"/>
        <v>0</v>
      </c>
      <c r="CT456" s="152">
        <f t="shared" si="4090"/>
        <v>0</v>
      </c>
      <c r="CU456" s="71">
        <f t="shared" si="4090"/>
        <v>0</v>
      </c>
      <c r="CV456" s="152">
        <f t="shared" si="4090"/>
        <v>0</v>
      </c>
      <c r="CW456" s="152">
        <f t="shared" si="4090"/>
        <v>0</v>
      </c>
      <c r="CX456" s="152">
        <f t="shared" si="4090"/>
        <v>1</v>
      </c>
      <c r="CY456" s="152">
        <f t="shared" si="4090"/>
        <v>44</v>
      </c>
      <c r="CZ456" s="152">
        <f t="shared" si="4090"/>
        <v>0</v>
      </c>
      <c r="DA456" s="152">
        <f t="shared" si="4090"/>
        <v>0</v>
      </c>
      <c r="DB456" s="152">
        <f t="shared" si="4090"/>
        <v>0</v>
      </c>
      <c r="DC456" s="169">
        <f t="shared" si="4090"/>
        <v>0</v>
      </c>
      <c r="DD456" s="152">
        <f t="shared" si="4090"/>
        <v>7</v>
      </c>
      <c r="DE456" s="169">
        <f t="shared" si="4090"/>
        <v>60</v>
      </c>
      <c r="DF456" s="152">
        <f t="shared" si="4090"/>
        <v>0</v>
      </c>
      <c r="DG456" s="152">
        <f t="shared" si="4090"/>
        <v>0</v>
      </c>
      <c r="DH456" s="152">
        <f t="shared" si="4090"/>
        <v>0</v>
      </c>
      <c r="DI456" s="152">
        <f t="shared" si="4090"/>
        <v>0</v>
      </c>
      <c r="DJ456" s="152">
        <f t="shared" si="4090"/>
        <v>2</v>
      </c>
      <c r="DK456" s="169">
        <f t="shared" si="4090"/>
        <v>61</v>
      </c>
      <c r="DL456" s="152">
        <f t="shared" si="4090"/>
        <v>0</v>
      </c>
      <c r="DM456" s="152">
        <f t="shared" si="4090"/>
        <v>0</v>
      </c>
      <c r="DN456" s="152">
        <f t="shared" si="4090"/>
        <v>0</v>
      </c>
      <c r="DO456" s="152">
        <f t="shared" si="4090"/>
        <v>0</v>
      </c>
      <c r="DP456" s="152">
        <f t="shared" si="4090"/>
        <v>0</v>
      </c>
      <c r="DQ456" s="152">
        <f t="shared" si="4090"/>
        <v>0</v>
      </c>
      <c r="DR456" s="152">
        <f t="shared" si="4090"/>
        <v>0</v>
      </c>
      <c r="DS456" s="71">
        <f t="shared" si="4090"/>
        <v>489.80000000000007</v>
      </c>
      <c r="DT456" s="71">
        <f t="shared" si="4090"/>
        <v>309</v>
      </c>
      <c r="DU456" s="152"/>
      <c r="DV456" s="152"/>
      <c r="DW456" s="152"/>
      <c r="DX456" s="152"/>
      <c r="DY456" s="152">
        <v>29</v>
      </c>
      <c r="DZ456" s="101" t="s">
        <v>89</v>
      </c>
      <c r="EA456" s="100" t="s">
        <v>84</v>
      </c>
      <c r="EB456" s="101">
        <v>1</v>
      </c>
      <c r="EC456" s="152"/>
      <c r="ED456" s="152"/>
      <c r="EE456" s="152"/>
      <c r="EF456" s="152"/>
      <c r="EG456" s="152"/>
      <c r="EH456" s="152"/>
      <c r="EI456" s="152"/>
      <c r="EJ456" s="152">
        <f t="shared" ref="EJ456:FP456" si="4091">SUM(EJ457:EJ472)</f>
        <v>416</v>
      </c>
      <c r="EK456" s="152">
        <f t="shared" si="4091"/>
        <v>256</v>
      </c>
      <c r="EL456" s="152">
        <f t="shared" si="4091"/>
        <v>32</v>
      </c>
      <c r="EM456" s="71">
        <f t="shared" si="4091"/>
        <v>32</v>
      </c>
      <c r="EN456" s="152">
        <f t="shared" si="4091"/>
        <v>164</v>
      </c>
      <c r="EO456" s="152">
        <f t="shared" si="4091"/>
        <v>204</v>
      </c>
      <c r="EP456" s="152">
        <f t="shared" si="4091"/>
        <v>60</v>
      </c>
      <c r="EQ456" s="152">
        <f t="shared" si="4091"/>
        <v>68</v>
      </c>
      <c r="ER456" s="152">
        <f t="shared" si="4091"/>
        <v>0</v>
      </c>
      <c r="ES456" s="152">
        <f t="shared" si="4091"/>
        <v>0</v>
      </c>
      <c r="ET456" s="152">
        <f t="shared" si="4091"/>
        <v>0</v>
      </c>
      <c r="EU456" s="152">
        <f t="shared" si="4091"/>
        <v>0</v>
      </c>
      <c r="EV456" s="152">
        <f t="shared" si="4091"/>
        <v>0</v>
      </c>
      <c r="EW456" s="152">
        <f t="shared" si="4091"/>
        <v>65.099999999999994</v>
      </c>
      <c r="EX456" s="152">
        <f t="shared" si="4091"/>
        <v>0</v>
      </c>
      <c r="EY456" s="152">
        <f t="shared" si="4091"/>
        <v>0</v>
      </c>
      <c r="EZ456" s="152">
        <f t="shared" si="4091"/>
        <v>34</v>
      </c>
      <c r="FA456" s="152">
        <f t="shared" si="4091"/>
        <v>25.5</v>
      </c>
      <c r="FB456" s="152">
        <f t="shared" si="4091"/>
        <v>4</v>
      </c>
      <c r="FC456" s="152">
        <f t="shared" si="4091"/>
        <v>180</v>
      </c>
      <c r="FD456" s="152">
        <f t="shared" si="4091"/>
        <v>1</v>
      </c>
      <c r="FE456" s="152">
        <f t="shared" si="4091"/>
        <v>66</v>
      </c>
      <c r="FF456" s="152">
        <f t="shared" si="4091"/>
        <v>0</v>
      </c>
      <c r="FG456" s="71">
        <f t="shared" si="4091"/>
        <v>0</v>
      </c>
      <c r="FH456" s="152">
        <f t="shared" si="4091"/>
        <v>0</v>
      </c>
      <c r="FI456" s="152">
        <f t="shared" si="4091"/>
        <v>0</v>
      </c>
      <c r="FJ456" s="152">
        <f t="shared" si="4091"/>
        <v>1</v>
      </c>
      <c r="FK456" s="152">
        <f t="shared" si="4091"/>
        <v>44</v>
      </c>
      <c r="FL456" s="152">
        <f t="shared" si="4091"/>
        <v>0</v>
      </c>
      <c r="FM456" s="152">
        <f t="shared" si="4091"/>
        <v>0</v>
      </c>
      <c r="FN456" s="152">
        <f t="shared" si="4091"/>
        <v>0</v>
      </c>
      <c r="FO456" s="152">
        <f t="shared" si="4091"/>
        <v>0</v>
      </c>
      <c r="FP456" s="152">
        <f t="shared" si="4091"/>
        <v>7</v>
      </c>
      <c r="FQ456" s="152">
        <f>SUM(FQ457:FQ472)</f>
        <v>60</v>
      </c>
      <c r="FR456" s="152"/>
      <c r="FS456" s="169">
        <f t="shared" ref="FS456:GF456" si="4092">SUM(FS457:FS472)</f>
        <v>0</v>
      </c>
      <c r="FT456" s="152">
        <f t="shared" si="4092"/>
        <v>0</v>
      </c>
      <c r="FU456" s="152">
        <f t="shared" si="4092"/>
        <v>0</v>
      </c>
      <c r="FV456" s="152">
        <f t="shared" si="4092"/>
        <v>9</v>
      </c>
      <c r="FW456" s="152">
        <f t="shared" si="4092"/>
        <v>117</v>
      </c>
      <c r="FX456" s="152">
        <f t="shared" si="4092"/>
        <v>0</v>
      </c>
      <c r="FY456" s="152">
        <f t="shared" si="4092"/>
        <v>0</v>
      </c>
      <c r="FZ456" s="152">
        <f t="shared" si="4092"/>
        <v>0</v>
      </c>
      <c r="GA456" s="152">
        <f t="shared" si="4092"/>
        <v>0</v>
      </c>
      <c r="GB456" s="152">
        <f t="shared" si="4092"/>
        <v>0</v>
      </c>
      <c r="GC456" s="152">
        <f t="shared" si="4092"/>
        <v>0</v>
      </c>
      <c r="GD456" s="152">
        <f t="shared" si="4092"/>
        <v>0</v>
      </c>
      <c r="GE456" s="71">
        <f t="shared" si="4092"/>
        <v>861.6</v>
      </c>
      <c r="GF456" s="71">
        <f t="shared" si="4092"/>
        <v>481</v>
      </c>
      <c r="GG456" s="152"/>
      <c r="GH456" s="152"/>
      <c r="GI456" s="152"/>
      <c r="GJ456" s="264"/>
      <c r="GK456" s="268"/>
      <c r="GL456" s="265"/>
      <c r="GM456" s="7"/>
      <c r="GO456" s="11"/>
      <c r="GP456" s="37"/>
      <c r="GR456" s="38"/>
    </row>
    <row r="457" spans="1:200" ht="24.75" hidden="1" customHeight="1" outlineLevel="1" x14ac:dyDescent="0.3">
      <c r="A457" s="116"/>
      <c r="B457" s="62" t="s">
        <v>93</v>
      </c>
      <c r="C457" s="119" t="s">
        <v>172</v>
      </c>
      <c r="D457" s="119" t="s">
        <v>95</v>
      </c>
      <c r="E457" s="119" t="s">
        <v>173</v>
      </c>
      <c r="F457" s="119" t="s">
        <v>175</v>
      </c>
      <c r="G457" s="119">
        <v>1</v>
      </c>
      <c r="H457" s="63">
        <v>25</v>
      </c>
      <c r="I457" s="63">
        <v>1</v>
      </c>
      <c r="J457" s="63">
        <v>1</v>
      </c>
      <c r="K457" s="63">
        <f>SUM(J457)*2</f>
        <v>2</v>
      </c>
      <c r="L457" s="109">
        <f>20+42</f>
        <v>62</v>
      </c>
      <c r="M457" s="110">
        <f t="shared" ref="M457:M463" si="4093">SUM(N457+P457+R457+T457+V457)</f>
        <v>32</v>
      </c>
      <c r="N457" s="109">
        <v>32</v>
      </c>
      <c r="O457" s="109">
        <f>SUM(N457)*I457</f>
        <v>32</v>
      </c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116"/>
      <c r="AG457" s="116"/>
      <c r="AH457" s="116"/>
      <c r="AI457" s="181"/>
      <c r="AJ457" s="116"/>
      <c r="AK457" s="116"/>
      <c r="AL457" s="116"/>
      <c r="AM457" s="116"/>
      <c r="AN457" s="116"/>
      <c r="AO457" s="116"/>
      <c r="AP457" s="116"/>
      <c r="AQ457" s="116"/>
      <c r="AR457" s="116"/>
      <c r="AS457" s="116"/>
      <c r="AT457" s="116"/>
      <c r="AU457" s="116"/>
      <c r="AV457" s="116"/>
      <c r="AW457" s="116"/>
      <c r="AX457" s="116"/>
      <c r="AY457" s="116"/>
      <c r="AZ457" s="116"/>
      <c r="BA457" s="116"/>
      <c r="BB457" s="116"/>
      <c r="BC457" s="116"/>
      <c r="BD457" s="116"/>
      <c r="BE457" s="116"/>
      <c r="BF457" s="116"/>
      <c r="BG457" s="181">
        <f t="shared" ref="BG457:BG472" si="4094">SUM(AO457+BE457+BC457+BA457+AY457+AW457+AS457+AQ457+AK457+AM457+AI457+AG457+AE457+AC457+AA457+Y457+X457+W457+U457+Q457+O457+S457+AU457)</f>
        <v>32</v>
      </c>
      <c r="BH457" s="181">
        <f t="shared" ref="BH457:BH472" si="4095">SUM(O457+Q457+U457+W457+X457+AS457+AW457+AY457+BA457+BC457+S457+AQ457)</f>
        <v>32</v>
      </c>
      <c r="BI457" s="116"/>
      <c r="BJ457" s="116"/>
      <c r="BK457" s="116"/>
      <c r="BL457" s="116"/>
      <c r="BM457" s="82"/>
      <c r="BN457" s="62" t="s">
        <v>102</v>
      </c>
      <c r="BO457" s="63" t="s">
        <v>94</v>
      </c>
      <c r="BP457" s="63" t="s">
        <v>190</v>
      </c>
      <c r="BQ457" s="63" t="s">
        <v>187</v>
      </c>
      <c r="BR457" s="63" t="s">
        <v>369</v>
      </c>
      <c r="BS457" s="63">
        <v>6</v>
      </c>
      <c r="BT457" s="63">
        <v>22</v>
      </c>
      <c r="BU457" s="63">
        <v>1</v>
      </c>
      <c r="BV457" s="63">
        <v>1</v>
      </c>
      <c r="BW457" s="63">
        <f t="shared" ref="BW457:BW458" si="4096">SUM(BV457)*2</f>
        <v>2</v>
      </c>
      <c r="BX457" s="109">
        <v>34</v>
      </c>
      <c r="BY457" s="124">
        <f t="shared" ref="BY457:BY458" si="4097">SUM(BZ457+CB457+CD457+CF457+CH457)</f>
        <v>20</v>
      </c>
      <c r="BZ457" s="109"/>
      <c r="CA457" s="109">
        <f t="shared" ref="CA457:CA458" si="4098">SUM(BZ457)*BU457</f>
        <v>0</v>
      </c>
      <c r="CB457" s="109">
        <v>14</v>
      </c>
      <c r="CC457" s="111">
        <f t="shared" ref="CC457:CC458" si="4099">BV457*CB457</f>
        <v>14</v>
      </c>
      <c r="CD457" s="109">
        <v>6</v>
      </c>
      <c r="CE457" s="111">
        <f t="shared" ref="CE457:CE458" si="4100">SUM(CD457)*BV457</f>
        <v>6</v>
      </c>
      <c r="CF457" s="65"/>
      <c r="CG457" s="66">
        <f t="shared" ref="CG457:CG458" si="4101">SUM(CF457)*BW457</f>
        <v>0</v>
      </c>
      <c r="CH457" s="65"/>
      <c r="CI457" s="66">
        <f t="shared" ref="CI457:CI458" si="4102">SUM(CH457)*BV457*5</f>
        <v>0</v>
      </c>
      <c r="CJ457" s="67">
        <f>SUM(BV457*DJ457*2+BW457*DL457*2)</f>
        <v>0</v>
      </c>
      <c r="CK457" s="68">
        <f t="shared" ref="CK457:CK458" si="4103">SUM(BX457*15/100*BV457)</f>
        <v>5.0999999999999996</v>
      </c>
      <c r="CL457" s="65"/>
      <c r="CM457" s="66"/>
      <c r="CN457" s="65"/>
      <c r="CO457" s="67">
        <f t="shared" ref="CO457:CO458" si="4104">SUM(CN457)*3*BT457/5</f>
        <v>0</v>
      </c>
      <c r="CP457" s="65"/>
      <c r="CQ457" s="69">
        <f t="shared" ref="CQ457:CQ458" si="4105">SUM(CP457*BT457*(30+4))</f>
        <v>0</v>
      </c>
      <c r="CR457" s="65"/>
      <c r="CS457" s="66">
        <f t="shared" ref="CS457:CS458" si="4106">SUM(CR457*BT457*3)</f>
        <v>0</v>
      </c>
      <c r="CT457" s="65"/>
      <c r="CU457" s="67">
        <f t="shared" ref="CU457:CU458" si="4107">SUM(CT457*BT457/3)</f>
        <v>0</v>
      </c>
      <c r="CV457" s="65"/>
      <c r="CW457" s="67">
        <f t="shared" ref="CW457:CW458" si="4108">SUM(CV457*BT457*2/3)</f>
        <v>0</v>
      </c>
      <c r="CX457" s="65"/>
      <c r="CY457" s="66">
        <f t="shared" ref="CY457:CY458" si="4109">SUM(CX457*BT457)*2</f>
        <v>0</v>
      </c>
      <c r="CZ457" s="65"/>
      <c r="DA457" s="66">
        <f t="shared" ref="DA457:DA458" si="4110">SUM(CZ457*BV457*2)</f>
        <v>0</v>
      </c>
      <c r="DB457" s="65"/>
      <c r="DC457" s="66">
        <f t="shared" ref="DC457:DC458" si="4111">SUM(DB457*BT457*2)</f>
        <v>0</v>
      </c>
      <c r="DD457" s="65">
        <v>1</v>
      </c>
      <c r="DE457" s="66">
        <f>DD457*BV457*6</f>
        <v>6</v>
      </c>
      <c r="DF457" s="65"/>
      <c r="DG457" s="67">
        <f t="shared" ref="DG457:DG458" si="4112">DF457*BT457/3</f>
        <v>0</v>
      </c>
      <c r="DH457" s="65"/>
      <c r="DI457" s="66">
        <f t="shared" ref="DI457:DI458" si="4113">SUM(BV457*DH457*6)</f>
        <v>0</v>
      </c>
      <c r="DJ457" s="65"/>
      <c r="DK457" s="66">
        <f t="shared" ref="DK457:DK458" si="4114">SUM(BV457*DJ457*8)</f>
        <v>0</v>
      </c>
      <c r="DL457" s="65"/>
      <c r="DM457" s="67">
        <f t="shared" ref="DM457:DM458" si="4115">SUM(DL457*BW457*5*6)</f>
        <v>0</v>
      </c>
      <c r="DN457" s="65"/>
      <c r="DO457" s="67">
        <f t="shared" ref="DO457:DO458" si="4116">SUM(DN457*BW457*4*6)</f>
        <v>0</v>
      </c>
      <c r="DP457" s="65"/>
      <c r="DQ457" s="70">
        <f t="shared" ref="DQ457:DQ458" si="4117">SUM(DP457*50)</f>
        <v>0</v>
      </c>
      <c r="DR457" s="79"/>
      <c r="DS457" s="153">
        <f t="shared" ref="DS457:DS472" si="4118">SUM(DA457+DQ457+DO457+DM457+DK457+DI457+DE457+DC457+CW457+CY457+CU457+CS457+CQ457+CO457+CM457+CK457+CJ457+CI457+CG457+CC457+CA457+CE457+DG457)</f>
        <v>31.1</v>
      </c>
      <c r="DT457" s="153">
        <f>SUM(CA457+CC457+CG457+CI457+CJ457+DE457+DI457+DK457+DM457+DO457+CE457+DC457)</f>
        <v>26</v>
      </c>
      <c r="DU457" s="79"/>
      <c r="DV457" s="79"/>
      <c r="DW457" s="79"/>
      <c r="DX457" s="182"/>
      <c r="DY457" s="183"/>
      <c r="DZ457" s="62"/>
      <c r="EA457" s="63"/>
      <c r="EB457" s="63"/>
      <c r="EC457" s="79"/>
      <c r="ED457" s="79"/>
      <c r="EE457" s="79"/>
      <c r="EF457" s="79"/>
      <c r="EG457" s="79"/>
      <c r="EH457" s="79"/>
      <c r="EI457" s="79"/>
      <c r="EJ457" s="79">
        <f t="shared" ref="EJ457:EJ472" si="4119">SUM(L457+BX457)</f>
        <v>96</v>
      </c>
      <c r="EK457" s="79">
        <f t="shared" ref="EK457:EK472" si="4120">SUM(M457+BY457)</f>
        <v>52</v>
      </c>
      <c r="EL457" s="79">
        <f t="shared" ref="EL457:EL472" si="4121">SUM(N457+BZ457)</f>
        <v>32</v>
      </c>
      <c r="EM457" s="153">
        <f t="shared" ref="EM457:EM472" si="4122">SUM(O457+CA457)</f>
        <v>32</v>
      </c>
      <c r="EN457" s="79">
        <f t="shared" ref="EN457:EN472" si="4123">SUM(P457+CB457)</f>
        <v>14</v>
      </c>
      <c r="EO457" s="79">
        <f t="shared" ref="EO457:EO472" si="4124">SUM(Q457+CC457)</f>
        <v>14</v>
      </c>
      <c r="EP457" s="79">
        <f t="shared" ref="EP457:EP472" si="4125">SUM(R457+CD457)</f>
        <v>6</v>
      </c>
      <c r="EQ457" s="79">
        <f t="shared" ref="EQ457:EQ472" si="4126">SUM(S457+CE457)</f>
        <v>6</v>
      </c>
      <c r="ER457" s="79">
        <f t="shared" ref="ER457:ER472" si="4127">SUM(T457+CF457)</f>
        <v>0</v>
      </c>
      <c r="ES457" s="79">
        <f t="shared" ref="ES457:ES472" si="4128">SUM(U457+CG457)</f>
        <v>0</v>
      </c>
      <c r="ET457" s="79">
        <f t="shared" ref="ET457:ET472" si="4129">SUM(V457+CH457)</f>
        <v>0</v>
      </c>
      <c r="EU457" s="79">
        <f t="shared" ref="EU457:EU472" si="4130">SUM(W457+CI457)</f>
        <v>0</v>
      </c>
      <c r="EV457" s="79">
        <f t="shared" ref="EV457:EV472" si="4131">SUM(X457+CJ457)</f>
        <v>0</v>
      </c>
      <c r="EW457" s="79">
        <f t="shared" ref="EW457:EW472" si="4132">SUM(Y457+CK457)</f>
        <v>5.0999999999999996</v>
      </c>
      <c r="EX457" s="79">
        <f t="shared" ref="EX457:EX472" si="4133">SUM(Z457+CL457)</f>
        <v>0</v>
      </c>
      <c r="EY457" s="79">
        <f t="shared" ref="EY457:EY472" si="4134">SUM(AA457+CM457)</f>
        <v>0</v>
      </c>
      <c r="EZ457" s="79">
        <f t="shared" ref="EZ457:EZ472" si="4135">SUM(AB457+CN457)</f>
        <v>0</v>
      </c>
      <c r="FA457" s="79">
        <f t="shared" ref="FA457:FA472" si="4136">SUM(AC457+CO457)</f>
        <v>0</v>
      </c>
      <c r="FB457" s="79">
        <f t="shared" ref="FB457:FB472" si="4137">SUM(AD457+CP457)</f>
        <v>0</v>
      </c>
      <c r="FC457" s="79">
        <f t="shared" ref="FC457:FC472" si="4138">SUM(AE457+CQ457)</f>
        <v>0</v>
      </c>
      <c r="FD457" s="79">
        <f t="shared" ref="FD457:FD472" si="4139">SUM(AF457+CR457)</f>
        <v>0</v>
      </c>
      <c r="FE457" s="79">
        <f t="shared" ref="FE457:FE472" si="4140">SUM(AG457+CS457)</f>
        <v>0</v>
      </c>
      <c r="FF457" s="79">
        <f t="shared" ref="FF457:FF472" si="4141">SUM(AH457+CT457)</f>
        <v>0</v>
      </c>
      <c r="FG457" s="153">
        <f t="shared" ref="FG457:FG472" si="4142">SUM(AI457+CU457)</f>
        <v>0</v>
      </c>
      <c r="FH457" s="79">
        <f t="shared" ref="FH457:FH472" si="4143">SUM(AJ457+CV457)</f>
        <v>0</v>
      </c>
      <c r="FI457" s="79">
        <f t="shared" ref="FI457:FI472" si="4144">SUM(AK457+CW457)</f>
        <v>0</v>
      </c>
      <c r="FJ457" s="79">
        <f t="shared" ref="FJ457:FJ472" si="4145">SUM(AL457+CX457)</f>
        <v>0</v>
      </c>
      <c r="FK457" s="79">
        <f t="shared" ref="FK457:FK472" si="4146">SUM(AM457+CY457)</f>
        <v>0</v>
      </c>
      <c r="FL457" s="79">
        <f t="shared" ref="FL457:FL472" si="4147">SUM(AN457+CZ457)</f>
        <v>0</v>
      </c>
      <c r="FM457" s="79">
        <f t="shared" ref="FM457:FM472" si="4148">SUM(AO457+DA457)</f>
        <v>0</v>
      </c>
      <c r="FN457" s="79">
        <f t="shared" ref="FN457:FN472" si="4149">SUM(AP457+DB457)</f>
        <v>0</v>
      </c>
      <c r="FO457" s="79">
        <f t="shared" ref="FO457:FO472" si="4150">SUM(AQ457+DC457)</f>
        <v>0</v>
      </c>
      <c r="FP457" s="79">
        <f t="shared" ref="FP457:FP472" si="4151">SUM(AR457+DD457)</f>
        <v>1</v>
      </c>
      <c r="FQ457" s="79">
        <f t="shared" ref="FQ457:FS472" si="4152">SUM(AS457+DE457)</f>
        <v>6</v>
      </c>
      <c r="FR457" s="79"/>
      <c r="FS457" s="155">
        <f t="shared" si="4152"/>
        <v>0</v>
      </c>
      <c r="FT457" s="79">
        <f t="shared" ref="FT457:FT472" si="4153">SUM(AV457+DH457)</f>
        <v>0</v>
      </c>
      <c r="FU457" s="79">
        <f t="shared" ref="FU457:FU472" si="4154">SUM(AW457+DI457)</f>
        <v>0</v>
      </c>
      <c r="FV457" s="79">
        <f t="shared" ref="FV457:FV472" si="4155">SUM(AX457+DJ457)</f>
        <v>0</v>
      </c>
      <c r="FW457" s="79">
        <f t="shared" ref="FW457:FW472" si="4156">SUM(AY457+DK457)</f>
        <v>0</v>
      </c>
      <c r="FX457" s="79">
        <f t="shared" ref="FX457:FX472" si="4157">SUM(AZ457+DL457)</f>
        <v>0</v>
      </c>
      <c r="FY457" s="79">
        <f t="shared" ref="FY457:FY472" si="4158">SUM(BA457+DM457)</f>
        <v>0</v>
      </c>
      <c r="FZ457" s="79">
        <f t="shared" ref="FZ457:FZ472" si="4159">SUM(BB457+DN457)</f>
        <v>0</v>
      </c>
      <c r="GA457" s="79">
        <f t="shared" ref="GA457:GA472" si="4160">SUM(BC457+DO457)</f>
        <v>0</v>
      </c>
      <c r="GB457" s="79">
        <f t="shared" ref="GB457:GB472" si="4161">SUM(BD457+DP457)</f>
        <v>0</v>
      </c>
      <c r="GC457" s="79">
        <f t="shared" ref="GC457:GC472" si="4162">SUM(BE457+DQ457)</f>
        <v>0</v>
      </c>
      <c r="GD457" s="79">
        <f t="shared" ref="GD457:GD472" si="4163">SUM(BF457+DR457)</f>
        <v>0</v>
      </c>
      <c r="GE457" s="153">
        <f t="shared" ref="GE457:GE472" si="4164">SUM(BG457+DS457)</f>
        <v>63.1</v>
      </c>
      <c r="GF457" s="153">
        <f>SUM(BH457+DT457)</f>
        <v>58</v>
      </c>
      <c r="GG457" s="79"/>
      <c r="GH457" s="79"/>
      <c r="GI457" s="79"/>
      <c r="GJ457" s="80"/>
      <c r="GK457" s="267"/>
      <c r="GL457" s="10"/>
      <c r="GM457" s="10"/>
      <c r="GN457" s="1"/>
      <c r="GO457" s="13"/>
      <c r="GP457" s="26"/>
      <c r="GQ457" s="5"/>
      <c r="GR457" s="5"/>
    </row>
    <row r="458" spans="1:200" ht="24.95" hidden="1" customHeight="1" outlineLevel="1" x14ac:dyDescent="0.3">
      <c r="A458" s="116"/>
      <c r="B458" s="62" t="s">
        <v>115</v>
      </c>
      <c r="C458" s="63" t="s">
        <v>94</v>
      </c>
      <c r="D458" s="63" t="s">
        <v>190</v>
      </c>
      <c r="E458" s="63" t="s">
        <v>187</v>
      </c>
      <c r="F458" s="63" t="s">
        <v>195</v>
      </c>
      <c r="G458" s="119">
        <v>1</v>
      </c>
      <c r="H458" s="63">
        <v>100</v>
      </c>
      <c r="I458" s="63">
        <v>1</v>
      </c>
      <c r="J458" s="63">
        <v>1</v>
      </c>
      <c r="K458" s="63">
        <f>SUM(J458)*2</f>
        <v>2</v>
      </c>
      <c r="L458" s="109">
        <v>6</v>
      </c>
      <c r="M458" s="64">
        <f t="shared" si="4093"/>
        <v>4</v>
      </c>
      <c r="N458" s="65"/>
      <c r="O458" s="66">
        <f t="shared" ref="O458:O463" si="4165">SUM(N458)*I458</f>
        <v>0</v>
      </c>
      <c r="P458" s="65">
        <v>4</v>
      </c>
      <c r="Q458" s="66">
        <f t="shared" ref="Q458:Q466" si="4166">J458*P458</f>
        <v>4</v>
      </c>
      <c r="R458" s="65"/>
      <c r="S458" s="66">
        <f t="shared" ref="S458:S463" si="4167">SUM(R458)*J458</f>
        <v>0</v>
      </c>
      <c r="T458" s="65"/>
      <c r="U458" s="66">
        <f t="shared" ref="U458:U463" si="4168">SUM(T458)*K458</f>
        <v>0</v>
      </c>
      <c r="V458" s="65"/>
      <c r="W458" s="66">
        <f t="shared" ref="W458:W463" si="4169">SUM(V458)*J458*5</f>
        <v>0</v>
      </c>
      <c r="X458" s="67">
        <v>0</v>
      </c>
      <c r="Y458" s="68">
        <f t="shared" ref="Y458:Y463" si="4170">SUM(L458*15/100*J458)</f>
        <v>0.9</v>
      </c>
      <c r="Z458" s="65"/>
      <c r="AA458" s="66"/>
      <c r="AB458" s="65"/>
      <c r="AC458" s="67">
        <f t="shared" ref="AC458:AC463" si="4171">SUM(AB458)*3*H458/5</f>
        <v>0</v>
      </c>
      <c r="AD458" s="65"/>
      <c r="AE458" s="69">
        <f t="shared" ref="AE458:AE463" si="4172">SUM(AD458*H458*(30+4))</f>
        <v>0</v>
      </c>
      <c r="AF458" s="65"/>
      <c r="AG458" s="66">
        <f t="shared" ref="AG458:AG463" si="4173">SUM(AF458*H458*3)</f>
        <v>0</v>
      </c>
      <c r="AH458" s="65"/>
      <c r="AI458" s="67">
        <f t="shared" ref="AI458:AI463" si="4174">SUM(AH458*H458/3)</f>
        <v>0</v>
      </c>
      <c r="AJ458" s="65"/>
      <c r="AK458" s="67">
        <f t="shared" ref="AK458:AK463" si="4175">SUM(AJ458*H458*2/3)</f>
        <v>0</v>
      </c>
      <c r="AL458" s="65"/>
      <c r="AM458" s="66">
        <f>SUM(AL458*H458)</f>
        <v>0</v>
      </c>
      <c r="AN458" s="65"/>
      <c r="AO458" s="66">
        <f>SUM(AN458*J458)</f>
        <v>0</v>
      </c>
      <c r="AP458" s="65"/>
      <c r="AQ458" s="67">
        <f t="shared" ref="AQ458:AQ463" si="4176">SUM(AP458*H458*2)</f>
        <v>0</v>
      </c>
      <c r="AR458" s="65"/>
      <c r="AS458" s="67">
        <f>SUM(J458*AR458*6)</f>
        <v>0</v>
      </c>
      <c r="AT458" s="65"/>
      <c r="AU458" s="67">
        <f t="shared" ref="AU458:AU466" si="4177">AT458*H458/3</f>
        <v>0</v>
      </c>
      <c r="AV458" s="65"/>
      <c r="AW458" s="66">
        <f>SUM(AV458*J458*6)</f>
        <v>0</v>
      </c>
      <c r="AX458" s="65">
        <v>1</v>
      </c>
      <c r="AY458" s="68">
        <f>AX458*J458*8</f>
        <v>8</v>
      </c>
      <c r="AZ458" s="65"/>
      <c r="BA458" s="67">
        <f t="shared" ref="BA458:BA463" si="4178">SUM(AZ458*K458*5*6)</f>
        <v>0</v>
      </c>
      <c r="BB458" s="65"/>
      <c r="BC458" s="67">
        <f t="shared" ref="BC458:BC463" si="4179">SUM(BB458*K458*4*6)</f>
        <v>0</v>
      </c>
      <c r="BD458" s="65"/>
      <c r="BE458" s="70">
        <f t="shared" ref="BE458:BE466" si="4180">SUM(BD458*50)</f>
        <v>0</v>
      </c>
      <c r="BF458" s="116"/>
      <c r="BG458" s="181">
        <f t="shared" si="4094"/>
        <v>12.9</v>
      </c>
      <c r="BH458" s="181">
        <f t="shared" si="4095"/>
        <v>12</v>
      </c>
      <c r="BI458" s="116"/>
      <c r="BJ458" s="116"/>
      <c r="BK458" s="116"/>
      <c r="BL458" s="116"/>
      <c r="BM458" s="82"/>
      <c r="BN458" s="62" t="s">
        <v>102</v>
      </c>
      <c r="BO458" s="63" t="s">
        <v>110</v>
      </c>
      <c r="BP458" s="63" t="s">
        <v>190</v>
      </c>
      <c r="BQ458" s="63" t="s">
        <v>187</v>
      </c>
      <c r="BR458" s="63" t="s">
        <v>347</v>
      </c>
      <c r="BS458" s="63">
        <v>6</v>
      </c>
      <c r="BT458" s="119">
        <v>21</v>
      </c>
      <c r="BU458" s="63">
        <v>1</v>
      </c>
      <c r="BV458" s="63">
        <v>1</v>
      </c>
      <c r="BW458" s="63">
        <f t="shared" si="4096"/>
        <v>2</v>
      </c>
      <c r="BX458" s="109">
        <v>38</v>
      </c>
      <c r="BY458" s="124">
        <f t="shared" si="4097"/>
        <v>24</v>
      </c>
      <c r="BZ458" s="109"/>
      <c r="CA458" s="109">
        <f t="shared" si="4098"/>
        <v>0</v>
      </c>
      <c r="CB458" s="109">
        <v>18</v>
      </c>
      <c r="CC458" s="111">
        <f t="shared" si="4099"/>
        <v>18</v>
      </c>
      <c r="CD458" s="109">
        <v>6</v>
      </c>
      <c r="CE458" s="111">
        <f t="shared" si="4100"/>
        <v>6</v>
      </c>
      <c r="CF458" s="65"/>
      <c r="CG458" s="66">
        <f t="shared" si="4101"/>
        <v>0</v>
      </c>
      <c r="CH458" s="65"/>
      <c r="CI458" s="66">
        <f t="shared" si="4102"/>
        <v>0</v>
      </c>
      <c r="CJ458" s="67">
        <f t="shared" ref="CJ458" si="4181">SUM(BV458*DJ458*2+BW458*DL458*2)</f>
        <v>0</v>
      </c>
      <c r="CK458" s="68">
        <f t="shared" si="4103"/>
        <v>5.7</v>
      </c>
      <c r="CL458" s="65"/>
      <c r="CM458" s="66"/>
      <c r="CN458" s="65"/>
      <c r="CO458" s="67">
        <f t="shared" si="4104"/>
        <v>0</v>
      </c>
      <c r="CP458" s="65"/>
      <c r="CQ458" s="69">
        <f t="shared" si="4105"/>
        <v>0</v>
      </c>
      <c r="CR458" s="65"/>
      <c r="CS458" s="66">
        <f t="shared" si="4106"/>
        <v>0</v>
      </c>
      <c r="CT458" s="65"/>
      <c r="CU458" s="67">
        <f t="shared" si="4107"/>
        <v>0</v>
      </c>
      <c r="CV458" s="65"/>
      <c r="CW458" s="67">
        <f t="shared" si="4108"/>
        <v>0</v>
      </c>
      <c r="CX458" s="65"/>
      <c r="CY458" s="66">
        <f t="shared" si="4109"/>
        <v>0</v>
      </c>
      <c r="CZ458" s="65"/>
      <c r="DA458" s="66">
        <f t="shared" si="4110"/>
        <v>0</v>
      </c>
      <c r="DB458" s="65"/>
      <c r="DC458" s="66">
        <f t="shared" si="4111"/>
        <v>0</v>
      </c>
      <c r="DD458" s="65">
        <v>1</v>
      </c>
      <c r="DE458" s="66">
        <f>DD458*BV458*6</f>
        <v>6</v>
      </c>
      <c r="DF458" s="65"/>
      <c r="DG458" s="67">
        <f t="shared" si="4112"/>
        <v>0</v>
      </c>
      <c r="DH458" s="65"/>
      <c r="DI458" s="66">
        <f t="shared" si="4113"/>
        <v>0</v>
      </c>
      <c r="DJ458" s="65"/>
      <c r="DK458" s="66">
        <f t="shared" si="4114"/>
        <v>0</v>
      </c>
      <c r="DL458" s="65"/>
      <c r="DM458" s="67">
        <f t="shared" si="4115"/>
        <v>0</v>
      </c>
      <c r="DN458" s="65"/>
      <c r="DO458" s="67">
        <f t="shared" si="4116"/>
        <v>0</v>
      </c>
      <c r="DP458" s="65"/>
      <c r="DQ458" s="70">
        <f t="shared" si="4117"/>
        <v>0</v>
      </c>
      <c r="DR458" s="79"/>
      <c r="DS458" s="153">
        <f>SUM(DA458+DQ458+DO458+DM458+DK458+DI458+DE458+DC458+CW458+CY458+CU458+CS458+CQ458+CO458+CM458+CK458+CJ458+CI458+CG458+CC458+CA458+CE458+DG458)</f>
        <v>35.700000000000003</v>
      </c>
      <c r="DT458" s="153">
        <f>SUM(CA458+CC458+CG458+CI458+CJ458+DE458+DI458+DK458+DM458+DO458+CE458+DC458)</f>
        <v>30</v>
      </c>
      <c r="DU458" s="79"/>
      <c r="DV458" s="79"/>
      <c r="DW458" s="79"/>
      <c r="DX458" s="182"/>
      <c r="DY458" s="183"/>
      <c r="DZ458" s="134" t="s">
        <v>257</v>
      </c>
      <c r="EA458" s="63" t="s">
        <v>110</v>
      </c>
      <c r="EB458" s="63" t="s">
        <v>95</v>
      </c>
      <c r="EC458" s="79"/>
      <c r="ED458" s="79"/>
      <c r="EE458" s="79"/>
      <c r="EF458" s="79"/>
      <c r="EG458" s="79"/>
      <c r="EH458" s="79"/>
      <c r="EI458" s="79"/>
      <c r="EJ458" s="79">
        <f t="shared" si="4119"/>
        <v>44</v>
      </c>
      <c r="EK458" s="79">
        <f t="shared" si="4120"/>
        <v>28</v>
      </c>
      <c r="EL458" s="79">
        <f t="shared" si="4121"/>
        <v>0</v>
      </c>
      <c r="EM458" s="153">
        <f t="shared" si="4122"/>
        <v>0</v>
      </c>
      <c r="EN458" s="79">
        <f t="shared" si="4123"/>
        <v>22</v>
      </c>
      <c r="EO458" s="79">
        <f t="shared" si="4124"/>
        <v>22</v>
      </c>
      <c r="EP458" s="79">
        <f t="shared" si="4125"/>
        <v>6</v>
      </c>
      <c r="EQ458" s="79">
        <f t="shared" si="4126"/>
        <v>6</v>
      </c>
      <c r="ER458" s="79">
        <f t="shared" si="4127"/>
        <v>0</v>
      </c>
      <c r="ES458" s="79">
        <f t="shared" si="4128"/>
        <v>0</v>
      </c>
      <c r="ET458" s="79">
        <f t="shared" si="4129"/>
        <v>0</v>
      </c>
      <c r="EU458" s="79">
        <f t="shared" si="4130"/>
        <v>0</v>
      </c>
      <c r="EV458" s="79">
        <f t="shared" si="4131"/>
        <v>0</v>
      </c>
      <c r="EW458" s="79">
        <f t="shared" si="4132"/>
        <v>6.6000000000000005</v>
      </c>
      <c r="EX458" s="79">
        <f t="shared" si="4133"/>
        <v>0</v>
      </c>
      <c r="EY458" s="79">
        <f t="shared" si="4134"/>
        <v>0</v>
      </c>
      <c r="EZ458" s="79">
        <f t="shared" si="4135"/>
        <v>0</v>
      </c>
      <c r="FA458" s="79">
        <f t="shared" si="4136"/>
        <v>0</v>
      </c>
      <c r="FB458" s="79">
        <f t="shared" si="4137"/>
        <v>0</v>
      </c>
      <c r="FC458" s="79">
        <f t="shared" si="4138"/>
        <v>0</v>
      </c>
      <c r="FD458" s="79">
        <f t="shared" si="4139"/>
        <v>0</v>
      </c>
      <c r="FE458" s="79">
        <f t="shared" si="4140"/>
        <v>0</v>
      </c>
      <c r="FF458" s="79">
        <f t="shared" si="4141"/>
        <v>0</v>
      </c>
      <c r="FG458" s="153">
        <f t="shared" si="4142"/>
        <v>0</v>
      </c>
      <c r="FH458" s="79">
        <f t="shared" si="4143"/>
        <v>0</v>
      </c>
      <c r="FI458" s="79">
        <f t="shared" si="4144"/>
        <v>0</v>
      </c>
      <c r="FJ458" s="79">
        <f t="shared" si="4145"/>
        <v>0</v>
      </c>
      <c r="FK458" s="79">
        <f t="shared" si="4146"/>
        <v>0</v>
      </c>
      <c r="FL458" s="79">
        <f t="shared" si="4147"/>
        <v>0</v>
      </c>
      <c r="FM458" s="79">
        <f t="shared" si="4148"/>
        <v>0</v>
      </c>
      <c r="FN458" s="79">
        <f t="shared" si="4149"/>
        <v>0</v>
      </c>
      <c r="FO458" s="79">
        <f t="shared" si="4150"/>
        <v>0</v>
      </c>
      <c r="FP458" s="79">
        <f t="shared" si="4151"/>
        <v>1</v>
      </c>
      <c r="FQ458" s="79">
        <f t="shared" si="4152"/>
        <v>6</v>
      </c>
      <c r="FR458" s="79"/>
      <c r="FS458" s="155">
        <f t="shared" si="4152"/>
        <v>0</v>
      </c>
      <c r="FT458" s="79">
        <f t="shared" si="4153"/>
        <v>0</v>
      </c>
      <c r="FU458" s="79">
        <f t="shared" si="4154"/>
        <v>0</v>
      </c>
      <c r="FV458" s="79">
        <f t="shared" si="4155"/>
        <v>1</v>
      </c>
      <c r="FW458" s="79">
        <f t="shared" si="4156"/>
        <v>8</v>
      </c>
      <c r="FX458" s="79">
        <f t="shared" si="4157"/>
        <v>0</v>
      </c>
      <c r="FY458" s="79">
        <f t="shared" si="4158"/>
        <v>0</v>
      </c>
      <c r="FZ458" s="79">
        <f t="shared" si="4159"/>
        <v>0</v>
      </c>
      <c r="GA458" s="79">
        <f t="shared" si="4160"/>
        <v>0</v>
      </c>
      <c r="GB458" s="79">
        <f t="shared" si="4161"/>
        <v>0</v>
      </c>
      <c r="GC458" s="79">
        <f t="shared" si="4162"/>
        <v>0</v>
      </c>
      <c r="GD458" s="79">
        <f t="shared" si="4163"/>
        <v>0</v>
      </c>
      <c r="GE458" s="153">
        <f t="shared" si="4164"/>
        <v>48.6</v>
      </c>
      <c r="GF458" s="153">
        <f>SUM(BH458+DT458)</f>
        <v>42</v>
      </c>
      <c r="GG458" s="79"/>
      <c r="GH458" s="79"/>
      <c r="GI458" s="79"/>
      <c r="GJ458" s="80"/>
      <c r="GK458" s="267"/>
      <c r="GL458" s="10"/>
      <c r="GM458" s="10"/>
      <c r="GN458" s="1"/>
      <c r="GO458" s="13"/>
      <c r="GP458" s="26"/>
      <c r="GQ458" s="5"/>
      <c r="GR458" s="5"/>
    </row>
    <row r="459" spans="1:200" ht="24.95" hidden="1" customHeight="1" outlineLevel="1" x14ac:dyDescent="0.3">
      <c r="A459" s="116"/>
      <c r="B459" s="62" t="s">
        <v>115</v>
      </c>
      <c r="C459" s="63" t="s">
        <v>94</v>
      </c>
      <c r="D459" s="63" t="s">
        <v>190</v>
      </c>
      <c r="E459" s="63" t="s">
        <v>187</v>
      </c>
      <c r="F459" s="63" t="s">
        <v>196</v>
      </c>
      <c r="G459" s="119">
        <v>1</v>
      </c>
      <c r="H459" s="63">
        <v>100</v>
      </c>
      <c r="I459" s="63">
        <v>1</v>
      </c>
      <c r="J459" s="63">
        <v>1</v>
      </c>
      <c r="K459" s="63">
        <f>SUM(J459)*2</f>
        <v>2</v>
      </c>
      <c r="L459" s="109">
        <v>6</v>
      </c>
      <c r="M459" s="64">
        <f t="shared" si="4093"/>
        <v>4</v>
      </c>
      <c r="N459" s="65"/>
      <c r="O459" s="66">
        <f t="shared" si="4165"/>
        <v>0</v>
      </c>
      <c r="P459" s="65">
        <v>4</v>
      </c>
      <c r="Q459" s="66">
        <f t="shared" si="4166"/>
        <v>4</v>
      </c>
      <c r="R459" s="65"/>
      <c r="S459" s="66">
        <f t="shared" si="4167"/>
        <v>0</v>
      </c>
      <c r="T459" s="65"/>
      <c r="U459" s="66">
        <f t="shared" si="4168"/>
        <v>0</v>
      </c>
      <c r="V459" s="65"/>
      <c r="W459" s="66">
        <f t="shared" si="4169"/>
        <v>0</v>
      </c>
      <c r="X459" s="67">
        <v>0</v>
      </c>
      <c r="Y459" s="68">
        <f t="shared" si="4170"/>
        <v>0.9</v>
      </c>
      <c r="Z459" s="65"/>
      <c r="AA459" s="66"/>
      <c r="AB459" s="65"/>
      <c r="AC459" s="67">
        <f t="shared" si="4171"/>
        <v>0</v>
      </c>
      <c r="AD459" s="65"/>
      <c r="AE459" s="69">
        <f t="shared" si="4172"/>
        <v>0</v>
      </c>
      <c r="AF459" s="65"/>
      <c r="AG459" s="66">
        <f t="shared" si="4173"/>
        <v>0</v>
      </c>
      <c r="AH459" s="65"/>
      <c r="AI459" s="67">
        <f t="shared" si="4174"/>
        <v>0</v>
      </c>
      <c r="AJ459" s="65"/>
      <c r="AK459" s="67">
        <f t="shared" si="4175"/>
        <v>0</v>
      </c>
      <c r="AL459" s="65"/>
      <c r="AM459" s="66">
        <f>SUM(AL459*H459)</f>
        <v>0</v>
      </c>
      <c r="AN459" s="65"/>
      <c r="AO459" s="66">
        <f>SUM(AN459*J459)</f>
        <v>0</v>
      </c>
      <c r="AP459" s="65"/>
      <c r="AQ459" s="67">
        <f t="shared" si="4176"/>
        <v>0</v>
      </c>
      <c r="AR459" s="65"/>
      <c r="AS459" s="67">
        <f>SUM(J459*AR459*6)</f>
        <v>0</v>
      </c>
      <c r="AT459" s="65"/>
      <c r="AU459" s="67">
        <f t="shared" si="4177"/>
        <v>0</v>
      </c>
      <c r="AV459" s="65"/>
      <c r="AW459" s="66">
        <f>SUM(AV459*J459*6)</f>
        <v>0</v>
      </c>
      <c r="AX459" s="65">
        <v>1</v>
      </c>
      <c r="AY459" s="68">
        <f>AX459*J459*8</f>
        <v>8</v>
      </c>
      <c r="AZ459" s="65"/>
      <c r="BA459" s="67">
        <f t="shared" si="4178"/>
        <v>0</v>
      </c>
      <c r="BB459" s="65"/>
      <c r="BC459" s="67">
        <f t="shared" si="4179"/>
        <v>0</v>
      </c>
      <c r="BD459" s="65"/>
      <c r="BE459" s="70">
        <f t="shared" si="4180"/>
        <v>0</v>
      </c>
      <c r="BF459" s="116"/>
      <c r="BG459" s="181">
        <f t="shared" si="4094"/>
        <v>12.9</v>
      </c>
      <c r="BH459" s="181">
        <f t="shared" si="4095"/>
        <v>12</v>
      </c>
      <c r="BI459" s="116"/>
      <c r="BJ459" s="116"/>
      <c r="BK459" s="116"/>
      <c r="BL459" s="116"/>
      <c r="BM459" s="82"/>
      <c r="BN459" s="62" t="s">
        <v>102</v>
      </c>
      <c r="BO459" s="119" t="s">
        <v>94</v>
      </c>
      <c r="BP459" s="119" t="s">
        <v>190</v>
      </c>
      <c r="BQ459" s="119" t="s">
        <v>187</v>
      </c>
      <c r="BR459" s="63" t="s">
        <v>412</v>
      </c>
      <c r="BS459" s="119">
        <v>4</v>
      </c>
      <c r="BT459" s="63">
        <v>22</v>
      </c>
      <c r="BU459" s="63">
        <v>1</v>
      </c>
      <c r="BV459" s="63">
        <v>2</v>
      </c>
      <c r="BW459" s="63">
        <f>SUM(BV459)*2</f>
        <v>4</v>
      </c>
      <c r="BX459" s="109">
        <v>22</v>
      </c>
      <c r="BY459" s="124">
        <f>SUM(BZ459+CB459+CD459+CF459+CH459)</f>
        <v>16</v>
      </c>
      <c r="BZ459" s="109"/>
      <c r="CA459" s="109">
        <f>SUM(BZ459)*BU459</f>
        <v>0</v>
      </c>
      <c r="CB459" s="109">
        <v>8</v>
      </c>
      <c r="CC459" s="111">
        <f>BV459*CB459</f>
        <v>16</v>
      </c>
      <c r="CD459" s="109">
        <v>8</v>
      </c>
      <c r="CE459" s="111">
        <f>SUM(CD459)*BV459</f>
        <v>16</v>
      </c>
      <c r="CF459" s="65"/>
      <c r="CG459" s="66">
        <f>SUM(CF459)*BW459</f>
        <v>0</v>
      </c>
      <c r="CH459" s="65"/>
      <c r="CI459" s="66">
        <f>SUM(CH459)*BV459*5</f>
        <v>0</v>
      </c>
      <c r="CJ459" s="67">
        <v>0</v>
      </c>
      <c r="CK459" s="68">
        <f t="shared" ref="CK459" si="4182">SUM(BX459*15/100*BV459)</f>
        <v>6.6</v>
      </c>
      <c r="CL459" s="65"/>
      <c r="CM459" s="66"/>
      <c r="CN459" s="65"/>
      <c r="CO459" s="67">
        <f>SUM(CN459)*3*BT459/5</f>
        <v>0</v>
      </c>
      <c r="CP459" s="65"/>
      <c r="CQ459" s="69">
        <f>SUM(CP459*BT459*(30+4))</f>
        <v>0</v>
      </c>
      <c r="CR459" s="65"/>
      <c r="CS459" s="66">
        <f>SUM(CR459*BT459*3)</f>
        <v>0</v>
      </c>
      <c r="CT459" s="65"/>
      <c r="CU459" s="67">
        <f>SUM(CT459*BT459/3)</f>
        <v>0</v>
      </c>
      <c r="CV459" s="65"/>
      <c r="CW459" s="67">
        <f>SUM(CV459*BT459*2/3)</f>
        <v>0</v>
      </c>
      <c r="CX459" s="65"/>
      <c r="CY459" s="66">
        <f>SUM(CX459*BT459)*2</f>
        <v>0</v>
      </c>
      <c r="CZ459" s="65"/>
      <c r="DA459" s="66">
        <f>SUM(CZ459*BV459*2)</f>
        <v>0</v>
      </c>
      <c r="DB459" s="65"/>
      <c r="DC459" s="66">
        <f>SUM(DB459*BT459*2)</f>
        <v>0</v>
      </c>
      <c r="DD459" s="65">
        <v>1</v>
      </c>
      <c r="DE459" s="66">
        <f>DD459*BV459*6</f>
        <v>12</v>
      </c>
      <c r="DF459" s="65"/>
      <c r="DG459" s="67">
        <f t="shared" ref="DG459" si="4183">DF459*BT459/3</f>
        <v>0</v>
      </c>
      <c r="DH459" s="65"/>
      <c r="DI459" s="66">
        <f>SUM(BV459*DH459*6)</f>
        <v>0</v>
      </c>
      <c r="DJ459" s="65"/>
      <c r="DK459" s="66">
        <f>SUM(BV459*DJ459*8)</f>
        <v>0</v>
      </c>
      <c r="DL459" s="65"/>
      <c r="DM459" s="67">
        <f>SUM(DL459*BW459*5*6)</f>
        <v>0</v>
      </c>
      <c r="DN459" s="65"/>
      <c r="DO459" s="67">
        <f>SUM(DN459*BW459*4*6)</f>
        <v>0</v>
      </c>
      <c r="DP459" s="65"/>
      <c r="DQ459" s="70">
        <f>SUM(DP459*50)</f>
        <v>0</v>
      </c>
      <c r="DR459" s="79"/>
      <c r="DS459" s="153">
        <f t="shared" si="4118"/>
        <v>50.6</v>
      </c>
      <c r="DT459" s="153">
        <f>SUM(CA459+CC459+CG459+CI459+CJ459+DE459+DI459+DK459+DM459+DO459+CE459+DC459)</f>
        <v>44</v>
      </c>
      <c r="DU459" s="79"/>
      <c r="DV459" s="79"/>
      <c r="DW459" s="79"/>
      <c r="DX459" s="182"/>
      <c r="DY459" s="183"/>
      <c r="DZ459" s="62" t="s">
        <v>102</v>
      </c>
      <c r="EA459" s="119" t="s">
        <v>94</v>
      </c>
      <c r="EB459" s="119" t="s">
        <v>190</v>
      </c>
      <c r="EC459" s="79"/>
      <c r="ED459" s="79"/>
      <c r="EE459" s="79"/>
      <c r="EF459" s="79"/>
      <c r="EG459" s="79"/>
      <c r="EH459" s="79"/>
      <c r="EI459" s="79"/>
      <c r="EJ459" s="79">
        <f t="shared" si="4119"/>
        <v>28</v>
      </c>
      <c r="EK459" s="79">
        <f t="shared" si="4120"/>
        <v>20</v>
      </c>
      <c r="EL459" s="79">
        <f t="shared" si="4121"/>
        <v>0</v>
      </c>
      <c r="EM459" s="153">
        <f t="shared" si="4122"/>
        <v>0</v>
      </c>
      <c r="EN459" s="79">
        <f t="shared" si="4123"/>
        <v>12</v>
      </c>
      <c r="EO459" s="79">
        <f t="shared" si="4124"/>
        <v>20</v>
      </c>
      <c r="EP459" s="79">
        <f t="shared" si="4125"/>
        <v>8</v>
      </c>
      <c r="EQ459" s="79">
        <f t="shared" si="4126"/>
        <v>16</v>
      </c>
      <c r="ER459" s="79">
        <f t="shared" si="4127"/>
        <v>0</v>
      </c>
      <c r="ES459" s="79">
        <f t="shared" si="4128"/>
        <v>0</v>
      </c>
      <c r="ET459" s="79">
        <f t="shared" si="4129"/>
        <v>0</v>
      </c>
      <c r="EU459" s="79">
        <f t="shared" si="4130"/>
        <v>0</v>
      </c>
      <c r="EV459" s="79">
        <f t="shared" si="4131"/>
        <v>0</v>
      </c>
      <c r="EW459" s="79">
        <f t="shared" si="4132"/>
        <v>7.5</v>
      </c>
      <c r="EX459" s="79">
        <f t="shared" si="4133"/>
        <v>0</v>
      </c>
      <c r="EY459" s="79">
        <f t="shared" si="4134"/>
        <v>0</v>
      </c>
      <c r="EZ459" s="79">
        <f t="shared" si="4135"/>
        <v>0</v>
      </c>
      <c r="FA459" s="79">
        <f t="shared" si="4136"/>
        <v>0</v>
      </c>
      <c r="FB459" s="79">
        <f t="shared" si="4137"/>
        <v>0</v>
      </c>
      <c r="FC459" s="79">
        <f t="shared" si="4138"/>
        <v>0</v>
      </c>
      <c r="FD459" s="79">
        <f t="shared" si="4139"/>
        <v>0</v>
      </c>
      <c r="FE459" s="79">
        <f t="shared" si="4140"/>
        <v>0</v>
      </c>
      <c r="FF459" s="79">
        <f t="shared" si="4141"/>
        <v>0</v>
      </c>
      <c r="FG459" s="153">
        <f t="shared" si="4142"/>
        <v>0</v>
      </c>
      <c r="FH459" s="79">
        <f t="shared" si="4143"/>
        <v>0</v>
      </c>
      <c r="FI459" s="79">
        <f t="shared" si="4144"/>
        <v>0</v>
      </c>
      <c r="FJ459" s="79">
        <f t="shared" si="4145"/>
        <v>0</v>
      </c>
      <c r="FK459" s="79">
        <f t="shared" si="4146"/>
        <v>0</v>
      </c>
      <c r="FL459" s="79">
        <f t="shared" si="4147"/>
        <v>0</v>
      </c>
      <c r="FM459" s="79">
        <f t="shared" si="4148"/>
        <v>0</v>
      </c>
      <c r="FN459" s="79">
        <f t="shared" si="4149"/>
        <v>0</v>
      </c>
      <c r="FO459" s="79">
        <f t="shared" si="4150"/>
        <v>0</v>
      </c>
      <c r="FP459" s="79">
        <f t="shared" si="4151"/>
        <v>1</v>
      </c>
      <c r="FQ459" s="79">
        <f t="shared" si="4152"/>
        <v>12</v>
      </c>
      <c r="FR459" s="79"/>
      <c r="FS459" s="155">
        <f t="shared" si="4152"/>
        <v>0</v>
      </c>
      <c r="FT459" s="79">
        <f t="shared" si="4153"/>
        <v>0</v>
      </c>
      <c r="FU459" s="79">
        <f t="shared" si="4154"/>
        <v>0</v>
      </c>
      <c r="FV459" s="79">
        <f t="shared" si="4155"/>
        <v>1</v>
      </c>
      <c r="FW459" s="79">
        <f t="shared" si="4156"/>
        <v>8</v>
      </c>
      <c r="FX459" s="79">
        <f t="shared" si="4157"/>
        <v>0</v>
      </c>
      <c r="FY459" s="79">
        <f t="shared" si="4158"/>
        <v>0</v>
      </c>
      <c r="FZ459" s="79">
        <f t="shared" si="4159"/>
        <v>0</v>
      </c>
      <c r="GA459" s="79">
        <f t="shared" si="4160"/>
        <v>0</v>
      </c>
      <c r="GB459" s="79">
        <f t="shared" si="4161"/>
        <v>0</v>
      </c>
      <c r="GC459" s="79">
        <f t="shared" si="4162"/>
        <v>0</v>
      </c>
      <c r="GD459" s="79">
        <f t="shared" si="4163"/>
        <v>0</v>
      </c>
      <c r="GE459" s="153">
        <f t="shared" si="4164"/>
        <v>63.5</v>
      </c>
      <c r="GF459" s="153">
        <f>SUM(BH459+DT459)</f>
        <v>56</v>
      </c>
      <c r="GG459" s="79"/>
      <c r="GH459" s="79"/>
      <c r="GI459" s="79"/>
      <c r="GJ459" s="80"/>
      <c r="GK459" s="267"/>
      <c r="GL459" s="10"/>
      <c r="GM459" s="10"/>
      <c r="GN459" s="1"/>
      <c r="GO459" s="13"/>
      <c r="GP459" s="26"/>
      <c r="GQ459" s="5"/>
      <c r="GR459" s="5"/>
    </row>
    <row r="460" spans="1:200" ht="24.95" hidden="1" customHeight="1" outlineLevel="1" x14ac:dyDescent="0.3">
      <c r="A460" s="116"/>
      <c r="B460" s="62" t="s">
        <v>102</v>
      </c>
      <c r="C460" s="63" t="s">
        <v>94</v>
      </c>
      <c r="D460" s="63" t="s">
        <v>190</v>
      </c>
      <c r="E460" s="63" t="s">
        <v>187</v>
      </c>
      <c r="F460" s="119" t="s">
        <v>200</v>
      </c>
      <c r="G460" s="119">
        <v>7</v>
      </c>
      <c r="H460" s="63">
        <v>22</v>
      </c>
      <c r="I460" s="63">
        <v>1</v>
      </c>
      <c r="J460" s="63">
        <v>1</v>
      </c>
      <c r="K460" s="63">
        <f>SUM(J460)*2</f>
        <v>2</v>
      </c>
      <c r="L460" s="62">
        <v>38</v>
      </c>
      <c r="M460" s="64">
        <f t="shared" si="4093"/>
        <v>24</v>
      </c>
      <c r="N460" s="65"/>
      <c r="O460" s="66">
        <f t="shared" si="4165"/>
        <v>0</v>
      </c>
      <c r="P460" s="65">
        <v>18</v>
      </c>
      <c r="Q460" s="66">
        <f t="shared" si="4166"/>
        <v>18</v>
      </c>
      <c r="R460" s="65">
        <v>6</v>
      </c>
      <c r="S460" s="66">
        <f t="shared" si="4167"/>
        <v>6</v>
      </c>
      <c r="T460" s="65"/>
      <c r="U460" s="66">
        <f t="shared" si="4168"/>
        <v>0</v>
      </c>
      <c r="V460" s="65"/>
      <c r="W460" s="66">
        <f t="shared" si="4169"/>
        <v>0</v>
      </c>
      <c r="X460" s="67">
        <v>0</v>
      </c>
      <c r="Y460" s="68">
        <v>5.4</v>
      </c>
      <c r="Z460" s="65"/>
      <c r="AA460" s="66"/>
      <c r="AB460" s="65"/>
      <c r="AC460" s="67">
        <f t="shared" si="4171"/>
        <v>0</v>
      </c>
      <c r="AD460" s="65"/>
      <c r="AE460" s="69">
        <f t="shared" si="4172"/>
        <v>0</v>
      </c>
      <c r="AF460" s="65">
        <v>1</v>
      </c>
      <c r="AG460" s="66">
        <f t="shared" si="4173"/>
        <v>66</v>
      </c>
      <c r="AH460" s="65"/>
      <c r="AI460" s="67">
        <f t="shared" si="4174"/>
        <v>0</v>
      </c>
      <c r="AJ460" s="65"/>
      <c r="AK460" s="67">
        <f t="shared" si="4175"/>
        <v>0</v>
      </c>
      <c r="AL460" s="65"/>
      <c r="AM460" s="66">
        <f>SUM(AL460*H460)*2</f>
        <v>0</v>
      </c>
      <c r="AN460" s="65"/>
      <c r="AO460" s="66">
        <f>SUM(AN460*J460*2)</f>
        <v>0</v>
      </c>
      <c r="AP460" s="65"/>
      <c r="AQ460" s="67">
        <f t="shared" si="4176"/>
        <v>0</v>
      </c>
      <c r="AR460" s="65"/>
      <c r="AS460" s="67">
        <f>SUM(J460*AR460*6)</f>
        <v>0</v>
      </c>
      <c r="AT460" s="65"/>
      <c r="AU460" s="67">
        <f t="shared" si="4177"/>
        <v>0</v>
      </c>
      <c r="AV460" s="65"/>
      <c r="AW460" s="66">
        <f>SUM(J460*AV460*6)</f>
        <v>0</v>
      </c>
      <c r="AX460" s="65">
        <v>1</v>
      </c>
      <c r="AY460" s="67">
        <f>AX460*J460*8</f>
        <v>8</v>
      </c>
      <c r="AZ460" s="65"/>
      <c r="BA460" s="67">
        <f t="shared" si="4178"/>
        <v>0</v>
      </c>
      <c r="BB460" s="65"/>
      <c r="BC460" s="67">
        <f t="shared" si="4179"/>
        <v>0</v>
      </c>
      <c r="BD460" s="65"/>
      <c r="BE460" s="70">
        <f t="shared" si="4180"/>
        <v>0</v>
      </c>
      <c r="BF460" s="116"/>
      <c r="BG460" s="181">
        <f t="shared" si="4094"/>
        <v>103.4</v>
      </c>
      <c r="BH460" s="181">
        <f t="shared" si="4095"/>
        <v>32</v>
      </c>
      <c r="BI460" s="116"/>
      <c r="BJ460" s="116"/>
      <c r="BK460" s="116"/>
      <c r="BL460" s="116"/>
      <c r="BM460" s="82"/>
      <c r="BN460" s="62" t="s">
        <v>115</v>
      </c>
      <c r="BO460" s="63" t="s">
        <v>94</v>
      </c>
      <c r="BP460" s="63" t="s">
        <v>186</v>
      </c>
      <c r="BQ460" s="63" t="s">
        <v>187</v>
      </c>
      <c r="BR460" s="63" t="s">
        <v>411</v>
      </c>
      <c r="BS460" s="63">
        <v>2</v>
      </c>
      <c r="BT460" s="63">
        <v>156</v>
      </c>
      <c r="BU460" s="63">
        <v>1</v>
      </c>
      <c r="BV460" s="63">
        <v>7</v>
      </c>
      <c r="BW460" s="63">
        <f>BV460*2</f>
        <v>14</v>
      </c>
      <c r="BX460" s="118">
        <v>4</v>
      </c>
      <c r="BY460" s="135">
        <f>SUM(BZ460+CB460+CD460+CF460+CH460)</f>
        <v>2</v>
      </c>
      <c r="BZ460" s="65"/>
      <c r="CA460" s="66">
        <f>SUM(BZ460)*BU460</f>
        <v>0</v>
      </c>
      <c r="CB460" s="65">
        <v>2</v>
      </c>
      <c r="CC460" s="66">
        <f>BV460*CB460</f>
        <v>14</v>
      </c>
      <c r="CD460" s="65"/>
      <c r="CE460" s="66">
        <f>SUM(CD460)*BV460</f>
        <v>0</v>
      </c>
      <c r="CF460" s="65"/>
      <c r="CG460" s="66">
        <f>SUM(CF460)*BW460</f>
        <v>0</v>
      </c>
      <c r="CH460" s="65"/>
      <c r="CI460" s="66">
        <f>SUM(CH460)*BV460*5</f>
        <v>0</v>
      </c>
      <c r="CJ460" s="67">
        <v>0</v>
      </c>
      <c r="CK460" s="68">
        <f>SUM(BX460*15/100*BV460)</f>
        <v>4.2</v>
      </c>
      <c r="CL460" s="65"/>
      <c r="CM460" s="66"/>
      <c r="CN460" s="65"/>
      <c r="CO460" s="67">
        <f>SUM(CN460)*3*BT460/5</f>
        <v>0</v>
      </c>
      <c r="CP460" s="65"/>
      <c r="CQ460" s="69">
        <f>SUM(CP460*BT460*(30+4))</f>
        <v>0</v>
      </c>
      <c r="CR460" s="65"/>
      <c r="CS460" s="66">
        <f>SUM(CR460*BT460*3)</f>
        <v>0</v>
      </c>
      <c r="CT460" s="65"/>
      <c r="CU460" s="67">
        <f>SUM(CT460*BT460/3)</f>
        <v>0</v>
      </c>
      <c r="CV460" s="65"/>
      <c r="CW460" s="67">
        <f>SUM(CV460*BT460*2/3)</f>
        <v>0</v>
      </c>
      <c r="CX460" s="65"/>
      <c r="CY460" s="66">
        <f>SUM(CX460*BT460)</f>
        <v>0</v>
      </c>
      <c r="CZ460" s="65"/>
      <c r="DA460" s="66">
        <f>SUM(CZ460*BV460)</f>
        <v>0</v>
      </c>
      <c r="DB460" s="65"/>
      <c r="DC460" s="66">
        <f>SUM(DB460*BT460*2)</f>
        <v>0</v>
      </c>
      <c r="DD460" s="65"/>
      <c r="DE460" s="66">
        <f>SUM(BV460*DD460*6)</f>
        <v>0</v>
      </c>
      <c r="DF460" s="65"/>
      <c r="DG460" s="67">
        <f>DF460*BT460/3</f>
        <v>0</v>
      </c>
      <c r="DH460" s="65"/>
      <c r="DI460" s="66">
        <f>SUM(DH460*BV460*6)</f>
        <v>0</v>
      </c>
      <c r="DJ460" s="65">
        <v>1</v>
      </c>
      <c r="DK460" s="66">
        <f>DJ460*BV460*8</f>
        <v>56</v>
      </c>
      <c r="DL460" s="65"/>
      <c r="DM460" s="67">
        <f>SUM(DL460*BW460*5*6)</f>
        <v>0</v>
      </c>
      <c r="DN460" s="65"/>
      <c r="DO460" s="67">
        <f>SUM(DN460*BW460*4*6)</f>
        <v>0</v>
      </c>
      <c r="DP460" s="65"/>
      <c r="DQ460" s="70">
        <f>SUM(DP460*50)</f>
        <v>0</v>
      </c>
      <c r="DR460" s="79"/>
      <c r="DS460" s="153">
        <f t="shared" si="4118"/>
        <v>74.2</v>
      </c>
      <c r="DT460" s="153">
        <f>SUM(CA460+CC460+CG460+CI460+CJ460+DE460+DI460+DK460+DM460+DO460+CE460+DC460)</f>
        <v>70</v>
      </c>
      <c r="DU460" s="79"/>
      <c r="DV460" s="79"/>
      <c r="DW460" s="79"/>
      <c r="DX460" s="182"/>
      <c r="DY460" s="183"/>
      <c r="DZ460" s="62" t="s">
        <v>115</v>
      </c>
      <c r="EA460" s="63" t="s">
        <v>94</v>
      </c>
      <c r="EB460" s="63" t="s">
        <v>186</v>
      </c>
      <c r="EC460" s="79"/>
      <c r="ED460" s="79"/>
      <c r="EE460" s="79"/>
      <c r="EF460" s="79"/>
      <c r="EG460" s="79"/>
      <c r="EH460" s="79"/>
      <c r="EI460" s="79"/>
      <c r="EJ460" s="79">
        <f t="shared" si="4119"/>
        <v>42</v>
      </c>
      <c r="EK460" s="79">
        <f t="shared" si="4120"/>
        <v>26</v>
      </c>
      <c r="EL460" s="79">
        <f t="shared" si="4121"/>
        <v>0</v>
      </c>
      <c r="EM460" s="153">
        <f t="shared" si="4122"/>
        <v>0</v>
      </c>
      <c r="EN460" s="79">
        <f t="shared" si="4123"/>
        <v>20</v>
      </c>
      <c r="EO460" s="79">
        <f t="shared" si="4124"/>
        <v>32</v>
      </c>
      <c r="EP460" s="79">
        <f t="shared" si="4125"/>
        <v>6</v>
      </c>
      <c r="EQ460" s="79">
        <f t="shared" si="4126"/>
        <v>6</v>
      </c>
      <c r="ER460" s="79">
        <f t="shared" si="4127"/>
        <v>0</v>
      </c>
      <c r="ES460" s="79">
        <f t="shared" si="4128"/>
        <v>0</v>
      </c>
      <c r="ET460" s="79">
        <f t="shared" si="4129"/>
        <v>0</v>
      </c>
      <c r="EU460" s="79">
        <f t="shared" si="4130"/>
        <v>0</v>
      </c>
      <c r="EV460" s="79">
        <f t="shared" si="4131"/>
        <v>0</v>
      </c>
      <c r="EW460" s="79">
        <f t="shared" si="4132"/>
        <v>9.6000000000000014</v>
      </c>
      <c r="EX460" s="79">
        <f t="shared" si="4133"/>
        <v>0</v>
      </c>
      <c r="EY460" s="79">
        <f t="shared" si="4134"/>
        <v>0</v>
      </c>
      <c r="EZ460" s="79">
        <f t="shared" si="4135"/>
        <v>0</v>
      </c>
      <c r="FA460" s="79">
        <f t="shared" si="4136"/>
        <v>0</v>
      </c>
      <c r="FB460" s="79">
        <f t="shared" si="4137"/>
        <v>0</v>
      </c>
      <c r="FC460" s="79">
        <f t="shared" si="4138"/>
        <v>0</v>
      </c>
      <c r="FD460" s="79">
        <f t="shared" si="4139"/>
        <v>1</v>
      </c>
      <c r="FE460" s="79">
        <f t="shared" si="4140"/>
        <v>66</v>
      </c>
      <c r="FF460" s="79">
        <f t="shared" si="4141"/>
        <v>0</v>
      </c>
      <c r="FG460" s="153">
        <f t="shared" si="4142"/>
        <v>0</v>
      </c>
      <c r="FH460" s="79">
        <f t="shared" si="4143"/>
        <v>0</v>
      </c>
      <c r="FI460" s="79">
        <f t="shared" si="4144"/>
        <v>0</v>
      </c>
      <c r="FJ460" s="79">
        <f t="shared" si="4145"/>
        <v>0</v>
      </c>
      <c r="FK460" s="79">
        <f t="shared" si="4146"/>
        <v>0</v>
      </c>
      <c r="FL460" s="79">
        <f t="shared" si="4147"/>
        <v>0</v>
      </c>
      <c r="FM460" s="79">
        <f t="shared" si="4148"/>
        <v>0</v>
      </c>
      <c r="FN460" s="79">
        <f t="shared" si="4149"/>
        <v>0</v>
      </c>
      <c r="FO460" s="79">
        <f t="shared" si="4150"/>
        <v>0</v>
      </c>
      <c r="FP460" s="79">
        <f t="shared" si="4151"/>
        <v>0</v>
      </c>
      <c r="FQ460" s="79">
        <f t="shared" si="4152"/>
        <v>0</v>
      </c>
      <c r="FR460" s="79"/>
      <c r="FS460" s="155">
        <f t="shared" si="4152"/>
        <v>0</v>
      </c>
      <c r="FT460" s="79">
        <f t="shared" si="4153"/>
        <v>0</v>
      </c>
      <c r="FU460" s="79">
        <f t="shared" si="4154"/>
        <v>0</v>
      </c>
      <c r="FV460" s="79">
        <f t="shared" si="4155"/>
        <v>2</v>
      </c>
      <c r="FW460" s="79">
        <f t="shared" si="4156"/>
        <v>64</v>
      </c>
      <c r="FX460" s="79">
        <f t="shared" si="4157"/>
        <v>0</v>
      </c>
      <c r="FY460" s="79">
        <f t="shared" si="4158"/>
        <v>0</v>
      </c>
      <c r="FZ460" s="79">
        <f t="shared" si="4159"/>
        <v>0</v>
      </c>
      <c r="GA460" s="79">
        <f t="shared" si="4160"/>
        <v>0</v>
      </c>
      <c r="GB460" s="79">
        <f t="shared" si="4161"/>
        <v>0</v>
      </c>
      <c r="GC460" s="79">
        <f t="shared" si="4162"/>
        <v>0</v>
      </c>
      <c r="GD460" s="79">
        <f t="shared" si="4163"/>
        <v>0</v>
      </c>
      <c r="GE460" s="153">
        <f t="shared" si="4164"/>
        <v>177.60000000000002</v>
      </c>
      <c r="GF460" s="153">
        <f>SUM(BH460+DT460)</f>
        <v>102</v>
      </c>
      <c r="GG460" s="79"/>
      <c r="GH460" s="79"/>
      <c r="GI460" s="79"/>
      <c r="GJ460" s="80"/>
      <c r="GK460" s="267"/>
      <c r="GL460" s="10"/>
      <c r="GM460" s="10"/>
      <c r="GN460" s="1"/>
      <c r="GO460" s="13"/>
      <c r="GP460" s="26"/>
      <c r="GQ460" s="5"/>
      <c r="GR460" s="5"/>
    </row>
    <row r="461" spans="1:200" ht="24.95" hidden="1" customHeight="1" outlineLevel="1" x14ac:dyDescent="0.3">
      <c r="A461" s="116"/>
      <c r="B461" s="62" t="s">
        <v>102</v>
      </c>
      <c r="C461" s="63" t="s">
        <v>94</v>
      </c>
      <c r="D461" s="63" t="s">
        <v>190</v>
      </c>
      <c r="E461" s="63" t="s">
        <v>187</v>
      </c>
      <c r="F461" s="119" t="s">
        <v>201</v>
      </c>
      <c r="G461" s="119">
        <v>7</v>
      </c>
      <c r="H461" s="63">
        <v>22</v>
      </c>
      <c r="I461" s="63">
        <v>1</v>
      </c>
      <c r="J461" s="63">
        <v>1</v>
      </c>
      <c r="K461" s="63">
        <f>SUM(J461)*2</f>
        <v>2</v>
      </c>
      <c r="L461" s="62">
        <v>38</v>
      </c>
      <c r="M461" s="64">
        <f t="shared" si="4093"/>
        <v>24</v>
      </c>
      <c r="N461" s="65"/>
      <c r="O461" s="66">
        <f t="shared" si="4165"/>
        <v>0</v>
      </c>
      <c r="P461" s="65">
        <v>18</v>
      </c>
      <c r="Q461" s="66">
        <f t="shared" si="4166"/>
        <v>18</v>
      </c>
      <c r="R461" s="65">
        <v>6</v>
      </c>
      <c r="S461" s="66">
        <f t="shared" si="4167"/>
        <v>6</v>
      </c>
      <c r="T461" s="65"/>
      <c r="U461" s="66">
        <f t="shared" si="4168"/>
        <v>0</v>
      </c>
      <c r="V461" s="65"/>
      <c r="W461" s="66">
        <f t="shared" si="4169"/>
        <v>0</v>
      </c>
      <c r="X461" s="67">
        <v>0</v>
      </c>
      <c r="Y461" s="68">
        <v>5.4</v>
      </c>
      <c r="Z461" s="65"/>
      <c r="AA461" s="66"/>
      <c r="AB461" s="65"/>
      <c r="AC461" s="67">
        <f t="shared" si="4171"/>
        <v>0</v>
      </c>
      <c r="AD461" s="65"/>
      <c r="AE461" s="69">
        <f t="shared" si="4172"/>
        <v>0</v>
      </c>
      <c r="AF461" s="65"/>
      <c r="AG461" s="66">
        <f t="shared" si="4173"/>
        <v>0</v>
      </c>
      <c r="AH461" s="65"/>
      <c r="AI461" s="67">
        <f t="shared" si="4174"/>
        <v>0</v>
      </c>
      <c r="AJ461" s="65"/>
      <c r="AK461" s="67">
        <f t="shared" si="4175"/>
        <v>0</v>
      </c>
      <c r="AL461" s="65"/>
      <c r="AM461" s="66">
        <f>SUM(AL461*H461)*2</f>
        <v>0</v>
      </c>
      <c r="AN461" s="65"/>
      <c r="AO461" s="66">
        <f>SUM(AN461*J461*2)</f>
        <v>0</v>
      </c>
      <c r="AP461" s="65"/>
      <c r="AQ461" s="67">
        <f t="shared" si="4176"/>
        <v>0</v>
      </c>
      <c r="AR461" s="65"/>
      <c r="AS461" s="67">
        <f>SUM(J461*AR461*6)</f>
        <v>0</v>
      </c>
      <c r="AT461" s="65"/>
      <c r="AU461" s="67">
        <f t="shared" si="4177"/>
        <v>0</v>
      </c>
      <c r="AV461" s="65"/>
      <c r="AW461" s="66">
        <f>SUM(J461*AV461*6)</f>
        <v>0</v>
      </c>
      <c r="AX461" s="65">
        <v>1</v>
      </c>
      <c r="AY461" s="67">
        <f>AX461*J461*8</f>
        <v>8</v>
      </c>
      <c r="AZ461" s="65"/>
      <c r="BA461" s="67">
        <f t="shared" si="4178"/>
        <v>0</v>
      </c>
      <c r="BB461" s="65"/>
      <c r="BC461" s="67">
        <f t="shared" si="4179"/>
        <v>0</v>
      </c>
      <c r="BD461" s="65"/>
      <c r="BE461" s="70">
        <f t="shared" si="4180"/>
        <v>0</v>
      </c>
      <c r="BF461" s="116"/>
      <c r="BG461" s="181">
        <f t="shared" si="4094"/>
        <v>37.4</v>
      </c>
      <c r="BH461" s="181">
        <f t="shared" si="4095"/>
        <v>32</v>
      </c>
      <c r="BI461" s="116"/>
      <c r="BJ461" s="116"/>
      <c r="BK461" s="116"/>
      <c r="BL461" s="116"/>
      <c r="BM461" s="82"/>
      <c r="BN461" s="62" t="s">
        <v>102</v>
      </c>
      <c r="BO461" s="63" t="s">
        <v>94</v>
      </c>
      <c r="BP461" s="63" t="s">
        <v>190</v>
      </c>
      <c r="BQ461" s="63" t="s">
        <v>187</v>
      </c>
      <c r="BR461" s="63" t="s">
        <v>326</v>
      </c>
      <c r="BS461" s="63">
        <v>6</v>
      </c>
      <c r="BT461" s="63">
        <v>23</v>
      </c>
      <c r="BU461" s="63">
        <v>1</v>
      </c>
      <c r="BV461" s="63">
        <v>1</v>
      </c>
      <c r="BW461" s="63">
        <f t="shared" ref="BW461:BW463" si="4184">SUM(BV461)*2</f>
        <v>2</v>
      </c>
      <c r="BX461" s="109">
        <v>34</v>
      </c>
      <c r="BY461" s="124">
        <f t="shared" ref="BY461:BY463" si="4185">SUM(BZ461+CB461+CD461+CF461+CH461)</f>
        <v>20</v>
      </c>
      <c r="BZ461" s="109"/>
      <c r="CA461" s="109">
        <f t="shared" ref="CA461:CA463" si="4186">SUM(BZ461)*BU461</f>
        <v>0</v>
      </c>
      <c r="CB461" s="109">
        <v>14</v>
      </c>
      <c r="CC461" s="111">
        <f t="shared" ref="CC461:CC463" si="4187">BV461*CB461</f>
        <v>14</v>
      </c>
      <c r="CD461" s="109">
        <v>6</v>
      </c>
      <c r="CE461" s="111">
        <f t="shared" ref="CE461:CE463" si="4188">SUM(CD461)*BV461</f>
        <v>6</v>
      </c>
      <c r="CF461" s="65"/>
      <c r="CG461" s="66">
        <f t="shared" ref="CG461:CG463" si="4189">SUM(CF461)*BW461</f>
        <v>0</v>
      </c>
      <c r="CH461" s="65"/>
      <c r="CI461" s="66">
        <f t="shared" ref="CI461:CI463" si="4190">SUM(CH461)*BV461*5</f>
        <v>0</v>
      </c>
      <c r="CJ461" s="67">
        <f>SUM(BV461*DJ461*2+BW461*DL461*2)</f>
        <v>0</v>
      </c>
      <c r="CK461" s="68">
        <f t="shared" ref="CK461:CK462" si="4191">SUM(BX461*15/100*BV461)</f>
        <v>5.0999999999999996</v>
      </c>
      <c r="CL461" s="65"/>
      <c r="CM461" s="66"/>
      <c r="CN461" s="65"/>
      <c r="CO461" s="67">
        <f t="shared" ref="CO461:CO462" si="4192">SUM(CN461)*3*BT461/5</f>
        <v>0</v>
      </c>
      <c r="CP461" s="65"/>
      <c r="CQ461" s="69">
        <f t="shared" ref="CQ461:CQ463" si="4193">SUM(CP461*BT461*(30+4))</f>
        <v>0</v>
      </c>
      <c r="CR461" s="65"/>
      <c r="CS461" s="66">
        <f t="shared" ref="CS461:CS463" si="4194">SUM(CR461*BT461*3)</f>
        <v>0</v>
      </c>
      <c r="CT461" s="65"/>
      <c r="CU461" s="67">
        <f t="shared" ref="CU461:CU463" si="4195">SUM(CT461*BT461/3)</f>
        <v>0</v>
      </c>
      <c r="CV461" s="65"/>
      <c r="CW461" s="67">
        <f t="shared" ref="CW461:CW463" si="4196">SUM(CV461*BT461*2/3)</f>
        <v>0</v>
      </c>
      <c r="CX461" s="65"/>
      <c r="CY461" s="66">
        <f t="shared" ref="CY461:CY462" si="4197">SUM(CX461*BT461)*2</f>
        <v>0</v>
      </c>
      <c r="CZ461" s="65"/>
      <c r="DA461" s="66">
        <f t="shared" ref="DA461:DA463" si="4198">SUM(CZ461*BV461*2)</f>
        <v>0</v>
      </c>
      <c r="DB461" s="65"/>
      <c r="DC461" s="66">
        <f t="shared" ref="DC461:DC463" si="4199">SUM(DB461*BT461*2)</f>
        <v>0</v>
      </c>
      <c r="DD461" s="65">
        <v>1</v>
      </c>
      <c r="DE461" s="66">
        <f>DD461*BV461*6</f>
        <v>6</v>
      </c>
      <c r="DF461" s="65"/>
      <c r="DG461" s="67">
        <f t="shared" ref="DG461:DG463" si="4200">DF461*BT461/3</f>
        <v>0</v>
      </c>
      <c r="DH461" s="65"/>
      <c r="DI461" s="66">
        <f t="shared" ref="DI461:DI462" si="4201">SUM(BV461*DH461*6)</f>
        <v>0</v>
      </c>
      <c r="DJ461" s="65"/>
      <c r="DK461" s="66">
        <f t="shared" ref="DK461:DK463" si="4202">SUM(BV461*DJ461*8)</f>
        <v>0</v>
      </c>
      <c r="DL461" s="65"/>
      <c r="DM461" s="67">
        <f t="shared" ref="DM461:DM462" si="4203">SUM(DL461*BW461*5*6)</f>
        <v>0</v>
      </c>
      <c r="DN461" s="65"/>
      <c r="DO461" s="67">
        <f t="shared" ref="DO461:DO463" si="4204">SUM(DN461*BW461*4*6)</f>
        <v>0</v>
      </c>
      <c r="DP461" s="65"/>
      <c r="DQ461" s="70">
        <f t="shared" ref="DQ461:DQ463" si="4205">SUM(DP461*50)</f>
        <v>0</v>
      </c>
      <c r="DR461" s="79"/>
      <c r="DS461" s="153">
        <f t="shared" si="4118"/>
        <v>31.1</v>
      </c>
      <c r="DT461" s="153">
        <f t="shared" ref="DT461:DT472" si="4206">SUM(CA461+CC461+CG461+CI461+CJ461+DE461+DI461+DK461+DM461+DO461+CE461+DC461)</f>
        <v>26</v>
      </c>
      <c r="DU461" s="79"/>
      <c r="DV461" s="79"/>
      <c r="DW461" s="79"/>
      <c r="DX461" s="182"/>
      <c r="DY461" s="183"/>
      <c r="DZ461" s="62" t="s">
        <v>102</v>
      </c>
      <c r="EA461" s="63" t="s">
        <v>94</v>
      </c>
      <c r="EB461" s="63" t="s">
        <v>190</v>
      </c>
      <c r="EC461" s="79"/>
      <c r="ED461" s="79"/>
      <c r="EE461" s="79"/>
      <c r="EF461" s="79"/>
      <c r="EG461" s="79"/>
      <c r="EH461" s="79"/>
      <c r="EI461" s="79"/>
      <c r="EJ461" s="79">
        <f t="shared" si="4119"/>
        <v>72</v>
      </c>
      <c r="EK461" s="79">
        <f t="shared" si="4120"/>
        <v>44</v>
      </c>
      <c r="EL461" s="79">
        <f t="shared" si="4121"/>
        <v>0</v>
      </c>
      <c r="EM461" s="153">
        <f t="shared" si="4122"/>
        <v>0</v>
      </c>
      <c r="EN461" s="79">
        <f t="shared" si="4123"/>
        <v>32</v>
      </c>
      <c r="EO461" s="79">
        <f t="shared" si="4124"/>
        <v>32</v>
      </c>
      <c r="EP461" s="79">
        <f t="shared" si="4125"/>
        <v>12</v>
      </c>
      <c r="EQ461" s="79">
        <f t="shared" si="4126"/>
        <v>12</v>
      </c>
      <c r="ER461" s="79">
        <f t="shared" si="4127"/>
        <v>0</v>
      </c>
      <c r="ES461" s="79">
        <f t="shared" si="4128"/>
        <v>0</v>
      </c>
      <c r="ET461" s="79">
        <f t="shared" si="4129"/>
        <v>0</v>
      </c>
      <c r="EU461" s="79">
        <f t="shared" si="4130"/>
        <v>0</v>
      </c>
      <c r="EV461" s="79">
        <f t="shared" si="4131"/>
        <v>0</v>
      </c>
      <c r="EW461" s="79">
        <f t="shared" si="4132"/>
        <v>10.5</v>
      </c>
      <c r="EX461" s="79">
        <f t="shared" si="4133"/>
        <v>0</v>
      </c>
      <c r="EY461" s="79">
        <f t="shared" si="4134"/>
        <v>0</v>
      </c>
      <c r="EZ461" s="79">
        <f t="shared" si="4135"/>
        <v>0</v>
      </c>
      <c r="FA461" s="79">
        <f t="shared" si="4136"/>
        <v>0</v>
      </c>
      <c r="FB461" s="79">
        <f t="shared" si="4137"/>
        <v>0</v>
      </c>
      <c r="FC461" s="79">
        <f t="shared" si="4138"/>
        <v>0</v>
      </c>
      <c r="FD461" s="79">
        <f t="shared" si="4139"/>
        <v>0</v>
      </c>
      <c r="FE461" s="79">
        <f t="shared" si="4140"/>
        <v>0</v>
      </c>
      <c r="FF461" s="79">
        <f t="shared" si="4141"/>
        <v>0</v>
      </c>
      <c r="FG461" s="153">
        <f t="shared" si="4142"/>
        <v>0</v>
      </c>
      <c r="FH461" s="79">
        <f t="shared" si="4143"/>
        <v>0</v>
      </c>
      <c r="FI461" s="79">
        <f t="shared" si="4144"/>
        <v>0</v>
      </c>
      <c r="FJ461" s="79">
        <f t="shared" si="4145"/>
        <v>0</v>
      </c>
      <c r="FK461" s="79">
        <f t="shared" si="4146"/>
        <v>0</v>
      </c>
      <c r="FL461" s="79">
        <f t="shared" si="4147"/>
        <v>0</v>
      </c>
      <c r="FM461" s="79">
        <f t="shared" si="4148"/>
        <v>0</v>
      </c>
      <c r="FN461" s="79">
        <f t="shared" si="4149"/>
        <v>0</v>
      </c>
      <c r="FO461" s="79">
        <f t="shared" si="4150"/>
        <v>0</v>
      </c>
      <c r="FP461" s="79">
        <f t="shared" si="4151"/>
        <v>1</v>
      </c>
      <c r="FQ461" s="79">
        <f t="shared" si="4152"/>
        <v>6</v>
      </c>
      <c r="FR461" s="79"/>
      <c r="FS461" s="155">
        <f t="shared" si="4152"/>
        <v>0</v>
      </c>
      <c r="FT461" s="79">
        <f t="shared" si="4153"/>
        <v>0</v>
      </c>
      <c r="FU461" s="79">
        <f t="shared" si="4154"/>
        <v>0</v>
      </c>
      <c r="FV461" s="79">
        <f t="shared" si="4155"/>
        <v>1</v>
      </c>
      <c r="FW461" s="79">
        <f t="shared" si="4156"/>
        <v>8</v>
      </c>
      <c r="FX461" s="79">
        <f t="shared" si="4157"/>
        <v>0</v>
      </c>
      <c r="FY461" s="79">
        <f t="shared" si="4158"/>
        <v>0</v>
      </c>
      <c r="FZ461" s="79">
        <f t="shared" si="4159"/>
        <v>0</v>
      </c>
      <c r="GA461" s="79">
        <f t="shared" si="4160"/>
        <v>0</v>
      </c>
      <c r="GB461" s="79">
        <f t="shared" si="4161"/>
        <v>0</v>
      </c>
      <c r="GC461" s="79">
        <f t="shared" si="4162"/>
        <v>0</v>
      </c>
      <c r="GD461" s="79">
        <f t="shared" si="4163"/>
        <v>0</v>
      </c>
      <c r="GE461" s="153">
        <f t="shared" si="4164"/>
        <v>68.5</v>
      </c>
      <c r="GF461" s="153">
        <f t="shared" ref="GF461:GF472" si="4207">SUM(BH461+DT461)</f>
        <v>58</v>
      </c>
      <c r="GG461" s="79"/>
      <c r="GH461" s="79"/>
      <c r="GI461" s="79"/>
      <c r="GJ461" s="80"/>
      <c r="GK461" s="267"/>
      <c r="GL461" s="10"/>
      <c r="GM461" s="10"/>
      <c r="GN461" s="1"/>
      <c r="GO461" s="13"/>
      <c r="GP461" s="26"/>
      <c r="GQ461" s="5"/>
      <c r="GR461" s="5"/>
    </row>
    <row r="462" spans="1:200" ht="24.95" hidden="1" customHeight="1" outlineLevel="1" x14ac:dyDescent="0.3">
      <c r="A462" s="116"/>
      <c r="B462" s="62" t="s">
        <v>102</v>
      </c>
      <c r="C462" s="119" t="s">
        <v>94</v>
      </c>
      <c r="D462" s="119" t="s">
        <v>186</v>
      </c>
      <c r="E462" s="119" t="s">
        <v>187</v>
      </c>
      <c r="F462" s="63" t="s">
        <v>205</v>
      </c>
      <c r="G462" s="119">
        <v>5</v>
      </c>
      <c r="H462" s="63">
        <v>23</v>
      </c>
      <c r="I462" s="63">
        <v>1</v>
      </c>
      <c r="J462" s="63">
        <v>1</v>
      </c>
      <c r="K462" s="63">
        <f>J462*2</f>
        <v>2</v>
      </c>
      <c r="L462" s="120">
        <v>16</v>
      </c>
      <c r="M462" s="121">
        <f t="shared" si="4093"/>
        <v>12</v>
      </c>
      <c r="N462" s="122"/>
      <c r="O462" s="123">
        <f t="shared" si="4165"/>
        <v>0</v>
      </c>
      <c r="P462" s="122">
        <v>8</v>
      </c>
      <c r="Q462" s="123">
        <f t="shared" si="4166"/>
        <v>8</v>
      </c>
      <c r="R462" s="122">
        <v>4</v>
      </c>
      <c r="S462" s="123">
        <f t="shared" si="4167"/>
        <v>4</v>
      </c>
      <c r="T462" s="65"/>
      <c r="U462" s="66">
        <f t="shared" si="4168"/>
        <v>0</v>
      </c>
      <c r="V462" s="65"/>
      <c r="W462" s="66">
        <f t="shared" si="4169"/>
        <v>0</v>
      </c>
      <c r="X462" s="67">
        <v>0</v>
      </c>
      <c r="Y462" s="68">
        <f t="shared" si="4170"/>
        <v>2.4</v>
      </c>
      <c r="Z462" s="65"/>
      <c r="AA462" s="66"/>
      <c r="AB462" s="65"/>
      <c r="AC462" s="67">
        <f t="shared" si="4171"/>
        <v>0</v>
      </c>
      <c r="AD462" s="65"/>
      <c r="AE462" s="69">
        <f t="shared" si="4172"/>
        <v>0</v>
      </c>
      <c r="AF462" s="65"/>
      <c r="AG462" s="66">
        <f t="shared" si="4173"/>
        <v>0</v>
      </c>
      <c r="AH462" s="66"/>
      <c r="AI462" s="67">
        <f t="shared" si="4174"/>
        <v>0</v>
      </c>
      <c r="AJ462" s="65"/>
      <c r="AK462" s="67">
        <f t="shared" si="4175"/>
        <v>0</v>
      </c>
      <c r="AL462" s="65"/>
      <c r="AM462" s="66">
        <f>SUM(AL462*H462)*2</f>
        <v>0</v>
      </c>
      <c r="AN462" s="65"/>
      <c r="AO462" s="66">
        <f>SUM(AN462*J462*2)</f>
        <v>0</v>
      </c>
      <c r="AP462" s="65"/>
      <c r="AQ462" s="67">
        <f t="shared" si="4176"/>
        <v>0</v>
      </c>
      <c r="AR462" s="65"/>
      <c r="AS462" s="67">
        <f>AR462*J462*6</f>
        <v>0</v>
      </c>
      <c r="AT462" s="65"/>
      <c r="AU462" s="67">
        <f t="shared" si="4177"/>
        <v>0</v>
      </c>
      <c r="AV462" s="66"/>
      <c r="AW462" s="66">
        <f>SUM(J462*AV462*6)</f>
        <v>0</v>
      </c>
      <c r="AX462" s="65">
        <v>1</v>
      </c>
      <c r="AY462" s="67">
        <f>SUM(J462*AX462*8)</f>
        <v>8</v>
      </c>
      <c r="AZ462" s="66"/>
      <c r="BA462" s="67">
        <f t="shared" si="4178"/>
        <v>0</v>
      </c>
      <c r="BB462" s="65"/>
      <c r="BC462" s="67">
        <f t="shared" si="4179"/>
        <v>0</v>
      </c>
      <c r="BD462" s="65"/>
      <c r="BE462" s="70">
        <f t="shared" si="4180"/>
        <v>0</v>
      </c>
      <c r="BF462" s="116"/>
      <c r="BG462" s="181">
        <f t="shared" si="4094"/>
        <v>22.4</v>
      </c>
      <c r="BH462" s="181">
        <f t="shared" si="4095"/>
        <v>20</v>
      </c>
      <c r="BI462" s="116"/>
      <c r="BJ462" s="116"/>
      <c r="BK462" s="116"/>
      <c r="BL462" s="116"/>
      <c r="BM462" s="82"/>
      <c r="BN462" s="62" t="s">
        <v>102</v>
      </c>
      <c r="BO462" s="63" t="s">
        <v>110</v>
      </c>
      <c r="BP462" s="63" t="s">
        <v>190</v>
      </c>
      <c r="BQ462" s="63" t="s">
        <v>187</v>
      </c>
      <c r="BR462" s="63" t="s">
        <v>348</v>
      </c>
      <c r="BS462" s="63">
        <v>6</v>
      </c>
      <c r="BT462" s="119">
        <v>17</v>
      </c>
      <c r="BU462" s="63">
        <v>1</v>
      </c>
      <c r="BV462" s="63">
        <v>1</v>
      </c>
      <c r="BW462" s="63">
        <f t="shared" si="4184"/>
        <v>2</v>
      </c>
      <c r="BX462" s="109">
        <v>38</v>
      </c>
      <c r="BY462" s="124">
        <f t="shared" si="4185"/>
        <v>24</v>
      </c>
      <c r="BZ462" s="109"/>
      <c r="CA462" s="109">
        <f t="shared" si="4186"/>
        <v>0</v>
      </c>
      <c r="CB462" s="109">
        <v>18</v>
      </c>
      <c r="CC462" s="111">
        <f t="shared" si="4187"/>
        <v>18</v>
      </c>
      <c r="CD462" s="109">
        <v>6</v>
      </c>
      <c r="CE462" s="111">
        <f t="shared" si="4188"/>
        <v>6</v>
      </c>
      <c r="CF462" s="65"/>
      <c r="CG462" s="66">
        <f t="shared" si="4189"/>
        <v>0</v>
      </c>
      <c r="CH462" s="65"/>
      <c r="CI462" s="66">
        <f t="shared" si="4190"/>
        <v>0</v>
      </c>
      <c r="CJ462" s="67">
        <f t="shared" ref="CJ462" si="4208">SUM(BV462*DJ462*2+BW462*DL462*2)</f>
        <v>0</v>
      </c>
      <c r="CK462" s="68">
        <f t="shared" si="4191"/>
        <v>5.7</v>
      </c>
      <c r="CL462" s="65"/>
      <c r="CM462" s="66"/>
      <c r="CN462" s="65"/>
      <c r="CO462" s="67">
        <f t="shared" si="4192"/>
        <v>0</v>
      </c>
      <c r="CP462" s="65"/>
      <c r="CQ462" s="69">
        <f t="shared" si="4193"/>
        <v>0</v>
      </c>
      <c r="CR462" s="65"/>
      <c r="CS462" s="66">
        <f t="shared" si="4194"/>
        <v>0</v>
      </c>
      <c r="CT462" s="65"/>
      <c r="CU462" s="67">
        <f t="shared" si="4195"/>
        <v>0</v>
      </c>
      <c r="CV462" s="65"/>
      <c r="CW462" s="67">
        <f t="shared" si="4196"/>
        <v>0</v>
      </c>
      <c r="CX462" s="65"/>
      <c r="CY462" s="66">
        <f t="shared" si="4197"/>
        <v>0</v>
      </c>
      <c r="CZ462" s="65"/>
      <c r="DA462" s="66">
        <f t="shared" si="4198"/>
        <v>0</v>
      </c>
      <c r="DB462" s="65"/>
      <c r="DC462" s="66">
        <f t="shared" si="4199"/>
        <v>0</v>
      </c>
      <c r="DD462" s="65">
        <v>1</v>
      </c>
      <c r="DE462" s="66">
        <f>DD462*BV462*6</f>
        <v>6</v>
      </c>
      <c r="DF462" s="65"/>
      <c r="DG462" s="67">
        <f t="shared" si="4200"/>
        <v>0</v>
      </c>
      <c r="DH462" s="65"/>
      <c r="DI462" s="66">
        <f t="shared" si="4201"/>
        <v>0</v>
      </c>
      <c r="DJ462" s="65"/>
      <c r="DK462" s="66">
        <f t="shared" si="4202"/>
        <v>0</v>
      </c>
      <c r="DL462" s="65"/>
      <c r="DM462" s="67">
        <f t="shared" si="4203"/>
        <v>0</v>
      </c>
      <c r="DN462" s="65"/>
      <c r="DO462" s="67">
        <f t="shared" si="4204"/>
        <v>0</v>
      </c>
      <c r="DP462" s="65"/>
      <c r="DQ462" s="70">
        <f t="shared" si="4205"/>
        <v>0</v>
      </c>
      <c r="DR462" s="79"/>
      <c r="DS462" s="153">
        <f t="shared" si="4118"/>
        <v>35.700000000000003</v>
      </c>
      <c r="DT462" s="153">
        <f t="shared" si="4206"/>
        <v>30</v>
      </c>
      <c r="DU462" s="79"/>
      <c r="DV462" s="79"/>
      <c r="DW462" s="79"/>
      <c r="DX462" s="182"/>
      <c r="DY462" s="183"/>
      <c r="DZ462" s="62" t="s">
        <v>102</v>
      </c>
      <c r="EA462" s="63" t="s">
        <v>110</v>
      </c>
      <c r="EB462" s="63" t="s">
        <v>190</v>
      </c>
      <c r="EC462" s="79"/>
      <c r="ED462" s="79"/>
      <c r="EE462" s="79"/>
      <c r="EF462" s="79"/>
      <c r="EG462" s="79"/>
      <c r="EH462" s="79"/>
      <c r="EI462" s="79"/>
      <c r="EJ462" s="79">
        <f t="shared" si="4119"/>
        <v>54</v>
      </c>
      <c r="EK462" s="79">
        <f t="shared" si="4120"/>
        <v>36</v>
      </c>
      <c r="EL462" s="79">
        <f t="shared" si="4121"/>
        <v>0</v>
      </c>
      <c r="EM462" s="153">
        <f t="shared" si="4122"/>
        <v>0</v>
      </c>
      <c r="EN462" s="79">
        <f t="shared" si="4123"/>
        <v>26</v>
      </c>
      <c r="EO462" s="79">
        <f t="shared" si="4124"/>
        <v>26</v>
      </c>
      <c r="EP462" s="79">
        <f t="shared" si="4125"/>
        <v>10</v>
      </c>
      <c r="EQ462" s="79">
        <f t="shared" si="4126"/>
        <v>10</v>
      </c>
      <c r="ER462" s="79">
        <f t="shared" si="4127"/>
        <v>0</v>
      </c>
      <c r="ES462" s="79">
        <f t="shared" si="4128"/>
        <v>0</v>
      </c>
      <c r="ET462" s="79">
        <f t="shared" si="4129"/>
        <v>0</v>
      </c>
      <c r="EU462" s="79">
        <f t="shared" si="4130"/>
        <v>0</v>
      </c>
      <c r="EV462" s="79">
        <f t="shared" si="4131"/>
        <v>0</v>
      </c>
      <c r="EW462" s="79">
        <f t="shared" si="4132"/>
        <v>8.1</v>
      </c>
      <c r="EX462" s="79">
        <f t="shared" si="4133"/>
        <v>0</v>
      </c>
      <c r="EY462" s="79">
        <f t="shared" si="4134"/>
        <v>0</v>
      </c>
      <c r="EZ462" s="79">
        <f t="shared" si="4135"/>
        <v>0</v>
      </c>
      <c r="FA462" s="79">
        <f t="shared" si="4136"/>
        <v>0</v>
      </c>
      <c r="FB462" s="79">
        <f t="shared" si="4137"/>
        <v>0</v>
      </c>
      <c r="FC462" s="79">
        <f t="shared" si="4138"/>
        <v>0</v>
      </c>
      <c r="FD462" s="79">
        <f t="shared" si="4139"/>
        <v>0</v>
      </c>
      <c r="FE462" s="79">
        <f t="shared" si="4140"/>
        <v>0</v>
      </c>
      <c r="FF462" s="79">
        <f t="shared" si="4141"/>
        <v>0</v>
      </c>
      <c r="FG462" s="153">
        <f t="shared" si="4142"/>
        <v>0</v>
      </c>
      <c r="FH462" s="79">
        <f t="shared" si="4143"/>
        <v>0</v>
      </c>
      <c r="FI462" s="79">
        <f t="shared" si="4144"/>
        <v>0</v>
      </c>
      <c r="FJ462" s="79">
        <f t="shared" si="4145"/>
        <v>0</v>
      </c>
      <c r="FK462" s="79">
        <f t="shared" si="4146"/>
        <v>0</v>
      </c>
      <c r="FL462" s="79">
        <f t="shared" si="4147"/>
        <v>0</v>
      </c>
      <c r="FM462" s="79">
        <f t="shared" si="4148"/>
        <v>0</v>
      </c>
      <c r="FN462" s="79">
        <f t="shared" si="4149"/>
        <v>0</v>
      </c>
      <c r="FO462" s="79">
        <f t="shared" si="4150"/>
        <v>0</v>
      </c>
      <c r="FP462" s="79">
        <f t="shared" si="4151"/>
        <v>1</v>
      </c>
      <c r="FQ462" s="79">
        <f t="shared" si="4152"/>
        <v>6</v>
      </c>
      <c r="FR462" s="79"/>
      <c r="FS462" s="155">
        <f t="shared" si="4152"/>
        <v>0</v>
      </c>
      <c r="FT462" s="79">
        <f t="shared" si="4153"/>
        <v>0</v>
      </c>
      <c r="FU462" s="79">
        <f t="shared" si="4154"/>
        <v>0</v>
      </c>
      <c r="FV462" s="79">
        <f t="shared" si="4155"/>
        <v>1</v>
      </c>
      <c r="FW462" s="79">
        <f t="shared" si="4156"/>
        <v>8</v>
      </c>
      <c r="FX462" s="79">
        <f t="shared" si="4157"/>
        <v>0</v>
      </c>
      <c r="FY462" s="79">
        <f t="shared" si="4158"/>
        <v>0</v>
      </c>
      <c r="FZ462" s="79">
        <f t="shared" si="4159"/>
        <v>0</v>
      </c>
      <c r="GA462" s="79">
        <f t="shared" si="4160"/>
        <v>0</v>
      </c>
      <c r="GB462" s="79">
        <f t="shared" si="4161"/>
        <v>0</v>
      </c>
      <c r="GC462" s="79">
        <f t="shared" si="4162"/>
        <v>0</v>
      </c>
      <c r="GD462" s="79">
        <f t="shared" si="4163"/>
        <v>0</v>
      </c>
      <c r="GE462" s="153">
        <f t="shared" si="4164"/>
        <v>58.1</v>
      </c>
      <c r="GF462" s="153">
        <f t="shared" si="4207"/>
        <v>50</v>
      </c>
      <c r="GG462" s="79"/>
      <c r="GH462" s="79"/>
      <c r="GI462" s="79"/>
      <c r="GJ462" s="80"/>
      <c r="GK462" s="267"/>
      <c r="GL462" s="10"/>
      <c r="GM462" s="10"/>
      <c r="GN462" s="1"/>
      <c r="GO462" s="13"/>
      <c r="GP462" s="26"/>
      <c r="GQ462" s="5"/>
      <c r="GR462" s="5"/>
    </row>
    <row r="463" spans="1:200" ht="24.95" hidden="1" customHeight="1" outlineLevel="1" x14ac:dyDescent="0.3">
      <c r="A463" s="116"/>
      <c r="B463" s="62" t="s">
        <v>102</v>
      </c>
      <c r="C463" s="119" t="s">
        <v>94</v>
      </c>
      <c r="D463" s="119" t="s">
        <v>186</v>
      </c>
      <c r="E463" s="119" t="s">
        <v>187</v>
      </c>
      <c r="F463" s="63" t="s">
        <v>206</v>
      </c>
      <c r="G463" s="119">
        <v>5</v>
      </c>
      <c r="H463" s="63">
        <v>23</v>
      </c>
      <c r="I463" s="63">
        <v>1</v>
      </c>
      <c r="J463" s="63">
        <v>1</v>
      </c>
      <c r="K463" s="63">
        <f>J463*2</f>
        <v>2</v>
      </c>
      <c r="L463" s="120">
        <v>16</v>
      </c>
      <c r="M463" s="121">
        <f t="shared" si="4093"/>
        <v>12</v>
      </c>
      <c r="N463" s="122"/>
      <c r="O463" s="123">
        <f t="shared" si="4165"/>
        <v>0</v>
      </c>
      <c r="P463" s="122">
        <v>8</v>
      </c>
      <c r="Q463" s="123">
        <f t="shared" si="4166"/>
        <v>8</v>
      </c>
      <c r="R463" s="122">
        <v>4</v>
      </c>
      <c r="S463" s="123">
        <f t="shared" si="4167"/>
        <v>4</v>
      </c>
      <c r="T463" s="65"/>
      <c r="U463" s="66">
        <f t="shared" si="4168"/>
        <v>0</v>
      </c>
      <c r="V463" s="65"/>
      <c r="W463" s="66">
        <f t="shared" si="4169"/>
        <v>0</v>
      </c>
      <c r="X463" s="67">
        <v>0</v>
      </c>
      <c r="Y463" s="68">
        <f t="shared" si="4170"/>
        <v>2.4</v>
      </c>
      <c r="Z463" s="65"/>
      <c r="AA463" s="66"/>
      <c r="AB463" s="65"/>
      <c r="AC463" s="67">
        <f t="shared" si="4171"/>
        <v>0</v>
      </c>
      <c r="AD463" s="65"/>
      <c r="AE463" s="69">
        <f t="shared" si="4172"/>
        <v>0</v>
      </c>
      <c r="AF463" s="65"/>
      <c r="AG463" s="66">
        <f t="shared" si="4173"/>
        <v>0</v>
      </c>
      <c r="AH463" s="66"/>
      <c r="AI463" s="67">
        <f t="shared" si="4174"/>
        <v>0</v>
      </c>
      <c r="AJ463" s="65"/>
      <c r="AK463" s="67">
        <f t="shared" si="4175"/>
        <v>0</v>
      </c>
      <c r="AL463" s="65"/>
      <c r="AM463" s="66">
        <f>SUM(AL463*H463)*2</f>
        <v>0</v>
      </c>
      <c r="AN463" s="65"/>
      <c r="AO463" s="66">
        <f>SUM(AN463*J463*2)</f>
        <v>0</v>
      </c>
      <c r="AP463" s="65"/>
      <c r="AQ463" s="67">
        <f t="shared" si="4176"/>
        <v>0</v>
      </c>
      <c r="AR463" s="65"/>
      <c r="AS463" s="67">
        <f>AR463*J463*6</f>
        <v>0</v>
      </c>
      <c r="AT463" s="65"/>
      <c r="AU463" s="67">
        <f t="shared" si="4177"/>
        <v>0</v>
      </c>
      <c r="AV463" s="66"/>
      <c r="AW463" s="66">
        <f>SUM(J463*AV463*6)</f>
        <v>0</v>
      </c>
      <c r="AX463" s="65">
        <v>1</v>
      </c>
      <c r="AY463" s="67">
        <f>SUM(J463*AX463*8)</f>
        <v>8</v>
      </c>
      <c r="AZ463" s="66"/>
      <c r="BA463" s="67">
        <f t="shared" si="4178"/>
        <v>0</v>
      </c>
      <c r="BB463" s="65"/>
      <c r="BC463" s="67">
        <f t="shared" si="4179"/>
        <v>0</v>
      </c>
      <c r="BD463" s="65"/>
      <c r="BE463" s="70">
        <f t="shared" si="4180"/>
        <v>0</v>
      </c>
      <c r="BF463" s="116"/>
      <c r="BG463" s="181">
        <f t="shared" si="4094"/>
        <v>22.4</v>
      </c>
      <c r="BH463" s="181">
        <f t="shared" si="4095"/>
        <v>20</v>
      </c>
      <c r="BI463" s="116"/>
      <c r="BJ463" s="116"/>
      <c r="BK463" s="116"/>
      <c r="BL463" s="116"/>
      <c r="BM463" s="82"/>
      <c r="BN463" s="62" t="s">
        <v>158</v>
      </c>
      <c r="BO463" s="63" t="s">
        <v>185</v>
      </c>
      <c r="BP463" s="63" t="s">
        <v>186</v>
      </c>
      <c r="BQ463" s="63" t="s">
        <v>187</v>
      </c>
      <c r="BR463" s="63" t="s">
        <v>333</v>
      </c>
      <c r="BS463" s="63">
        <v>4</v>
      </c>
      <c r="BT463" s="63">
        <v>55</v>
      </c>
      <c r="BU463" s="63">
        <v>1</v>
      </c>
      <c r="BV463" s="63">
        <v>3</v>
      </c>
      <c r="BW463" s="63">
        <f t="shared" si="4184"/>
        <v>6</v>
      </c>
      <c r="BX463" s="62">
        <v>22</v>
      </c>
      <c r="BY463" s="135">
        <f t="shared" si="4185"/>
        <v>10</v>
      </c>
      <c r="BZ463" s="65"/>
      <c r="CA463" s="66">
        <f t="shared" si="4186"/>
        <v>0</v>
      </c>
      <c r="CB463" s="65">
        <v>10</v>
      </c>
      <c r="CC463" s="66">
        <f t="shared" si="4187"/>
        <v>30</v>
      </c>
      <c r="CD463" s="65"/>
      <c r="CE463" s="66">
        <f t="shared" si="4188"/>
        <v>0</v>
      </c>
      <c r="CF463" s="65"/>
      <c r="CG463" s="66">
        <f t="shared" si="4189"/>
        <v>0</v>
      </c>
      <c r="CH463" s="65"/>
      <c r="CI463" s="66">
        <f t="shared" si="4190"/>
        <v>0</v>
      </c>
      <c r="CJ463" s="67">
        <f>SUM(BV463*DJ463*2+BW463*DL463*2)</f>
        <v>0</v>
      </c>
      <c r="CK463" s="68">
        <v>9</v>
      </c>
      <c r="CL463" s="65"/>
      <c r="CM463" s="66"/>
      <c r="CN463" s="65"/>
      <c r="CO463" s="67">
        <f t="shared" ref="CO463" si="4209">SUM(CN463)*3*BT463/5</f>
        <v>0</v>
      </c>
      <c r="CP463" s="65"/>
      <c r="CQ463" s="69">
        <f t="shared" si="4193"/>
        <v>0</v>
      </c>
      <c r="CR463" s="65"/>
      <c r="CS463" s="66">
        <f t="shared" si="4194"/>
        <v>0</v>
      </c>
      <c r="CT463" s="65"/>
      <c r="CU463" s="67">
        <f t="shared" si="4195"/>
        <v>0</v>
      </c>
      <c r="CV463" s="65"/>
      <c r="CW463" s="67">
        <f t="shared" si="4196"/>
        <v>0</v>
      </c>
      <c r="CX463" s="65"/>
      <c r="CY463" s="66">
        <f t="shared" ref="CY463" si="4210">SUM(CX463*BT463)*2</f>
        <v>0</v>
      </c>
      <c r="CZ463" s="65"/>
      <c r="DA463" s="66">
        <f t="shared" si="4198"/>
        <v>0</v>
      </c>
      <c r="DB463" s="65"/>
      <c r="DC463" s="66">
        <f t="shared" si="4199"/>
        <v>0</v>
      </c>
      <c r="DD463" s="65">
        <v>1</v>
      </c>
      <c r="DE463" s="66">
        <f>DD463*BV463*6</f>
        <v>18</v>
      </c>
      <c r="DF463" s="65"/>
      <c r="DG463" s="67">
        <f t="shared" si="4200"/>
        <v>0</v>
      </c>
      <c r="DH463" s="65"/>
      <c r="DI463" s="66">
        <f t="shared" ref="DI463" si="4211">SUM(BV463*DH463*6)</f>
        <v>0</v>
      </c>
      <c r="DJ463" s="65"/>
      <c r="DK463" s="66">
        <f t="shared" si="4202"/>
        <v>0</v>
      </c>
      <c r="DL463" s="65"/>
      <c r="DM463" s="67">
        <f t="shared" ref="DM463" si="4212">SUM(DL463*BW463*5*6)</f>
        <v>0</v>
      </c>
      <c r="DN463" s="65"/>
      <c r="DO463" s="67">
        <f t="shared" si="4204"/>
        <v>0</v>
      </c>
      <c r="DP463" s="65"/>
      <c r="DQ463" s="70">
        <f t="shared" si="4205"/>
        <v>0</v>
      </c>
      <c r="DR463" s="79"/>
      <c r="DS463" s="153">
        <f t="shared" si="4118"/>
        <v>57</v>
      </c>
      <c r="DT463" s="153">
        <f t="shared" si="4206"/>
        <v>48</v>
      </c>
      <c r="DU463" s="79"/>
      <c r="DV463" s="79"/>
      <c r="DW463" s="79"/>
      <c r="DX463" s="182"/>
      <c r="DY463" s="183"/>
      <c r="DZ463" s="62" t="s">
        <v>158</v>
      </c>
      <c r="EA463" s="63" t="s">
        <v>185</v>
      </c>
      <c r="EB463" s="63" t="s">
        <v>186</v>
      </c>
      <c r="EC463" s="79"/>
      <c r="ED463" s="79"/>
      <c r="EE463" s="79"/>
      <c r="EF463" s="79"/>
      <c r="EG463" s="79"/>
      <c r="EH463" s="79"/>
      <c r="EI463" s="79"/>
      <c r="EJ463" s="79">
        <f t="shared" si="4119"/>
        <v>38</v>
      </c>
      <c r="EK463" s="79">
        <f t="shared" si="4120"/>
        <v>22</v>
      </c>
      <c r="EL463" s="79">
        <f t="shared" si="4121"/>
        <v>0</v>
      </c>
      <c r="EM463" s="153">
        <f t="shared" si="4122"/>
        <v>0</v>
      </c>
      <c r="EN463" s="79">
        <f t="shared" si="4123"/>
        <v>18</v>
      </c>
      <c r="EO463" s="79">
        <f t="shared" si="4124"/>
        <v>38</v>
      </c>
      <c r="EP463" s="79">
        <f t="shared" si="4125"/>
        <v>4</v>
      </c>
      <c r="EQ463" s="79">
        <f t="shared" si="4126"/>
        <v>4</v>
      </c>
      <c r="ER463" s="79">
        <f t="shared" si="4127"/>
        <v>0</v>
      </c>
      <c r="ES463" s="79">
        <f t="shared" si="4128"/>
        <v>0</v>
      </c>
      <c r="ET463" s="79">
        <f t="shared" si="4129"/>
        <v>0</v>
      </c>
      <c r="EU463" s="79">
        <f t="shared" si="4130"/>
        <v>0</v>
      </c>
      <c r="EV463" s="79">
        <f t="shared" si="4131"/>
        <v>0</v>
      </c>
      <c r="EW463" s="79">
        <f t="shared" si="4132"/>
        <v>11.4</v>
      </c>
      <c r="EX463" s="79">
        <f t="shared" si="4133"/>
        <v>0</v>
      </c>
      <c r="EY463" s="79">
        <f t="shared" si="4134"/>
        <v>0</v>
      </c>
      <c r="EZ463" s="79">
        <f t="shared" si="4135"/>
        <v>0</v>
      </c>
      <c r="FA463" s="79">
        <f t="shared" si="4136"/>
        <v>0</v>
      </c>
      <c r="FB463" s="79">
        <f t="shared" si="4137"/>
        <v>0</v>
      </c>
      <c r="FC463" s="79">
        <f t="shared" si="4138"/>
        <v>0</v>
      </c>
      <c r="FD463" s="79">
        <f t="shared" si="4139"/>
        <v>0</v>
      </c>
      <c r="FE463" s="79">
        <f t="shared" si="4140"/>
        <v>0</v>
      </c>
      <c r="FF463" s="79">
        <f t="shared" si="4141"/>
        <v>0</v>
      </c>
      <c r="FG463" s="153">
        <f t="shared" si="4142"/>
        <v>0</v>
      </c>
      <c r="FH463" s="79">
        <f t="shared" si="4143"/>
        <v>0</v>
      </c>
      <c r="FI463" s="79">
        <f t="shared" si="4144"/>
        <v>0</v>
      </c>
      <c r="FJ463" s="79">
        <f t="shared" si="4145"/>
        <v>0</v>
      </c>
      <c r="FK463" s="79">
        <f t="shared" si="4146"/>
        <v>0</v>
      </c>
      <c r="FL463" s="79">
        <f t="shared" si="4147"/>
        <v>0</v>
      </c>
      <c r="FM463" s="79">
        <f t="shared" si="4148"/>
        <v>0</v>
      </c>
      <c r="FN463" s="79">
        <f t="shared" si="4149"/>
        <v>0</v>
      </c>
      <c r="FO463" s="79">
        <f t="shared" si="4150"/>
        <v>0</v>
      </c>
      <c r="FP463" s="79">
        <f t="shared" si="4151"/>
        <v>1</v>
      </c>
      <c r="FQ463" s="79">
        <f t="shared" si="4152"/>
        <v>18</v>
      </c>
      <c r="FR463" s="79"/>
      <c r="FS463" s="155">
        <f t="shared" si="4152"/>
        <v>0</v>
      </c>
      <c r="FT463" s="79">
        <f t="shared" si="4153"/>
        <v>0</v>
      </c>
      <c r="FU463" s="79">
        <f t="shared" si="4154"/>
        <v>0</v>
      </c>
      <c r="FV463" s="79">
        <f t="shared" si="4155"/>
        <v>1</v>
      </c>
      <c r="FW463" s="79">
        <f t="shared" si="4156"/>
        <v>8</v>
      </c>
      <c r="FX463" s="79">
        <f t="shared" si="4157"/>
        <v>0</v>
      </c>
      <c r="FY463" s="79">
        <f t="shared" si="4158"/>
        <v>0</v>
      </c>
      <c r="FZ463" s="79">
        <f t="shared" si="4159"/>
        <v>0</v>
      </c>
      <c r="GA463" s="79">
        <f t="shared" si="4160"/>
        <v>0</v>
      </c>
      <c r="GB463" s="79">
        <f t="shared" si="4161"/>
        <v>0</v>
      </c>
      <c r="GC463" s="79">
        <f t="shared" si="4162"/>
        <v>0</v>
      </c>
      <c r="GD463" s="79">
        <f t="shared" si="4163"/>
        <v>0</v>
      </c>
      <c r="GE463" s="153">
        <f t="shared" si="4164"/>
        <v>79.400000000000006</v>
      </c>
      <c r="GF463" s="153">
        <f t="shared" si="4207"/>
        <v>68</v>
      </c>
      <c r="GG463" s="79"/>
      <c r="GH463" s="79"/>
      <c r="GI463" s="79"/>
      <c r="GJ463" s="80"/>
      <c r="GK463" s="267"/>
      <c r="GL463" s="10"/>
      <c r="GM463" s="10"/>
      <c r="GN463" s="1"/>
      <c r="GO463" s="13"/>
      <c r="GP463" s="26"/>
      <c r="GQ463" s="5"/>
      <c r="GR463" s="5"/>
    </row>
    <row r="464" spans="1:200" ht="24.95" hidden="1" customHeight="1" outlineLevel="1" x14ac:dyDescent="0.3">
      <c r="A464" s="116"/>
      <c r="B464" s="62" t="s">
        <v>245</v>
      </c>
      <c r="C464" s="63" t="s">
        <v>110</v>
      </c>
      <c r="D464" s="63" t="s">
        <v>95</v>
      </c>
      <c r="E464" s="63" t="s">
        <v>130</v>
      </c>
      <c r="F464" s="63" t="s">
        <v>246</v>
      </c>
      <c r="G464" s="63">
        <v>9</v>
      </c>
      <c r="H464" s="63"/>
      <c r="I464" s="63">
        <v>1</v>
      </c>
      <c r="J464" s="63">
        <v>2</v>
      </c>
      <c r="K464" s="63">
        <f>SUM(J464)*2</f>
        <v>4</v>
      </c>
      <c r="L464" s="62"/>
      <c r="M464" s="64">
        <f>SUM(N464+P464+R464+T464+V464)</f>
        <v>0</v>
      </c>
      <c r="N464" s="65"/>
      <c r="O464" s="66">
        <f>SUM(N464)*I464</f>
        <v>0</v>
      </c>
      <c r="P464" s="65"/>
      <c r="Q464" s="66">
        <f>J464*P464</f>
        <v>0</v>
      </c>
      <c r="R464" s="65"/>
      <c r="S464" s="66">
        <f>SUM(R464)*J464</f>
        <v>0</v>
      </c>
      <c r="T464" s="65"/>
      <c r="U464" s="66">
        <f>SUM(T464)*K464</f>
        <v>0</v>
      </c>
      <c r="V464" s="65"/>
      <c r="W464" s="66">
        <f>SUM(V464)*J464*5</f>
        <v>0</v>
      </c>
      <c r="X464" s="67">
        <f>SUM(J464*AX464*2+K464*AZ464*2)</f>
        <v>0</v>
      </c>
      <c r="Y464" s="67">
        <f>L464*J464*0.05</f>
        <v>0</v>
      </c>
      <c r="Z464" s="65"/>
      <c r="AA464" s="66"/>
      <c r="AB464" s="65">
        <v>17</v>
      </c>
      <c r="AC464" s="67">
        <f>AB464*H464*2</f>
        <v>0</v>
      </c>
      <c r="AD464" s="65"/>
      <c r="AE464" s="69">
        <f>SUM(AD464*H464*(30+4))/5</f>
        <v>0</v>
      </c>
      <c r="AF464" s="65"/>
      <c r="AG464" s="66">
        <f>SUM(AF464*H464*3)</f>
        <v>0</v>
      </c>
      <c r="AH464" s="65"/>
      <c r="AI464" s="67">
        <f>SUM(AH464*H464/3)</f>
        <v>0</v>
      </c>
      <c r="AJ464" s="65"/>
      <c r="AK464" s="67">
        <f>SUM(AJ464*H464*2/3)</f>
        <v>0</v>
      </c>
      <c r="AL464" s="65"/>
      <c r="AM464" s="66">
        <f>SUM(AL464*H464)</f>
        <v>0</v>
      </c>
      <c r="AN464" s="65"/>
      <c r="AO464" s="66">
        <f>SUM(AN464*J464)</f>
        <v>0</v>
      </c>
      <c r="AP464" s="65"/>
      <c r="AQ464" s="68">
        <f>H464*AP464*3/3</f>
        <v>0</v>
      </c>
      <c r="AR464" s="65"/>
      <c r="AS464" s="67">
        <f>SUM(J464*AR464*6)</f>
        <v>0</v>
      </c>
      <c r="AT464" s="65"/>
      <c r="AU464" s="67">
        <f>AT464*H464/3</f>
        <v>0</v>
      </c>
      <c r="AV464" s="65"/>
      <c r="AW464" s="66">
        <f>SUM(AV464*H464/3)</f>
        <v>0</v>
      </c>
      <c r="AX464" s="65"/>
      <c r="AY464" s="67">
        <f>SUM(J464*AX464*8)</f>
        <v>0</v>
      </c>
      <c r="AZ464" s="65"/>
      <c r="BA464" s="67">
        <f t="shared" ref="BA464" si="4213">SUM(AZ464*K464*5*6)</f>
        <v>0</v>
      </c>
      <c r="BB464" s="65"/>
      <c r="BC464" s="67">
        <f>SUM(BB464*K464*4*6)</f>
        <v>0</v>
      </c>
      <c r="BD464" s="65"/>
      <c r="BE464" s="70">
        <f>SUM(BD464*50)</f>
        <v>0</v>
      </c>
      <c r="BF464" s="116"/>
      <c r="BG464" s="181">
        <f t="shared" si="4094"/>
        <v>0</v>
      </c>
      <c r="BH464" s="181">
        <f t="shared" si="4095"/>
        <v>0</v>
      </c>
      <c r="BI464" s="116"/>
      <c r="BJ464" s="116"/>
      <c r="BK464" s="116"/>
      <c r="BL464" s="116"/>
      <c r="BM464" s="82"/>
      <c r="BN464" s="62"/>
      <c r="BO464" s="119"/>
      <c r="BP464" s="119"/>
      <c r="BQ464" s="119"/>
      <c r="BR464" s="63"/>
      <c r="BS464" s="119"/>
      <c r="BT464" s="119"/>
      <c r="BU464" s="119"/>
      <c r="BV464" s="119"/>
      <c r="BW464" s="119"/>
      <c r="BX464" s="62"/>
      <c r="BY464" s="135"/>
      <c r="BZ464" s="65"/>
      <c r="CA464" s="66"/>
      <c r="CB464" s="65"/>
      <c r="CC464" s="66"/>
      <c r="CD464" s="65"/>
      <c r="CE464" s="66"/>
      <c r="CF464" s="65"/>
      <c r="CG464" s="66"/>
      <c r="CH464" s="65"/>
      <c r="CI464" s="66"/>
      <c r="CJ464" s="67"/>
      <c r="CK464" s="68"/>
      <c r="CL464" s="65"/>
      <c r="CM464" s="66"/>
      <c r="CN464" s="65"/>
      <c r="CO464" s="67"/>
      <c r="CP464" s="65"/>
      <c r="CQ464" s="69"/>
      <c r="CR464" s="65"/>
      <c r="CS464" s="66"/>
      <c r="CT464" s="65"/>
      <c r="CU464" s="67"/>
      <c r="CV464" s="65"/>
      <c r="CW464" s="67"/>
      <c r="CX464" s="65"/>
      <c r="CY464" s="66"/>
      <c r="CZ464" s="65"/>
      <c r="DA464" s="66"/>
      <c r="DB464" s="65"/>
      <c r="DC464" s="66"/>
      <c r="DD464" s="65"/>
      <c r="DE464" s="66"/>
      <c r="DF464" s="65"/>
      <c r="DG464" s="67"/>
      <c r="DH464" s="65"/>
      <c r="DI464" s="66"/>
      <c r="DJ464" s="65"/>
      <c r="DK464" s="66"/>
      <c r="DL464" s="65"/>
      <c r="DM464" s="67"/>
      <c r="DN464" s="65"/>
      <c r="DO464" s="67"/>
      <c r="DP464" s="65"/>
      <c r="DQ464" s="70"/>
      <c r="DR464" s="79"/>
      <c r="DS464" s="153">
        <f t="shared" si="4118"/>
        <v>0</v>
      </c>
      <c r="DT464" s="153">
        <f t="shared" si="4206"/>
        <v>0</v>
      </c>
      <c r="DU464" s="79"/>
      <c r="DV464" s="79"/>
      <c r="DW464" s="79"/>
      <c r="DX464" s="182"/>
      <c r="DY464" s="183"/>
      <c r="DZ464" s="62" t="s">
        <v>115</v>
      </c>
      <c r="EA464" s="119" t="s">
        <v>185</v>
      </c>
      <c r="EB464" s="119" t="s">
        <v>186</v>
      </c>
      <c r="EC464" s="79"/>
      <c r="ED464" s="79"/>
      <c r="EE464" s="79"/>
      <c r="EF464" s="79"/>
      <c r="EG464" s="79"/>
      <c r="EH464" s="79"/>
      <c r="EI464" s="79"/>
      <c r="EJ464" s="79">
        <f t="shared" si="4119"/>
        <v>0</v>
      </c>
      <c r="EK464" s="79">
        <f t="shared" si="4120"/>
        <v>0</v>
      </c>
      <c r="EL464" s="79">
        <f t="shared" si="4121"/>
        <v>0</v>
      </c>
      <c r="EM464" s="153">
        <f t="shared" si="4122"/>
        <v>0</v>
      </c>
      <c r="EN464" s="79">
        <f t="shared" si="4123"/>
        <v>0</v>
      </c>
      <c r="EO464" s="79">
        <f t="shared" si="4124"/>
        <v>0</v>
      </c>
      <c r="EP464" s="79">
        <f t="shared" si="4125"/>
        <v>0</v>
      </c>
      <c r="EQ464" s="79">
        <f t="shared" si="4126"/>
        <v>0</v>
      </c>
      <c r="ER464" s="79">
        <f t="shared" si="4127"/>
        <v>0</v>
      </c>
      <c r="ES464" s="79">
        <f t="shared" si="4128"/>
        <v>0</v>
      </c>
      <c r="ET464" s="79">
        <f t="shared" si="4129"/>
        <v>0</v>
      </c>
      <c r="EU464" s="79">
        <f t="shared" si="4130"/>
        <v>0</v>
      </c>
      <c r="EV464" s="79">
        <f t="shared" si="4131"/>
        <v>0</v>
      </c>
      <c r="EW464" s="79">
        <f t="shared" si="4132"/>
        <v>0</v>
      </c>
      <c r="EX464" s="79">
        <f t="shared" si="4133"/>
        <v>0</v>
      </c>
      <c r="EY464" s="79">
        <f t="shared" si="4134"/>
        <v>0</v>
      </c>
      <c r="EZ464" s="79">
        <f t="shared" si="4135"/>
        <v>17</v>
      </c>
      <c r="FA464" s="79">
        <f t="shared" si="4136"/>
        <v>0</v>
      </c>
      <c r="FB464" s="79">
        <f t="shared" si="4137"/>
        <v>0</v>
      </c>
      <c r="FC464" s="79">
        <f t="shared" si="4138"/>
        <v>0</v>
      </c>
      <c r="FD464" s="79">
        <f t="shared" si="4139"/>
        <v>0</v>
      </c>
      <c r="FE464" s="79">
        <f t="shared" si="4140"/>
        <v>0</v>
      </c>
      <c r="FF464" s="79">
        <f t="shared" si="4141"/>
        <v>0</v>
      </c>
      <c r="FG464" s="153">
        <f t="shared" si="4142"/>
        <v>0</v>
      </c>
      <c r="FH464" s="79">
        <f t="shared" si="4143"/>
        <v>0</v>
      </c>
      <c r="FI464" s="79">
        <f t="shared" si="4144"/>
        <v>0</v>
      </c>
      <c r="FJ464" s="79">
        <f t="shared" si="4145"/>
        <v>0</v>
      </c>
      <c r="FK464" s="79">
        <f t="shared" si="4146"/>
        <v>0</v>
      </c>
      <c r="FL464" s="79">
        <f t="shared" si="4147"/>
        <v>0</v>
      </c>
      <c r="FM464" s="79">
        <f t="shared" si="4148"/>
        <v>0</v>
      </c>
      <c r="FN464" s="79">
        <f t="shared" si="4149"/>
        <v>0</v>
      </c>
      <c r="FO464" s="79">
        <f t="shared" si="4150"/>
        <v>0</v>
      </c>
      <c r="FP464" s="79">
        <f t="shared" si="4151"/>
        <v>0</v>
      </c>
      <c r="FQ464" s="79">
        <f t="shared" si="4152"/>
        <v>0</v>
      </c>
      <c r="FR464" s="79"/>
      <c r="FS464" s="155">
        <f t="shared" si="4152"/>
        <v>0</v>
      </c>
      <c r="FT464" s="79">
        <f t="shared" si="4153"/>
        <v>0</v>
      </c>
      <c r="FU464" s="79">
        <f t="shared" si="4154"/>
        <v>0</v>
      </c>
      <c r="FV464" s="79">
        <f t="shared" si="4155"/>
        <v>0</v>
      </c>
      <c r="FW464" s="79">
        <f t="shared" si="4156"/>
        <v>0</v>
      </c>
      <c r="FX464" s="79">
        <f t="shared" si="4157"/>
        <v>0</v>
      </c>
      <c r="FY464" s="79">
        <f t="shared" si="4158"/>
        <v>0</v>
      </c>
      <c r="FZ464" s="79">
        <f t="shared" si="4159"/>
        <v>0</v>
      </c>
      <c r="GA464" s="79">
        <f t="shared" si="4160"/>
        <v>0</v>
      </c>
      <c r="GB464" s="79">
        <f t="shared" si="4161"/>
        <v>0</v>
      </c>
      <c r="GC464" s="79">
        <f t="shared" si="4162"/>
        <v>0</v>
      </c>
      <c r="GD464" s="79">
        <f t="shared" si="4163"/>
        <v>0</v>
      </c>
      <c r="GE464" s="153">
        <f t="shared" si="4164"/>
        <v>0</v>
      </c>
      <c r="GF464" s="153">
        <f t="shared" si="4207"/>
        <v>0</v>
      </c>
      <c r="GG464" s="79"/>
      <c r="GH464" s="79"/>
      <c r="GI464" s="79"/>
      <c r="GJ464" s="80"/>
      <c r="GK464" s="267"/>
      <c r="GL464" s="10"/>
      <c r="GM464" s="10"/>
      <c r="GN464" s="1"/>
      <c r="GO464" s="13"/>
      <c r="GP464" s="26"/>
      <c r="GQ464" s="5"/>
      <c r="GR464" s="5"/>
    </row>
    <row r="465" spans="1:200" ht="24.95" hidden="1" customHeight="1" outlineLevel="1" x14ac:dyDescent="0.3">
      <c r="A465" s="116"/>
      <c r="B465" s="137" t="s">
        <v>233</v>
      </c>
      <c r="C465" s="119" t="s">
        <v>110</v>
      </c>
      <c r="D465" s="119" t="s">
        <v>95</v>
      </c>
      <c r="E465" s="119" t="s">
        <v>130</v>
      </c>
      <c r="F465" s="119" t="s">
        <v>248</v>
      </c>
      <c r="G465" s="119">
        <v>9</v>
      </c>
      <c r="H465" s="119">
        <v>1</v>
      </c>
      <c r="I465" s="119">
        <v>1</v>
      </c>
      <c r="J465" s="119">
        <v>1</v>
      </c>
      <c r="K465" s="119">
        <v>1</v>
      </c>
      <c r="L465" s="138"/>
      <c r="M465" s="139">
        <f t="shared" ref="M465:M466" si="4214">SUM(N465+P465+R465+T465+V465)</f>
        <v>0</v>
      </c>
      <c r="N465" s="138"/>
      <c r="O465" s="138">
        <f t="shared" ref="O465" si="4215">SUM(N465)*I465</f>
        <v>0</v>
      </c>
      <c r="P465" s="138"/>
      <c r="Q465" s="140">
        <f t="shared" si="4166"/>
        <v>0</v>
      </c>
      <c r="R465" s="138"/>
      <c r="S465" s="140">
        <f t="shared" ref="S465" si="4216">SUM(R465)*J465</f>
        <v>0</v>
      </c>
      <c r="T465" s="141"/>
      <c r="U465" s="142">
        <f t="shared" ref="U465" si="4217">SUM(T465)*K465</f>
        <v>0</v>
      </c>
      <c r="V465" s="141"/>
      <c r="W465" s="142">
        <f t="shared" ref="W465" si="4218">SUM(V465)*J465*5</f>
        <v>0</v>
      </c>
      <c r="X465" s="68"/>
      <c r="Y465" s="68">
        <f t="shared" ref="Y465" si="4219">L465*J465*0.05</f>
        <v>0</v>
      </c>
      <c r="Z465" s="141"/>
      <c r="AA465" s="142"/>
      <c r="AB465" s="141"/>
      <c r="AC465" s="68">
        <f t="shared" ref="AC465" si="4220">SUM(AB465)*3*H465/5</f>
        <v>0</v>
      </c>
      <c r="AD465" s="141">
        <v>1</v>
      </c>
      <c r="AE465" s="148">
        <f>SUM(AD465*H465*(15))</f>
        <v>15</v>
      </c>
      <c r="AF465" s="141"/>
      <c r="AG465" s="142">
        <f t="shared" ref="AG465:AG466" si="4221">SUM(AF465*H465*3)</f>
        <v>0</v>
      </c>
      <c r="AH465" s="141"/>
      <c r="AI465" s="68">
        <f t="shared" ref="AI465" si="4222">SUM(AH465*H465/3)</f>
        <v>0</v>
      </c>
      <c r="AJ465" s="141"/>
      <c r="AK465" s="68">
        <f t="shared" ref="AK465" si="4223">SUM(AJ465*H465*2/3)</f>
        <v>0</v>
      </c>
      <c r="AL465" s="141"/>
      <c r="AM465" s="142">
        <f>SUM(AL465*H465)*2</f>
        <v>0</v>
      </c>
      <c r="AN465" s="141"/>
      <c r="AO465" s="142">
        <f t="shared" ref="AO465:AO466" si="4224">SUM(AN465*J465)</f>
        <v>0</v>
      </c>
      <c r="AP465" s="141"/>
      <c r="AQ465" s="68">
        <f t="shared" ref="AQ465" si="4225">SUM(AP465*H465*2)</f>
        <v>0</v>
      </c>
      <c r="AR465" s="141"/>
      <c r="AS465" s="68">
        <f t="shared" ref="AS465:AS466" si="4226">SUM(J465*AR465*6)</f>
        <v>0</v>
      </c>
      <c r="AT465" s="141"/>
      <c r="AU465" s="68">
        <f t="shared" si="4177"/>
        <v>0</v>
      </c>
      <c r="AV465" s="141"/>
      <c r="AW465" s="142">
        <f t="shared" ref="AW465:AW466" si="4227">SUM(AV465*H465/3)</f>
        <v>0</v>
      </c>
      <c r="AX465" s="141"/>
      <c r="AY465" s="68">
        <f t="shared" ref="AY465" si="4228">SUM(J465*AX465*8)</f>
        <v>0</v>
      </c>
      <c r="AZ465" s="141"/>
      <c r="BA465" s="68">
        <f>SUM(AZ465*H465*5*2/3)</f>
        <v>0</v>
      </c>
      <c r="BB465" s="141"/>
      <c r="BC465" s="68">
        <f t="shared" ref="BC465" si="4229">SUM(BB465*K465*4*6)</f>
        <v>0</v>
      </c>
      <c r="BD465" s="141"/>
      <c r="BE465" s="112">
        <f t="shared" si="4180"/>
        <v>0</v>
      </c>
      <c r="BF465" s="116"/>
      <c r="BG465" s="181">
        <f t="shared" si="4094"/>
        <v>15</v>
      </c>
      <c r="BH465" s="181">
        <f t="shared" si="4095"/>
        <v>0</v>
      </c>
      <c r="BI465" s="116"/>
      <c r="BJ465" s="116"/>
      <c r="BK465" s="116"/>
      <c r="BL465" s="116"/>
      <c r="BM465" s="82"/>
      <c r="BN465" s="62"/>
      <c r="BO465" s="119"/>
      <c r="BP465" s="119"/>
      <c r="BQ465" s="119"/>
      <c r="BR465" s="119"/>
      <c r="BS465" s="63"/>
      <c r="BT465" s="63"/>
      <c r="BU465" s="63"/>
      <c r="BV465" s="63"/>
      <c r="BW465" s="63"/>
      <c r="BX465" s="109"/>
      <c r="BY465" s="135"/>
      <c r="BZ465" s="65"/>
      <c r="CA465" s="66"/>
      <c r="CB465" s="65"/>
      <c r="CC465" s="66"/>
      <c r="CD465" s="65"/>
      <c r="CE465" s="66"/>
      <c r="CF465" s="65"/>
      <c r="CG465" s="66"/>
      <c r="CH465" s="65"/>
      <c r="CI465" s="66"/>
      <c r="CJ465" s="67"/>
      <c r="CK465" s="68"/>
      <c r="CL465" s="65"/>
      <c r="CM465" s="66"/>
      <c r="CN465" s="65"/>
      <c r="CO465" s="67"/>
      <c r="CP465" s="65"/>
      <c r="CQ465" s="69"/>
      <c r="CR465" s="65"/>
      <c r="CS465" s="66"/>
      <c r="CT465" s="66"/>
      <c r="CU465" s="67"/>
      <c r="CV465" s="65"/>
      <c r="CW465" s="67"/>
      <c r="CX465" s="65"/>
      <c r="CY465" s="66"/>
      <c r="CZ465" s="65"/>
      <c r="DA465" s="66"/>
      <c r="DB465" s="65"/>
      <c r="DC465" s="66"/>
      <c r="DD465" s="65"/>
      <c r="DE465" s="66"/>
      <c r="DF465" s="65"/>
      <c r="DG465" s="67"/>
      <c r="DH465" s="65"/>
      <c r="DI465" s="66"/>
      <c r="DJ465" s="65"/>
      <c r="DK465" s="66"/>
      <c r="DL465" s="66"/>
      <c r="DM465" s="67"/>
      <c r="DN465" s="65"/>
      <c r="DO465" s="67"/>
      <c r="DP465" s="65"/>
      <c r="DQ465" s="70"/>
      <c r="DR465" s="79"/>
      <c r="DS465" s="153">
        <f t="shared" si="4118"/>
        <v>0</v>
      </c>
      <c r="DT465" s="153">
        <f t="shared" si="4206"/>
        <v>0</v>
      </c>
      <c r="DU465" s="79"/>
      <c r="DV465" s="79"/>
      <c r="DW465" s="79"/>
      <c r="DX465" s="182"/>
      <c r="DY465" s="183"/>
      <c r="DZ465" s="62" t="s">
        <v>158</v>
      </c>
      <c r="EA465" s="119" t="s">
        <v>210</v>
      </c>
      <c r="EB465" s="119" t="s">
        <v>211</v>
      </c>
      <c r="EC465" s="79"/>
      <c r="ED465" s="79"/>
      <c r="EE465" s="79"/>
      <c r="EF465" s="79"/>
      <c r="EG465" s="79"/>
      <c r="EH465" s="79"/>
      <c r="EI465" s="79"/>
      <c r="EJ465" s="79">
        <f t="shared" si="4119"/>
        <v>0</v>
      </c>
      <c r="EK465" s="79">
        <f t="shared" si="4120"/>
        <v>0</v>
      </c>
      <c r="EL465" s="79">
        <f t="shared" si="4121"/>
        <v>0</v>
      </c>
      <c r="EM465" s="153">
        <f t="shared" si="4122"/>
        <v>0</v>
      </c>
      <c r="EN465" s="79">
        <f t="shared" si="4123"/>
        <v>0</v>
      </c>
      <c r="EO465" s="79">
        <f t="shared" si="4124"/>
        <v>0</v>
      </c>
      <c r="EP465" s="79">
        <f t="shared" si="4125"/>
        <v>0</v>
      </c>
      <c r="EQ465" s="79">
        <f t="shared" si="4126"/>
        <v>0</v>
      </c>
      <c r="ER465" s="79">
        <f t="shared" si="4127"/>
        <v>0</v>
      </c>
      <c r="ES465" s="79">
        <f t="shared" si="4128"/>
        <v>0</v>
      </c>
      <c r="ET465" s="79">
        <f t="shared" si="4129"/>
        <v>0</v>
      </c>
      <c r="EU465" s="79">
        <f t="shared" si="4130"/>
        <v>0</v>
      </c>
      <c r="EV465" s="79">
        <f t="shared" si="4131"/>
        <v>0</v>
      </c>
      <c r="EW465" s="79">
        <f t="shared" si="4132"/>
        <v>0</v>
      </c>
      <c r="EX465" s="79">
        <f t="shared" si="4133"/>
        <v>0</v>
      </c>
      <c r="EY465" s="79">
        <f t="shared" si="4134"/>
        <v>0</v>
      </c>
      <c r="EZ465" s="79">
        <f t="shared" si="4135"/>
        <v>0</v>
      </c>
      <c r="FA465" s="79">
        <f t="shared" si="4136"/>
        <v>0</v>
      </c>
      <c r="FB465" s="79">
        <f t="shared" si="4137"/>
        <v>1</v>
      </c>
      <c r="FC465" s="79">
        <f t="shared" si="4138"/>
        <v>15</v>
      </c>
      <c r="FD465" s="79">
        <f t="shared" si="4139"/>
        <v>0</v>
      </c>
      <c r="FE465" s="79">
        <f t="shared" si="4140"/>
        <v>0</v>
      </c>
      <c r="FF465" s="79">
        <f t="shared" si="4141"/>
        <v>0</v>
      </c>
      <c r="FG465" s="153">
        <f t="shared" si="4142"/>
        <v>0</v>
      </c>
      <c r="FH465" s="79">
        <f t="shared" si="4143"/>
        <v>0</v>
      </c>
      <c r="FI465" s="79">
        <f t="shared" si="4144"/>
        <v>0</v>
      </c>
      <c r="FJ465" s="79">
        <f t="shared" si="4145"/>
        <v>0</v>
      </c>
      <c r="FK465" s="79">
        <f t="shared" si="4146"/>
        <v>0</v>
      </c>
      <c r="FL465" s="79">
        <f t="shared" si="4147"/>
        <v>0</v>
      </c>
      <c r="FM465" s="79">
        <f t="shared" si="4148"/>
        <v>0</v>
      </c>
      <c r="FN465" s="79">
        <f t="shared" si="4149"/>
        <v>0</v>
      </c>
      <c r="FO465" s="79">
        <f t="shared" si="4150"/>
        <v>0</v>
      </c>
      <c r="FP465" s="79">
        <f t="shared" si="4151"/>
        <v>0</v>
      </c>
      <c r="FQ465" s="79">
        <f t="shared" si="4152"/>
        <v>0</v>
      </c>
      <c r="FR465" s="79"/>
      <c r="FS465" s="155">
        <f t="shared" si="4152"/>
        <v>0</v>
      </c>
      <c r="FT465" s="79">
        <f t="shared" si="4153"/>
        <v>0</v>
      </c>
      <c r="FU465" s="79">
        <f t="shared" si="4154"/>
        <v>0</v>
      </c>
      <c r="FV465" s="79">
        <f t="shared" si="4155"/>
        <v>0</v>
      </c>
      <c r="FW465" s="79">
        <f t="shared" si="4156"/>
        <v>0</v>
      </c>
      <c r="FX465" s="79">
        <f t="shared" si="4157"/>
        <v>0</v>
      </c>
      <c r="FY465" s="79">
        <f t="shared" si="4158"/>
        <v>0</v>
      </c>
      <c r="FZ465" s="79">
        <f t="shared" si="4159"/>
        <v>0</v>
      </c>
      <c r="GA465" s="79">
        <f t="shared" si="4160"/>
        <v>0</v>
      </c>
      <c r="GB465" s="79">
        <f t="shared" si="4161"/>
        <v>0</v>
      </c>
      <c r="GC465" s="79">
        <f t="shared" si="4162"/>
        <v>0</v>
      </c>
      <c r="GD465" s="79">
        <f t="shared" si="4163"/>
        <v>0</v>
      </c>
      <c r="GE465" s="153">
        <f t="shared" si="4164"/>
        <v>15</v>
      </c>
      <c r="GF465" s="153">
        <f t="shared" si="4207"/>
        <v>0</v>
      </c>
      <c r="GG465" s="79"/>
      <c r="GH465" s="79"/>
      <c r="GI465" s="79"/>
      <c r="GJ465" s="80"/>
      <c r="GK465" s="267"/>
      <c r="GL465" s="10"/>
      <c r="GM465" s="10"/>
      <c r="GN465" s="1"/>
      <c r="GO465" s="13"/>
      <c r="GP465" s="26"/>
      <c r="GQ465" s="5"/>
      <c r="GR465" s="5"/>
    </row>
    <row r="466" spans="1:200" ht="24.95" hidden="1" customHeight="1" outlineLevel="1" x14ac:dyDescent="0.3">
      <c r="A466" s="116"/>
      <c r="B466" s="137" t="s">
        <v>233</v>
      </c>
      <c r="C466" s="119" t="s">
        <v>94</v>
      </c>
      <c r="D466" s="119" t="s">
        <v>190</v>
      </c>
      <c r="E466" s="119" t="s">
        <v>187</v>
      </c>
      <c r="F466" s="119" t="s">
        <v>379</v>
      </c>
      <c r="G466" s="119">
        <v>11</v>
      </c>
      <c r="H466" s="119">
        <v>5</v>
      </c>
      <c r="I466" s="119">
        <v>1</v>
      </c>
      <c r="J466" s="119">
        <v>1</v>
      </c>
      <c r="K466" s="119">
        <v>1</v>
      </c>
      <c r="L466" s="138"/>
      <c r="M466" s="139">
        <f t="shared" si="4214"/>
        <v>0</v>
      </c>
      <c r="N466" s="138"/>
      <c r="O466" s="138">
        <f>SUM(N466)*I466</f>
        <v>0</v>
      </c>
      <c r="P466" s="138"/>
      <c r="Q466" s="140">
        <f t="shared" si="4166"/>
        <v>0</v>
      </c>
      <c r="R466" s="138"/>
      <c r="S466" s="140">
        <f t="shared" ref="S466" si="4230">SUM(R466)*J466</f>
        <v>0</v>
      </c>
      <c r="T466" s="141"/>
      <c r="U466" s="142">
        <f t="shared" ref="U466" si="4231">SUM(T466)*K466</f>
        <v>0</v>
      </c>
      <c r="V466" s="141"/>
      <c r="W466" s="142">
        <f t="shared" ref="W466" si="4232">SUM(V466)*J466*5</f>
        <v>0</v>
      </c>
      <c r="X466" s="68"/>
      <c r="Y466" s="68">
        <f t="shared" ref="Y466" si="4233">SUM(L466*15/100*J466)</f>
        <v>0</v>
      </c>
      <c r="Z466" s="141"/>
      <c r="AA466" s="142"/>
      <c r="AB466" s="141"/>
      <c r="AC466" s="68">
        <f t="shared" ref="AC466" si="4234">SUM(AB466)*3*H466/5</f>
        <v>0</v>
      </c>
      <c r="AD466" s="141">
        <v>1</v>
      </c>
      <c r="AE466" s="148">
        <f>H466*15*AD466</f>
        <v>75</v>
      </c>
      <c r="AF466" s="141"/>
      <c r="AG466" s="142">
        <f t="shared" si="4221"/>
        <v>0</v>
      </c>
      <c r="AH466" s="141"/>
      <c r="AI466" s="68">
        <f>SUM(AH466*H466/3)</f>
        <v>0</v>
      </c>
      <c r="AJ466" s="141"/>
      <c r="AK466" s="68">
        <f>SUM(AJ466*H466*2/3)</f>
        <v>0</v>
      </c>
      <c r="AL466" s="141"/>
      <c r="AM466" s="142">
        <f>SUM(AL466*H466)*2</f>
        <v>0</v>
      </c>
      <c r="AN466" s="141"/>
      <c r="AO466" s="142">
        <f t="shared" si="4224"/>
        <v>0</v>
      </c>
      <c r="AP466" s="141"/>
      <c r="AQ466" s="68">
        <f>SUM(AP466*H466*2)</f>
        <v>0</v>
      </c>
      <c r="AR466" s="141"/>
      <c r="AS466" s="68">
        <f t="shared" si="4226"/>
        <v>0</v>
      </c>
      <c r="AT466" s="141"/>
      <c r="AU466" s="68">
        <f t="shared" si="4177"/>
        <v>0</v>
      </c>
      <c r="AV466" s="141"/>
      <c r="AW466" s="142">
        <f t="shared" si="4227"/>
        <v>0</v>
      </c>
      <c r="AX466" s="141"/>
      <c r="AY466" s="68">
        <f>SUM(J466*AX466*8)</f>
        <v>0</v>
      </c>
      <c r="AZ466" s="141"/>
      <c r="BA466" s="68">
        <f>SUM(AZ466*H466*5*2/3)</f>
        <v>0</v>
      </c>
      <c r="BB466" s="141"/>
      <c r="BC466" s="68">
        <f t="shared" ref="BC466" si="4235">SUM(BB466*K466*4*6)</f>
        <v>0</v>
      </c>
      <c r="BD466" s="141"/>
      <c r="BE466" s="112">
        <f t="shared" si="4180"/>
        <v>0</v>
      </c>
      <c r="BF466" s="116"/>
      <c r="BG466" s="181">
        <f t="shared" si="4094"/>
        <v>75</v>
      </c>
      <c r="BH466" s="181">
        <f t="shared" si="4095"/>
        <v>0</v>
      </c>
      <c r="BI466" s="116"/>
      <c r="BJ466" s="116"/>
      <c r="BK466" s="116"/>
      <c r="BL466" s="116"/>
      <c r="BM466" s="82"/>
      <c r="BN466" s="62" t="s">
        <v>158</v>
      </c>
      <c r="BO466" s="119" t="s">
        <v>210</v>
      </c>
      <c r="BP466" s="119" t="s">
        <v>211</v>
      </c>
      <c r="BQ466" s="119" t="s">
        <v>187</v>
      </c>
      <c r="BR466" s="119" t="s">
        <v>452</v>
      </c>
      <c r="BS466" s="63">
        <v>4</v>
      </c>
      <c r="BT466" s="63">
        <v>15</v>
      </c>
      <c r="BU466" s="63">
        <v>1</v>
      </c>
      <c r="BV466" s="63">
        <v>1</v>
      </c>
      <c r="BW466" s="63">
        <v>1</v>
      </c>
      <c r="BX466" s="109">
        <v>14</v>
      </c>
      <c r="BY466" s="135">
        <f>SUM(BZ466+CB466+CD466+CF466+CH466)</f>
        <v>8</v>
      </c>
      <c r="BZ466" s="65"/>
      <c r="CA466" s="66">
        <f>SUM(BZ466)*BU466</f>
        <v>0</v>
      </c>
      <c r="CB466" s="65">
        <v>8</v>
      </c>
      <c r="CC466" s="66">
        <f>BV466*CB466</f>
        <v>8</v>
      </c>
      <c r="CD466" s="65"/>
      <c r="CE466" s="66">
        <f>SUM(CD466)*BV466</f>
        <v>0</v>
      </c>
      <c r="CF466" s="65"/>
      <c r="CG466" s="66">
        <f>SUM(CF466)*BW466</f>
        <v>0</v>
      </c>
      <c r="CH466" s="65"/>
      <c r="CI466" s="66">
        <f>SUM(CH466)*BV466*5</f>
        <v>0</v>
      </c>
      <c r="CJ466" s="67">
        <v>0</v>
      </c>
      <c r="CK466" s="68">
        <f t="shared" ref="CK466" si="4236">SUM(BX466*15/100*BV466)</f>
        <v>2.1</v>
      </c>
      <c r="CL466" s="65"/>
      <c r="CM466" s="66"/>
      <c r="CN466" s="65"/>
      <c r="CO466" s="67">
        <f>SUM(CN466)*3*BT466/5</f>
        <v>0</v>
      </c>
      <c r="CP466" s="65"/>
      <c r="CQ466" s="69">
        <f>SUM(CP466*BT466*(30+4))</f>
        <v>0</v>
      </c>
      <c r="CR466" s="65"/>
      <c r="CS466" s="66">
        <f>SUM(CR466*BT466*3)</f>
        <v>0</v>
      </c>
      <c r="CT466" s="66"/>
      <c r="CU466" s="67">
        <f>SUM(CT466*BT466/3)</f>
        <v>0</v>
      </c>
      <c r="CV466" s="65"/>
      <c r="CW466" s="67">
        <f>SUM(CV466*BT466*2/3)</f>
        <v>0</v>
      </c>
      <c r="CX466" s="65"/>
      <c r="CY466" s="66">
        <f>SUM(CX466*BT466)*2</f>
        <v>0</v>
      </c>
      <c r="CZ466" s="65"/>
      <c r="DA466" s="66">
        <f>SUM(CZ466*BV466*2)</f>
        <v>0</v>
      </c>
      <c r="DB466" s="65"/>
      <c r="DC466" s="66">
        <f>SUM(DB466*BT466*2)</f>
        <v>0</v>
      </c>
      <c r="DD466" s="65"/>
      <c r="DE466" s="66">
        <f>DD466*8*BV466</f>
        <v>0</v>
      </c>
      <c r="DF466" s="65"/>
      <c r="DG466" s="67">
        <f t="shared" ref="DG466:DG469" si="4237">DF466*BT466/3</f>
        <v>0</v>
      </c>
      <c r="DH466" s="65"/>
      <c r="DI466" s="66">
        <f t="shared" ref="DI466" si="4238">SUM(BV466*DH466*6)</f>
        <v>0</v>
      </c>
      <c r="DJ466" s="65">
        <v>1</v>
      </c>
      <c r="DK466" s="66">
        <f>DJ466*BT466/3</f>
        <v>5</v>
      </c>
      <c r="DL466" s="66"/>
      <c r="DM466" s="67">
        <f>SUM(DL466*BW466*5*6)</f>
        <v>0</v>
      </c>
      <c r="DN466" s="65"/>
      <c r="DO466" s="67">
        <f>SUM(DN466*BW466*4*6)</f>
        <v>0</v>
      </c>
      <c r="DP466" s="65"/>
      <c r="DQ466" s="70">
        <f>SUM(DP466*50)</f>
        <v>0</v>
      </c>
      <c r="DR466" s="79"/>
      <c r="DS466" s="153">
        <f t="shared" si="4118"/>
        <v>15.1</v>
      </c>
      <c r="DT466" s="153">
        <f t="shared" si="4206"/>
        <v>13</v>
      </c>
      <c r="DU466" s="79"/>
      <c r="DV466" s="79"/>
      <c r="DW466" s="79"/>
      <c r="DX466" s="182"/>
      <c r="DY466" s="183"/>
      <c r="DZ466" s="62" t="s">
        <v>158</v>
      </c>
      <c r="EA466" s="119" t="s">
        <v>210</v>
      </c>
      <c r="EB466" s="119" t="s">
        <v>211</v>
      </c>
      <c r="EC466" s="79"/>
      <c r="ED466" s="79"/>
      <c r="EE466" s="79"/>
      <c r="EF466" s="79"/>
      <c r="EG466" s="79"/>
      <c r="EH466" s="79"/>
      <c r="EI466" s="79"/>
      <c r="EJ466" s="79">
        <f t="shared" si="4119"/>
        <v>14</v>
      </c>
      <c r="EK466" s="79">
        <f t="shared" si="4120"/>
        <v>8</v>
      </c>
      <c r="EL466" s="79">
        <f t="shared" si="4121"/>
        <v>0</v>
      </c>
      <c r="EM466" s="153">
        <f t="shared" si="4122"/>
        <v>0</v>
      </c>
      <c r="EN466" s="79">
        <f t="shared" si="4123"/>
        <v>8</v>
      </c>
      <c r="EO466" s="79">
        <f t="shared" si="4124"/>
        <v>8</v>
      </c>
      <c r="EP466" s="79">
        <f t="shared" si="4125"/>
        <v>0</v>
      </c>
      <c r="EQ466" s="79">
        <f t="shared" si="4126"/>
        <v>0</v>
      </c>
      <c r="ER466" s="79">
        <f t="shared" si="4127"/>
        <v>0</v>
      </c>
      <c r="ES466" s="79">
        <f t="shared" si="4128"/>
        <v>0</v>
      </c>
      <c r="ET466" s="79">
        <f t="shared" si="4129"/>
        <v>0</v>
      </c>
      <c r="EU466" s="79">
        <f t="shared" si="4130"/>
        <v>0</v>
      </c>
      <c r="EV466" s="79">
        <f t="shared" si="4131"/>
        <v>0</v>
      </c>
      <c r="EW466" s="79">
        <f t="shared" si="4132"/>
        <v>2.1</v>
      </c>
      <c r="EX466" s="79">
        <f t="shared" si="4133"/>
        <v>0</v>
      </c>
      <c r="EY466" s="79">
        <f t="shared" si="4134"/>
        <v>0</v>
      </c>
      <c r="EZ466" s="79">
        <f t="shared" si="4135"/>
        <v>0</v>
      </c>
      <c r="FA466" s="79">
        <f t="shared" si="4136"/>
        <v>0</v>
      </c>
      <c r="FB466" s="79">
        <f t="shared" si="4137"/>
        <v>1</v>
      </c>
      <c r="FC466" s="79">
        <f t="shared" si="4138"/>
        <v>75</v>
      </c>
      <c r="FD466" s="79">
        <f t="shared" si="4139"/>
        <v>0</v>
      </c>
      <c r="FE466" s="79">
        <f t="shared" si="4140"/>
        <v>0</v>
      </c>
      <c r="FF466" s="79">
        <f t="shared" si="4141"/>
        <v>0</v>
      </c>
      <c r="FG466" s="153">
        <f t="shared" si="4142"/>
        <v>0</v>
      </c>
      <c r="FH466" s="79">
        <f t="shared" si="4143"/>
        <v>0</v>
      </c>
      <c r="FI466" s="79">
        <f t="shared" si="4144"/>
        <v>0</v>
      </c>
      <c r="FJ466" s="79">
        <f t="shared" si="4145"/>
        <v>0</v>
      </c>
      <c r="FK466" s="79">
        <f t="shared" si="4146"/>
        <v>0</v>
      </c>
      <c r="FL466" s="79">
        <f t="shared" si="4147"/>
        <v>0</v>
      </c>
      <c r="FM466" s="79">
        <f t="shared" si="4148"/>
        <v>0</v>
      </c>
      <c r="FN466" s="79">
        <f t="shared" si="4149"/>
        <v>0</v>
      </c>
      <c r="FO466" s="79">
        <f t="shared" si="4150"/>
        <v>0</v>
      </c>
      <c r="FP466" s="79">
        <f t="shared" si="4151"/>
        <v>0</v>
      </c>
      <c r="FQ466" s="79">
        <f t="shared" si="4152"/>
        <v>0</v>
      </c>
      <c r="FR466" s="79"/>
      <c r="FS466" s="155">
        <f t="shared" si="4152"/>
        <v>0</v>
      </c>
      <c r="FT466" s="79">
        <f t="shared" si="4153"/>
        <v>0</v>
      </c>
      <c r="FU466" s="79">
        <f t="shared" si="4154"/>
        <v>0</v>
      </c>
      <c r="FV466" s="79">
        <f t="shared" si="4155"/>
        <v>1</v>
      </c>
      <c r="FW466" s="79">
        <f t="shared" si="4156"/>
        <v>5</v>
      </c>
      <c r="FX466" s="79">
        <f t="shared" si="4157"/>
        <v>0</v>
      </c>
      <c r="FY466" s="79">
        <f t="shared" si="4158"/>
        <v>0</v>
      </c>
      <c r="FZ466" s="79">
        <f t="shared" si="4159"/>
        <v>0</v>
      </c>
      <c r="GA466" s="79">
        <f t="shared" si="4160"/>
        <v>0</v>
      </c>
      <c r="GB466" s="79">
        <f t="shared" si="4161"/>
        <v>0</v>
      </c>
      <c r="GC466" s="79">
        <f t="shared" si="4162"/>
        <v>0</v>
      </c>
      <c r="GD466" s="79">
        <f t="shared" si="4163"/>
        <v>0</v>
      </c>
      <c r="GE466" s="153">
        <f t="shared" si="4164"/>
        <v>90.1</v>
      </c>
      <c r="GF466" s="153">
        <f t="shared" si="4207"/>
        <v>13</v>
      </c>
      <c r="GG466" s="79"/>
      <c r="GH466" s="79"/>
      <c r="GI466" s="79"/>
      <c r="GJ466" s="80"/>
      <c r="GK466" s="267"/>
      <c r="GL466" s="10"/>
      <c r="GM466" s="10"/>
      <c r="GN466" s="1"/>
      <c r="GO466" s="13"/>
      <c r="GP466" s="26"/>
      <c r="GQ466" s="5"/>
      <c r="GR466" s="5"/>
    </row>
    <row r="467" spans="1:200" ht="24.95" hidden="1" customHeight="1" outlineLevel="1" x14ac:dyDescent="0.3">
      <c r="A467" s="116"/>
      <c r="B467" s="137" t="s">
        <v>115</v>
      </c>
      <c r="C467" s="119" t="s">
        <v>94</v>
      </c>
      <c r="D467" s="119" t="s">
        <v>190</v>
      </c>
      <c r="E467" s="119" t="s">
        <v>187</v>
      </c>
      <c r="F467" s="119" t="s">
        <v>426</v>
      </c>
      <c r="G467" s="119">
        <v>1</v>
      </c>
      <c r="H467" s="119">
        <v>100</v>
      </c>
      <c r="I467" s="119">
        <v>1</v>
      </c>
      <c r="J467" s="119">
        <v>1</v>
      </c>
      <c r="K467" s="119">
        <f>SUM(J467)*2</f>
        <v>2</v>
      </c>
      <c r="L467" s="138">
        <v>6</v>
      </c>
      <c r="M467" s="172">
        <f>SUM(N467+P467+R467+T467+V467)</f>
        <v>4</v>
      </c>
      <c r="N467" s="173"/>
      <c r="O467" s="142">
        <f>SUM(N467)*I467</f>
        <v>0</v>
      </c>
      <c r="P467" s="173">
        <v>4</v>
      </c>
      <c r="Q467" s="142">
        <f>J467*P467</f>
        <v>4</v>
      </c>
      <c r="R467" s="173"/>
      <c r="S467" s="142">
        <f>SUM(R467)*J467</f>
        <v>0</v>
      </c>
      <c r="T467" s="173"/>
      <c r="U467" s="142">
        <f>SUM(T467)*K467</f>
        <v>0</v>
      </c>
      <c r="V467" s="173"/>
      <c r="W467" s="142">
        <f>SUM(V467)*J467*5</f>
        <v>0</v>
      </c>
      <c r="X467" s="68">
        <v>0</v>
      </c>
      <c r="Y467" s="68">
        <f>SUM(L467*15/100*J467)</f>
        <v>0.9</v>
      </c>
      <c r="Z467" s="173"/>
      <c r="AA467" s="142"/>
      <c r="AB467" s="173"/>
      <c r="AC467" s="68">
        <f>SUM(AB467)*3*H467/5</f>
        <v>0</v>
      </c>
      <c r="AD467" s="173"/>
      <c r="AE467" s="142">
        <f>SUM(AD467*H467*(30+4))</f>
        <v>0</v>
      </c>
      <c r="AF467" s="173"/>
      <c r="AG467" s="112">
        <f>SUM(AF467*H467*3)</f>
        <v>0</v>
      </c>
      <c r="AH467" s="173"/>
      <c r="AI467" s="68">
        <f>SUM(AH467*H467/3)</f>
        <v>0</v>
      </c>
      <c r="AJ467" s="173"/>
      <c r="AK467" s="68">
        <f>SUM(AJ467*H467*2/3)</f>
        <v>0</v>
      </c>
      <c r="AL467" s="173"/>
      <c r="AM467" s="142">
        <f>SUM(AL467*H467)</f>
        <v>0</v>
      </c>
      <c r="AN467" s="173"/>
      <c r="AO467" s="142">
        <f>SUM(AN467*J467)</f>
        <v>0</v>
      </c>
      <c r="AP467" s="173"/>
      <c r="AQ467" s="68">
        <f>SUM(AP467*H467*2)</f>
        <v>0</v>
      </c>
      <c r="AR467" s="173"/>
      <c r="AS467" s="68">
        <f>SUM(J467*AR467*6)</f>
        <v>0</v>
      </c>
      <c r="AT467" s="173"/>
      <c r="AU467" s="68">
        <f>AT467*H467/3</f>
        <v>0</v>
      </c>
      <c r="AV467" s="173"/>
      <c r="AW467" s="112">
        <f>SUM(AV467*J467*6)</f>
        <v>0</v>
      </c>
      <c r="AX467" s="173">
        <v>1</v>
      </c>
      <c r="AY467" s="68">
        <f>AX467*J467*8</f>
        <v>8</v>
      </c>
      <c r="AZ467" s="173"/>
      <c r="BA467" s="68">
        <f>SUM(AZ467*K467*5*6)</f>
        <v>0</v>
      </c>
      <c r="BB467" s="173"/>
      <c r="BC467" s="68">
        <f>SUM(BB467*K467*4*6)</f>
        <v>0</v>
      </c>
      <c r="BD467" s="173"/>
      <c r="BE467" s="112">
        <f>SUM(BD467*50)</f>
        <v>0</v>
      </c>
      <c r="BF467" s="116"/>
      <c r="BG467" s="181">
        <f t="shared" si="4094"/>
        <v>12.9</v>
      </c>
      <c r="BH467" s="181">
        <f t="shared" si="4095"/>
        <v>12</v>
      </c>
      <c r="BI467" s="116"/>
      <c r="BJ467" s="116"/>
      <c r="BK467" s="116"/>
      <c r="BL467" s="116"/>
      <c r="BM467" s="82"/>
      <c r="BN467" s="137" t="s">
        <v>233</v>
      </c>
      <c r="BO467" s="119" t="s">
        <v>110</v>
      </c>
      <c r="BP467" s="119" t="s">
        <v>95</v>
      </c>
      <c r="BQ467" s="119" t="s">
        <v>130</v>
      </c>
      <c r="BR467" s="119" t="s">
        <v>248</v>
      </c>
      <c r="BS467" s="119">
        <v>9</v>
      </c>
      <c r="BT467" s="119">
        <v>1</v>
      </c>
      <c r="BU467" s="119">
        <v>1</v>
      </c>
      <c r="BV467" s="119">
        <v>1</v>
      </c>
      <c r="BW467" s="119">
        <v>1</v>
      </c>
      <c r="BX467" s="138"/>
      <c r="BY467" s="139">
        <f t="shared" ref="BY467:BY468" si="4239">SUM(BZ467+CB467+CD467+CF467+CH467)</f>
        <v>0</v>
      </c>
      <c r="BZ467" s="138"/>
      <c r="CA467" s="138">
        <f t="shared" ref="CA467" si="4240">SUM(BZ467)*BU467</f>
        <v>0</v>
      </c>
      <c r="CB467" s="138"/>
      <c r="CC467" s="140">
        <f t="shared" ref="CC467:CC468" si="4241">BV467*CB467</f>
        <v>0</v>
      </c>
      <c r="CD467" s="138"/>
      <c r="CE467" s="140">
        <f t="shared" ref="CE467" si="4242">SUM(CD467)*BV467</f>
        <v>0</v>
      </c>
      <c r="CF467" s="141"/>
      <c r="CG467" s="142">
        <f t="shared" ref="CG467" si="4243">SUM(CF467)*BW467</f>
        <v>0</v>
      </c>
      <c r="CH467" s="141"/>
      <c r="CI467" s="142">
        <f t="shared" ref="CI467" si="4244">SUM(CH467)*BV467*5</f>
        <v>0</v>
      </c>
      <c r="CJ467" s="68"/>
      <c r="CK467" s="68">
        <f t="shared" ref="CK467" si="4245">BX467*BV467*0.05</f>
        <v>0</v>
      </c>
      <c r="CL467" s="141"/>
      <c r="CM467" s="142"/>
      <c r="CN467" s="141"/>
      <c r="CO467" s="68">
        <f t="shared" ref="CO467" si="4246">SUM(CN467)*3*BT467/5</f>
        <v>0</v>
      </c>
      <c r="CP467" s="141">
        <v>1</v>
      </c>
      <c r="CQ467" s="148">
        <f>SUM(CP467*BT467*(15))</f>
        <v>15</v>
      </c>
      <c r="CR467" s="141"/>
      <c r="CS467" s="142">
        <f t="shared" ref="CS467:CS468" si="4247">SUM(CR467*BT467*3)</f>
        <v>0</v>
      </c>
      <c r="CT467" s="141"/>
      <c r="CU467" s="68">
        <f t="shared" ref="CU467" si="4248">SUM(CT467*BT467/3)</f>
        <v>0</v>
      </c>
      <c r="CV467" s="141"/>
      <c r="CW467" s="68">
        <f t="shared" ref="CW467" si="4249">SUM(CV467*BT467*2/3)</f>
        <v>0</v>
      </c>
      <c r="CX467" s="141"/>
      <c r="CY467" s="142">
        <f>SUM(CX467*BT467)*2</f>
        <v>0</v>
      </c>
      <c r="CZ467" s="141"/>
      <c r="DA467" s="142">
        <f t="shared" ref="DA467:DA468" si="4250">SUM(CZ467*BV467)</f>
        <v>0</v>
      </c>
      <c r="DB467" s="141"/>
      <c r="DC467" s="142">
        <f t="shared" ref="DC467" si="4251">SUM(DB467*BT467*2)</f>
        <v>0</v>
      </c>
      <c r="DD467" s="141"/>
      <c r="DE467" s="142">
        <f t="shared" ref="DE467:DE468" si="4252">SUM(BV467*DD467*6)</f>
        <v>0</v>
      </c>
      <c r="DF467" s="141"/>
      <c r="DG467" s="68">
        <f t="shared" si="4237"/>
        <v>0</v>
      </c>
      <c r="DH467" s="141"/>
      <c r="DI467" s="142">
        <f t="shared" ref="DI467:DI468" si="4253">SUM(DH467*BT467/3)</f>
        <v>0</v>
      </c>
      <c r="DJ467" s="141"/>
      <c r="DK467" s="142">
        <f t="shared" ref="DK467" si="4254">SUM(BV467*DJ467*8)</f>
        <v>0</v>
      </c>
      <c r="DL467" s="141"/>
      <c r="DM467" s="68">
        <f>SUM(DL467*BT467*5*2/3)</f>
        <v>0</v>
      </c>
      <c r="DN467" s="141"/>
      <c r="DO467" s="68">
        <f t="shared" ref="DO467" si="4255">SUM(DN467*BW467*4*6)</f>
        <v>0</v>
      </c>
      <c r="DP467" s="141"/>
      <c r="DQ467" s="112">
        <f t="shared" ref="DQ467:DQ468" si="4256">SUM(DP467*50)</f>
        <v>0</v>
      </c>
      <c r="DR467" s="79"/>
      <c r="DS467" s="153">
        <f t="shared" si="4118"/>
        <v>15</v>
      </c>
      <c r="DT467" s="153">
        <f t="shared" si="4206"/>
        <v>0</v>
      </c>
      <c r="DU467" s="79"/>
      <c r="DV467" s="79"/>
      <c r="DW467" s="79"/>
      <c r="DX467" s="182"/>
      <c r="DY467" s="183"/>
      <c r="DZ467" s="184"/>
      <c r="EA467" s="184"/>
      <c r="EB467" s="79"/>
      <c r="EC467" s="79"/>
      <c r="ED467" s="79"/>
      <c r="EE467" s="79"/>
      <c r="EF467" s="79"/>
      <c r="EG467" s="79"/>
      <c r="EH467" s="79"/>
      <c r="EI467" s="79"/>
      <c r="EJ467" s="79">
        <f t="shared" si="4119"/>
        <v>6</v>
      </c>
      <c r="EK467" s="79">
        <f t="shared" si="4120"/>
        <v>4</v>
      </c>
      <c r="EL467" s="79">
        <f t="shared" si="4121"/>
        <v>0</v>
      </c>
      <c r="EM467" s="153">
        <f t="shared" si="4122"/>
        <v>0</v>
      </c>
      <c r="EN467" s="79">
        <f t="shared" si="4123"/>
        <v>4</v>
      </c>
      <c r="EO467" s="79">
        <f t="shared" si="4124"/>
        <v>4</v>
      </c>
      <c r="EP467" s="79">
        <f t="shared" si="4125"/>
        <v>0</v>
      </c>
      <c r="EQ467" s="79">
        <f t="shared" si="4126"/>
        <v>0</v>
      </c>
      <c r="ER467" s="79">
        <f t="shared" si="4127"/>
        <v>0</v>
      </c>
      <c r="ES467" s="79">
        <f t="shared" si="4128"/>
        <v>0</v>
      </c>
      <c r="ET467" s="79">
        <f t="shared" si="4129"/>
        <v>0</v>
      </c>
      <c r="EU467" s="79">
        <f t="shared" si="4130"/>
        <v>0</v>
      </c>
      <c r="EV467" s="79">
        <f t="shared" si="4131"/>
        <v>0</v>
      </c>
      <c r="EW467" s="79">
        <f t="shared" si="4132"/>
        <v>0.9</v>
      </c>
      <c r="EX467" s="79">
        <f t="shared" si="4133"/>
        <v>0</v>
      </c>
      <c r="EY467" s="79">
        <f t="shared" si="4134"/>
        <v>0</v>
      </c>
      <c r="EZ467" s="79">
        <f t="shared" si="4135"/>
        <v>0</v>
      </c>
      <c r="FA467" s="79">
        <f t="shared" si="4136"/>
        <v>0</v>
      </c>
      <c r="FB467" s="79">
        <f t="shared" si="4137"/>
        <v>1</v>
      </c>
      <c r="FC467" s="79">
        <f t="shared" si="4138"/>
        <v>15</v>
      </c>
      <c r="FD467" s="79">
        <f t="shared" si="4139"/>
        <v>0</v>
      </c>
      <c r="FE467" s="79">
        <f t="shared" si="4140"/>
        <v>0</v>
      </c>
      <c r="FF467" s="79">
        <f t="shared" si="4141"/>
        <v>0</v>
      </c>
      <c r="FG467" s="153">
        <f t="shared" si="4142"/>
        <v>0</v>
      </c>
      <c r="FH467" s="79">
        <f t="shared" si="4143"/>
        <v>0</v>
      </c>
      <c r="FI467" s="79">
        <f t="shared" si="4144"/>
        <v>0</v>
      </c>
      <c r="FJ467" s="79">
        <f t="shared" si="4145"/>
        <v>0</v>
      </c>
      <c r="FK467" s="79">
        <f t="shared" si="4146"/>
        <v>0</v>
      </c>
      <c r="FL467" s="79">
        <f t="shared" si="4147"/>
        <v>0</v>
      </c>
      <c r="FM467" s="79">
        <f t="shared" si="4148"/>
        <v>0</v>
      </c>
      <c r="FN467" s="79">
        <f t="shared" si="4149"/>
        <v>0</v>
      </c>
      <c r="FO467" s="79">
        <f t="shared" si="4150"/>
        <v>0</v>
      </c>
      <c r="FP467" s="79">
        <f t="shared" si="4151"/>
        <v>0</v>
      </c>
      <c r="FQ467" s="79">
        <f t="shared" si="4152"/>
        <v>0</v>
      </c>
      <c r="FR467" s="79"/>
      <c r="FS467" s="155">
        <f t="shared" si="4152"/>
        <v>0</v>
      </c>
      <c r="FT467" s="79">
        <f t="shared" si="4153"/>
        <v>0</v>
      </c>
      <c r="FU467" s="79">
        <f t="shared" si="4154"/>
        <v>0</v>
      </c>
      <c r="FV467" s="79">
        <f t="shared" si="4155"/>
        <v>1</v>
      </c>
      <c r="FW467" s="79">
        <f t="shared" si="4156"/>
        <v>8</v>
      </c>
      <c r="FX467" s="79">
        <f t="shared" si="4157"/>
        <v>0</v>
      </c>
      <c r="FY467" s="79">
        <f t="shared" si="4158"/>
        <v>0</v>
      </c>
      <c r="FZ467" s="79">
        <f t="shared" si="4159"/>
        <v>0</v>
      </c>
      <c r="GA467" s="79">
        <f t="shared" si="4160"/>
        <v>0</v>
      </c>
      <c r="GB467" s="79">
        <f t="shared" si="4161"/>
        <v>0</v>
      </c>
      <c r="GC467" s="79">
        <f t="shared" si="4162"/>
        <v>0</v>
      </c>
      <c r="GD467" s="79">
        <f t="shared" si="4163"/>
        <v>0</v>
      </c>
      <c r="GE467" s="153">
        <f t="shared" si="4164"/>
        <v>27.9</v>
      </c>
      <c r="GF467" s="153">
        <f t="shared" si="4207"/>
        <v>12</v>
      </c>
      <c r="GG467" s="79"/>
      <c r="GH467" s="79"/>
      <c r="GI467" s="79"/>
      <c r="GJ467" s="80"/>
      <c r="GK467" s="267"/>
      <c r="GL467" s="10"/>
      <c r="GM467" s="10"/>
      <c r="GN467" s="1"/>
      <c r="GO467" s="13"/>
      <c r="GP467" s="26"/>
      <c r="GQ467" s="5"/>
      <c r="GR467" s="5"/>
    </row>
    <row r="468" spans="1:200" ht="24.95" hidden="1" customHeight="1" outlineLevel="1" x14ac:dyDescent="0.3">
      <c r="A468" s="116"/>
      <c r="B468" s="137" t="s">
        <v>249</v>
      </c>
      <c r="C468" s="119" t="s">
        <v>110</v>
      </c>
      <c r="D468" s="119" t="s">
        <v>95</v>
      </c>
      <c r="E468" s="119" t="s">
        <v>130</v>
      </c>
      <c r="F468" s="119" t="s">
        <v>246</v>
      </c>
      <c r="G468" s="119">
        <v>9</v>
      </c>
      <c r="H468" s="119">
        <v>3</v>
      </c>
      <c r="I468" s="119">
        <v>2</v>
      </c>
      <c r="J468" s="119">
        <v>3</v>
      </c>
      <c r="K468" s="119">
        <f t="shared" ref="K468" si="4257">SUM(J468)*2</f>
        <v>6</v>
      </c>
      <c r="L468" s="137"/>
      <c r="M468" s="172">
        <f t="shared" ref="M468" si="4258">SUM(N468+P468+R468+T468+V468)</f>
        <v>0</v>
      </c>
      <c r="N468" s="173"/>
      <c r="O468" s="142">
        <f t="shared" ref="O468" si="4259">SUM(N468)*I468</f>
        <v>0</v>
      </c>
      <c r="P468" s="173"/>
      <c r="Q468" s="142">
        <f t="shared" ref="Q468" si="4260">J468*P468</f>
        <v>0</v>
      </c>
      <c r="R468" s="173"/>
      <c r="S468" s="142">
        <f t="shared" ref="S468" si="4261">SUM(R468)*J468</f>
        <v>0</v>
      </c>
      <c r="T468" s="173"/>
      <c r="U468" s="142">
        <f t="shared" ref="U468" si="4262">SUM(T468)*K468</f>
        <v>0</v>
      </c>
      <c r="V468" s="173"/>
      <c r="W468" s="142">
        <f t="shared" ref="W468" si="4263">SUM(V468)*J468*5</f>
        <v>0</v>
      </c>
      <c r="X468" s="68">
        <f t="shared" ref="X468" si="4264">SUM(J468*AX468*2+K468*AZ468*2)</f>
        <v>0</v>
      </c>
      <c r="Y468" s="68">
        <f t="shared" ref="Y468" si="4265">L468*J468*0.05</f>
        <v>0</v>
      </c>
      <c r="Z468" s="173"/>
      <c r="AA468" s="142"/>
      <c r="AB468" s="173">
        <v>17</v>
      </c>
      <c r="AC468" s="68">
        <f>AB468*H468*0.5</f>
        <v>25.5</v>
      </c>
      <c r="AD468" s="116"/>
      <c r="AE468" s="116"/>
      <c r="AF468" s="116"/>
      <c r="AG468" s="116"/>
      <c r="AH468" s="116"/>
      <c r="AI468" s="181"/>
      <c r="AJ468" s="116"/>
      <c r="AK468" s="116"/>
      <c r="AL468" s="116"/>
      <c r="AM468" s="116"/>
      <c r="AN468" s="116"/>
      <c r="AO468" s="116"/>
      <c r="AP468" s="116"/>
      <c r="AQ468" s="116"/>
      <c r="AR468" s="116"/>
      <c r="AS468" s="116"/>
      <c r="AT468" s="116"/>
      <c r="AU468" s="116"/>
      <c r="AV468" s="116"/>
      <c r="AW468" s="116"/>
      <c r="AX468" s="116"/>
      <c r="AY468" s="116"/>
      <c r="AZ468" s="116"/>
      <c r="BA468" s="116"/>
      <c r="BB468" s="116"/>
      <c r="BC468" s="116"/>
      <c r="BD468" s="116"/>
      <c r="BE468" s="116"/>
      <c r="BF468" s="116"/>
      <c r="BG468" s="181">
        <f t="shared" si="4094"/>
        <v>25.5</v>
      </c>
      <c r="BH468" s="181">
        <f t="shared" si="4095"/>
        <v>0</v>
      </c>
      <c r="BI468" s="116"/>
      <c r="BJ468" s="116"/>
      <c r="BK468" s="116"/>
      <c r="BL468" s="116"/>
      <c r="BM468" s="82"/>
      <c r="BN468" s="137" t="s">
        <v>233</v>
      </c>
      <c r="BO468" s="119" t="s">
        <v>94</v>
      </c>
      <c r="BP468" s="119" t="s">
        <v>190</v>
      </c>
      <c r="BQ468" s="119" t="s">
        <v>187</v>
      </c>
      <c r="BR468" s="119" t="s">
        <v>379</v>
      </c>
      <c r="BS468" s="119">
        <v>11</v>
      </c>
      <c r="BT468" s="119">
        <v>5</v>
      </c>
      <c r="BU468" s="119">
        <v>1</v>
      </c>
      <c r="BV468" s="119">
        <v>1</v>
      </c>
      <c r="BW468" s="119">
        <v>1</v>
      </c>
      <c r="BX468" s="138"/>
      <c r="BY468" s="139">
        <f t="shared" si="4239"/>
        <v>0</v>
      </c>
      <c r="BZ468" s="138"/>
      <c r="CA468" s="138">
        <f>SUM(BZ468)*BU468</f>
        <v>0</v>
      </c>
      <c r="CB468" s="138"/>
      <c r="CC468" s="140">
        <f t="shared" si="4241"/>
        <v>0</v>
      </c>
      <c r="CD468" s="138"/>
      <c r="CE468" s="140">
        <f t="shared" ref="CE468" si="4266">SUM(CD468)*BV468</f>
        <v>0</v>
      </c>
      <c r="CF468" s="141"/>
      <c r="CG468" s="142">
        <f t="shared" ref="CG468" si="4267">SUM(CF468)*BW468</f>
        <v>0</v>
      </c>
      <c r="CH468" s="141"/>
      <c r="CI468" s="142">
        <f t="shared" ref="CI468" si="4268">SUM(CH468)*BV468*5</f>
        <v>0</v>
      </c>
      <c r="CJ468" s="68"/>
      <c r="CK468" s="68">
        <f t="shared" ref="CK468" si="4269">SUM(BX468*15/100*BV468)</f>
        <v>0</v>
      </c>
      <c r="CL468" s="141"/>
      <c r="CM468" s="142"/>
      <c r="CN468" s="141"/>
      <c r="CO468" s="68">
        <f t="shared" ref="CO468" si="4270">SUM(CN468)*3*BT468/5</f>
        <v>0</v>
      </c>
      <c r="CP468" s="141">
        <v>1</v>
      </c>
      <c r="CQ468" s="148">
        <f>BT468*15*CP468</f>
        <v>75</v>
      </c>
      <c r="CR468" s="141"/>
      <c r="CS468" s="142">
        <f t="shared" si="4247"/>
        <v>0</v>
      </c>
      <c r="CT468" s="141"/>
      <c r="CU468" s="68">
        <f>SUM(CT468*BT468/3)</f>
        <v>0</v>
      </c>
      <c r="CV468" s="141"/>
      <c r="CW468" s="68">
        <f>SUM(CV468*BT468*2/3)</f>
        <v>0</v>
      </c>
      <c r="CX468" s="141"/>
      <c r="CY468" s="142">
        <f>SUM(CX468*BT468)*2</f>
        <v>0</v>
      </c>
      <c r="CZ468" s="141"/>
      <c r="DA468" s="142">
        <f t="shared" si="4250"/>
        <v>0</v>
      </c>
      <c r="DB468" s="141"/>
      <c r="DC468" s="142">
        <f>SUM(DB468*BT468*2)</f>
        <v>0</v>
      </c>
      <c r="DD468" s="141"/>
      <c r="DE468" s="142">
        <f t="shared" si="4252"/>
        <v>0</v>
      </c>
      <c r="DF468" s="141"/>
      <c r="DG468" s="68">
        <f t="shared" si="4237"/>
        <v>0</v>
      </c>
      <c r="DH468" s="141"/>
      <c r="DI468" s="142">
        <f t="shared" si="4253"/>
        <v>0</v>
      </c>
      <c r="DJ468" s="141"/>
      <c r="DK468" s="142">
        <f>SUM(BV468*DJ468*8)</f>
        <v>0</v>
      </c>
      <c r="DL468" s="141"/>
      <c r="DM468" s="68">
        <f>SUM(DL468*BT468*5*2/3)</f>
        <v>0</v>
      </c>
      <c r="DN468" s="141"/>
      <c r="DO468" s="68">
        <f t="shared" ref="DO468" si="4271">SUM(DN468*BW468*4*6)</f>
        <v>0</v>
      </c>
      <c r="DP468" s="141"/>
      <c r="DQ468" s="112">
        <f t="shared" si="4256"/>
        <v>0</v>
      </c>
      <c r="DR468" s="79"/>
      <c r="DS468" s="153">
        <f t="shared" si="4118"/>
        <v>75</v>
      </c>
      <c r="DT468" s="153">
        <f t="shared" si="4206"/>
        <v>0</v>
      </c>
      <c r="DU468" s="79"/>
      <c r="DV468" s="79"/>
      <c r="DW468" s="79"/>
      <c r="DX468" s="182"/>
      <c r="DY468" s="183"/>
      <c r="DZ468" s="184"/>
      <c r="EA468" s="184"/>
      <c r="EB468" s="79"/>
      <c r="EC468" s="79"/>
      <c r="ED468" s="79"/>
      <c r="EE468" s="79"/>
      <c r="EF468" s="79"/>
      <c r="EG468" s="79"/>
      <c r="EH468" s="79"/>
      <c r="EI468" s="79"/>
      <c r="EJ468" s="79">
        <f t="shared" si="4119"/>
        <v>0</v>
      </c>
      <c r="EK468" s="79">
        <f t="shared" si="4120"/>
        <v>0</v>
      </c>
      <c r="EL468" s="79">
        <f t="shared" si="4121"/>
        <v>0</v>
      </c>
      <c r="EM468" s="153">
        <f t="shared" si="4122"/>
        <v>0</v>
      </c>
      <c r="EN468" s="79">
        <f t="shared" si="4123"/>
        <v>0</v>
      </c>
      <c r="EO468" s="79">
        <f t="shared" si="4124"/>
        <v>0</v>
      </c>
      <c r="EP468" s="79">
        <f t="shared" si="4125"/>
        <v>0</v>
      </c>
      <c r="EQ468" s="79">
        <f t="shared" si="4126"/>
        <v>0</v>
      </c>
      <c r="ER468" s="79">
        <f t="shared" si="4127"/>
        <v>0</v>
      </c>
      <c r="ES468" s="79">
        <f t="shared" si="4128"/>
        <v>0</v>
      </c>
      <c r="ET468" s="79">
        <f t="shared" si="4129"/>
        <v>0</v>
      </c>
      <c r="EU468" s="79">
        <f t="shared" si="4130"/>
        <v>0</v>
      </c>
      <c r="EV468" s="79">
        <f t="shared" si="4131"/>
        <v>0</v>
      </c>
      <c r="EW468" s="79">
        <f t="shared" si="4132"/>
        <v>0</v>
      </c>
      <c r="EX468" s="79">
        <f t="shared" si="4133"/>
        <v>0</v>
      </c>
      <c r="EY468" s="79">
        <f t="shared" si="4134"/>
        <v>0</v>
      </c>
      <c r="EZ468" s="79">
        <f t="shared" si="4135"/>
        <v>17</v>
      </c>
      <c r="FA468" s="79">
        <f t="shared" si="4136"/>
        <v>25.5</v>
      </c>
      <c r="FB468" s="79">
        <f t="shared" si="4137"/>
        <v>1</v>
      </c>
      <c r="FC468" s="79">
        <f t="shared" si="4138"/>
        <v>75</v>
      </c>
      <c r="FD468" s="79">
        <f t="shared" si="4139"/>
        <v>0</v>
      </c>
      <c r="FE468" s="79">
        <f t="shared" si="4140"/>
        <v>0</v>
      </c>
      <c r="FF468" s="79">
        <f t="shared" si="4141"/>
        <v>0</v>
      </c>
      <c r="FG468" s="153">
        <f t="shared" si="4142"/>
        <v>0</v>
      </c>
      <c r="FH468" s="79">
        <f t="shared" si="4143"/>
        <v>0</v>
      </c>
      <c r="FI468" s="79">
        <f t="shared" si="4144"/>
        <v>0</v>
      </c>
      <c r="FJ468" s="79">
        <f t="shared" si="4145"/>
        <v>0</v>
      </c>
      <c r="FK468" s="79">
        <f t="shared" si="4146"/>
        <v>0</v>
      </c>
      <c r="FL468" s="79">
        <f t="shared" si="4147"/>
        <v>0</v>
      </c>
      <c r="FM468" s="79">
        <f t="shared" si="4148"/>
        <v>0</v>
      </c>
      <c r="FN468" s="79">
        <f t="shared" si="4149"/>
        <v>0</v>
      </c>
      <c r="FO468" s="79">
        <f t="shared" si="4150"/>
        <v>0</v>
      </c>
      <c r="FP468" s="79">
        <f t="shared" si="4151"/>
        <v>0</v>
      </c>
      <c r="FQ468" s="79">
        <f t="shared" si="4152"/>
        <v>0</v>
      </c>
      <c r="FR468" s="79"/>
      <c r="FS468" s="155">
        <f t="shared" si="4152"/>
        <v>0</v>
      </c>
      <c r="FT468" s="79">
        <f t="shared" si="4153"/>
        <v>0</v>
      </c>
      <c r="FU468" s="79">
        <f t="shared" si="4154"/>
        <v>0</v>
      </c>
      <c r="FV468" s="79">
        <f t="shared" si="4155"/>
        <v>0</v>
      </c>
      <c r="FW468" s="79">
        <f t="shared" si="4156"/>
        <v>0</v>
      </c>
      <c r="FX468" s="79">
        <f t="shared" si="4157"/>
        <v>0</v>
      </c>
      <c r="FY468" s="79">
        <f t="shared" si="4158"/>
        <v>0</v>
      </c>
      <c r="FZ468" s="79">
        <f t="shared" si="4159"/>
        <v>0</v>
      </c>
      <c r="GA468" s="79">
        <f t="shared" si="4160"/>
        <v>0</v>
      </c>
      <c r="GB468" s="79">
        <f t="shared" si="4161"/>
        <v>0</v>
      </c>
      <c r="GC468" s="79">
        <f t="shared" si="4162"/>
        <v>0</v>
      </c>
      <c r="GD468" s="79">
        <f t="shared" si="4163"/>
        <v>0</v>
      </c>
      <c r="GE468" s="153">
        <f t="shared" si="4164"/>
        <v>100.5</v>
      </c>
      <c r="GF468" s="153">
        <f t="shared" si="4207"/>
        <v>0</v>
      </c>
      <c r="GG468" s="79"/>
      <c r="GH468" s="79"/>
      <c r="GI468" s="79"/>
      <c r="GJ468" s="80"/>
      <c r="GK468" s="267"/>
      <c r="GL468" s="10"/>
      <c r="GM468" s="10"/>
      <c r="GN468" s="1"/>
      <c r="GO468" s="13"/>
      <c r="GP468" s="26"/>
      <c r="GQ468" s="5"/>
      <c r="GR468" s="5"/>
    </row>
    <row r="469" spans="1:200" ht="24.95" hidden="1" customHeight="1" outlineLevel="1" x14ac:dyDescent="0.3">
      <c r="A469" s="116"/>
      <c r="B469" s="168"/>
      <c r="C469" s="168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>
        <f t="shared" ref="M469:M472" si="4272">SUM(N469+P469+T469+V469+AR469*2)</f>
        <v>0</v>
      </c>
      <c r="N469" s="116"/>
      <c r="O469" s="181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  <c r="AF469" s="116"/>
      <c r="AG469" s="116"/>
      <c r="AH469" s="116"/>
      <c r="AI469" s="181"/>
      <c r="AJ469" s="116"/>
      <c r="AK469" s="116"/>
      <c r="AL469" s="116"/>
      <c r="AM469" s="116"/>
      <c r="AN469" s="116"/>
      <c r="AO469" s="116"/>
      <c r="AP469" s="116"/>
      <c r="AQ469" s="116"/>
      <c r="AR469" s="116"/>
      <c r="AS469" s="116"/>
      <c r="AT469" s="116"/>
      <c r="AU469" s="116"/>
      <c r="AV469" s="116"/>
      <c r="AW469" s="116"/>
      <c r="AX469" s="116"/>
      <c r="AY469" s="116"/>
      <c r="AZ469" s="116"/>
      <c r="BA469" s="116"/>
      <c r="BB469" s="116"/>
      <c r="BC469" s="116"/>
      <c r="BD469" s="116"/>
      <c r="BE469" s="116"/>
      <c r="BF469" s="116"/>
      <c r="BG469" s="181">
        <f t="shared" si="4094"/>
        <v>0</v>
      </c>
      <c r="BH469" s="181">
        <f t="shared" si="4095"/>
        <v>0</v>
      </c>
      <c r="BI469" s="116"/>
      <c r="BJ469" s="116"/>
      <c r="BK469" s="116"/>
      <c r="BL469" s="116"/>
      <c r="BM469" s="82"/>
      <c r="BN469" s="62" t="s">
        <v>102</v>
      </c>
      <c r="BO469" s="119" t="s">
        <v>94</v>
      </c>
      <c r="BP469" s="119" t="s">
        <v>190</v>
      </c>
      <c r="BQ469" s="119" t="s">
        <v>187</v>
      </c>
      <c r="BR469" s="63" t="s">
        <v>436</v>
      </c>
      <c r="BS469" s="119">
        <v>4</v>
      </c>
      <c r="BT469" s="63">
        <v>22</v>
      </c>
      <c r="BU469" s="63">
        <v>1</v>
      </c>
      <c r="BV469" s="63">
        <v>1</v>
      </c>
      <c r="BW469" s="63">
        <f>SUM(BV469)*2</f>
        <v>2</v>
      </c>
      <c r="BX469" s="109">
        <v>22</v>
      </c>
      <c r="BY469" s="124">
        <f>SUM(BZ469+CB469+CD469+CF469+CH469)</f>
        <v>16</v>
      </c>
      <c r="BZ469" s="109"/>
      <c r="CA469" s="109">
        <f>SUM(BZ469)*BU469</f>
        <v>0</v>
      </c>
      <c r="CB469" s="109">
        <v>8</v>
      </c>
      <c r="CC469" s="111">
        <f>BV469*CB469</f>
        <v>8</v>
      </c>
      <c r="CD469" s="109">
        <v>8</v>
      </c>
      <c r="CE469" s="111">
        <f>SUM(CD469)*BV469</f>
        <v>8</v>
      </c>
      <c r="CF469" s="65"/>
      <c r="CG469" s="66">
        <f>SUM(CF469)*BW469</f>
        <v>0</v>
      </c>
      <c r="CH469" s="65"/>
      <c r="CI469" s="66">
        <f>SUM(CH469)*BV469*5</f>
        <v>0</v>
      </c>
      <c r="CJ469" s="67">
        <v>0</v>
      </c>
      <c r="CK469" s="68">
        <f t="shared" ref="CK469" si="4273">SUM(BX469*15/100*BV469)</f>
        <v>3.3</v>
      </c>
      <c r="CL469" s="65"/>
      <c r="CM469" s="66"/>
      <c r="CN469" s="65"/>
      <c r="CO469" s="67">
        <f>SUM(CN469)*3*BT469/5</f>
        <v>0</v>
      </c>
      <c r="CP469" s="65"/>
      <c r="CQ469" s="69">
        <f>SUM(CP469*BT469*(30+4))</f>
        <v>0</v>
      </c>
      <c r="CR469" s="65"/>
      <c r="CS469" s="66">
        <f>SUM(CR469*BT469*3)</f>
        <v>0</v>
      </c>
      <c r="CT469" s="65"/>
      <c r="CU469" s="67">
        <f>SUM(CT469*BT469/3)</f>
        <v>0</v>
      </c>
      <c r="CV469" s="65"/>
      <c r="CW469" s="67">
        <f>SUM(CV469*BT469*2/3)</f>
        <v>0</v>
      </c>
      <c r="CX469" s="65">
        <v>1</v>
      </c>
      <c r="CY469" s="66">
        <f>SUM(CX469*BT469)*2</f>
        <v>44</v>
      </c>
      <c r="CZ469" s="65"/>
      <c r="DA469" s="66">
        <f>SUM(CZ469*BV469*2)</f>
        <v>0</v>
      </c>
      <c r="DB469" s="65"/>
      <c r="DC469" s="66">
        <f>SUM(DB469*BT469*2)</f>
        <v>0</v>
      </c>
      <c r="DD469" s="65">
        <v>1</v>
      </c>
      <c r="DE469" s="66">
        <f>DD469*BV469*6</f>
        <v>6</v>
      </c>
      <c r="DF469" s="65"/>
      <c r="DG469" s="67">
        <f t="shared" si="4237"/>
        <v>0</v>
      </c>
      <c r="DH469" s="65"/>
      <c r="DI469" s="66">
        <f>SUM(BV469*DH469*6)</f>
        <v>0</v>
      </c>
      <c r="DJ469" s="65"/>
      <c r="DK469" s="66">
        <f>SUM(BV469*DJ469*8)</f>
        <v>0</v>
      </c>
      <c r="DL469" s="65"/>
      <c r="DM469" s="67">
        <f>SUM(DL469*BW469*5*6)</f>
        <v>0</v>
      </c>
      <c r="DN469" s="65"/>
      <c r="DO469" s="67">
        <f>SUM(DN469*BW469*4*6)</f>
        <v>0</v>
      </c>
      <c r="DP469" s="65"/>
      <c r="DQ469" s="70">
        <f>SUM(DP469*50)</f>
        <v>0</v>
      </c>
      <c r="DR469" s="79"/>
      <c r="DS469" s="153">
        <f t="shared" si="4118"/>
        <v>69.3</v>
      </c>
      <c r="DT469" s="153">
        <f t="shared" si="4206"/>
        <v>22</v>
      </c>
      <c r="DU469" s="79"/>
      <c r="DV469" s="79"/>
      <c r="DW469" s="79"/>
      <c r="DX469" s="182"/>
      <c r="DY469" s="183"/>
      <c r="DZ469" s="184"/>
      <c r="EA469" s="184"/>
      <c r="EB469" s="79"/>
      <c r="EC469" s="79"/>
      <c r="ED469" s="79"/>
      <c r="EE469" s="79"/>
      <c r="EF469" s="79"/>
      <c r="EG469" s="79"/>
      <c r="EH469" s="79"/>
      <c r="EI469" s="79"/>
      <c r="EJ469" s="79">
        <f t="shared" si="4119"/>
        <v>22</v>
      </c>
      <c r="EK469" s="79">
        <f t="shared" si="4120"/>
        <v>16</v>
      </c>
      <c r="EL469" s="79">
        <f t="shared" si="4121"/>
        <v>0</v>
      </c>
      <c r="EM469" s="153">
        <f t="shared" si="4122"/>
        <v>0</v>
      </c>
      <c r="EN469" s="79">
        <f t="shared" si="4123"/>
        <v>8</v>
      </c>
      <c r="EO469" s="79">
        <f t="shared" si="4124"/>
        <v>8</v>
      </c>
      <c r="EP469" s="79">
        <f t="shared" si="4125"/>
        <v>8</v>
      </c>
      <c r="EQ469" s="79">
        <f t="shared" si="4126"/>
        <v>8</v>
      </c>
      <c r="ER469" s="79">
        <f t="shared" si="4127"/>
        <v>0</v>
      </c>
      <c r="ES469" s="79">
        <f t="shared" si="4128"/>
        <v>0</v>
      </c>
      <c r="ET469" s="79">
        <f t="shared" si="4129"/>
        <v>0</v>
      </c>
      <c r="EU469" s="79">
        <f t="shared" si="4130"/>
        <v>0</v>
      </c>
      <c r="EV469" s="79">
        <f t="shared" si="4131"/>
        <v>0</v>
      </c>
      <c r="EW469" s="79">
        <f t="shared" si="4132"/>
        <v>3.3</v>
      </c>
      <c r="EX469" s="79">
        <f t="shared" si="4133"/>
        <v>0</v>
      </c>
      <c r="EY469" s="79">
        <f t="shared" si="4134"/>
        <v>0</v>
      </c>
      <c r="EZ469" s="79">
        <f t="shared" si="4135"/>
        <v>0</v>
      </c>
      <c r="FA469" s="79">
        <f t="shared" si="4136"/>
        <v>0</v>
      </c>
      <c r="FB469" s="79">
        <f t="shared" si="4137"/>
        <v>0</v>
      </c>
      <c r="FC469" s="79">
        <f t="shared" si="4138"/>
        <v>0</v>
      </c>
      <c r="FD469" s="79">
        <f t="shared" si="4139"/>
        <v>0</v>
      </c>
      <c r="FE469" s="79">
        <f t="shared" si="4140"/>
        <v>0</v>
      </c>
      <c r="FF469" s="79">
        <f t="shared" si="4141"/>
        <v>0</v>
      </c>
      <c r="FG469" s="153">
        <f t="shared" si="4142"/>
        <v>0</v>
      </c>
      <c r="FH469" s="79">
        <f t="shared" si="4143"/>
        <v>0</v>
      </c>
      <c r="FI469" s="79">
        <f t="shared" si="4144"/>
        <v>0</v>
      </c>
      <c r="FJ469" s="79">
        <f t="shared" si="4145"/>
        <v>1</v>
      </c>
      <c r="FK469" s="79">
        <f t="shared" si="4146"/>
        <v>44</v>
      </c>
      <c r="FL469" s="79">
        <f t="shared" si="4147"/>
        <v>0</v>
      </c>
      <c r="FM469" s="79">
        <f t="shared" si="4148"/>
        <v>0</v>
      </c>
      <c r="FN469" s="79">
        <f t="shared" si="4149"/>
        <v>0</v>
      </c>
      <c r="FO469" s="79">
        <f t="shared" si="4150"/>
        <v>0</v>
      </c>
      <c r="FP469" s="79">
        <f t="shared" si="4151"/>
        <v>1</v>
      </c>
      <c r="FQ469" s="79">
        <f t="shared" si="4152"/>
        <v>6</v>
      </c>
      <c r="FR469" s="79"/>
      <c r="FS469" s="155">
        <f t="shared" si="4152"/>
        <v>0</v>
      </c>
      <c r="FT469" s="79">
        <f t="shared" si="4153"/>
        <v>0</v>
      </c>
      <c r="FU469" s="79">
        <f t="shared" si="4154"/>
        <v>0</v>
      </c>
      <c r="FV469" s="79">
        <f t="shared" si="4155"/>
        <v>0</v>
      </c>
      <c r="FW469" s="79">
        <f t="shared" si="4156"/>
        <v>0</v>
      </c>
      <c r="FX469" s="79">
        <f t="shared" si="4157"/>
        <v>0</v>
      </c>
      <c r="FY469" s="79">
        <f t="shared" si="4158"/>
        <v>0</v>
      </c>
      <c r="FZ469" s="79">
        <f t="shared" si="4159"/>
        <v>0</v>
      </c>
      <c r="GA469" s="79">
        <f t="shared" si="4160"/>
        <v>0</v>
      </c>
      <c r="GB469" s="79">
        <f t="shared" si="4161"/>
        <v>0</v>
      </c>
      <c r="GC469" s="79">
        <f t="shared" si="4162"/>
        <v>0</v>
      </c>
      <c r="GD469" s="79">
        <f t="shared" si="4163"/>
        <v>0</v>
      </c>
      <c r="GE469" s="153">
        <f t="shared" si="4164"/>
        <v>69.3</v>
      </c>
      <c r="GF469" s="153">
        <f t="shared" si="4207"/>
        <v>22</v>
      </c>
      <c r="GG469" s="79"/>
      <c r="GH469" s="79"/>
      <c r="GI469" s="79"/>
      <c r="GJ469" s="80"/>
      <c r="GK469" s="267"/>
      <c r="GL469" s="10"/>
      <c r="GM469" s="10"/>
      <c r="GN469" s="1"/>
      <c r="GO469" s="13"/>
      <c r="GP469" s="26"/>
      <c r="GQ469" s="5"/>
      <c r="GR469" s="5"/>
    </row>
    <row r="470" spans="1:200" ht="24.95" hidden="1" customHeight="1" outlineLevel="1" x14ac:dyDescent="0.3">
      <c r="A470" s="116"/>
      <c r="B470" s="168"/>
      <c r="C470" s="168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>
        <f t="shared" si="4272"/>
        <v>0</v>
      </c>
      <c r="N470" s="116"/>
      <c r="O470" s="181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  <c r="AF470" s="116"/>
      <c r="AG470" s="116"/>
      <c r="AH470" s="116"/>
      <c r="AI470" s="181"/>
      <c r="AJ470" s="116"/>
      <c r="AK470" s="116"/>
      <c r="AL470" s="116"/>
      <c r="AM470" s="116"/>
      <c r="AN470" s="116"/>
      <c r="AO470" s="116"/>
      <c r="AP470" s="116"/>
      <c r="AQ470" s="116"/>
      <c r="AR470" s="116"/>
      <c r="AS470" s="116"/>
      <c r="AT470" s="116"/>
      <c r="AU470" s="116"/>
      <c r="AV470" s="116"/>
      <c r="AW470" s="116"/>
      <c r="AX470" s="116"/>
      <c r="AY470" s="116"/>
      <c r="AZ470" s="116"/>
      <c r="BA470" s="116"/>
      <c r="BB470" s="116"/>
      <c r="BC470" s="116"/>
      <c r="BD470" s="116"/>
      <c r="BE470" s="116"/>
      <c r="BF470" s="116"/>
      <c r="BG470" s="181">
        <f t="shared" si="4094"/>
        <v>0</v>
      </c>
      <c r="BH470" s="181">
        <f t="shared" si="4095"/>
        <v>0</v>
      </c>
      <c r="BI470" s="116"/>
      <c r="BJ470" s="116"/>
      <c r="BK470" s="116"/>
      <c r="BL470" s="116"/>
      <c r="BM470" s="82"/>
      <c r="BN470" s="184"/>
      <c r="BO470" s="184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>
        <f t="shared" ref="BY470:BY472" si="4274">SUM(BZ470+CB470+CF470+CH470+DD470*2)</f>
        <v>0</v>
      </c>
      <c r="BZ470" s="79"/>
      <c r="CA470" s="153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153"/>
      <c r="CV470" s="79"/>
      <c r="CW470" s="79"/>
      <c r="CX470" s="79"/>
      <c r="CY470" s="79"/>
      <c r="CZ470" s="79"/>
      <c r="DA470" s="79"/>
      <c r="DB470" s="79"/>
      <c r="DC470" s="155"/>
      <c r="DD470" s="79"/>
      <c r="DE470" s="155"/>
      <c r="DF470" s="79"/>
      <c r="DG470" s="79"/>
      <c r="DH470" s="79"/>
      <c r="DI470" s="79"/>
      <c r="DJ470" s="79"/>
      <c r="DK470" s="155"/>
      <c r="DL470" s="79"/>
      <c r="DM470" s="79"/>
      <c r="DN470" s="79"/>
      <c r="DO470" s="79"/>
      <c r="DP470" s="79"/>
      <c r="DQ470" s="79"/>
      <c r="DR470" s="79"/>
      <c r="DS470" s="153">
        <f t="shared" si="4118"/>
        <v>0</v>
      </c>
      <c r="DT470" s="153">
        <f t="shared" si="4206"/>
        <v>0</v>
      </c>
      <c r="DU470" s="79"/>
      <c r="DV470" s="79"/>
      <c r="DW470" s="79"/>
      <c r="DX470" s="182"/>
      <c r="DY470" s="183"/>
      <c r="DZ470" s="184"/>
      <c r="EA470" s="184"/>
      <c r="EB470" s="79"/>
      <c r="EC470" s="79"/>
      <c r="ED470" s="79"/>
      <c r="EE470" s="79"/>
      <c r="EF470" s="79"/>
      <c r="EG470" s="79"/>
      <c r="EH470" s="79"/>
      <c r="EI470" s="79"/>
      <c r="EJ470" s="79">
        <f t="shared" si="4119"/>
        <v>0</v>
      </c>
      <c r="EK470" s="79">
        <f t="shared" si="4120"/>
        <v>0</v>
      </c>
      <c r="EL470" s="79">
        <f t="shared" si="4121"/>
        <v>0</v>
      </c>
      <c r="EM470" s="153">
        <f t="shared" si="4122"/>
        <v>0</v>
      </c>
      <c r="EN470" s="79">
        <f t="shared" si="4123"/>
        <v>0</v>
      </c>
      <c r="EO470" s="79">
        <f t="shared" si="4124"/>
        <v>0</v>
      </c>
      <c r="EP470" s="79">
        <f t="shared" si="4125"/>
        <v>0</v>
      </c>
      <c r="EQ470" s="79">
        <f t="shared" si="4126"/>
        <v>0</v>
      </c>
      <c r="ER470" s="79">
        <f t="shared" si="4127"/>
        <v>0</v>
      </c>
      <c r="ES470" s="79">
        <f t="shared" si="4128"/>
        <v>0</v>
      </c>
      <c r="ET470" s="79">
        <f t="shared" si="4129"/>
        <v>0</v>
      </c>
      <c r="EU470" s="79">
        <f t="shared" si="4130"/>
        <v>0</v>
      </c>
      <c r="EV470" s="79">
        <f t="shared" si="4131"/>
        <v>0</v>
      </c>
      <c r="EW470" s="79">
        <f t="shared" si="4132"/>
        <v>0</v>
      </c>
      <c r="EX470" s="79">
        <f t="shared" si="4133"/>
        <v>0</v>
      </c>
      <c r="EY470" s="79">
        <f t="shared" si="4134"/>
        <v>0</v>
      </c>
      <c r="EZ470" s="79">
        <f t="shared" si="4135"/>
        <v>0</v>
      </c>
      <c r="FA470" s="79">
        <f t="shared" si="4136"/>
        <v>0</v>
      </c>
      <c r="FB470" s="79">
        <f t="shared" si="4137"/>
        <v>0</v>
      </c>
      <c r="FC470" s="79">
        <f t="shared" si="4138"/>
        <v>0</v>
      </c>
      <c r="FD470" s="79">
        <f t="shared" si="4139"/>
        <v>0</v>
      </c>
      <c r="FE470" s="79">
        <f t="shared" si="4140"/>
        <v>0</v>
      </c>
      <c r="FF470" s="79">
        <f t="shared" si="4141"/>
        <v>0</v>
      </c>
      <c r="FG470" s="153">
        <f t="shared" si="4142"/>
        <v>0</v>
      </c>
      <c r="FH470" s="79">
        <f t="shared" si="4143"/>
        <v>0</v>
      </c>
      <c r="FI470" s="79">
        <f t="shared" si="4144"/>
        <v>0</v>
      </c>
      <c r="FJ470" s="79">
        <f t="shared" si="4145"/>
        <v>0</v>
      </c>
      <c r="FK470" s="79">
        <f t="shared" si="4146"/>
        <v>0</v>
      </c>
      <c r="FL470" s="79">
        <f t="shared" si="4147"/>
        <v>0</v>
      </c>
      <c r="FM470" s="79">
        <f t="shared" si="4148"/>
        <v>0</v>
      </c>
      <c r="FN470" s="79">
        <f t="shared" si="4149"/>
        <v>0</v>
      </c>
      <c r="FO470" s="79">
        <f t="shared" si="4150"/>
        <v>0</v>
      </c>
      <c r="FP470" s="79">
        <f t="shared" si="4151"/>
        <v>0</v>
      </c>
      <c r="FQ470" s="79">
        <f t="shared" si="4152"/>
        <v>0</v>
      </c>
      <c r="FR470" s="79"/>
      <c r="FS470" s="155">
        <f t="shared" si="4152"/>
        <v>0</v>
      </c>
      <c r="FT470" s="79">
        <f t="shared" si="4153"/>
        <v>0</v>
      </c>
      <c r="FU470" s="79">
        <f t="shared" si="4154"/>
        <v>0</v>
      </c>
      <c r="FV470" s="79">
        <f t="shared" si="4155"/>
        <v>0</v>
      </c>
      <c r="FW470" s="79">
        <f t="shared" si="4156"/>
        <v>0</v>
      </c>
      <c r="FX470" s="79">
        <f t="shared" si="4157"/>
        <v>0</v>
      </c>
      <c r="FY470" s="79">
        <f t="shared" si="4158"/>
        <v>0</v>
      </c>
      <c r="FZ470" s="79">
        <f t="shared" si="4159"/>
        <v>0</v>
      </c>
      <c r="GA470" s="79">
        <f t="shared" si="4160"/>
        <v>0</v>
      </c>
      <c r="GB470" s="79">
        <f t="shared" si="4161"/>
        <v>0</v>
      </c>
      <c r="GC470" s="79">
        <f t="shared" si="4162"/>
        <v>0</v>
      </c>
      <c r="GD470" s="79">
        <f t="shared" si="4163"/>
        <v>0</v>
      </c>
      <c r="GE470" s="153">
        <f t="shared" si="4164"/>
        <v>0</v>
      </c>
      <c r="GF470" s="153">
        <f t="shared" si="4207"/>
        <v>0</v>
      </c>
      <c r="GG470" s="79"/>
      <c r="GH470" s="79"/>
      <c r="GI470" s="79"/>
      <c r="GJ470" s="80"/>
      <c r="GK470" s="267"/>
      <c r="GL470" s="10"/>
      <c r="GM470" s="10"/>
      <c r="GN470" s="1"/>
      <c r="GO470" s="13"/>
      <c r="GP470" s="26"/>
      <c r="GQ470" s="5"/>
      <c r="GR470" s="5"/>
    </row>
    <row r="471" spans="1:200" ht="24.95" hidden="1" customHeight="1" outlineLevel="1" x14ac:dyDescent="0.3">
      <c r="A471" s="116"/>
      <c r="B471" s="168"/>
      <c r="C471" s="168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>
        <f t="shared" si="4272"/>
        <v>0</v>
      </c>
      <c r="N471" s="116"/>
      <c r="O471" s="181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  <c r="AF471" s="116"/>
      <c r="AG471" s="116"/>
      <c r="AH471" s="116"/>
      <c r="AI471" s="181"/>
      <c r="AJ471" s="116"/>
      <c r="AK471" s="116"/>
      <c r="AL471" s="116"/>
      <c r="AM471" s="116"/>
      <c r="AN471" s="116"/>
      <c r="AO471" s="116"/>
      <c r="AP471" s="116"/>
      <c r="AQ471" s="116"/>
      <c r="AR471" s="116"/>
      <c r="AS471" s="116"/>
      <c r="AT471" s="116"/>
      <c r="AU471" s="116"/>
      <c r="AV471" s="116"/>
      <c r="AW471" s="116"/>
      <c r="AX471" s="116"/>
      <c r="AY471" s="116"/>
      <c r="AZ471" s="116"/>
      <c r="BA471" s="116"/>
      <c r="BB471" s="116"/>
      <c r="BC471" s="116"/>
      <c r="BD471" s="116"/>
      <c r="BE471" s="116"/>
      <c r="BF471" s="116"/>
      <c r="BG471" s="181">
        <f t="shared" si="4094"/>
        <v>0</v>
      </c>
      <c r="BH471" s="181">
        <f t="shared" si="4095"/>
        <v>0</v>
      </c>
      <c r="BI471" s="116"/>
      <c r="BJ471" s="116"/>
      <c r="BK471" s="116"/>
      <c r="BL471" s="116"/>
      <c r="BM471" s="82"/>
      <c r="BN471" s="184"/>
      <c r="BO471" s="184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>
        <f t="shared" si="4274"/>
        <v>0</v>
      </c>
      <c r="BZ471" s="79"/>
      <c r="CA471" s="153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153"/>
      <c r="CV471" s="79"/>
      <c r="CW471" s="79"/>
      <c r="CX471" s="79"/>
      <c r="CY471" s="79"/>
      <c r="CZ471" s="79"/>
      <c r="DA471" s="79"/>
      <c r="DB471" s="79"/>
      <c r="DC471" s="155"/>
      <c r="DD471" s="79"/>
      <c r="DE471" s="155"/>
      <c r="DF471" s="79"/>
      <c r="DG471" s="79"/>
      <c r="DH471" s="79"/>
      <c r="DI471" s="79"/>
      <c r="DJ471" s="79"/>
      <c r="DK471" s="155"/>
      <c r="DL471" s="79"/>
      <c r="DM471" s="79"/>
      <c r="DN471" s="79"/>
      <c r="DO471" s="79"/>
      <c r="DP471" s="79"/>
      <c r="DQ471" s="79"/>
      <c r="DR471" s="79"/>
      <c r="DS471" s="153">
        <f t="shared" si="4118"/>
        <v>0</v>
      </c>
      <c r="DT471" s="153">
        <f t="shared" si="4206"/>
        <v>0</v>
      </c>
      <c r="DU471" s="79"/>
      <c r="DV471" s="79"/>
      <c r="DW471" s="79"/>
      <c r="DX471" s="182"/>
      <c r="DY471" s="183"/>
      <c r="DZ471" s="184"/>
      <c r="EA471" s="184"/>
      <c r="EB471" s="79"/>
      <c r="EC471" s="79"/>
      <c r="ED471" s="79"/>
      <c r="EE471" s="79"/>
      <c r="EF471" s="79"/>
      <c r="EG471" s="79"/>
      <c r="EH471" s="79"/>
      <c r="EI471" s="79"/>
      <c r="EJ471" s="79">
        <f t="shared" si="4119"/>
        <v>0</v>
      </c>
      <c r="EK471" s="79">
        <f t="shared" si="4120"/>
        <v>0</v>
      </c>
      <c r="EL471" s="79">
        <f t="shared" si="4121"/>
        <v>0</v>
      </c>
      <c r="EM471" s="153">
        <f t="shared" si="4122"/>
        <v>0</v>
      </c>
      <c r="EN471" s="79">
        <f t="shared" si="4123"/>
        <v>0</v>
      </c>
      <c r="EO471" s="79">
        <f t="shared" si="4124"/>
        <v>0</v>
      </c>
      <c r="EP471" s="79">
        <f t="shared" si="4125"/>
        <v>0</v>
      </c>
      <c r="EQ471" s="79">
        <f t="shared" si="4126"/>
        <v>0</v>
      </c>
      <c r="ER471" s="79">
        <f t="shared" si="4127"/>
        <v>0</v>
      </c>
      <c r="ES471" s="79">
        <f t="shared" si="4128"/>
        <v>0</v>
      </c>
      <c r="ET471" s="79">
        <f t="shared" si="4129"/>
        <v>0</v>
      </c>
      <c r="EU471" s="79">
        <f t="shared" si="4130"/>
        <v>0</v>
      </c>
      <c r="EV471" s="79">
        <f t="shared" si="4131"/>
        <v>0</v>
      </c>
      <c r="EW471" s="79">
        <f t="shared" si="4132"/>
        <v>0</v>
      </c>
      <c r="EX471" s="79">
        <f t="shared" si="4133"/>
        <v>0</v>
      </c>
      <c r="EY471" s="79">
        <f t="shared" si="4134"/>
        <v>0</v>
      </c>
      <c r="EZ471" s="79">
        <f t="shared" si="4135"/>
        <v>0</v>
      </c>
      <c r="FA471" s="79">
        <f t="shared" si="4136"/>
        <v>0</v>
      </c>
      <c r="FB471" s="79">
        <f t="shared" si="4137"/>
        <v>0</v>
      </c>
      <c r="FC471" s="79">
        <f t="shared" si="4138"/>
        <v>0</v>
      </c>
      <c r="FD471" s="79">
        <f t="shared" si="4139"/>
        <v>0</v>
      </c>
      <c r="FE471" s="79">
        <f t="shared" si="4140"/>
        <v>0</v>
      </c>
      <c r="FF471" s="79">
        <f t="shared" si="4141"/>
        <v>0</v>
      </c>
      <c r="FG471" s="153">
        <f t="shared" si="4142"/>
        <v>0</v>
      </c>
      <c r="FH471" s="79">
        <f t="shared" si="4143"/>
        <v>0</v>
      </c>
      <c r="FI471" s="79">
        <f t="shared" si="4144"/>
        <v>0</v>
      </c>
      <c r="FJ471" s="79">
        <f t="shared" si="4145"/>
        <v>0</v>
      </c>
      <c r="FK471" s="79">
        <f t="shared" si="4146"/>
        <v>0</v>
      </c>
      <c r="FL471" s="79">
        <f t="shared" si="4147"/>
        <v>0</v>
      </c>
      <c r="FM471" s="79">
        <f t="shared" si="4148"/>
        <v>0</v>
      </c>
      <c r="FN471" s="79">
        <f t="shared" si="4149"/>
        <v>0</v>
      </c>
      <c r="FO471" s="79">
        <f t="shared" si="4150"/>
        <v>0</v>
      </c>
      <c r="FP471" s="79">
        <f t="shared" si="4151"/>
        <v>0</v>
      </c>
      <c r="FQ471" s="79">
        <f t="shared" si="4152"/>
        <v>0</v>
      </c>
      <c r="FR471" s="79"/>
      <c r="FS471" s="155">
        <f t="shared" si="4152"/>
        <v>0</v>
      </c>
      <c r="FT471" s="79">
        <f t="shared" si="4153"/>
        <v>0</v>
      </c>
      <c r="FU471" s="79">
        <f t="shared" si="4154"/>
        <v>0</v>
      </c>
      <c r="FV471" s="79">
        <f t="shared" si="4155"/>
        <v>0</v>
      </c>
      <c r="FW471" s="79">
        <f t="shared" si="4156"/>
        <v>0</v>
      </c>
      <c r="FX471" s="79">
        <f t="shared" si="4157"/>
        <v>0</v>
      </c>
      <c r="FY471" s="79">
        <f t="shared" si="4158"/>
        <v>0</v>
      </c>
      <c r="FZ471" s="79">
        <f t="shared" si="4159"/>
        <v>0</v>
      </c>
      <c r="GA471" s="79">
        <f t="shared" si="4160"/>
        <v>0</v>
      </c>
      <c r="GB471" s="79">
        <f t="shared" si="4161"/>
        <v>0</v>
      </c>
      <c r="GC471" s="79">
        <f t="shared" si="4162"/>
        <v>0</v>
      </c>
      <c r="GD471" s="79">
        <f t="shared" si="4163"/>
        <v>0</v>
      </c>
      <c r="GE471" s="153">
        <f t="shared" si="4164"/>
        <v>0</v>
      </c>
      <c r="GF471" s="153">
        <f t="shared" si="4207"/>
        <v>0</v>
      </c>
      <c r="GG471" s="79"/>
      <c r="GH471" s="79"/>
      <c r="GI471" s="79"/>
      <c r="GJ471" s="80"/>
      <c r="GK471" s="267"/>
      <c r="GL471" s="10"/>
      <c r="GM471" s="10"/>
      <c r="GN471" s="1"/>
      <c r="GO471" s="13"/>
      <c r="GP471" s="26"/>
      <c r="GQ471" s="5"/>
      <c r="GR471" s="5"/>
    </row>
    <row r="472" spans="1:200" ht="24.95" hidden="1" customHeight="1" outlineLevel="1" x14ac:dyDescent="0.3">
      <c r="A472" s="116"/>
      <c r="B472" s="168"/>
      <c r="C472" s="168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>
        <f t="shared" si="4272"/>
        <v>0</v>
      </c>
      <c r="N472" s="116"/>
      <c r="O472" s="181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  <c r="AF472" s="116"/>
      <c r="AG472" s="116"/>
      <c r="AH472" s="116"/>
      <c r="AI472" s="181"/>
      <c r="AJ472" s="116"/>
      <c r="AK472" s="116"/>
      <c r="AL472" s="116"/>
      <c r="AM472" s="116"/>
      <c r="AN472" s="116"/>
      <c r="AO472" s="116"/>
      <c r="AP472" s="116"/>
      <c r="AQ472" s="116"/>
      <c r="AR472" s="116"/>
      <c r="AS472" s="116"/>
      <c r="AT472" s="116"/>
      <c r="AU472" s="116"/>
      <c r="AV472" s="116"/>
      <c r="AW472" s="116"/>
      <c r="AX472" s="116"/>
      <c r="AY472" s="116"/>
      <c r="AZ472" s="116"/>
      <c r="BA472" s="116"/>
      <c r="BB472" s="116"/>
      <c r="BC472" s="116"/>
      <c r="BD472" s="116"/>
      <c r="BE472" s="116"/>
      <c r="BF472" s="116"/>
      <c r="BG472" s="181">
        <f t="shared" si="4094"/>
        <v>0</v>
      </c>
      <c r="BH472" s="181">
        <f t="shared" si="4095"/>
        <v>0</v>
      </c>
      <c r="BI472" s="116"/>
      <c r="BJ472" s="116"/>
      <c r="BK472" s="116"/>
      <c r="BL472" s="116"/>
      <c r="BM472" s="185"/>
      <c r="BN472" s="186"/>
      <c r="BO472" s="186"/>
      <c r="BP472" s="83"/>
      <c r="BQ472" s="83"/>
      <c r="BR472" s="83"/>
      <c r="BS472" s="83"/>
      <c r="BT472" s="83"/>
      <c r="BU472" s="83"/>
      <c r="BV472" s="83"/>
      <c r="BW472" s="83"/>
      <c r="BX472" s="83"/>
      <c r="BY472" s="83">
        <f t="shared" si="4274"/>
        <v>0</v>
      </c>
      <c r="BZ472" s="83"/>
      <c r="CA472" s="187"/>
      <c r="CB472" s="83"/>
      <c r="CC472" s="83"/>
      <c r="CD472" s="83"/>
      <c r="CE472" s="83"/>
      <c r="CF472" s="83"/>
      <c r="CG472" s="83"/>
      <c r="CH472" s="83"/>
      <c r="CI472" s="83"/>
      <c r="CJ472" s="83"/>
      <c r="CK472" s="83"/>
      <c r="CL472" s="83"/>
      <c r="CM472" s="83"/>
      <c r="CN472" s="83"/>
      <c r="CO472" s="83"/>
      <c r="CP472" s="83"/>
      <c r="CQ472" s="83"/>
      <c r="CR472" s="83"/>
      <c r="CS472" s="83"/>
      <c r="CT472" s="83"/>
      <c r="CU472" s="187"/>
      <c r="CV472" s="83"/>
      <c r="CW472" s="83"/>
      <c r="CX472" s="83"/>
      <c r="CY472" s="83"/>
      <c r="CZ472" s="83"/>
      <c r="DA472" s="83"/>
      <c r="DB472" s="83"/>
      <c r="DC472" s="188"/>
      <c r="DD472" s="83"/>
      <c r="DE472" s="188"/>
      <c r="DF472" s="83"/>
      <c r="DG472" s="83"/>
      <c r="DH472" s="83"/>
      <c r="DI472" s="83"/>
      <c r="DJ472" s="83"/>
      <c r="DK472" s="188"/>
      <c r="DL472" s="83"/>
      <c r="DM472" s="83"/>
      <c r="DN472" s="83"/>
      <c r="DO472" s="83"/>
      <c r="DP472" s="83"/>
      <c r="DQ472" s="83"/>
      <c r="DR472" s="83"/>
      <c r="DS472" s="187">
        <f t="shared" si="4118"/>
        <v>0</v>
      </c>
      <c r="DT472" s="187">
        <f t="shared" si="4206"/>
        <v>0</v>
      </c>
      <c r="DU472" s="83"/>
      <c r="DV472" s="83"/>
      <c r="DW472" s="83"/>
      <c r="DX472" s="84"/>
      <c r="DY472" s="189"/>
      <c r="DZ472" s="186"/>
      <c r="EA472" s="186"/>
      <c r="EB472" s="83"/>
      <c r="EC472" s="83"/>
      <c r="ED472" s="83"/>
      <c r="EE472" s="83"/>
      <c r="EF472" s="83"/>
      <c r="EG472" s="83"/>
      <c r="EH472" s="83"/>
      <c r="EI472" s="83"/>
      <c r="EJ472" s="83">
        <f t="shared" si="4119"/>
        <v>0</v>
      </c>
      <c r="EK472" s="83">
        <f t="shared" si="4120"/>
        <v>0</v>
      </c>
      <c r="EL472" s="83">
        <f t="shared" si="4121"/>
        <v>0</v>
      </c>
      <c r="EM472" s="187">
        <f t="shared" si="4122"/>
        <v>0</v>
      </c>
      <c r="EN472" s="83">
        <f t="shared" si="4123"/>
        <v>0</v>
      </c>
      <c r="EO472" s="83">
        <f t="shared" si="4124"/>
        <v>0</v>
      </c>
      <c r="EP472" s="83">
        <f t="shared" si="4125"/>
        <v>0</v>
      </c>
      <c r="EQ472" s="83">
        <f t="shared" si="4126"/>
        <v>0</v>
      </c>
      <c r="ER472" s="83">
        <f t="shared" si="4127"/>
        <v>0</v>
      </c>
      <c r="ES472" s="83">
        <f t="shared" si="4128"/>
        <v>0</v>
      </c>
      <c r="ET472" s="83">
        <f t="shared" si="4129"/>
        <v>0</v>
      </c>
      <c r="EU472" s="83">
        <f t="shared" si="4130"/>
        <v>0</v>
      </c>
      <c r="EV472" s="83">
        <f t="shared" si="4131"/>
        <v>0</v>
      </c>
      <c r="EW472" s="83">
        <f t="shared" si="4132"/>
        <v>0</v>
      </c>
      <c r="EX472" s="83">
        <f t="shared" si="4133"/>
        <v>0</v>
      </c>
      <c r="EY472" s="83">
        <f t="shared" si="4134"/>
        <v>0</v>
      </c>
      <c r="EZ472" s="83">
        <f t="shared" si="4135"/>
        <v>0</v>
      </c>
      <c r="FA472" s="83">
        <f t="shared" si="4136"/>
        <v>0</v>
      </c>
      <c r="FB472" s="83">
        <f t="shared" si="4137"/>
        <v>0</v>
      </c>
      <c r="FC472" s="83">
        <f t="shared" si="4138"/>
        <v>0</v>
      </c>
      <c r="FD472" s="83">
        <f t="shared" si="4139"/>
        <v>0</v>
      </c>
      <c r="FE472" s="83">
        <f t="shared" si="4140"/>
        <v>0</v>
      </c>
      <c r="FF472" s="83">
        <f t="shared" si="4141"/>
        <v>0</v>
      </c>
      <c r="FG472" s="187">
        <f t="shared" si="4142"/>
        <v>0</v>
      </c>
      <c r="FH472" s="83">
        <f t="shared" si="4143"/>
        <v>0</v>
      </c>
      <c r="FI472" s="83">
        <f t="shared" si="4144"/>
        <v>0</v>
      </c>
      <c r="FJ472" s="83">
        <f t="shared" si="4145"/>
        <v>0</v>
      </c>
      <c r="FK472" s="83">
        <f t="shared" si="4146"/>
        <v>0</v>
      </c>
      <c r="FL472" s="83">
        <f t="shared" si="4147"/>
        <v>0</v>
      </c>
      <c r="FM472" s="83">
        <f t="shared" si="4148"/>
        <v>0</v>
      </c>
      <c r="FN472" s="83">
        <f t="shared" si="4149"/>
        <v>0</v>
      </c>
      <c r="FO472" s="83">
        <f t="shared" si="4150"/>
        <v>0</v>
      </c>
      <c r="FP472" s="83">
        <f t="shared" si="4151"/>
        <v>0</v>
      </c>
      <c r="FQ472" s="83">
        <f t="shared" si="4152"/>
        <v>0</v>
      </c>
      <c r="FR472" s="83"/>
      <c r="FS472" s="188">
        <f t="shared" si="4152"/>
        <v>0</v>
      </c>
      <c r="FT472" s="83">
        <f t="shared" si="4153"/>
        <v>0</v>
      </c>
      <c r="FU472" s="83">
        <f t="shared" si="4154"/>
        <v>0</v>
      </c>
      <c r="FV472" s="83">
        <f t="shared" si="4155"/>
        <v>0</v>
      </c>
      <c r="FW472" s="83">
        <f t="shared" si="4156"/>
        <v>0</v>
      </c>
      <c r="FX472" s="83">
        <f t="shared" si="4157"/>
        <v>0</v>
      </c>
      <c r="FY472" s="83">
        <f t="shared" si="4158"/>
        <v>0</v>
      </c>
      <c r="FZ472" s="83">
        <f t="shared" si="4159"/>
        <v>0</v>
      </c>
      <c r="GA472" s="83">
        <f t="shared" si="4160"/>
        <v>0</v>
      </c>
      <c r="GB472" s="83">
        <f t="shared" si="4161"/>
        <v>0</v>
      </c>
      <c r="GC472" s="83">
        <f t="shared" si="4162"/>
        <v>0</v>
      </c>
      <c r="GD472" s="83">
        <f t="shared" si="4163"/>
        <v>0</v>
      </c>
      <c r="GE472" s="187">
        <f t="shared" si="4164"/>
        <v>0</v>
      </c>
      <c r="GF472" s="187">
        <f t="shared" si="4207"/>
        <v>0</v>
      </c>
      <c r="GG472" s="83"/>
      <c r="GH472" s="83"/>
      <c r="GI472" s="83"/>
      <c r="GJ472" s="195"/>
      <c r="GK472" s="267"/>
      <c r="GL472" s="10"/>
      <c r="GM472" s="10"/>
      <c r="GN472" s="1"/>
      <c r="GO472" s="13"/>
      <c r="GP472" s="26"/>
      <c r="GQ472" s="5"/>
      <c r="GR472" s="5"/>
    </row>
    <row r="473" spans="1:200" s="2" customFormat="1" ht="24.75" customHeight="1" collapsed="1" x14ac:dyDescent="0.3">
      <c r="A473" s="152">
        <v>30</v>
      </c>
      <c r="B473" s="101" t="s">
        <v>90</v>
      </c>
      <c r="C473" s="100" t="s">
        <v>91</v>
      </c>
      <c r="D473" s="101">
        <v>1</v>
      </c>
      <c r="E473" s="152"/>
      <c r="F473" s="152"/>
      <c r="G473" s="152"/>
      <c r="H473" s="152"/>
      <c r="I473" s="152"/>
      <c r="J473" s="152"/>
      <c r="K473" s="152"/>
      <c r="L473" s="152">
        <f>SUM(L474:L483)</f>
        <v>246</v>
      </c>
      <c r="M473" s="152">
        <f>SUM(M474:M483)</f>
        <v>176</v>
      </c>
      <c r="N473" s="152">
        <f>SUM(N474:N483)</f>
        <v>32</v>
      </c>
      <c r="O473" s="71">
        <f t="shared" ref="O473:BH473" si="4275">SUM(O474:O489)</f>
        <v>0</v>
      </c>
      <c r="P473" s="152">
        <f t="shared" si="4275"/>
        <v>74</v>
      </c>
      <c r="Q473" s="152">
        <f t="shared" si="4275"/>
        <v>74</v>
      </c>
      <c r="R473" s="152">
        <f t="shared" si="4275"/>
        <v>56</v>
      </c>
      <c r="S473" s="152">
        <f t="shared" si="4275"/>
        <v>56</v>
      </c>
      <c r="T473" s="152">
        <f t="shared" si="4275"/>
        <v>0</v>
      </c>
      <c r="U473" s="152">
        <f t="shared" si="4275"/>
        <v>0</v>
      </c>
      <c r="V473" s="152">
        <f t="shared" si="4275"/>
        <v>14</v>
      </c>
      <c r="W473" s="152">
        <f t="shared" si="4275"/>
        <v>14</v>
      </c>
      <c r="X473" s="152">
        <f t="shared" si="4275"/>
        <v>0</v>
      </c>
      <c r="Y473" s="152">
        <f t="shared" si="4275"/>
        <v>12.299999999999999</v>
      </c>
      <c r="Z473" s="152">
        <f t="shared" si="4275"/>
        <v>0</v>
      </c>
      <c r="AA473" s="152">
        <f t="shared" si="4275"/>
        <v>0</v>
      </c>
      <c r="AB473" s="152">
        <f t="shared" si="4275"/>
        <v>34</v>
      </c>
      <c r="AC473" s="152">
        <f t="shared" si="4275"/>
        <v>76.5</v>
      </c>
      <c r="AD473" s="152">
        <f t="shared" si="4275"/>
        <v>2</v>
      </c>
      <c r="AE473" s="152">
        <f t="shared" si="4275"/>
        <v>90</v>
      </c>
      <c r="AF473" s="152">
        <f t="shared" si="4275"/>
        <v>0</v>
      </c>
      <c r="AG473" s="152">
        <f t="shared" si="4275"/>
        <v>0</v>
      </c>
      <c r="AH473" s="152">
        <f t="shared" si="4275"/>
        <v>1</v>
      </c>
      <c r="AI473" s="71">
        <f t="shared" si="4275"/>
        <v>8.3333333333333339</v>
      </c>
      <c r="AJ473" s="152">
        <f t="shared" si="4275"/>
        <v>0</v>
      </c>
      <c r="AK473" s="152">
        <f t="shared" si="4275"/>
        <v>0</v>
      </c>
      <c r="AL473" s="152">
        <f t="shared" si="4275"/>
        <v>2</v>
      </c>
      <c r="AM473" s="152">
        <f t="shared" si="4275"/>
        <v>62</v>
      </c>
      <c r="AN473" s="152">
        <f t="shared" si="4275"/>
        <v>0</v>
      </c>
      <c r="AO473" s="152">
        <f t="shared" si="4275"/>
        <v>0</v>
      </c>
      <c r="AP473" s="152">
        <f t="shared" si="4275"/>
        <v>0</v>
      </c>
      <c r="AQ473" s="152">
        <f t="shared" si="4275"/>
        <v>0</v>
      </c>
      <c r="AR473" s="152">
        <f t="shared" si="4275"/>
        <v>2</v>
      </c>
      <c r="AS473" s="152">
        <f t="shared" si="4275"/>
        <v>12</v>
      </c>
      <c r="AT473" s="152">
        <f t="shared" si="4275"/>
        <v>2</v>
      </c>
      <c r="AU473" s="71">
        <f t="shared" si="4275"/>
        <v>10.333333333333334</v>
      </c>
      <c r="AV473" s="152">
        <f t="shared" si="4275"/>
        <v>0</v>
      </c>
      <c r="AW473" s="152">
        <f t="shared" si="4275"/>
        <v>0</v>
      </c>
      <c r="AX473" s="152">
        <f t="shared" si="4275"/>
        <v>0</v>
      </c>
      <c r="AY473" s="152">
        <f t="shared" si="4275"/>
        <v>0</v>
      </c>
      <c r="AZ473" s="152">
        <f t="shared" si="4275"/>
        <v>0</v>
      </c>
      <c r="BA473" s="152">
        <f t="shared" si="4275"/>
        <v>0</v>
      </c>
      <c r="BB473" s="152">
        <f t="shared" si="4275"/>
        <v>0</v>
      </c>
      <c r="BC473" s="152">
        <f t="shared" si="4275"/>
        <v>0</v>
      </c>
      <c r="BD473" s="152">
        <f t="shared" si="4275"/>
        <v>0</v>
      </c>
      <c r="BE473" s="152">
        <f t="shared" si="4275"/>
        <v>0</v>
      </c>
      <c r="BF473" s="152">
        <f t="shared" si="4275"/>
        <v>0</v>
      </c>
      <c r="BG473" s="71">
        <f t="shared" si="4275"/>
        <v>415.46666666666664</v>
      </c>
      <c r="BH473" s="71">
        <f t="shared" si="4275"/>
        <v>156</v>
      </c>
      <c r="BI473" s="152"/>
      <c r="BJ473" s="152"/>
      <c r="BK473" s="152"/>
      <c r="BL473" s="152"/>
      <c r="BM473" s="152">
        <v>30</v>
      </c>
      <c r="BN473" s="101" t="s">
        <v>90</v>
      </c>
      <c r="BO473" s="100" t="s">
        <v>91</v>
      </c>
      <c r="BP473" s="101">
        <v>1</v>
      </c>
      <c r="BQ473" s="152"/>
      <c r="BR473" s="152"/>
      <c r="BS473" s="152"/>
      <c r="BT473" s="152"/>
      <c r="BU473" s="152"/>
      <c r="BV473" s="152"/>
      <c r="BW473" s="152"/>
      <c r="BX473" s="152">
        <f>SUM(BX474:BX483)</f>
        <v>330</v>
      </c>
      <c r="BY473" s="152">
        <f>SUM(BY474:BY483)</f>
        <v>200</v>
      </c>
      <c r="BZ473" s="152">
        <f>SUM(BZ474:BZ483)</f>
        <v>0</v>
      </c>
      <c r="CA473" s="71">
        <f t="shared" ref="CA473:DT473" si="4276">SUM(CA474:CA489)</f>
        <v>0</v>
      </c>
      <c r="CB473" s="152">
        <f t="shared" si="4276"/>
        <v>100</v>
      </c>
      <c r="CC473" s="152">
        <f t="shared" si="4276"/>
        <v>136</v>
      </c>
      <c r="CD473" s="152">
        <f t="shared" si="4276"/>
        <v>100</v>
      </c>
      <c r="CE473" s="152">
        <f t="shared" si="4276"/>
        <v>142</v>
      </c>
      <c r="CF473" s="152">
        <f t="shared" si="4276"/>
        <v>0</v>
      </c>
      <c r="CG473" s="152">
        <f t="shared" si="4276"/>
        <v>0</v>
      </c>
      <c r="CH473" s="152">
        <f t="shared" si="4276"/>
        <v>0</v>
      </c>
      <c r="CI473" s="152">
        <f t="shared" si="4276"/>
        <v>0</v>
      </c>
      <c r="CJ473" s="152">
        <f t="shared" si="4276"/>
        <v>8</v>
      </c>
      <c r="CK473" s="209">
        <f>SUM(CK474:CK489)</f>
        <v>23</v>
      </c>
      <c r="CL473" s="152">
        <f t="shared" si="4276"/>
        <v>0</v>
      </c>
      <c r="CM473" s="152">
        <f t="shared" si="4276"/>
        <v>0</v>
      </c>
      <c r="CN473" s="152">
        <f t="shared" si="4276"/>
        <v>2</v>
      </c>
      <c r="CO473" s="152">
        <f t="shared" si="4276"/>
        <v>8</v>
      </c>
      <c r="CP473" s="152">
        <f t="shared" si="4276"/>
        <v>2</v>
      </c>
      <c r="CQ473" s="152">
        <f t="shared" si="4276"/>
        <v>90</v>
      </c>
      <c r="CR473" s="152">
        <f t="shared" si="4276"/>
        <v>1</v>
      </c>
      <c r="CS473" s="152">
        <f t="shared" si="4276"/>
        <v>18</v>
      </c>
      <c r="CT473" s="152">
        <f t="shared" si="4276"/>
        <v>0</v>
      </c>
      <c r="CU473" s="71">
        <f t="shared" si="4276"/>
        <v>0</v>
      </c>
      <c r="CV473" s="152">
        <f t="shared" si="4276"/>
        <v>0</v>
      </c>
      <c r="CW473" s="152">
        <f t="shared" si="4276"/>
        <v>0</v>
      </c>
      <c r="CX473" s="152">
        <f t="shared" si="4276"/>
        <v>0</v>
      </c>
      <c r="CY473" s="152">
        <f t="shared" si="4276"/>
        <v>0</v>
      </c>
      <c r="CZ473" s="152">
        <f t="shared" si="4276"/>
        <v>0</v>
      </c>
      <c r="DA473" s="152">
        <f t="shared" si="4276"/>
        <v>0</v>
      </c>
      <c r="DB473" s="152">
        <f t="shared" si="4276"/>
        <v>1</v>
      </c>
      <c r="DC473" s="169">
        <f t="shared" si="4276"/>
        <v>4</v>
      </c>
      <c r="DD473" s="152">
        <f t="shared" si="4276"/>
        <v>3</v>
      </c>
      <c r="DE473" s="169">
        <f t="shared" si="4276"/>
        <v>14.333333333333334</v>
      </c>
      <c r="DF473" s="152">
        <f t="shared" si="4276"/>
        <v>0</v>
      </c>
      <c r="DG473" s="152">
        <f t="shared" si="4276"/>
        <v>0</v>
      </c>
      <c r="DH473" s="152">
        <f t="shared" si="4276"/>
        <v>0</v>
      </c>
      <c r="DI473" s="152">
        <f t="shared" si="4276"/>
        <v>0</v>
      </c>
      <c r="DJ473" s="152">
        <f t="shared" si="4276"/>
        <v>3</v>
      </c>
      <c r="DK473" s="169">
        <f t="shared" si="4276"/>
        <v>19</v>
      </c>
      <c r="DL473" s="152">
        <f t="shared" si="4276"/>
        <v>0</v>
      </c>
      <c r="DM473" s="152">
        <f t="shared" si="4276"/>
        <v>0</v>
      </c>
      <c r="DN473" s="152">
        <f t="shared" si="4276"/>
        <v>0</v>
      </c>
      <c r="DO473" s="152">
        <f t="shared" si="4276"/>
        <v>0</v>
      </c>
      <c r="DP473" s="152">
        <f t="shared" si="4276"/>
        <v>0</v>
      </c>
      <c r="DQ473" s="152">
        <f t="shared" si="4276"/>
        <v>0</v>
      </c>
      <c r="DR473" s="152">
        <f t="shared" si="4276"/>
        <v>0</v>
      </c>
      <c r="DS473" s="71">
        <f t="shared" si="4276"/>
        <v>462.33333333333331</v>
      </c>
      <c r="DT473" s="71">
        <f t="shared" si="4276"/>
        <v>323.33333333333331</v>
      </c>
      <c r="DU473" s="152"/>
      <c r="DV473" s="152"/>
      <c r="DW473" s="152"/>
      <c r="DX473" s="152"/>
      <c r="DY473" s="152">
        <v>30</v>
      </c>
      <c r="DZ473" s="101" t="s">
        <v>90</v>
      </c>
      <c r="EA473" s="100" t="s">
        <v>91</v>
      </c>
      <c r="EB473" s="101">
        <v>1</v>
      </c>
      <c r="EC473" s="152"/>
      <c r="ED473" s="152"/>
      <c r="EE473" s="152"/>
      <c r="EF473" s="152"/>
      <c r="EG473" s="152"/>
      <c r="EH473" s="152"/>
      <c r="EI473" s="152"/>
      <c r="EJ473" s="152">
        <f>SUM(EJ474:EJ489)</f>
        <v>576</v>
      </c>
      <c r="EK473" s="152">
        <f>SUM(EK474:EK489)</f>
        <v>376</v>
      </c>
      <c r="EL473" s="152">
        <f>SUM(EL474:EL489)</f>
        <v>32</v>
      </c>
      <c r="EM473" s="71">
        <f>SUM(EM474:EM489)</f>
        <v>0</v>
      </c>
      <c r="EN473" s="152">
        <f t="shared" ref="EN473:FP473" si="4277">SUM(EN474:EN489)</f>
        <v>174</v>
      </c>
      <c r="EO473" s="152">
        <f t="shared" si="4277"/>
        <v>210</v>
      </c>
      <c r="EP473" s="152">
        <f t="shared" si="4277"/>
        <v>156</v>
      </c>
      <c r="EQ473" s="152">
        <f t="shared" si="4277"/>
        <v>198</v>
      </c>
      <c r="ER473" s="152">
        <f t="shared" si="4277"/>
        <v>0</v>
      </c>
      <c r="ES473" s="152">
        <f t="shared" si="4277"/>
        <v>0</v>
      </c>
      <c r="ET473" s="152">
        <f t="shared" si="4277"/>
        <v>14</v>
      </c>
      <c r="EU473" s="152">
        <f t="shared" si="4277"/>
        <v>14</v>
      </c>
      <c r="EV473" s="152">
        <f t="shared" si="4277"/>
        <v>8</v>
      </c>
      <c r="EW473" s="152">
        <f t="shared" si="4277"/>
        <v>35.299999999999997</v>
      </c>
      <c r="EX473" s="152">
        <f t="shared" si="4277"/>
        <v>0</v>
      </c>
      <c r="EY473" s="152">
        <f t="shared" si="4277"/>
        <v>0</v>
      </c>
      <c r="EZ473" s="152">
        <f t="shared" si="4277"/>
        <v>36</v>
      </c>
      <c r="FA473" s="152">
        <f t="shared" si="4277"/>
        <v>84.5</v>
      </c>
      <c r="FB473" s="152">
        <f t="shared" si="4277"/>
        <v>4</v>
      </c>
      <c r="FC473" s="152">
        <f t="shared" si="4277"/>
        <v>180</v>
      </c>
      <c r="FD473" s="152">
        <f t="shared" si="4277"/>
        <v>1</v>
      </c>
      <c r="FE473" s="152">
        <f t="shared" si="4277"/>
        <v>18</v>
      </c>
      <c r="FF473" s="152">
        <f t="shared" si="4277"/>
        <v>1</v>
      </c>
      <c r="FG473" s="71">
        <f t="shared" si="4277"/>
        <v>8.3333333333333339</v>
      </c>
      <c r="FH473" s="152">
        <f t="shared" si="4277"/>
        <v>0</v>
      </c>
      <c r="FI473" s="152">
        <f t="shared" si="4277"/>
        <v>0</v>
      </c>
      <c r="FJ473" s="152">
        <f t="shared" si="4277"/>
        <v>2</v>
      </c>
      <c r="FK473" s="152">
        <f t="shared" si="4277"/>
        <v>62</v>
      </c>
      <c r="FL473" s="152">
        <f t="shared" si="4277"/>
        <v>0</v>
      </c>
      <c r="FM473" s="152">
        <f t="shared" si="4277"/>
        <v>0</v>
      </c>
      <c r="FN473" s="152">
        <f t="shared" si="4277"/>
        <v>1</v>
      </c>
      <c r="FO473" s="152">
        <f t="shared" si="4277"/>
        <v>4</v>
      </c>
      <c r="FP473" s="152">
        <f t="shared" si="4277"/>
        <v>5</v>
      </c>
      <c r="FQ473" s="169">
        <f>SUM(FQ474:FQ489)</f>
        <v>26.333333333333336</v>
      </c>
      <c r="FR473" s="152"/>
      <c r="FS473" s="169">
        <f t="shared" ref="FS473:GF473" si="4278">SUM(FS474:FS489)</f>
        <v>10.333333333333334</v>
      </c>
      <c r="FT473" s="152">
        <f t="shared" si="4278"/>
        <v>0</v>
      </c>
      <c r="FU473" s="152">
        <f t="shared" si="4278"/>
        <v>0</v>
      </c>
      <c r="FV473" s="152">
        <f t="shared" si="4278"/>
        <v>3</v>
      </c>
      <c r="FW473" s="152">
        <f t="shared" si="4278"/>
        <v>19</v>
      </c>
      <c r="FX473" s="152">
        <f t="shared" si="4278"/>
        <v>0</v>
      </c>
      <c r="FY473" s="152">
        <f t="shared" si="4278"/>
        <v>0</v>
      </c>
      <c r="FZ473" s="152">
        <f t="shared" si="4278"/>
        <v>0</v>
      </c>
      <c r="GA473" s="152">
        <f t="shared" si="4278"/>
        <v>0</v>
      </c>
      <c r="GB473" s="152">
        <f t="shared" si="4278"/>
        <v>0</v>
      </c>
      <c r="GC473" s="152">
        <f t="shared" si="4278"/>
        <v>0</v>
      </c>
      <c r="GD473" s="152">
        <f t="shared" si="4278"/>
        <v>0</v>
      </c>
      <c r="GE473" s="71">
        <f t="shared" si="4278"/>
        <v>877.8</v>
      </c>
      <c r="GF473" s="71">
        <f t="shared" si="4278"/>
        <v>479.33333333333331</v>
      </c>
      <c r="GG473" s="152"/>
      <c r="GH473" s="152"/>
      <c r="GI473" s="152"/>
      <c r="GJ473" s="264"/>
      <c r="GK473" s="268"/>
      <c r="GL473" s="265"/>
      <c r="GM473" s="7"/>
      <c r="GO473" s="11"/>
      <c r="GP473" s="37"/>
      <c r="GR473" s="38"/>
    </row>
    <row r="474" spans="1:200" ht="24.75" hidden="1" customHeight="1" outlineLevel="1" x14ac:dyDescent="0.3">
      <c r="A474" s="108"/>
      <c r="B474" s="137" t="s">
        <v>102</v>
      </c>
      <c r="C474" s="63" t="s">
        <v>94</v>
      </c>
      <c r="D474" s="119" t="s">
        <v>95</v>
      </c>
      <c r="E474" s="119" t="s">
        <v>96</v>
      </c>
      <c r="F474" s="63" t="s">
        <v>106</v>
      </c>
      <c r="G474" s="119">
        <v>5</v>
      </c>
      <c r="H474" s="63">
        <v>25</v>
      </c>
      <c r="I474" s="63">
        <v>1</v>
      </c>
      <c r="J474" s="63">
        <v>1</v>
      </c>
      <c r="K474" s="63">
        <f>SUM(J474)*2</f>
        <v>2</v>
      </c>
      <c r="L474" s="138">
        <v>62</v>
      </c>
      <c r="M474" s="166">
        <f t="shared" ref="M474:M479" si="4279">SUM(N474+P474+R474+T474+V474)</f>
        <v>38</v>
      </c>
      <c r="N474" s="141"/>
      <c r="O474" s="142">
        <f t="shared" ref="O474:O479" si="4280">SUM(N474)*I474</f>
        <v>0</v>
      </c>
      <c r="P474" s="141">
        <v>14</v>
      </c>
      <c r="Q474" s="142">
        <f t="shared" ref="Q474:Q482" si="4281">J474*P474</f>
        <v>14</v>
      </c>
      <c r="R474" s="141">
        <v>24</v>
      </c>
      <c r="S474" s="142">
        <f t="shared" ref="S474:S479" si="4282">SUM(R474)*J474</f>
        <v>24</v>
      </c>
      <c r="T474" s="141"/>
      <c r="U474" s="142">
        <f t="shared" ref="U474:U479" si="4283">SUM(T474)*K474</f>
        <v>0</v>
      </c>
      <c r="V474" s="141"/>
      <c r="W474" s="142">
        <f>SUM(V474)*J474*5</f>
        <v>0</v>
      </c>
      <c r="X474" s="67">
        <f>SUM(J474*AX474*2+K474*AZ474*2)</f>
        <v>0</v>
      </c>
      <c r="Y474" s="68">
        <f>SUM(L474*5/100*J474)</f>
        <v>3.1</v>
      </c>
      <c r="Z474" s="141"/>
      <c r="AA474" s="142"/>
      <c r="AB474" s="141"/>
      <c r="AC474" s="67">
        <f>SUM(AB474)*3*H474/5</f>
        <v>0</v>
      </c>
      <c r="AD474" s="141"/>
      <c r="AE474" s="148">
        <f>SUM(AD474*H474*(30+4))</f>
        <v>0</v>
      </c>
      <c r="AF474" s="141"/>
      <c r="AG474" s="66">
        <f>SUM(AF474*H474*3)</f>
        <v>0</v>
      </c>
      <c r="AH474" s="66"/>
      <c r="AI474" s="167">
        <f>SUM(AH474*H474/3)</f>
        <v>0</v>
      </c>
      <c r="AJ474" s="141"/>
      <c r="AK474" s="67">
        <f>SUM(AJ474*H474*2/3)</f>
        <v>0</v>
      </c>
      <c r="AL474" s="141">
        <v>1</v>
      </c>
      <c r="AM474" s="142">
        <f>SUM(AL474*H474)*2</f>
        <v>50</v>
      </c>
      <c r="AN474" s="141"/>
      <c r="AO474" s="142">
        <f>SUM(AN474*J474*2)</f>
        <v>0</v>
      </c>
      <c r="AP474" s="141"/>
      <c r="AQ474" s="68">
        <f>SUM(AP474*H474*2)</f>
        <v>0</v>
      </c>
      <c r="AR474" s="141"/>
      <c r="AS474" s="67">
        <f>SUM(J474*AR474*6)</f>
        <v>0</v>
      </c>
      <c r="AT474" s="65">
        <v>1</v>
      </c>
      <c r="AU474" s="67">
        <f>AT474*H474/3</f>
        <v>8.3333333333333339</v>
      </c>
      <c r="AV474" s="141"/>
      <c r="AW474" s="66">
        <f>SUM(J474*AV474*6)</f>
        <v>0</v>
      </c>
      <c r="AX474" s="141"/>
      <c r="AY474" s="67">
        <f>SUM(J474*AX474*8)</f>
        <v>0</v>
      </c>
      <c r="AZ474" s="66"/>
      <c r="BA474" s="67">
        <f>SUM(AZ474*K474*5*6)</f>
        <v>0</v>
      </c>
      <c r="BB474" s="141"/>
      <c r="BC474" s="68">
        <f>SUM(BB474*K474*4*6)</f>
        <v>0</v>
      </c>
      <c r="BD474" s="141"/>
      <c r="BE474" s="70">
        <f>SUM(BD474*50)</f>
        <v>0</v>
      </c>
      <c r="BF474" s="70"/>
      <c r="BG474" s="70">
        <f t="shared" ref="BG474:BG489" si="4284">SUM(AO474+BE474+BC474+BA474+AY474+AW474+AS474+AQ474+AK474+AM474+AI474+AG474+AE474+AC474+AA474+Y474+X474+W474+U474+Q474+O474+S474+AU474)</f>
        <v>99.433333333333323</v>
      </c>
      <c r="BH474" s="70">
        <f t="shared" ref="BH474:BH489" si="4285">SUM(O474+Q474+U474+W474+X474+AS474+AW474+AY474+BA474+BC474+S474+AQ474)</f>
        <v>38</v>
      </c>
      <c r="BI474" s="116"/>
      <c r="BJ474" s="116"/>
      <c r="BK474" s="116"/>
      <c r="BL474" s="117"/>
      <c r="BM474" s="108"/>
      <c r="BN474" s="62" t="s">
        <v>102</v>
      </c>
      <c r="BO474" s="63" t="s">
        <v>94</v>
      </c>
      <c r="BP474" s="63" t="s">
        <v>95</v>
      </c>
      <c r="BQ474" s="63" t="s">
        <v>96</v>
      </c>
      <c r="BR474" s="63" t="s">
        <v>106</v>
      </c>
      <c r="BS474" s="63">
        <v>6</v>
      </c>
      <c r="BT474" s="63">
        <v>12</v>
      </c>
      <c r="BU474" s="63">
        <v>1</v>
      </c>
      <c r="BV474" s="63">
        <v>1</v>
      </c>
      <c r="BW474" s="63">
        <f>SUM(BV474)*2</f>
        <v>2</v>
      </c>
      <c r="BX474" s="109">
        <v>74</v>
      </c>
      <c r="BY474" s="64">
        <f>SUM(BZ474+CB474+CD474+CF474+CH474)</f>
        <v>48</v>
      </c>
      <c r="BZ474" s="65"/>
      <c r="CA474" s="66">
        <f>SUM(BZ474)*BU474</f>
        <v>0</v>
      </c>
      <c r="CB474" s="65">
        <v>28</v>
      </c>
      <c r="CC474" s="66">
        <f>BV474*CB474</f>
        <v>28</v>
      </c>
      <c r="CD474" s="65">
        <v>20</v>
      </c>
      <c r="CE474" s="66">
        <f>SUM(CD474)*BV474</f>
        <v>20</v>
      </c>
      <c r="CF474" s="65"/>
      <c r="CG474" s="66">
        <f>SUM(CF474)*BW474</f>
        <v>0</v>
      </c>
      <c r="CH474" s="65"/>
      <c r="CI474" s="66">
        <f>SUM(CH474)*BV474*5</f>
        <v>0</v>
      </c>
      <c r="CJ474" s="67">
        <f>SUM(BV474*DJ474*2+BW474*DL474*2)</f>
        <v>2</v>
      </c>
      <c r="CK474" s="68">
        <f>SUM(BX474*5/100*BV474)</f>
        <v>3.7</v>
      </c>
      <c r="CL474" s="65"/>
      <c r="CM474" s="66"/>
      <c r="CN474" s="65"/>
      <c r="CO474" s="67">
        <f>SUM(CN474)*3*BT474/5</f>
        <v>0</v>
      </c>
      <c r="CP474" s="65"/>
      <c r="CQ474" s="69">
        <f>SUM(CP474*BT474*(30+4))</f>
        <v>0</v>
      </c>
      <c r="CR474" s="65"/>
      <c r="CS474" s="66">
        <f>SUM(CR474*BT474*3)</f>
        <v>0</v>
      </c>
      <c r="CT474" s="66"/>
      <c r="CU474" s="67">
        <f>SUM(CT474*BT474/3)</f>
        <v>0</v>
      </c>
      <c r="CV474" s="65"/>
      <c r="CW474" s="67">
        <f>SUM(CV474*BT474*2/3)</f>
        <v>0</v>
      </c>
      <c r="CX474" s="65"/>
      <c r="CY474" s="66">
        <f>SUM(CX474*BT474)*2</f>
        <v>0</v>
      </c>
      <c r="CZ474" s="65"/>
      <c r="DA474" s="66">
        <f>SUM(CZ474*BV474*2)</f>
        <v>0</v>
      </c>
      <c r="DB474" s="65"/>
      <c r="DC474" s="66">
        <f>SUM(DB474*BT474*2)</f>
        <v>0</v>
      </c>
      <c r="DD474" s="65"/>
      <c r="DE474" s="66">
        <f>SUM(BV474*DD474*6)</f>
        <v>0</v>
      </c>
      <c r="DF474" s="65"/>
      <c r="DG474" s="67">
        <f>DF474*BT474/3</f>
        <v>0</v>
      </c>
      <c r="DH474" s="65"/>
      <c r="DI474" s="66">
        <f>SUM(BV474*DH474*6)</f>
        <v>0</v>
      </c>
      <c r="DJ474" s="65">
        <v>1</v>
      </c>
      <c r="DK474" s="66">
        <f>SUM(BV474*DJ474*8)</f>
        <v>8</v>
      </c>
      <c r="DL474" s="113"/>
      <c r="DM474" s="70"/>
      <c r="DN474" s="113"/>
      <c r="DO474" s="70"/>
      <c r="DP474" s="113"/>
      <c r="DQ474" s="70"/>
      <c r="DR474" s="70"/>
      <c r="DS474" s="70">
        <f t="shared" ref="DS474:DS489" si="4286">SUM(DA474+DQ474+DO474+DM474+DK474+DI474+DE474+DC474+CW474+CY474+CU474+CS474+CQ474+CO474+CM474+CK474+CJ474+CI474+CG474+CC474+CA474+CE474+DG474)</f>
        <v>61.7</v>
      </c>
      <c r="DT474" s="70">
        <f t="shared" ref="DT474:DT489" si="4287">SUM(CA474+CC474+CG474+CI474+CJ474+DE474+DI474+DK474+DM474+DO474+CE474+DC474)</f>
        <v>58</v>
      </c>
      <c r="DU474" s="116"/>
      <c r="DV474" s="116"/>
      <c r="DW474" s="116"/>
      <c r="DX474" s="117"/>
      <c r="DY474" s="108"/>
      <c r="DZ474" s="62" t="s">
        <v>102</v>
      </c>
      <c r="EA474" s="63" t="s">
        <v>94</v>
      </c>
      <c r="EB474" s="63" t="s">
        <v>95</v>
      </c>
      <c r="EC474" s="146"/>
      <c r="ED474" s="146"/>
      <c r="EE474" s="177"/>
      <c r="EF474" s="177"/>
      <c r="EG474" s="177"/>
      <c r="EH474" s="177"/>
      <c r="EI474" s="177"/>
      <c r="EJ474" s="66">
        <f t="shared" ref="EJ474:EJ489" si="4288">SUM(L474+BX474)</f>
        <v>136</v>
      </c>
      <c r="EK474" s="147">
        <f t="shared" ref="EK474:EK489" si="4289">SUM(M474+BY474)</f>
        <v>86</v>
      </c>
      <c r="EL474" s="65">
        <f t="shared" ref="EL474:EL489" si="4290">SUM(N474+BZ474)</f>
        <v>0</v>
      </c>
      <c r="EM474" s="70">
        <f t="shared" ref="EM474:EM489" si="4291">SUM(O474+CA474)</f>
        <v>0</v>
      </c>
      <c r="EN474" s="65">
        <f t="shared" ref="EN474:EN489" si="4292">SUM(P474+CB474)</f>
        <v>42</v>
      </c>
      <c r="EO474" s="70">
        <f t="shared" ref="EO474:EO489" si="4293">SUM(Q474+CC474)</f>
        <v>42</v>
      </c>
      <c r="EP474" s="65">
        <f t="shared" ref="EP474:EP489" si="4294">SUM(R474+CD474)</f>
        <v>44</v>
      </c>
      <c r="EQ474" s="70">
        <f t="shared" ref="EQ474:EQ489" si="4295">SUM(S474+CE474)</f>
        <v>44</v>
      </c>
      <c r="ER474" s="65">
        <f t="shared" ref="ER474:ER489" si="4296">SUM(T474+CF474)</f>
        <v>0</v>
      </c>
      <c r="ES474" s="70">
        <f t="shared" ref="ES474:ES489" si="4297">SUM(U474+CG474)</f>
        <v>0</v>
      </c>
      <c r="ET474" s="113">
        <f t="shared" ref="ET474:ET489" si="4298">SUM(V474+CH474)</f>
        <v>0</v>
      </c>
      <c r="EU474" s="70">
        <f t="shared" ref="EU474:EU489" si="4299">SUM(W474+CI474)</f>
        <v>0</v>
      </c>
      <c r="EV474" s="70">
        <f t="shared" ref="EV474:EV489" si="4300">SUM(X474+CJ474)</f>
        <v>2</v>
      </c>
      <c r="EW474" s="70">
        <f t="shared" ref="EW474:EW489" si="4301">SUM(Y474+CK474)</f>
        <v>6.8000000000000007</v>
      </c>
      <c r="EX474" s="113">
        <f t="shared" ref="EX474:EX489" si="4302">SUM(Z474+CL474)</f>
        <v>0</v>
      </c>
      <c r="EY474" s="70">
        <f t="shared" ref="EY474:EY489" si="4303">SUM(AA474+CM474)</f>
        <v>0</v>
      </c>
      <c r="EZ474" s="113">
        <f t="shared" ref="EZ474:EZ489" si="4304">SUM(AB474+CN474)</f>
        <v>0</v>
      </c>
      <c r="FA474" s="70">
        <f t="shared" ref="FA474:FA489" si="4305">SUM(AC474+CO474)</f>
        <v>0</v>
      </c>
      <c r="FB474" s="113">
        <f t="shared" ref="FB474:FB489" si="4306">SUM(AD474+CP474)</f>
        <v>0</v>
      </c>
      <c r="FC474" s="114">
        <f t="shared" ref="FC474:FC489" si="4307">SUM(AE474+CQ474)</f>
        <v>0</v>
      </c>
      <c r="FD474" s="113">
        <f t="shared" ref="FD474:FD489" si="4308">SUM(AF474+CR474)</f>
        <v>0</v>
      </c>
      <c r="FE474" s="70">
        <f t="shared" ref="FE474:FE489" si="4309">SUM(AG474+CS474)</f>
        <v>0</v>
      </c>
      <c r="FF474" s="113">
        <f t="shared" ref="FF474:FF489" si="4310">SUM(AH474+CT474)</f>
        <v>0</v>
      </c>
      <c r="FG474" s="70">
        <f t="shared" ref="FG474:FG489" si="4311">SUM(AI474+CU474)</f>
        <v>0</v>
      </c>
      <c r="FH474" s="113">
        <f t="shared" ref="FH474:FH489" si="4312">SUM(AJ474+CV474)</f>
        <v>0</v>
      </c>
      <c r="FI474" s="70">
        <f t="shared" ref="FI474:FI489" si="4313">SUM(AK474+CW474)</f>
        <v>0</v>
      </c>
      <c r="FJ474" s="113">
        <f t="shared" ref="FJ474:FJ489" si="4314">SUM(AL474+CX474)</f>
        <v>1</v>
      </c>
      <c r="FK474" s="70">
        <f t="shared" ref="FK474:FK489" si="4315">SUM(AM474+CY474)</f>
        <v>50</v>
      </c>
      <c r="FL474" s="113">
        <f t="shared" ref="FL474:FL489" si="4316">SUM(AN474+CZ474)</f>
        <v>0</v>
      </c>
      <c r="FM474" s="70">
        <f t="shared" ref="FM474:FM489" si="4317">SUM(AO474+DA474)</f>
        <v>0</v>
      </c>
      <c r="FN474" s="113">
        <f t="shared" ref="FN474:FN489" si="4318">SUM(AP474+DB474)</f>
        <v>0</v>
      </c>
      <c r="FO474" s="70">
        <f t="shared" ref="FO474:FO489" si="4319">SUM(AQ474+DC474)</f>
        <v>0</v>
      </c>
      <c r="FP474" s="113">
        <f t="shared" ref="FP474:FP489" si="4320">SUM(AR474+DD474)</f>
        <v>0</v>
      </c>
      <c r="FQ474" s="66">
        <f t="shared" ref="FQ474:FQ489" si="4321">SUM(AS474+DE474)</f>
        <v>0</v>
      </c>
      <c r="FR474" s="113"/>
      <c r="FS474" s="70">
        <f t="shared" ref="FS474:FS489" si="4322">SUM(AU474+DG474)</f>
        <v>8.3333333333333339</v>
      </c>
      <c r="FT474" s="113">
        <f t="shared" ref="FT474:FT489" si="4323">SUM(AV474+DH474)</f>
        <v>0</v>
      </c>
      <c r="FU474" s="70">
        <f t="shared" ref="FU474:FU489" si="4324">SUM(AW474+DI474)</f>
        <v>0</v>
      </c>
      <c r="FV474" s="113">
        <f t="shared" ref="FV474:FV489" si="4325">SUM(AX474+DJ474)</f>
        <v>1</v>
      </c>
      <c r="FW474" s="70">
        <f t="shared" ref="FW474:FW489" si="4326">SUM(AY474+DK474)</f>
        <v>8</v>
      </c>
      <c r="FX474" s="113">
        <f t="shared" ref="FX474:FX489" si="4327">SUM(AZ474+DL474)</f>
        <v>0</v>
      </c>
      <c r="FY474" s="70">
        <f t="shared" ref="FY474:FY489" si="4328">SUM(BA474+DM474)</f>
        <v>0</v>
      </c>
      <c r="FZ474" s="113">
        <f t="shared" ref="FZ474:FZ489" si="4329">SUM(BB474+DN474)</f>
        <v>0</v>
      </c>
      <c r="GA474" s="70">
        <f t="shared" ref="GA474:GA489" si="4330">SUM(BC474+DO474)</f>
        <v>0</v>
      </c>
      <c r="GB474" s="113">
        <f t="shared" ref="GB474:GB489" si="4331">SUM(BD474+DP474)</f>
        <v>0</v>
      </c>
      <c r="GC474" s="70">
        <f t="shared" ref="GC474:GC489" si="4332">SUM(BE474+DQ474)</f>
        <v>0</v>
      </c>
      <c r="GD474" s="70">
        <f t="shared" ref="GD474:GD489" si="4333">SUM(BF474+DR474)</f>
        <v>0</v>
      </c>
      <c r="GE474" s="70">
        <f t="shared" ref="GE474:GE489" si="4334">SUM(BG474+DS474)</f>
        <v>161.13333333333333</v>
      </c>
      <c r="GF474" s="70">
        <f t="shared" ref="GF474:GF489" si="4335">SUM(BH474+DT474)</f>
        <v>96</v>
      </c>
      <c r="GG474" s="116"/>
      <c r="GH474" s="116"/>
      <c r="GI474" s="116"/>
      <c r="GJ474" s="116"/>
      <c r="GK474" s="267"/>
      <c r="GL474" s="10"/>
      <c r="GM474" s="10"/>
      <c r="GN474" s="1"/>
      <c r="GO474" s="13"/>
      <c r="GP474" s="26"/>
      <c r="GQ474" s="5"/>
      <c r="GR474" s="5"/>
    </row>
    <row r="475" spans="1:200" ht="24.95" hidden="1" customHeight="1" outlineLevel="1" x14ac:dyDescent="0.3">
      <c r="A475" s="108"/>
      <c r="B475" s="62" t="s">
        <v>115</v>
      </c>
      <c r="C475" s="119" t="s">
        <v>110</v>
      </c>
      <c r="D475" s="63" t="s">
        <v>95</v>
      </c>
      <c r="E475" s="63" t="s">
        <v>111</v>
      </c>
      <c r="F475" s="119" t="s">
        <v>113</v>
      </c>
      <c r="G475" s="63">
        <v>1</v>
      </c>
      <c r="H475" s="63">
        <v>80</v>
      </c>
      <c r="I475" s="63">
        <v>1</v>
      </c>
      <c r="J475" s="63">
        <v>1</v>
      </c>
      <c r="K475" s="63">
        <f>SUM(J475)*2</f>
        <v>2</v>
      </c>
      <c r="L475" s="62">
        <v>40</v>
      </c>
      <c r="M475" s="64">
        <f t="shared" si="4279"/>
        <v>18</v>
      </c>
      <c r="N475" s="65"/>
      <c r="O475" s="66">
        <f t="shared" si="4280"/>
        <v>0</v>
      </c>
      <c r="P475" s="65">
        <v>18</v>
      </c>
      <c r="Q475" s="65">
        <f t="shared" si="4281"/>
        <v>18</v>
      </c>
      <c r="R475" s="65"/>
      <c r="S475" s="66">
        <f t="shared" si="4282"/>
        <v>0</v>
      </c>
      <c r="T475" s="65"/>
      <c r="U475" s="66">
        <f t="shared" si="4283"/>
        <v>0</v>
      </c>
      <c r="V475" s="65"/>
      <c r="W475" s="66">
        <f>SUM(V475)*J475*5</f>
        <v>0</v>
      </c>
      <c r="X475" s="67">
        <f>SUM(J475*AX475*2+K475*AZ475*2)</f>
        <v>0</v>
      </c>
      <c r="Y475" s="68">
        <f>SUM(L475*5/100*J475)</f>
        <v>2</v>
      </c>
      <c r="Z475" s="65"/>
      <c r="AA475" s="66"/>
      <c r="AB475" s="65"/>
      <c r="AC475" s="67">
        <f>SUM(AB475)*3*H475/5</f>
        <v>0</v>
      </c>
      <c r="AD475" s="65"/>
      <c r="AE475" s="69">
        <f>SUM(AD475*H475*(30+4))</f>
        <v>0</v>
      </c>
      <c r="AF475" s="65"/>
      <c r="AG475" s="66">
        <f>SUM(AF475*H475*3)</f>
        <v>0</v>
      </c>
      <c r="AH475" s="65"/>
      <c r="AI475" s="67">
        <f>SUM(AH475*H475/3)</f>
        <v>0</v>
      </c>
      <c r="AJ475" s="65"/>
      <c r="AK475" s="67">
        <f>SUM(AJ475*H475*2/3)</f>
        <v>0</v>
      </c>
      <c r="AL475" s="65"/>
      <c r="AM475" s="66">
        <f>SUM(AL475*H475)</f>
        <v>0</v>
      </c>
      <c r="AN475" s="65"/>
      <c r="AO475" s="66">
        <f>SUM(AN475*J475)</f>
        <v>0</v>
      </c>
      <c r="AP475" s="65"/>
      <c r="AQ475" s="67">
        <f>SUM(AP475*H475*2)</f>
        <v>0</v>
      </c>
      <c r="AR475" s="65">
        <v>1</v>
      </c>
      <c r="AS475" s="67">
        <f>AR475*J475*6</f>
        <v>6</v>
      </c>
      <c r="AT475" s="65"/>
      <c r="AU475" s="67">
        <f>AT475*H475/3</f>
        <v>0</v>
      </c>
      <c r="AV475" s="65"/>
      <c r="AW475" s="66">
        <f>SUM(AV475*H475/3)</f>
        <v>0</v>
      </c>
      <c r="AX475" s="65"/>
      <c r="AY475" s="67">
        <f>SUM(J475*AX475*8)</f>
        <v>0</v>
      </c>
      <c r="AZ475" s="65"/>
      <c r="BA475" s="67">
        <f>SUM(AZ475*K475*5*6)</f>
        <v>0</v>
      </c>
      <c r="BB475" s="65"/>
      <c r="BC475" s="67">
        <f>SUM(BB475*K475*4*6)</f>
        <v>0</v>
      </c>
      <c r="BD475" s="65"/>
      <c r="BE475" s="70">
        <f>SUM(BD475*50)</f>
        <v>0</v>
      </c>
      <c r="BF475" s="70"/>
      <c r="BG475" s="70">
        <f t="shared" si="4284"/>
        <v>26</v>
      </c>
      <c r="BH475" s="70">
        <f t="shared" si="4285"/>
        <v>24</v>
      </c>
      <c r="BI475" s="116"/>
      <c r="BJ475" s="116"/>
      <c r="BK475" s="116"/>
      <c r="BL475" s="117"/>
      <c r="BM475" s="108"/>
      <c r="BN475" s="62" t="s">
        <v>158</v>
      </c>
      <c r="BO475" s="63" t="s">
        <v>108</v>
      </c>
      <c r="BP475" s="63" t="s">
        <v>95</v>
      </c>
      <c r="BQ475" s="63" t="s">
        <v>265</v>
      </c>
      <c r="BR475" s="63" t="s">
        <v>267</v>
      </c>
      <c r="BS475" s="63">
        <v>4</v>
      </c>
      <c r="BT475" s="63">
        <v>27</v>
      </c>
      <c r="BU475" s="63">
        <v>2</v>
      </c>
      <c r="BV475" s="63">
        <v>2</v>
      </c>
      <c r="BW475" s="63">
        <v>4</v>
      </c>
      <c r="BX475" s="62">
        <v>130</v>
      </c>
      <c r="BY475" s="64">
        <f>SUM(BZ475+CB475+CD475+CF475+CH475)</f>
        <v>78</v>
      </c>
      <c r="BZ475" s="65"/>
      <c r="CA475" s="66">
        <f>SUM(BZ475)*BU475</f>
        <v>0</v>
      </c>
      <c r="CB475" s="65">
        <v>36</v>
      </c>
      <c r="CC475" s="66">
        <f>BV475*CB475</f>
        <v>72</v>
      </c>
      <c r="CD475" s="65">
        <v>42</v>
      </c>
      <c r="CE475" s="66">
        <f>SUM(CD475)*BV475</f>
        <v>84</v>
      </c>
      <c r="CF475" s="65"/>
      <c r="CG475" s="66">
        <f>SUM(CF475)*BW475</f>
        <v>0</v>
      </c>
      <c r="CH475" s="65"/>
      <c r="CI475" s="66">
        <f>SUM(CH475)*BV475*5</f>
        <v>0</v>
      </c>
      <c r="CJ475" s="67">
        <f>SUM(BV475*DJ475*2+BW475*DL475*2)</f>
        <v>4</v>
      </c>
      <c r="CK475" s="68">
        <f>SUM(BX475*5/100*BV475)</f>
        <v>13</v>
      </c>
      <c r="CL475" s="65"/>
      <c r="CM475" s="66"/>
      <c r="CN475" s="65"/>
      <c r="CO475" s="67">
        <f>SUM(CN475)*3*BT475/5</f>
        <v>0</v>
      </c>
      <c r="CP475" s="65"/>
      <c r="CQ475" s="69">
        <f>SUM(CP475*BT475*(30+4))</f>
        <v>0</v>
      </c>
      <c r="CR475" s="65"/>
      <c r="CS475" s="66">
        <f>SUM(CR475*BT475*3)</f>
        <v>0</v>
      </c>
      <c r="CT475" s="66"/>
      <c r="CU475" s="67">
        <f>SUM(CT475*BT475/3)</f>
        <v>0</v>
      </c>
      <c r="CV475" s="65"/>
      <c r="CW475" s="67">
        <f>SUM(CV475*BT475*2/3)</f>
        <v>0</v>
      </c>
      <c r="CX475" s="65"/>
      <c r="CY475" s="66">
        <f>SUM(CX475*BT475)*2</f>
        <v>0</v>
      </c>
      <c r="CZ475" s="65"/>
      <c r="DA475" s="66">
        <f>SUM(CZ475*BV475*2)</f>
        <v>0</v>
      </c>
      <c r="DB475" s="65"/>
      <c r="DC475" s="66">
        <f>SUM(DB475*BT475*2)</f>
        <v>0</v>
      </c>
      <c r="DD475" s="65"/>
      <c r="DE475" s="66">
        <f>BT475/3*DD475</f>
        <v>0</v>
      </c>
      <c r="DF475" s="65"/>
      <c r="DG475" s="67">
        <f>DF475*BT475/3</f>
        <v>0</v>
      </c>
      <c r="DH475" s="66"/>
      <c r="DI475" s="66">
        <f>SUM(DH475*BT475/3)</f>
        <v>0</v>
      </c>
      <c r="DJ475" s="65">
        <v>1</v>
      </c>
      <c r="DK475" s="66">
        <f>DJ475*BT475/3</f>
        <v>9</v>
      </c>
      <c r="DL475" s="66"/>
      <c r="DM475" s="67">
        <f>SUM(DL475*BW475*5*6)</f>
        <v>0</v>
      </c>
      <c r="DN475" s="65"/>
      <c r="DO475" s="67">
        <f>SUM(DN475*BW475*4*6)</f>
        <v>0</v>
      </c>
      <c r="DP475" s="65"/>
      <c r="DQ475" s="70">
        <f>SUM(DP475*50)</f>
        <v>0</v>
      </c>
      <c r="DR475" s="70"/>
      <c r="DS475" s="70">
        <f t="shared" si="4286"/>
        <v>182</v>
      </c>
      <c r="DT475" s="70">
        <f t="shared" si="4287"/>
        <v>169</v>
      </c>
      <c r="DU475" s="116"/>
      <c r="DV475" s="116"/>
      <c r="DW475" s="116"/>
      <c r="DX475" s="117"/>
      <c r="DY475" s="108"/>
      <c r="DZ475" s="62" t="s">
        <v>158</v>
      </c>
      <c r="EA475" s="63" t="s">
        <v>108</v>
      </c>
      <c r="EB475" s="63" t="s">
        <v>95</v>
      </c>
      <c r="EC475" s="146"/>
      <c r="ED475" s="177"/>
      <c r="EE475" s="177"/>
      <c r="EF475" s="177"/>
      <c r="EG475" s="177"/>
      <c r="EH475" s="177"/>
      <c r="EI475" s="177"/>
      <c r="EJ475" s="66">
        <f t="shared" si="4288"/>
        <v>170</v>
      </c>
      <c r="EK475" s="147">
        <f t="shared" si="4289"/>
        <v>96</v>
      </c>
      <c r="EL475" s="65">
        <f t="shared" si="4290"/>
        <v>0</v>
      </c>
      <c r="EM475" s="70">
        <f t="shared" si="4291"/>
        <v>0</v>
      </c>
      <c r="EN475" s="65">
        <f t="shared" si="4292"/>
        <v>54</v>
      </c>
      <c r="EO475" s="70">
        <f t="shared" si="4293"/>
        <v>90</v>
      </c>
      <c r="EP475" s="65">
        <f t="shared" si="4294"/>
        <v>42</v>
      </c>
      <c r="EQ475" s="70">
        <f t="shared" si="4295"/>
        <v>84</v>
      </c>
      <c r="ER475" s="65">
        <f t="shared" si="4296"/>
        <v>0</v>
      </c>
      <c r="ES475" s="70">
        <f t="shared" si="4297"/>
        <v>0</v>
      </c>
      <c r="ET475" s="113">
        <f t="shared" si="4298"/>
        <v>0</v>
      </c>
      <c r="EU475" s="70">
        <f t="shared" si="4299"/>
        <v>0</v>
      </c>
      <c r="EV475" s="70">
        <f t="shared" si="4300"/>
        <v>4</v>
      </c>
      <c r="EW475" s="70">
        <f t="shared" si="4301"/>
        <v>15</v>
      </c>
      <c r="EX475" s="113">
        <f t="shared" si="4302"/>
        <v>0</v>
      </c>
      <c r="EY475" s="70">
        <f t="shared" si="4303"/>
        <v>0</v>
      </c>
      <c r="EZ475" s="113">
        <f t="shared" si="4304"/>
        <v>0</v>
      </c>
      <c r="FA475" s="70">
        <f t="shared" si="4305"/>
        <v>0</v>
      </c>
      <c r="FB475" s="113">
        <f t="shared" si="4306"/>
        <v>0</v>
      </c>
      <c r="FC475" s="114">
        <f t="shared" si="4307"/>
        <v>0</v>
      </c>
      <c r="FD475" s="113">
        <f t="shared" si="4308"/>
        <v>0</v>
      </c>
      <c r="FE475" s="70">
        <f t="shared" si="4309"/>
        <v>0</v>
      </c>
      <c r="FF475" s="113">
        <f t="shared" si="4310"/>
        <v>0</v>
      </c>
      <c r="FG475" s="70">
        <f t="shared" si="4311"/>
        <v>0</v>
      </c>
      <c r="FH475" s="113">
        <f t="shared" si="4312"/>
        <v>0</v>
      </c>
      <c r="FI475" s="70">
        <f t="shared" si="4313"/>
        <v>0</v>
      </c>
      <c r="FJ475" s="113">
        <f t="shared" si="4314"/>
        <v>0</v>
      </c>
      <c r="FK475" s="70">
        <f t="shared" si="4315"/>
        <v>0</v>
      </c>
      <c r="FL475" s="113">
        <f t="shared" si="4316"/>
        <v>0</v>
      </c>
      <c r="FM475" s="70">
        <f t="shared" si="4317"/>
        <v>0</v>
      </c>
      <c r="FN475" s="113">
        <f t="shared" si="4318"/>
        <v>0</v>
      </c>
      <c r="FO475" s="70">
        <f t="shared" si="4319"/>
        <v>0</v>
      </c>
      <c r="FP475" s="113">
        <f t="shared" si="4320"/>
        <v>1</v>
      </c>
      <c r="FQ475" s="66">
        <f t="shared" si="4321"/>
        <v>6</v>
      </c>
      <c r="FR475" s="113"/>
      <c r="FS475" s="70">
        <f t="shared" si="4322"/>
        <v>0</v>
      </c>
      <c r="FT475" s="113">
        <f t="shared" si="4323"/>
        <v>0</v>
      </c>
      <c r="FU475" s="70">
        <f t="shared" si="4324"/>
        <v>0</v>
      </c>
      <c r="FV475" s="113">
        <f t="shared" si="4325"/>
        <v>1</v>
      </c>
      <c r="FW475" s="70">
        <f t="shared" si="4326"/>
        <v>9</v>
      </c>
      <c r="FX475" s="113">
        <f t="shared" si="4327"/>
        <v>0</v>
      </c>
      <c r="FY475" s="70">
        <f t="shared" si="4328"/>
        <v>0</v>
      </c>
      <c r="FZ475" s="113">
        <f t="shared" si="4329"/>
        <v>0</v>
      </c>
      <c r="GA475" s="70">
        <f t="shared" si="4330"/>
        <v>0</v>
      </c>
      <c r="GB475" s="113">
        <f t="shared" si="4331"/>
        <v>0</v>
      </c>
      <c r="GC475" s="70">
        <f t="shared" si="4332"/>
        <v>0</v>
      </c>
      <c r="GD475" s="70">
        <f t="shared" si="4333"/>
        <v>0</v>
      </c>
      <c r="GE475" s="70">
        <f t="shared" si="4334"/>
        <v>208</v>
      </c>
      <c r="GF475" s="70">
        <f t="shared" si="4335"/>
        <v>193</v>
      </c>
      <c r="GG475" s="116"/>
      <c r="GH475" s="116"/>
      <c r="GI475" s="116"/>
      <c r="GJ475" s="116"/>
      <c r="GK475" s="267"/>
      <c r="GL475" s="10"/>
      <c r="GM475" s="10"/>
      <c r="GN475" s="1"/>
      <c r="GO475" s="13"/>
      <c r="GP475" s="26"/>
      <c r="GQ475" s="5"/>
      <c r="GR475" s="5"/>
    </row>
    <row r="476" spans="1:200" ht="24.95" hidden="1" customHeight="1" outlineLevel="1" x14ac:dyDescent="0.3">
      <c r="A476" s="108"/>
      <c r="B476" s="62" t="s">
        <v>102</v>
      </c>
      <c r="C476" s="119" t="s">
        <v>110</v>
      </c>
      <c r="D476" s="63" t="s">
        <v>95</v>
      </c>
      <c r="E476" s="63" t="s">
        <v>123</v>
      </c>
      <c r="F476" s="63" t="s">
        <v>129</v>
      </c>
      <c r="G476" s="63">
        <v>5</v>
      </c>
      <c r="H476" s="63">
        <v>6</v>
      </c>
      <c r="I476" s="63">
        <v>1</v>
      </c>
      <c r="J476" s="63">
        <v>1</v>
      </c>
      <c r="K476" s="63">
        <v>2</v>
      </c>
      <c r="L476" s="62">
        <v>82</v>
      </c>
      <c r="M476" s="64">
        <f t="shared" si="4279"/>
        <v>58</v>
      </c>
      <c r="N476" s="65"/>
      <c r="O476" s="66">
        <f t="shared" si="4280"/>
        <v>0</v>
      </c>
      <c r="P476" s="65">
        <v>16</v>
      </c>
      <c r="Q476" s="66">
        <f t="shared" si="4281"/>
        <v>16</v>
      </c>
      <c r="R476" s="65">
        <v>28</v>
      </c>
      <c r="S476" s="66">
        <f t="shared" si="4282"/>
        <v>28</v>
      </c>
      <c r="T476" s="65"/>
      <c r="U476" s="66">
        <f t="shared" si="4283"/>
        <v>0</v>
      </c>
      <c r="V476" s="65">
        <v>14</v>
      </c>
      <c r="W476" s="66">
        <f>SUM(V476)*J476*1</f>
        <v>14</v>
      </c>
      <c r="X476" s="67">
        <f>SUM(J476*AX476*2+K476*AZ476*2)</f>
        <v>0</v>
      </c>
      <c r="Y476" s="68">
        <f>SUM(L476*5/100*J476)</f>
        <v>4.0999999999999996</v>
      </c>
      <c r="Z476" s="65"/>
      <c r="AA476" s="66"/>
      <c r="AB476" s="65"/>
      <c r="AC476" s="67">
        <f>SUM(AB476)*3*H476/5</f>
        <v>0</v>
      </c>
      <c r="AD476" s="65"/>
      <c r="AE476" s="69">
        <f>SUM(AD476*H476*(30+4))</f>
        <v>0</v>
      </c>
      <c r="AF476" s="65"/>
      <c r="AG476" s="66">
        <f>SUM(AF476*H476*3)</f>
        <v>0</v>
      </c>
      <c r="AH476" s="66"/>
      <c r="AI476" s="67">
        <f>SUM(AH476*H476/3)</f>
        <v>0</v>
      </c>
      <c r="AJ476" s="65"/>
      <c r="AK476" s="67">
        <f>SUM(AJ476*H476*2/3)</f>
        <v>0</v>
      </c>
      <c r="AL476" s="65">
        <v>1</v>
      </c>
      <c r="AM476" s="66">
        <f>SUM(AL476*H476)*2</f>
        <v>12</v>
      </c>
      <c r="AN476" s="65"/>
      <c r="AO476" s="66">
        <f>SUM(AN476*J476*2)</f>
        <v>0</v>
      </c>
      <c r="AP476" s="65"/>
      <c r="AQ476" s="67">
        <f>SUM(AP476*H476*2)</f>
        <v>0</v>
      </c>
      <c r="AR476" s="65"/>
      <c r="AS476" s="67">
        <f>AR476*H476/3</f>
        <v>0</v>
      </c>
      <c r="AT476" s="65">
        <v>1</v>
      </c>
      <c r="AU476" s="67">
        <f>AT476*H476/3</f>
        <v>2</v>
      </c>
      <c r="AV476" s="65"/>
      <c r="AW476" s="66">
        <f>SUM(J476*AV476*6)</f>
        <v>0</v>
      </c>
      <c r="AX476" s="65"/>
      <c r="AY476" s="67">
        <f>AX476*H476/3</f>
        <v>0</v>
      </c>
      <c r="AZ476" s="66"/>
      <c r="BA476" s="67">
        <f>SUM(AZ476*K476*5*6)</f>
        <v>0</v>
      </c>
      <c r="BB476" s="65"/>
      <c r="BC476" s="67">
        <f>SUM(BB476*K476*4*6)</f>
        <v>0</v>
      </c>
      <c r="BD476" s="65"/>
      <c r="BE476" s="70">
        <f>SUM(BD476*50)</f>
        <v>0</v>
      </c>
      <c r="BF476" s="70"/>
      <c r="BG476" s="70">
        <f t="shared" si="4284"/>
        <v>76.099999999999994</v>
      </c>
      <c r="BH476" s="70">
        <f t="shared" si="4285"/>
        <v>58</v>
      </c>
      <c r="BI476" s="116"/>
      <c r="BJ476" s="116"/>
      <c r="BK476" s="116"/>
      <c r="BL476" s="117"/>
      <c r="BM476" s="108"/>
      <c r="BN476" s="62" t="s">
        <v>102</v>
      </c>
      <c r="BO476" s="119" t="s">
        <v>110</v>
      </c>
      <c r="BP476" s="63" t="s">
        <v>95</v>
      </c>
      <c r="BQ476" s="63" t="s">
        <v>123</v>
      </c>
      <c r="BR476" s="63" t="s">
        <v>271</v>
      </c>
      <c r="BS476" s="63">
        <v>6</v>
      </c>
      <c r="BT476" s="63">
        <v>6</v>
      </c>
      <c r="BU476" s="63">
        <v>1</v>
      </c>
      <c r="BV476" s="63">
        <v>1</v>
      </c>
      <c r="BW476" s="63">
        <v>2</v>
      </c>
      <c r="BX476" s="62">
        <v>74</v>
      </c>
      <c r="BY476" s="64">
        <f>SUM(BZ476+CB476+CD476+CF476+CH476)</f>
        <v>46</v>
      </c>
      <c r="BZ476" s="65"/>
      <c r="CA476" s="66">
        <f>SUM(BZ476)*BU476</f>
        <v>0</v>
      </c>
      <c r="CB476" s="65">
        <v>26</v>
      </c>
      <c r="CC476" s="66">
        <f>BV476*CB476</f>
        <v>26</v>
      </c>
      <c r="CD476" s="65">
        <v>20</v>
      </c>
      <c r="CE476" s="66">
        <f>SUM(CD476)*BV476</f>
        <v>20</v>
      </c>
      <c r="CF476" s="65"/>
      <c r="CG476" s="66">
        <f>SUM(CF476)*BW476</f>
        <v>0</v>
      </c>
      <c r="CH476" s="65"/>
      <c r="CI476" s="66">
        <f>SUM(CH476)*BV476*5</f>
        <v>0</v>
      </c>
      <c r="CJ476" s="67">
        <f>SUM(BV476*DJ476*2+BW476*DL476*2)</f>
        <v>2</v>
      </c>
      <c r="CK476" s="68">
        <f>SUM(BX476*5/100*BV476)</f>
        <v>3.7</v>
      </c>
      <c r="CL476" s="65"/>
      <c r="CM476" s="66"/>
      <c r="CN476" s="65"/>
      <c r="CO476" s="67">
        <f>SUM(CN476)*3*BT476/5</f>
        <v>0</v>
      </c>
      <c r="CP476" s="65"/>
      <c r="CQ476" s="69">
        <f>SUM(CP476*BT476*(30+4))</f>
        <v>0</v>
      </c>
      <c r="CR476" s="65">
        <v>1</v>
      </c>
      <c r="CS476" s="66">
        <f>SUM(CR476*BT476*3)</f>
        <v>18</v>
      </c>
      <c r="CT476" s="66"/>
      <c r="CU476" s="67">
        <f>SUM(CT476*BT476/3)</f>
        <v>0</v>
      </c>
      <c r="CV476" s="65"/>
      <c r="CW476" s="67">
        <f>SUM(CV476*BT476*2/3)</f>
        <v>0</v>
      </c>
      <c r="CX476" s="65"/>
      <c r="CY476" s="66">
        <f>SUM(CX476*BT476)*2</f>
        <v>0</v>
      </c>
      <c r="CZ476" s="65"/>
      <c r="DA476" s="66">
        <f>SUM(CZ476*BV476*2)</f>
        <v>0</v>
      </c>
      <c r="DB476" s="65"/>
      <c r="DC476" s="66">
        <f>SUM(DB476*BT476*2)</f>
        <v>0</v>
      </c>
      <c r="DD476" s="65"/>
      <c r="DE476" s="66">
        <f>DD476*BT476/3</f>
        <v>0</v>
      </c>
      <c r="DF476" s="65"/>
      <c r="DG476" s="67">
        <f>DF476*BT476/3</f>
        <v>0</v>
      </c>
      <c r="DH476" s="65"/>
      <c r="DI476" s="66">
        <f>SUM(BV476*DH476*6)</f>
        <v>0</v>
      </c>
      <c r="DJ476" s="65">
        <v>1</v>
      </c>
      <c r="DK476" s="66">
        <f>DJ476*BT476/3</f>
        <v>2</v>
      </c>
      <c r="DL476" s="66"/>
      <c r="DM476" s="67">
        <f>SUM(DL476*BW476*5*6)</f>
        <v>0</v>
      </c>
      <c r="DN476" s="65"/>
      <c r="DO476" s="67">
        <f>SUM(DN476*BW476*4*6)</f>
        <v>0</v>
      </c>
      <c r="DP476" s="65"/>
      <c r="DQ476" s="70">
        <f>SUM(DP476*50)</f>
        <v>0</v>
      </c>
      <c r="DR476" s="70"/>
      <c r="DS476" s="70">
        <f t="shared" si="4286"/>
        <v>71.7</v>
      </c>
      <c r="DT476" s="70">
        <f t="shared" si="4287"/>
        <v>50</v>
      </c>
      <c r="DU476" s="116"/>
      <c r="DV476" s="116"/>
      <c r="DW476" s="116"/>
      <c r="DX476" s="117"/>
      <c r="DY476" s="108"/>
      <c r="DZ476" s="62" t="s">
        <v>102</v>
      </c>
      <c r="EA476" s="119" t="s">
        <v>110</v>
      </c>
      <c r="EB476" s="63" t="s">
        <v>95</v>
      </c>
      <c r="EC476" s="146"/>
      <c r="ED476" s="146"/>
      <c r="EE476" s="177"/>
      <c r="EF476" s="177"/>
      <c r="EG476" s="213"/>
      <c r="EH476" s="177"/>
      <c r="EI476" s="177"/>
      <c r="EJ476" s="177">
        <f t="shared" si="4288"/>
        <v>156</v>
      </c>
      <c r="EK476" s="147">
        <f t="shared" si="4289"/>
        <v>104</v>
      </c>
      <c r="EL476" s="65">
        <f t="shared" si="4290"/>
        <v>0</v>
      </c>
      <c r="EM476" s="70">
        <f t="shared" si="4291"/>
        <v>0</v>
      </c>
      <c r="EN476" s="65">
        <f t="shared" si="4292"/>
        <v>42</v>
      </c>
      <c r="EO476" s="70">
        <f t="shared" si="4293"/>
        <v>42</v>
      </c>
      <c r="EP476" s="65">
        <f t="shared" si="4294"/>
        <v>48</v>
      </c>
      <c r="EQ476" s="70">
        <f t="shared" si="4295"/>
        <v>48</v>
      </c>
      <c r="ER476" s="65">
        <f t="shared" si="4296"/>
        <v>0</v>
      </c>
      <c r="ES476" s="70">
        <f t="shared" si="4297"/>
        <v>0</v>
      </c>
      <c r="ET476" s="113">
        <f t="shared" si="4298"/>
        <v>14</v>
      </c>
      <c r="EU476" s="70">
        <f t="shared" si="4299"/>
        <v>14</v>
      </c>
      <c r="EV476" s="70">
        <f t="shared" si="4300"/>
        <v>2</v>
      </c>
      <c r="EW476" s="70">
        <f t="shared" si="4301"/>
        <v>7.8</v>
      </c>
      <c r="EX476" s="113">
        <f t="shared" si="4302"/>
        <v>0</v>
      </c>
      <c r="EY476" s="70">
        <f t="shared" si="4303"/>
        <v>0</v>
      </c>
      <c r="EZ476" s="113">
        <f t="shared" si="4304"/>
        <v>0</v>
      </c>
      <c r="FA476" s="70">
        <f t="shared" si="4305"/>
        <v>0</v>
      </c>
      <c r="FB476" s="113">
        <f t="shared" si="4306"/>
        <v>0</v>
      </c>
      <c r="FC476" s="114">
        <f t="shared" si="4307"/>
        <v>0</v>
      </c>
      <c r="FD476" s="113">
        <f t="shared" si="4308"/>
        <v>1</v>
      </c>
      <c r="FE476" s="70">
        <f t="shared" si="4309"/>
        <v>18</v>
      </c>
      <c r="FF476" s="113">
        <f t="shared" si="4310"/>
        <v>0</v>
      </c>
      <c r="FG476" s="70">
        <f t="shared" si="4311"/>
        <v>0</v>
      </c>
      <c r="FH476" s="113">
        <f t="shared" si="4312"/>
        <v>0</v>
      </c>
      <c r="FI476" s="70">
        <f t="shared" si="4313"/>
        <v>0</v>
      </c>
      <c r="FJ476" s="113">
        <f t="shared" si="4314"/>
        <v>1</v>
      </c>
      <c r="FK476" s="70">
        <f t="shared" si="4315"/>
        <v>12</v>
      </c>
      <c r="FL476" s="113">
        <f t="shared" si="4316"/>
        <v>0</v>
      </c>
      <c r="FM476" s="70">
        <f t="shared" si="4317"/>
        <v>0</v>
      </c>
      <c r="FN476" s="113">
        <f t="shared" si="4318"/>
        <v>0</v>
      </c>
      <c r="FO476" s="70">
        <f t="shared" si="4319"/>
        <v>0</v>
      </c>
      <c r="FP476" s="113">
        <f t="shared" si="4320"/>
        <v>0</v>
      </c>
      <c r="FQ476" s="66">
        <f t="shared" si="4321"/>
        <v>0</v>
      </c>
      <c r="FR476" s="113"/>
      <c r="FS476" s="70">
        <f t="shared" si="4322"/>
        <v>2</v>
      </c>
      <c r="FT476" s="113">
        <f t="shared" si="4323"/>
        <v>0</v>
      </c>
      <c r="FU476" s="70">
        <f t="shared" si="4324"/>
        <v>0</v>
      </c>
      <c r="FV476" s="113">
        <f t="shared" si="4325"/>
        <v>1</v>
      </c>
      <c r="FW476" s="70">
        <f t="shared" si="4326"/>
        <v>2</v>
      </c>
      <c r="FX476" s="113">
        <f t="shared" si="4327"/>
        <v>0</v>
      </c>
      <c r="FY476" s="70">
        <f t="shared" si="4328"/>
        <v>0</v>
      </c>
      <c r="FZ476" s="113">
        <f t="shared" si="4329"/>
        <v>0</v>
      </c>
      <c r="GA476" s="70">
        <f t="shared" si="4330"/>
        <v>0</v>
      </c>
      <c r="GB476" s="113">
        <f t="shared" si="4331"/>
        <v>0</v>
      </c>
      <c r="GC476" s="70">
        <f t="shared" si="4332"/>
        <v>0</v>
      </c>
      <c r="GD476" s="70">
        <f t="shared" si="4333"/>
        <v>0</v>
      </c>
      <c r="GE476" s="70">
        <f t="shared" si="4334"/>
        <v>147.80000000000001</v>
      </c>
      <c r="GF476" s="70">
        <f t="shared" si="4335"/>
        <v>108</v>
      </c>
      <c r="GG476" s="116"/>
      <c r="GH476" s="116"/>
      <c r="GI476" s="116"/>
      <c r="GJ476" s="116"/>
      <c r="GK476" s="267"/>
      <c r="GL476" s="10"/>
      <c r="GM476" s="10"/>
      <c r="GN476" s="1"/>
      <c r="GO476" s="13"/>
      <c r="GP476" s="26"/>
      <c r="GQ476" s="5"/>
      <c r="GR476" s="5"/>
    </row>
    <row r="477" spans="1:200" ht="24.95" hidden="1" customHeight="1" outlineLevel="1" x14ac:dyDescent="0.3">
      <c r="A477" s="108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109"/>
      <c r="M477" s="64"/>
      <c r="N477" s="65"/>
      <c r="O477" s="66"/>
      <c r="P477" s="65"/>
      <c r="Q477" s="66"/>
      <c r="R477" s="65"/>
      <c r="S477" s="66"/>
      <c r="T477" s="65"/>
      <c r="U477" s="66"/>
      <c r="V477" s="65"/>
      <c r="W477" s="66"/>
      <c r="X477" s="70"/>
      <c r="Y477" s="70"/>
      <c r="Z477" s="113"/>
      <c r="AA477" s="70"/>
      <c r="AB477" s="113"/>
      <c r="AC477" s="70"/>
      <c r="AD477" s="113"/>
      <c r="AE477" s="114"/>
      <c r="AF477" s="113"/>
      <c r="AG477" s="70"/>
      <c r="AH477" s="113"/>
      <c r="AI477" s="70"/>
      <c r="AJ477" s="113"/>
      <c r="AK477" s="70"/>
      <c r="AL477" s="113"/>
      <c r="AM477" s="70"/>
      <c r="AN477" s="113"/>
      <c r="AO477" s="70"/>
      <c r="AP477" s="113"/>
      <c r="AQ477" s="70"/>
      <c r="AR477" s="113"/>
      <c r="AS477" s="70"/>
      <c r="AT477" s="113"/>
      <c r="AU477" s="70"/>
      <c r="AV477" s="113"/>
      <c r="AW477" s="70"/>
      <c r="AX477" s="113"/>
      <c r="AY477" s="70"/>
      <c r="AZ477" s="113"/>
      <c r="BA477" s="70"/>
      <c r="BB477" s="113"/>
      <c r="BC477" s="70"/>
      <c r="BD477" s="113"/>
      <c r="BE477" s="70"/>
      <c r="BF477" s="70"/>
      <c r="BG477" s="70">
        <f t="shared" si="4284"/>
        <v>0</v>
      </c>
      <c r="BH477" s="70">
        <f t="shared" si="4285"/>
        <v>0</v>
      </c>
      <c r="BI477" s="116"/>
      <c r="BJ477" s="116"/>
      <c r="BK477" s="116"/>
      <c r="BL477" s="117"/>
      <c r="BM477" s="108"/>
      <c r="BN477" s="62" t="s">
        <v>213</v>
      </c>
      <c r="BO477" s="119" t="s">
        <v>110</v>
      </c>
      <c r="BP477" s="63" t="s">
        <v>95</v>
      </c>
      <c r="BQ477" s="63" t="s">
        <v>123</v>
      </c>
      <c r="BR477" s="119" t="s">
        <v>276</v>
      </c>
      <c r="BS477" s="63">
        <v>8</v>
      </c>
      <c r="BT477" s="63">
        <v>7</v>
      </c>
      <c r="BU477" s="63">
        <v>1</v>
      </c>
      <c r="BV477" s="63">
        <v>1</v>
      </c>
      <c r="BW477" s="63">
        <v>1</v>
      </c>
      <c r="BX477" s="109">
        <v>40</v>
      </c>
      <c r="BY477" s="64">
        <f>SUM(BZ477+CB477+CD477+CF477+CH477)</f>
        <v>16</v>
      </c>
      <c r="BZ477" s="65"/>
      <c r="CA477" s="66">
        <f>SUM(BZ477)*BU477</f>
        <v>0</v>
      </c>
      <c r="CB477" s="65">
        <v>10</v>
      </c>
      <c r="CC477" s="66">
        <f>BV477*CB477</f>
        <v>10</v>
      </c>
      <c r="CD477" s="65">
        <v>6</v>
      </c>
      <c r="CE477" s="66">
        <f>SUM(CD477)*BV477</f>
        <v>6</v>
      </c>
      <c r="CF477" s="65"/>
      <c r="CG477" s="66">
        <f>SUM(CF477)*BW477</f>
        <v>0</v>
      </c>
      <c r="CH477" s="65"/>
      <c r="CI477" s="66">
        <f>SUM(CH477)*BV477*5</f>
        <v>0</v>
      </c>
      <c r="CJ477" s="67">
        <f>SUM(BV477*DJ477*2+BW477*DL477*2)</f>
        <v>0</v>
      </c>
      <c r="CK477" s="68">
        <f>SUM(BX477*5/100*BV477)</f>
        <v>2</v>
      </c>
      <c r="CL477" s="65"/>
      <c r="CM477" s="66"/>
      <c r="CN477" s="65"/>
      <c r="CO477" s="67">
        <f>SUM(CN477)*3*BT477/5</f>
        <v>0</v>
      </c>
      <c r="CP477" s="65"/>
      <c r="CQ477" s="69">
        <f>SUM(CP477*BT477*(30+4))</f>
        <v>0</v>
      </c>
      <c r="CR477" s="65"/>
      <c r="CS477" s="66">
        <f>SUM(CR477*BT477*3)</f>
        <v>0</v>
      </c>
      <c r="CT477" s="65"/>
      <c r="CU477" s="67">
        <f>SUM(CT477*BT477/3)</f>
        <v>0</v>
      </c>
      <c r="CV477" s="65"/>
      <c r="CW477" s="67">
        <f>SUM(CV477*BT477*2/3)</f>
        <v>0</v>
      </c>
      <c r="CX477" s="65"/>
      <c r="CY477" s="66">
        <f>SUM(CX477*BT477*2)</f>
        <v>0</v>
      </c>
      <c r="CZ477" s="65"/>
      <c r="DA477" s="66">
        <f>SUM(CZ477*BV477*2)</f>
        <v>0</v>
      </c>
      <c r="DB477" s="65"/>
      <c r="DC477" s="66">
        <f>SUM(DB477*BT477*2)</f>
        <v>0</v>
      </c>
      <c r="DD477" s="65">
        <v>1</v>
      </c>
      <c r="DE477" s="66">
        <f>DD477*BT477/3</f>
        <v>2.3333333333333335</v>
      </c>
      <c r="DF477" s="65"/>
      <c r="DG477" s="67">
        <f>DF477*BT477/3</f>
        <v>0</v>
      </c>
      <c r="DH477" s="65"/>
      <c r="DI477" s="66">
        <f>SUM(BV477*DH477*6)</f>
        <v>0</v>
      </c>
      <c r="DJ477" s="65"/>
      <c r="DK477" s="66">
        <f>BT477/3*DJ477</f>
        <v>0</v>
      </c>
      <c r="DL477" s="65"/>
      <c r="DM477" s="67">
        <f>SUM(DL477*BW477*5*6)</f>
        <v>0</v>
      </c>
      <c r="DN477" s="65"/>
      <c r="DO477" s="67">
        <f>SUM(DN477*BW477*4*6)</f>
        <v>0</v>
      </c>
      <c r="DP477" s="65"/>
      <c r="DQ477" s="70">
        <f>SUM(DP477*50)</f>
        <v>0</v>
      </c>
      <c r="DR477" s="70"/>
      <c r="DS477" s="70">
        <f t="shared" si="4286"/>
        <v>20.333333333333336</v>
      </c>
      <c r="DT477" s="70">
        <f t="shared" si="4287"/>
        <v>18.333333333333336</v>
      </c>
      <c r="DU477" s="116"/>
      <c r="DV477" s="116"/>
      <c r="DW477" s="116"/>
      <c r="DX477" s="117"/>
      <c r="DY477" s="108"/>
      <c r="DZ477" s="62" t="s">
        <v>213</v>
      </c>
      <c r="EA477" s="119" t="s">
        <v>110</v>
      </c>
      <c r="EB477" s="63" t="s">
        <v>95</v>
      </c>
      <c r="EC477" s="146"/>
      <c r="ED477" s="146"/>
      <c r="EE477" s="177"/>
      <c r="EF477" s="177"/>
      <c r="EG477" s="213"/>
      <c r="EH477" s="177"/>
      <c r="EI477" s="177"/>
      <c r="EJ477" s="66">
        <f t="shared" si="4288"/>
        <v>40</v>
      </c>
      <c r="EK477" s="147">
        <f t="shared" si="4289"/>
        <v>16</v>
      </c>
      <c r="EL477" s="65">
        <f t="shared" si="4290"/>
        <v>0</v>
      </c>
      <c r="EM477" s="70">
        <f t="shared" si="4291"/>
        <v>0</v>
      </c>
      <c r="EN477" s="65">
        <f t="shared" si="4292"/>
        <v>10</v>
      </c>
      <c r="EO477" s="70">
        <f t="shared" si="4293"/>
        <v>10</v>
      </c>
      <c r="EP477" s="65">
        <f t="shared" si="4294"/>
        <v>6</v>
      </c>
      <c r="EQ477" s="70">
        <f t="shared" si="4295"/>
        <v>6</v>
      </c>
      <c r="ER477" s="65">
        <f t="shared" si="4296"/>
        <v>0</v>
      </c>
      <c r="ES477" s="70">
        <f t="shared" si="4297"/>
        <v>0</v>
      </c>
      <c r="ET477" s="113">
        <f t="shared" si="4298"/>
        <v>0</v>
      </c>
      <c r="EU477" s="70">
        <f t="shared" si="4299"/>
        <v>0</v>
      </c>
      <c r="EV477" s="70">
        <f t="shared" si="4300"/>
        <v>0</v>
      </c>
      <c r="EW477" s="70">
        <f t="shared" si="4301"/>
        <v>2</v>
      </c>
      <c r="EX477" s="113">
        <f t="shared" si="4302"/>
        <v>0</v>
      </c>
      <c r="EY477" s="70">
        <f t="shared" si="4303"/>
        <v>0</v>
      </c>
      <c r="EZ477" s="113">
        <f t="shared" si="4304"/>
        <v>0</v>
      </c>
      <c r="FA477" s="70">
        <f t="shared" si="4305"/>
        <v>0</v>
      </c>
      <c r="FB477" s="113">
        <f t="shared" si="4306"/>
        <v>0</v>
      </c>
      <c r="FC477" s="114">
        <f t="shared" si="4307"/>
        <v>0</v>
      </c>
      <c r="FD477" s="113">
        <f t="shared" si="4308"/>
        <v>0</v>
      </c>
      <c r="FE477" s="70">
        <f t="shared" si="4309"/>
        <v>0</v>
      </c>
      <c r="FF477" s="113">
        <f t="shared" si="4310"/>
        <v>0</v>
      </c>
      <c r="FG477" s="70">
        <f t="shared" si="4311"/>
        <v>0</v>
      </c>
      <c r="FH477" s="113">
        <f t="shared" si="4312"/>
        <v>0</v>
      </c>
      <c r="FI477" s="70">
        <f t="shared" si="4313"/>
        <v>0</v>
      </c>
      <c r="FJ477" s="113">
        <f t="shared" si="4314"/>
        <v>0</v>
      </c>
      <c r="FK477" s="70">
        <f t="shared" si="4315"/>
        <v>0</v>
      </c>
      <c r="FL477" s="113">
        <f t="shared" si="4316"/>
        <v>0</v>
      </c>
      <c r="FM477" s="70">
        <f t="shared" si="4317"/>
        <v>0</v>
      </c>
      <c r="FN477" s="113">
        <f t="shared" si="4318"/>
        <v>0</v>
      </c>
      <c r="FO477" s="70">
        <f t="shared" si="4319"/>
        <v>0</v>
      </c>
      <c r="FP477" s="113">
        <f t="shared" si="4320"/>
        <v>1</v>
      </c>
      <c r="FQ477" s="66">
        <f t="shared" si="4321"/>
        <v>2.3333333333333335</v>
      </c>
      <c r="FR477" s="113"/>
      <c r="FS477" s="70">
        <f t="shared" si="4322"/>
        <v>0</v>
      </c>
      <c r="FT477" s="113">
        <f t="shared" si="4323"/>
        <v>0</v>
      </c>
      <c r="FU477" s="70">
        <f t="shared" si="4324"/>
        <v>0</v>
      </c>
      <c r="FV477" s="113">
        <f t="shared" si="4325"/>
        <v>0</v>
      </c>
      <c r="FW477" s="70">
        <f t="shared" si="4326"/>
        <v>0</v>
      </c>
      <c r="FX477" s="113">
        <f t="shared" si="4327"/>
        <v>0</v>
      </c>
      <c r="FY477" s="70">
        <f t="shared" si="4328"/>
        <v>0</v>
      </c>
      <c r="FZ477" s="113">
        <f t="shared" si="4329"/>
        <v>0</v>
      </c>
      <c r="GA477" s="70">
        <f t="shared" si="4330"/>
        <v>0</v>
      </c>
      <c r="GB477" s="113">
        <f t="shared" si="4331"/>
        <v>0</v>
      </c>
      <c r="GC477" s="70">
        <f t="shared" si="4332"/>
        <v>0</v>
      </c>
      <c r="GD477" s="70">
        <f t="shared" si="4333"/>
        <v>0</v>
      </c>
      <c r="GE477" s="70">
        <f t="shared" si="4334"/>
        <v>20.333333333333336</v>
      </c>
      <c r="GF477" s="70">
        <f t="shared" si="4335"/>
        <v>18.333333333333336</v>
      </c>
      <c r="GG477" s="116"/>
      <c r="GH477" s="116"/>
      <c r="GI477" s="116"/>
      <c r="GJ477" s="116"/>
      <c r="GK477" s="267"/>
      <c r="GL477" s="10"/>
      <c r="GM477" s="10"/>
      <c r="GN477" s="1"/>
      <c r="GO477" s="13"/>
      <c r="GP477" s="26"/>
      <c r="GQ477" s="5"/>
      <c r="GR477" s="5"/>
    </row>
    <row r="478" spans="1:200" ht="24.95" hidden="1" customHeight="1" outlineLevel="1" x14ac:dyDescent="0.3">
      <c r="A478" s="108"/>
      <c r="B478" s="62" t="s">
        <v>93</v>
      </c>
      <c r="C478" s="119" t="s">
        <v>176</v>
      </c>
      <c r="D478" s="119" t="s">
        <v>95</v>
      </c>
      <c r="E478" s="119" t="s">
        <v>173</v>
      </c>
      <c r="F478" s="119" t="s">
        <v>177</v>
      </c>
      <c r="G478" s="119">
        <v>1</v>
      </c>
      <c r="H478" s="63">
        <v>25</v>
      </c>
      <c r="I478" s="63"/>
      <c r="J478" s="63">
        <v>1</v>
      </c>
      <c r="K478" s="63">
        <f>SUM(J478)*2</f>
        <v>2</v>
      </c>
      <c r="L478" s="109">
        <f>20+42</f>
        <v>62</v>
      </c>
      <c r="M478" s="110">
        <f t="shared" si="4279"/>
        <v>62</v>
      </c>
      <c r="N478" s="109">
        <v>32</v>
      </c>
      <c r="O478" s="109">
        <f t="shared" si="4280"/>
        <v>0</v>
      </c>
      <c r="P478" s="109">
        <v>26</v>
      </c>
      <c r="Q478" s="111">
        <f t="shared" si="4281"/>
        <v>26</v>
      </c>
      <c r="R478" s="109">
        <v>4</v>
      </c>
      <c r="S478" s="111">
        <f t="shared" si="4282"/>
        <v>4</v>
      </c>
      <c r="T478" s="176"/>
      <c r="U478" s="66">
        <f t="shared" si="4283"/>
        <v>0</v>
      </c>
      <c r="V478" s="176"/>
      <c r="W478" s="66">
        <f>SUM(V478)*J478*3</f>
        <v>0</v>
      </c>
      <c r="X478" s="67">
        <f>2/8*J478*AX478</f>
        <v>0</v>
      </c>
      <c r="Y478" s="67">
        <f>SUM(L478*5/100*J478)</f>
        <v>3.1</v>
      </c>
      <c r="Z478" s="176"/>
      <c r="AA478" s="66"/>
      <c r="AB478" s="176"/>
      <c r="AC478" s="67">
        <f>SUM(AB478)*3*H478/5</f>
        <v>0</v>
      </c>
      <c r="AD478" s="176"/>
      <c r="AE478" s="66">
        <f>SUM(AD478*H478*(30+4))</f>
        <v>0</v>
      </c>
      <c r="AF478" s="176"/>
      <c r="AG478" s="66">
        <f>SUM(AF478*H478*3)</f>
        <v>0</v>
      </c>
      <c r="AH478" s="176">
        <v>1</v>
      </c>
      <c r="AI478" s="67">
        <f>SUM(AH478*H478/3)</f>
        <v>8.3333333333333339</v>
      </c>
      <c r="AJ478" s="176"/>
      <c r="AK478" s="67">
        <f>SUM(AJ478*H478*2/3)</f>
        <v>0</v>
      </c>
      <c r="AL478" s="176"/>
      <c r="AM478" s="66">
        <f>SUM(AL478*H478)</f>
        <v>0</v>
      </c>
      <c r="AN478" s="176"/>
      <c r="AO478" s="66">
        <f>SUM(AN478*J478)</f>
        <v>0</v>
      </c>
      <c r="AP478" s="176"/>
      <c r="AQ478" s="67">
        <f>SUM(AP478*H478*2)</f>
        <v>0</v>
      </c>
      <c r="AR478" s="176">
        <v>1</v>
      </c>
      <c r="AS478" s="67">
        <f>SUM(J478*AR478*6)</f>
        <v>6</v>
      </c>
      <c r="AT478" s="65"/>
      <c r="AU478" s="67">
        <f>AT478*H478/3</f>
        <v>0</v>
      </c>
      <c r="AV478" s="176"/>
      <c r="AW478" s="66">
        <f>SUM(AV478*H478/3)</f>
        <v>0</v>
      </c>
      <c r="AX478" s="65"/>
      <c r="AY478" s="67">
        <f>AX478*J478*8/2</f>
        <v>0</v>
      </c>
      <c r="AZ478" s="176"/>
      <c r="BA478" s="67">
        <f>SUM(AZ478*K478*5*6)</f>
        <v>0</v>
      </c>
      <c r="BB478" s="176"/>
      <c r="BC478" s="67">
        <f>SUM(BB478*K478*4*6)</f>
        <v>0</v>
      </c>
      <c r="BD478" s="176"/>
      <c r="BE478" s="70">
        <f>SUM(BD478*50)</f>
        <v>0</v>
      </c>
      <c r="BF478" s="70"/>
      <c r="BG478" s="70">
        <f t="shared" si="4284"/>
        <v>47.433333333333337</v>
      </c>
      <c r="BH478" s="70">
        <f t="shared" si="4285"/>
        <v>36</v>
      </c>
      <c r="BI478" s="116"/>
      <c r="BJ478" s="116"/>
      <c r="BK478" s="116"/>
      <c r="BL478" s="117"/>
      <c r="BM478" s="108"/>
      <c r="BN478" s="137" t="s">
        <v>233</v>
      </c>
      <c r="BO478" s="119" t="s">
        <v>94</v>
      </c>
      <c r="BP478" s="119" t="s">
        <v>95</v>
      </c>
      <c r="BQ478" s="119" t="s">
        <v>96</v>
      </c>
      <c r="BR478" s="119" t="s">
        <v>377</v>
      </c>
      <c r="BS478" s="119">
        <v>9</v>
      </c>
      <c r="BT478" s="119">
        <v>3</v>
      </c>
      <c r="BU478" s="119">
        <v>1</v>
      </c>
      <c r="BV478" s="119">
        <v>1</v>
      </c>
      <c r="BW478" s="119">
        <v>1</v>
      </c>
      <c r="BX478" s="138"/>
      <c r="BY478" s="139">
        <f t="shared" ref="BY478:BY479" si="4336">SUM(BZ478+CB478+CD478+CF478+CH478)</f>
        <v>0</v>
      </c>
      <c r="BZ478" s="138"/>
      <c r="CA478" s="138">
        <f t="shared" ref="CA478:CA479" si="4337">SUM(BZ478)*BU478</f>
        <v>0</v>
      </c>
      <c r="CB478" s="138"/>
      <c r="CC478" s="140">
        <f t="shared" ref="CC478:CC479" si="4338">BV478*CB478</f>
        <v>0</v>
      </c>
      <c r="CD478" s="138"/>
      <c r="CE478" s="140">
        <f t="shared" ref="CE478:CE479" si="4339">SUM(CD478)*BV478</f>
        <v>0</v>
      </c>
      <c r="CF478" s="141"/>
      <c r="CG478" s="142">
        <f t="shared" ref="CG478:CG479" si="4340">SUM(CF478)*BW478</f>
        <v>0</v>
      </c>
      <c r="CH478" s="141"/>
      <c r="CI478" s="142">
        <f t="shared" ref="CI478:CI479" si="4341">SUM(CH478)*BV478*5</f>
        <v>0</v>
      </c>
      <c r="CJ478" s="68"/>
      <c r="CK478" s="68">
        <f t="shared" ref="CK478" si="4342">SUM(BX478*5/100*BV478)</f>
        <v>0</v>
      </c>
      <c r="CL478" s="141"/>
      <c r="CM478" s="142"/>
      <c r="CN478" s="141"/>
      <c r="CO478" s="68">
        <f t="shared" ref="CO478:CO479" si="4343">SUM(CN478)*3*BT478/5</f>
        <v>0</v>
      </c>
      <c r="CP478" s="141">
        <v>1</v>
      </c>
      <c r="CQ478" s="148">
        <f>SUM(CP478*BT478*(15))</f>
        <v>45</v>
      </c>
      <c r="CR478" s="141"/>
      <c r="CS478" s="142">
        <f t="shared" ref="CS478:CS479" si="4344">SUM(CR478*BT478*3)</f>
        <v>0</v>
      </c>
      <c r="CT478" s="141"/>
      <c r="CU478" s="68">
        <f t="shared" ref="CU478:CU479" si="4345">SUM(CT478*BT478/3)</f>
        <v>0</v>
      </c>
      <c r="CV478" s="141"/>
      <c r="CW478" s="68">
        <f t="shared" ref="CW478:CW479" si="4346">SUM(CV478*BT478*2/3)</f>
        <v>0</v>
      </c>
      <c r="CX478" s="141"/>
      <c r="CY478" s="142">
        <f>SUM(CX478*BT478)*2</f>
        <v>0</v>
      </c>
      <c r="CZ478" s="141"/>
      <c r="DA478" s="142">
        <f>SUM(CZ478*BV478*2)</f>
        <v>0</v>
      </c>
      <c r="DB478" s="141"/>
      <c r="DC478" s="142">
        <f t="shared" ref="DC478:DC479" si="4347">SUM(DB478*BT478*2)</f>
        <v>0</v>
      </c>
      <c r="DD478" s="141"/>
      <c r="DE478" s="142">
        <f t="shared" ref="DE478:DE479" si="4348">SUM(BV478*DD478*6)</f>
        <v>0</v>
      </c>
      <c r="DF478" s="141"/>
      <c r="DG478" s="68">
        <f t="shared" ref="DG478:DG480" si="4349">DF478*BT478/3</f>
        <v>0</v>
      </c>
      <c r="DH478" s="141"/>
      <c r="DI478" s="142">
        <f>SUM(BV478*DH478*6)</f>
        <v>0</v>
      </c>
      <c r="DJ478" s="141"/>
      <c r="DK478" s="142">
        <f>SUM(BV478*DJ478*8)</f>
        <v>0</v>
      </c>
      <c r="DL478" s="141"/>
      <c r="DM478" s="68">
        <f>SUM(DL478*BW478*5*6)</f>
        <v>0</v>
      </c>
      <c r="DN478" s="141"/>
      <c r="DO478" s="68">
        <f t="shared" ref="DO478:DO479" si="4350">SUM(DN478*BW478*4*6)</f>
        <v>0</v>
      </c>
      <c r="DP478" s="141"/>
      <c r="DQ478" s="112">
        <f t="shared" ref="DQ478:DQ479" si="4351">SUM(DP478*50)</f>
        <v>0</v>
      </c>
      <c r="DR478" s="70"/>
      <c r="DS478" s="70">
        <f t="shared" si="4286"/>
        <v>45</v>
      </c>
      <c r="DT478" s="70">
        <f t="shared" si="4287"/>
        <v>0</v>
      </c>
      <c r="DU478" s="116"/>
      <c r="DV478" s="116"/>
      <c r="DW478" s="116"/>
      <c r="DX478" s="117"/>
      <c r="DY478" s="108"/>
      <c r="DZ478" s="70"/>
      <c r="EA478" s="146"/>
      <c r="EB478" s="146"/>
      <c r="EC478" s="146"/>
      <c r="ED478" s="146"/>
      <c r="EE478" s="177"/>
      <c r="EF478" s="177"/>
      <c r="EG478" s="177"/>
      <c r="EH478" s="177"/>
      <c r="EI478" s="177"/>
      <c r="EJ478" s="177">
        <f t="shared" si="4288"/>
        <v>62</v>
      </c>
      <c r="EK478" s="147">
        <f t="shared" si="4289"/>
        <v>62</v>
      </c>
      <c r="EL478" s="65">
        <f t="shared" si="4290"/>
        <v>32</v>
      </c>
      <c r="EM478" s="70">
        <f t="shared" si="4291"/>
        <v>0</v>
      </c>
      <c r="EN478" s="65">
        <f t="shared" si="4292"/>
        <v>26</v>
      </c>
      <c r="EO478" s="70">
        <f t="shared" si="4293"/>
        <v>26</v>
      </c>
      <c r="EP478" s="65">
        <f t="shared" si="4294"/>
        <v>4</v>
      </c>
      <c r="EQ478" s="70">
        <f t="shared" si="4295"/>
        <v>4</v>
      </c>
      <c r="ER478" s="65">
        <f t="shared" si="4296"/>
        <v>0</v>
      </c>
      <c r="ES478" s="70">
        <f t="shared" si="4297"/>
        <v>0</v>
      </c>
      <c r="ET478" s="113">
        <f t="shared" si="4298"/>
        <v>0</v>
      </c>
      <c r="EU478" s="70">
        <f t="shared" si="4299"/>
        <v>0</v>
      </c>
      <c r="EV478" s="70">
        <f t="shared" si="4300"/>
        <v>0</v>
      </c>
      <c r="EW478" s="70">
        <f t="shared" si="4301"/>
        <v>3.1</v>
      </c>
      <c r="EX478" s="113">
        <f t="shared" si="4302"/>
        <v>0</v>
      </c>
      <c r="EY478" s="70">
        <f t="shared" si="4303"/>
        <v>0</v>
      </c>
      <c r="EZ478" s="113">
        <f t="shared" si="4304"/>
        <v>0</v>
      </c>
      <c r="FA478" s="70">
        <f t="shared" si="4305"/>
        <v>0</v>
      </c>
      <c r="FB478" s="113">
        <f t="shared" si="4306"/>
        <v>1</v>
      </c>
      <c r="FC478" s="114">
        <f t="shared" si="4307"/>
        <v>45</v>
      </c>
      <c r="FD478" s="113">
        <f t="shared" si="4308"/>
        <v>0</v>
      </c>
      <c r="FE478" s="70">
        <f t="shared" si="4309"/>
        <v>0</v>
      </c>
      <c r="FF478" s="113">
        <f t="shared" si="4310"/>
        <v>1</v>
      </c>
      <c r="FG478" s="70">
        <f t="shared" si="4311"/>
        <v>8.3333333333333339</v>
      </c>
      <c r="FH478" s="113">
        <f t="shared" si="4312"/>
        <v>0</v>
      </c>
      <c r="FI478" s="70">
        <f t="shared" si="4313"/>
        <v>0</v>
      </c>
      <c r="FJ478" s="113">
        <f t="shared" si="4314"/>
        <v>0</v>
      </c>
      <c r="FK478" s="70">
        <f t="shared" si="4315"/>
        <v>0</v>
      </c>
      <c r="FL478" s="113">
        <f t="shared" si="4316"/>
        <v>0</v>
      </c>
      <c r="FM478" s="70">
        <f t="shared" si="4317"/>
        <v>0</v>
      </c>
      <c r="FN478" s="113">
        <f t="shared" si="4318"/>
        <v>0</v>
      </c>
      <c r="FO478" s="70">
        <f t="shared" si="4319"/>
        <v>0</v>
      </c>
      <c r="FP478" s="113">
        <f t="shared" si="4320"/>
        <v>1</v>
      </c>
      <c r="FQ478" s="66">
        <f t="shared" si="4321"/>
        <v>6</v>
      </c>
      <c r="FR478" s="113"/>
      <c r="FS478" s="70">
        <f t="shared" si="4322"/>
        <v>0</v>
      </c>
      <c r="FT478" s="113">
        <f t="shared" si="4323"/>
        <v>0</v>
      </c>
      <c r="FU478" s="70">
        <f t="shared" si="4324"/>
        <v>0</v>
      </c>
      <c r="FV478" s="113">
        <f t="shared" si="4325"/>
        <v>0</v>
      </c>
      <c r="FW478" s="70">
        <f t="shared" si="4326"/>
        <v>0</v>
      </c>
      <c r="FX478" s="113">
        <f t="shared" si="4327"/>
        <v>0</v>
      </c>
      <c r="FY478" s="70">
        <f t="shared" si="4328"/>
        <v>0</v>
      </c>
      <c r="FZ478" s="113">
        <f t="shared" si="4329"/>
        <v>0</v>
      </c>
      <c r="GA478" s="70">
        <f t="shared" si="4330"/>
        <v>0</v>
      </c>
      <c r="GB478" s="113">
        <f t="shared" si="4331"/>
        <v>0</v>
      </c>
      <c r="GC478" s="70">
        <f t="shared" si="4332"/>
        <v>0</v>
      </c>
      <c r="GD478" s="70">
        <f t="shared" si="4333"/>
        <v>0</v>
      </c>
      <c r="GE478" s="70">
        <f t="shared" si="4334"/>
        <v>92.433333333333337</v>
      </c>
      <c r="GF478" s="70">
        <f t="shared" si="4335"/>
        <v>36</v>
      </c>
      <c r="GG478" s="116"/>
      <c r="GH478" s="116"/>
      <c r="GI478" s="116"/>
      <c r="GJ478" s="116"/>
      <c r="GK478" s="267"/>
      <c r="GL478" s="10"/>
      <c r="GM478" s="10"/>
      <c r="GN478" s="1"/>
      <c r="GO478" s="13"/>
      <c r="GP478" s="26"/>
      <c r="GQ478" s="5"/>
      <c r="GR478" s="5"/>
    </row>
    <row r="479" spans="1:200" ht="24.95" hidden="1" customHeight="1" outlineLevel="1" x14ac:dyDescent="0.3">
      <c r="A479" s="108"/>
      <c r="B479" s="62" t="s">
        <v>245</v>
      </c>
      <c r="C479" s="63" t="s">
        <v>110</v>
      </c>
      <c r="D479" s="63" t="s">
        <v>95</v>
      </c>
      <c r="E479" s="63" t="s">
        <v>130</v>
      </c>
      <c r="F479" s="63" t="s">
        <v>246</v>
      </c>
      <c r="G479" s="63">
        <v>9</v>
      </c>
      <c r="H479" s="63">
        <v>2</v>
      </c>
      <c r="I479" s="63">
        <v>1</v>
      </c>
      <c r="J479" s="63">
        <v>2</v>
      </c>
      <c r="K479" s="63">
        <f>SUM(J479)*2</f>
        <v>4</v>
      </c>
      <c r="L479" s="62"/>
      <c r="M479" s="64">
        <f t="shared" si="4279"/>
        <v>0</v>
      </c>
      <c r="N479" s="65"/>
      <c r="O479" s="66">
        <f t="shared" si="4280"/>
        <v>0</v>
      </c>
      <c r="P479" s="65"/>
      <c r="Q479" s="66">
        <f t="shared" si="4281"/>
        <v>0</v>
      </c>
      <c r="R479" s="65"/>
      <c r="S479" s="66">
        <f t="shared" si="4282"/>
        <v>0</v>
      </c>
      <c r="T479" s="65"/>
      <c r="U479" s="66">
        <f t="shared" si="4283"/>
        <v>0</v>
      </c>
      <c r="V479" s="65"/>
      <c r="W479" s="66">
        <f>SUM(V479)*J479*5</f>
        <v>0</v>
      </c>
      <c r="X479" s="67">
        <f>SUM(J479*AX479*2+K479*AZ479*2)</f>
        <v>0</v>
      </c>
      <c r="Y479" s="67">
        <f>L479*J479*0.05</f>
        <v>0</v>
      </c>
      <c r="Z479" s="65"/>
      <c r="AA479" s="66"/>
      <c r="AB479" s="65">
        <v>17</v>
      </c>
      <c r="AC479" s="67">
        <f>AB479*H479*2</f>
        <v>68</v>
      </c>
      <c r="AD479" s="65"/>
      <c r="AE479" s="69">
        <f>SUM(AD479*H479*(30+4))/5</f>
        <v>0</v>
      </c>
      <c r="AF479" s="65"/>
      <c r="AG479" s="66">
        <f>SUM(AF479*H479*3)</f>
        <v>0</v>
      </c>
      <c r="AH479" s="65"/>
      <c r="AI479" s="67">
        <f>SUM(AH479*H479/3)</f>
        <v>0</v>
      </c>
      <c r="AJ479" s="65"/>
      <c r="AK479" s="67">
        <f>SUM(AJ479*H479*2/3)</f>
        <v>0</v>
      </c>
      <c r="AL479" s="65"/>
      <c r="AM479" s="66">
        <f>SUM(AL479*H479)</f>
        <v>0</v>
      </c>
      <c r="AN479" s="65"/>
      <c r="AO479" s="66">
        <f>SUM(AN479*J479)</f>
        <v>0</v>
      </c>
      <c r="AP479" s="65"/>
      <c r="AQ479" s="68">
        <f>H479*AP479*3/3</f>
        <v>0</v>
      </c>
      <c r="AR479" s="65"/>
      <c r="AS479" s="67">
        <f>SUM(J479*AR479*6)</f>
        <v>0</v>
      </c>
      <c r="AT479" s="65"/>
      <c r="AU479" s="67">
        <f>AT479*H479/3</f>
        <v>0</v>
      </c>
      <c r="AV479" s="65"/>
      <c r="AW479" s="66">
        <f>SUM(AV479*H479/3)</f>
        <v>0</v>
      </c>
      <c r="AX479" s="65"/>
      <c r="AY479" s="67">
        <f>SUM(J479*AX479*8)</f>
        <v>0</v>
      </c>
      <c r="AZ479" s="65"/>
      <c r="BA479" s="67">
        <f>SUM(AZ479*K479*5*6)</f>
        <v>0</v>
      </c>
      <c r="BB479" s="65"/>
      <c r="BC479" s="67">
        <f>SUM(BB479*K479*4*6)</f>
        <v>0</v>
      </c>
      <c r="BD479" s="65"/>
      <c r="BE479" s="70">
        <f>SUM(BD479*50)</f>
        <v>0</v>
      </c>
      <c r="BF479" s="70"/>
      <c r="BG479" s="70">
        <f t="shared" si="4284"/>
        <v>68</v>
      </c>
      <c r="BH479" s="70">
        <f t="shared" si="4285"/>
        <v>0</v>
      </c>
      <c r="BI479" s="116"/>
      <c r="BJ479" s="116"/>
      <c r="BK479" s="116"/>
      <c r="BL479" s="117"/>
      <c r="BM479" s="108"/>
      <c r="BN479" s="137" t="s">
        <v>233</v>
      </c>
      <c r="BO479" s="119" t="s">
        <v>110</v>
      </c>
      <c r="BP479" s="119" t="s">
        <v>95</v>
      </c>
      <c r="BQ479" s="119" t="s">
        <v>123</v>
      </c>
      <c r="BR479" s="119" t="s">
        <v>378</v>
      </c>
      <c r="BS479" s="119">
        <v>9</v>
      </c>
      <c r="BT479" s="119">
        <v>3</v>
      </c>
      <c r="BU479" s="119">
        <v>1</v>
      </c>
      <c r="BV479" s="119">
        <v>1</v>
      </c>
      <c r="BW479" s="119">
        <v>1</v>
      </c>
      <c r="BX479" s="138"/>
      <c r="BY479" s="139">
        <f t="shared" si="4336"/>
        <v>0</v>
      </c>
      <c r="BZ479" s="138"/>
      <c r="CA479" s="138">
        <f t="shared" si="4337"/>
        <v>0</v>
      </c>
      <c r="CB479" s="138"/>
      <c r="CC479" s="140">
        <f t="shared" si="4338"/>
        <v>0</v>
      </c>
      <c r="CD479" s="138"/>
      <c r="CE479" s="140">
        <f t="shared" si="4339"/>
        <v>0</v>
      </c>
      <c r="CF479" s="141"/>
      <c r="CG479" s="142">
        <f t="shared" si="4340"/>
        <v>0</v>
      </c>
      <c r="CH479" s="141"/>
      <c r="CI479" s="142">
        <f t="shared" si="4341"/>
        <v>0</v>
      </c>
      <c r="CJ479" s="68"/>
      <c r="CK479" s="68">
        <f t="shared" ref="CK479" si="4352">SUM(BX479*5/100*BV479)</f>
        <v>0</v>
      </c>
      <c r="CL479" s="141"/>
      <c r="CM479" s="142"/>
      <c r="CN479" s="141"/>
      <c r="CO479" s="68">
        <f t="shared" si="4343"/>
        <v>0</v>
      </c>
      <c r="CP479" s="141">
        <v>1</v>
      </c>
      <c r="CQ479" s="148">
        <f>BT479*15*CP479</f>
        <v>45</v>
      </c>
      <c r="CR479" s="141"/>
      <c r="CS479" s="142">
        <f t="shared" si="4344"/>
        <v>0</v>
      </c>
      <c r="CT479" s="141"/>
      <c r="CU479" s="68">
        <f t="shared" si="4345"/>
        <v>0</v>
      </c>
      <c r="CV479" s="141"/>
      <c r="CW479" s="68">
        <f t="shared" si="4346"/>
        <v>0</v>
      </c>
      <c r="CX479" s="141"/>
      <c r="CY479" s="142">
        <f>SUM(CX479*BT479)*2</f>
        <v>0</v>
      </c>
      <c r="CZ479" s="141"/>
      <c r="DA479" s="142">
        <f t="shared" ref="DA479" si="4353">SUM(CZ479*BV479)</f>
        <v>0</v>
      </c>
      <c r="DB479" s="141"/>
      <c r="DC479" s="142">
        <f t="shared" si="4347"/>
        <v>0</v>
      </c>
      <c r="DD479" s="141"/>
      <c r="DE479" s="142">
        <f t="shared" si="4348"/>
        <v>0</v>
      </c>
      <c r="DF479" s="141"/>
      <c r="DG479" s="68">
        <f t="shared" si="4349"/>
        <v>0</v>
      </c>
      <c r="DH479" s="141"/>
      <c r="DI479" s="142">
        <f t="shared" ref="DI479" si="4354">SUM(DH479*BT479/3)</f>
        <v>0</v>
      </c>
      <c r="DJ479" s="141"/>
      <c r="DK479" s="142">
        <f t="shared" ref="DK479" si="4355">SUM(BV479*DJ479*8)</f>
        <v>0</v>
      </c>
      <c r="DL479" s="141"/>
      <c r="DM479" s="68">
        <f>SUM(DL479*BT479*5*2/3)</f>
        <v>0</v>
      </c>
      <c r="DN479" s="141"/>
      <c r="DO479" s="68">
        <f t="shared" si="4350"/>
        <v>0</v>
      </c>
      <c r="DP479" s="141"/>
      <c r="DQ479" s="112">
        <f t="shared" si="4351"/>
        <v>0</v>
      </c>
      <c r="DR479" s="70"/>
      <c r="DS479" s="70">
        <f t="shared" si="4286"/>
        <v>45</v>
      </c>
      <c r="DT479" s="70">
        <f t="shared" si="4287"/>
        <v>0</v>
      </c>
      <c r="DU479" s="116"/>
      <c r="DV479" s="116"/>
      <c r="DW479" s="116"/>
      <c r="DX479" s="117"/>
      <c r="DY479" s="108"/>
      <c r="DZ479" s="70"/>
      <c r="EA479" s="63"/>
      <c r="EB479" s="63"/>
      <c r="EC479" s="63"/>
      <c r="ED479" s="63"/>
      <c r="EE479" s="63"/>
      <c r="EF479" s="63"/>
      <c r="EG479" s="63"/>
      <c r="EH479" s="63"/>
      <c r="EI479" s="63"/>
      <c r="EJ479" s="66">
        <f t="shared" si="4288"/>
        <v>0</v>
      </c>
      <c r="EK479" s="147">
        <f t="shared" si="4289"/>
        <v>0</v>
      </c>
      <c r="EL479" s="65">
        <f t="shared" si="4290"/>
        <v>0</v>
      </c>
      <c r="EM479" s="70">
        <f t="shared" si="4291"/>
        <v>0</v>
      </c>
      <c r="EN479" s="65">
        <f t="shared" si="4292"/>
        <v>0</v>
      </c>
      <c r="EO479" s="70">
        <f t="shared" si="4293"/>
        <v>0</v>
      </c>
      <c r="EP479" s="65">
        <f t="shared" si="4294"/>
        <v>0</v>
      </c>
      <c r="EQ479" s="70">
        <f t="shared" si="4295"/>
        <v>0</v>
      </c>
      <c r="ER479" s="65">
        <f t="shared" si="4296"/>
        <v>0</v>
      </c>
      <c r="ES479" s="70">
        <f t="shared" si="4297"/>
        <v>0</v>
      </c>
      <c r="ET479" s="113">
        <f t="shared" si="4298"/>
        <v>0</v>
      </c>
      <c r="EU479" s="70">
        <f t="shared" si="4299"/>
        <v>0</v>
      </c>
      <c r="EV479" s="70">
        <f t="shared" si="4300"/>
        <v>0</v>
      </c>
      <c r="EW479" s="70">
        <f t="shared" si="4301"/>
        <v>0</v>
      </c>
      <c r="EX479" s="113">
        <f t="shared" si="4302"/>
        <v>0</v>
      </c>
      <c r="EY479" s="70">
        <f t="shared" si="4303"/>
        <v>0</v>
      </c>
      <c r="EZ479" s="113">
        <f t="shared" si="4304"/>
        <v>17</v>
      </c>
      <c r="FA479" s="70">
        <f t="shared" si="4305"/>
        <v>68</v>
      </c>
      <c r="FB479" s="113">
        <f t="shared" si="4306"/>
        <v>1</v>
      </c>
      <c r="FC479" s="114">
        <f t="shared" si="4307"/>
        <v>45</v>
      </c>
      <c r="FD479" s="113">
        <f t="shared" si="4308"/>
        <v>0</v>
      </c>
      <c r="FE479" s="70">
        <f t="shared" si="4309"/>
        <v>0</v>
      </c>
      <c r="FF479" s="113">
        <f t="shared" si="4310"/>
        <v>0</v>
      </c>
      <c r="FG479" s="70">
        <f t="shared" si="4311"/>
        <v>0</v>
      </c>
      <c r="FH479" s="113">
        <f t="shared" si="4312"/>
        <v>0</v>
      </c>
      <c r="FI479" s="70">
        <f t="shared" si="4313"/>
        <v>0</v>
      </c>
      <c r="FJ479" s="113">
        <f t="shared" si="4314"/>
        <v>0</v>
      </c>
      <c r="FK479" s="70">
        <f t="shared" si="4315"/>
        <v>0</v>
      </c>
      <c r="FL479" s="113">
        <f t="shared" si="4316"/>
        <v>0</v>
      </c>
      <c r="FM479" s="70">
        <f t="shared" si="4317"/>
        <v>0</v>
      </c>
      <c r="FN479" s="113">
        <f t="shared" si="4318"/>
        <v>0</v>
      </c>
      <c r="FO479" s="70">
        <f t="shared" si="4319"/>
        <v>0</v>
      </c>
      <c r="FP479" s="113">
        <f t="shared" si="4320"/>
        <v>0</v>
      </c>
      <c r="FQ479" s="66">
        <f t="shared" si="4321"/>
        <v>0</v>
      </c>
      <c r="FR479" s="113"/>
      <c r="FS479" s="70">
        <f t="shared" si="4322"/>
        <v>0</v>
      </c>
      <c r="FT479" s="113">
        <f t="shared" si="4323"/>
        <v>0</v>
      </c>
      <c r="FU479" s="70">
        <f t="shared" si="4324"/>
        <v>0</v>
      </c>
      <c r="FV479" s="113">
        <f t="shared" si="4325"/>
        <v>0</v>
      </c>
      <c r="FW479" s="70">
        <f t="shared" si="4326"/>
        <v>0</v>
      </c>
      <c r="FX479" s="113">
        <f t="shared" si="4327"/>
        <v>0</v>
      </c>
      <c r="FY479" s="70">
        <f t="shared" si="4328"/>
        <v>0</v>
      </c>
      <c r="FZ479" s="113">
        <f t="shared" si="4329"/>
        <v>0</v>
      </c>
      <c r="GA479" s="70">
        <f t="shared" si="4330"/>
        <v>0</v>
      </c>
      <c r="GB479" s="113">
        <f t="shared" si="4331"/>
        <v>0</v>
      </c>
      <c r="GC479" s="70">
        <f t="shared" si="4332"/>
        <v>0</v>
      </c>
      <c r="GD479" s="70">
        <f t="shared" si="4333"/>
        <v>0</v>
      </c>
      <c r="GE479" s="70">
        <f t="shared" si="4334"/>
        <v>113</v>
      </c>
      <c r="GF479" s="70">
        <f t="shared" si="4335"/>
        <v>0</v>
      </c>
      <c r="GG479" s="116"/>
      <c r="GH479" s="116"/>
      <c r="GI479" s="116"/>
      <c r="GJ479" s="116"/>
      <c r="GK479" s="267"/>
      <c r="GL479" s="10"/>
      <c r="GM479" s="10"/>
      <c r="GN479" s="1"/>
      <c r="GO479" s="13"/>
      <c r="GP479" s="26"/>
      <c r="GQ479" s="5"/>
      <c r="GR479" s="5"/>
    </row>
    <row r="480" spans="1:200" ht="24.95" hidden="1" customHeight="1" outlineLevel="1" x14ac:dyDescent="0.3">
      <c r="A480" s="108"/>
      <c r="B480" s="137" t="s">
        <v>233</v>
      </c>
      <c r="C480" s="119" t="s">
        <v>94</v>
      </c>
      <c r="D480" s="119" t="s">
        <v>95</v>
      </c>
      <c r="E480" s="119" t="s">
        <v>96</v>
      </c>
      <c r="F480" s="119" t="s">
        <v>377</v>
      </c>
      <c r="G480" s="119">
        <v>9</v>
      </c>
      <c r="H480" s="119">
        <v>3</v>
      </c>
      <c r="I480" s="119">
        <v>1</v>
      </c>
      <c r="J480" s="119">
        <v>1</v>
      </c>
      <c r="K480" s="119">
        <v>1</v>
      </c>
      <c r="L480" s="138"/>
      <c r="M480" s="139">
        <f t="shared" ref="M480:M482" si="4356">SUM(N480+P480+R480+T480+V480)</f>
        <v>0</v>
      </c>
      <c r="N480" s="138"/>
      <c r="O480" s="138">
        <f t="shared" ref="O480:O482" si="4357">SUM(N480)*I480</f>
        <v>0</v>
      </c>
      <c r="P480" s="138"/>
      <c r="Q480" s="140">
        <f t="shared" si="4281"/>
        <v>0</v>
      </c>
      <c r="R480" s="138"/>
      <c r="S480" s="140">
        <f t="shared" ref="S480:S481" si="4358">SUM(R480)*J480</f>
        <v>0</v>
      </c>
      <c r="T480" s="141"/>
      <c r="U480" s="142">
        <f t="shared" ref="U480:U481" si="4359">SUM(T480)*K480</f>
        <v>0</v>
      </c>
      <c r="V480" s="141"/>
      <c r="W480" s="142">
        <f t="shared" ref="W480:W482" si="4360">SUM(V480)*J480*5</f>
        <v>0</v>
      </c>
      <c r="X480" s="68"/>
      <c r="Y480" s="68">
        <f t="shared" ref="Y480" si="4361">SUM(L480*5/100*J480)</f>
        <v>0</v>
      </c>
      <c r="Z480" s="141"/>
      <c r="AA480" s="142"/>
      <c r="AB480" s="141"/>
      <c r="AC480" s="68">
        <f t="shared" ref="AC480:AC481" si="4362">SUM(AB480)*3*H480/5</f>
        <v>0</v>
      </c>
      <c r="AD480" s="141">
        <v>1</v>
      </c>
      <c r="AE480" s="148">
        <f>SUM(AD480*H480*(15))</f>
        <v>45</v>
      </c>
      <c r="AF480" s="141"/>
      <c r="AG480" s="142">
        <f t="shared" ref="AG480:AG481" si="4363">SUM(AF480*H480*3)</f>
        <v>0</v>
      </c>
      <c r="AH480" s="141"/>
      <c r="AI480" s="68">
        <f t="shared" ref="AI480:AI481" si="4364">SUM(AH480*H480/3)</f>
        <v>0</v>
      </c>
      <c r="AJ480" s="141"/>
      <c r="AK480" s="68">
        <f t="shared" ref="AK480:AK481" si="4365">SUM(AJ480*H480*2/3)</f>
        <v>0</v>
      </c>
      <c r="AL480" s="141"/>
      <c r="AM480" s="142">
        <f>SUM(AL480*H480)*2</f>
        <v>0</v>
      </c>
      <c r="AN480" s="141"/>
      <c r="AO480" s="142">
        <f>SUM(AN480*J480*2)</f>
        <v>0</v>
      </c>
      <c r="AP480" s="141"/>
      <c r="AQ480" s="68">
        <f t="shared" ref="AQ480:AQ481" si="4366">SUM(AP480*H480*2)</f>
        <v>0</v>
      </c>
      <c r="AR480" s="141"/>
      <c r="AS480" s="68">
        <f t="shared" ref="AS480:AS481" si="4367">SUM(J480*AR480*6)</f>
        <v>0</v>
      </c>
      <c r="AT480" s="141"/>
      <c r="AU480" s="68">
        <f t="shared" ref="AU480:AU481" si="4368">AT480*H480/3</f>
        <v>0</v>
      </c>
      <c r="AV480" s="141"/>
      <c r="AW480" s="142">
        <f>SUM(J480*AV480*6)</f>
        <v>0</v>
      </c>
      <c r="AX480" s="141"/>
      <c r="AY480" s="68">
        <f>SUM(J480*AX480*8)</f>
        <v>0</v>
      </c>
      <c r="AZ480" s="141"/>
      <c r="BA480" s="68">
        <f>SUM(AZ480*K480*5*6)</f>
        <v>0</v>
      </c>
      <c r="BB480" s="141"/>
      <c r="BC480" s="68">
        <f t="shared" ref="BC480:BC481" si="4369">SUM(BB480*K480*4*6)</f>
        <v>0</v>
      </c>
      <c r="BD480" s="141"/>
      <c r="BE480" s="112">
        <f t="shared" ref="BE480:BE481" si="4370">SUM(BD480*50)</f>
        <v>0</v>
      </c>
      <c r="BF480" s="70"/>
      <c r="BG480" s="70">
        <f t="shared" si="4284"/>
        <v>45</v>
      </c>
      <c r="BH480" s="70">
        <f t="shared" si="4285"/>
        <v>0</v>
      </c>
      <c r="BI480" s="116"/>
      <c r="BJ480" s="116"/>
      <c r="BK480" s="116"/>
      <c r="BL480" s="117"/>
      <c r="BM480" s="108"/>
      <c r="BN480" s="137" t="s">
        <v>397</v>
      </c>
      <c r="BO480" s="119" t="s">
        <v>110</v>
      </c>
      <c r="BP480" s="119" t="s">
        <v>95</v>
      </c>
      <c r="BQ480" s="119" t="s">
        <v>123</v>
      </c>
      <c r="BR480" s="119" t="s">
        <v>398</v>
      </c>
      <c r="BS480" s="119">
        <v>6</v>
      </c>
      <c r="BT480" s="119">
        <v>12</v>
      </c>
      <c r="BU480" s="119">
        <v>2</v>
      </c>
      <c r="BV480" s="119">
        <v>2</v>
      </c>
      <c r="BW480" s="119">
        <v>2</v>
      </c>
      <c r="BX480" s="137"/>
      <c r="BY480" s="172">
        <f t="shared" ref="BY480" si="4371">SUM(BZ480+CB480+CD480+CF480+CH480)</f>
        <v>0</v>
      </c>
      <c r="BZ480" s="141"/>
      <c r="CA480" s="142">
        <f t="shared" ref="CA480" si="4372">SUM(BZ480)*BU480</f>
        <v>0</v>
      </c>
      <c r="CB480" s="141"/>
      <c r="CC480" s="142">
        <f>BV480*CB480</f>
        <v>0</v>
      </c>
      <c r="CD480" s="141"/>
      <c r="CE480" s="142">
        <f>SUM(CD480)*BV480</f>
        <v>0</v>
      </c>
      <c r="CF480" s="141"/>
      <c r="CG480" s="142">
        <f>SUM(CF480)*BW480</f>
        <v>0</v>
      </c>
      <c r="CH480" s="141"/>
      <c r="CI480" s="142">
        <f>SUM(CH480)*BV480*5</f>
        <v>0</v>
      </c>
      <c r="CJ480" s="68">
        <f>SUM(BV480*DJ480*2+BW480*DL480*2)</f>
        <v>0</v>
      </c>
      <c r="CK480" s="68">
        <f t="shared" ref="CK480" si="4373">SUM(BX480*5/100*BV480)</f>
        <v>0</v>
      </c>
      <c r="CL480" s="141"/>
      <c r="CM480" s="142"/>
      <c r="CN480" s="141">
        <v>2</v>
      </c>
      <c r="CO480" s="68">
        <f>CN480*BT480/3</f>
        <v>8</v>
      </c>
      <c r="CP480" s="141"/>
      <c r="CQ480" s="148">
        <f t="shared" ref="CQ480" si="4374">SUM(CP480*BT480*(30+4))</f>
        <v>0</v>
      </c>
      <c r="CR480" s="141"/>
      <c r="CS480" s="142">
        <f t="shared" ref="CS480" si="4375">SUM(CR480*BT480*3)</f>
        <v>0</v>
      </c>
      <c r="CT480" s="141"/>
      <c r="CU480" s="68">
        <f t="shared" ref="CU480" si="4376">SUM(CT480*BT480/3)</f>
        <v>0</v>
      </c>
      <c r="CV480" s="141"/>
      <c r="CW480" s="68">
        <f>SUM(CV480*BT480*2/3)</f>
        <v>0</v>
      </c>
      <c r="CX480" s="141"/>
      <c r="CY480" s="142">
        <f t="shared" ref="CY480" si="4377">SUM(CX480*BT480*2)</f>
        <v>0</v>
      </c>
      <c r="CZ480" s="141"/>
      <c r="DA480" s="142">
        <f t="shared" ref="DA480" si="4378">SUM(CZ480*BV480*2)</f>
        <v>0</v>
      </c>
      <c r="DB480" s="141">
        <v>1</v>
      </c>
      <c r="DC480" s="142">
        <f t="shared" ref="DC480" si="4379">DB480*BT480/3</f>
        <v>4</v>
      </c>
      <c r="DD480" s="141"/>
      <c r="DE480" s="142">
        <f>DD480*BT480/3</f>
        <v>0</v>
      </c>
      <c r="DF480" s="141"/>
      <c r="DG480" s="68">
        <f t="shared" si="4349"/>
        <v>0</v>
      </c>
      <c r="DH480" s="141"/>
      <c r="DI480" s="142">
        <f>SUM(DH480*BT480/3)</f>
        <v>0</v>
      </c>
      <c r="DJ480" s="141"/>
      <c r="DK480" s="142">
        <f>DJ480*BT480/3</f>
        <v>0</v>
      </c>
      <c r="DL480" s="141"/>
      <c r="DM480" s="68">
        <f>SUM(DL480*BW480*5*6)</f>
        <v>0</v>
      </c>
      <c r="DN480" s="141"/>
      <c r="DO480" s="68">
        <f>SUM(DN480*BW480*4*6)</f>
        <v>0</v>
      </c>
      <c r="DP480" s="141"/>
      <c r="DQ480" s="112">
        <f>SUM(DP480*50)</f>
        <v>0</v>
      </c>
      <c r="DR480" s="70"/>
      <c r="DS480" s="70">
        <f t="shared" si="4286"/>
        <v>12</v>
      </c>
      <c r="DT480" s="70">
        <f t="shared" si="4287"/>
        <v>4</v>
      </c>
      <c r="DU480" s="116"/>
      <c r="DV480" s="116"/>
      <c r="DW480" s="116"/>
      <c r="DX480" s="117"/>
      <c r="DY480" s="108"/>
      <c r="DZ480" s="62"/>
      <c r="EA480" s="63"/>
      <c r="EB480" s="63"/>
      <c r="EC480" s="63"/>
      <c r="ED480" s="63"/>
      <c r="EE480" s="63"/>
      <c r="EF480" s="63"/>
      <c r="EG480" s="145"/>
      <c r="EH480" s="63"/>
      <c r="EI480" s="63"/>
      <c r="EJ480" s="62">
        <f t="shared" si="4288"/>
        <v>0</v>
      </c>
      <c r="EK480" s="147">
        <f t="shared" si="4289"/>
        <v>0</v>
      </c>
      <c r="EL480" s="65">
        <f t="shared" si="4290"/>
        <v>0</v>
      </c>
      <c r="EM480" s="70">
        <f t="shared" si="4291"/>
        <v>0</v>
      </c>
      <c r="EN480" s="65">
        <f t="shared" si="4292"/>
        <v>0</v>
      </c>
      <c r="EO480" s="70">
        <f t="shared" si="4293"/>
        <v>0</v>
      </c>
      <c r="EP480" s="65">
        <f t="shared" si="4294"/>
        <v>0</v>
      </c>
      <c r="EQ480" s="70">
        <f t="shared" si="4295"/>
        <v>0</v>
      </c>
      <c r="ER480" s="65">
        <f t="shared" si="4296"/>
        <v>0</v>
      </c>
      <c r="ES480" s="70">
        <f t="shared" si="4297"/>
        <v>0</v>
      </c>
      <c r="ET480" s="113">
        <f t="shared" si="4298"/>
        <v>0</v>
      </c>
      <c r="EU480" s="70">
        <f t="shared" si="4299"/>
        <v>0</v>
      </c>
      <c r="EV480" s="70">
        <f t="shared" si="4300"/>
        <v>0</v>
      </c>
      <c r="EW480" s="70">
        <f t="shared" si="4301"/>
        <v>0</v>
      </c>
      <c r="EX480" s="113">
        <f t="shared" si="4302"/>
        <v>0</v>
      </c>
      <c r="EY480" s="70">
        <f t="shared" si="4303"/>
        <v>0</v>
      </c>
      <c r="EZ480" s="113">
        <f t="shared" si="4304"/>
        <v>2</v>
      </c>
      <c r="FA480" s="70">
        <f t="shared" si="4305"/>
        <v>8</v>
      </c>
      <c r="FB480" s="113">
        <f t="shared" si="4306"/>
        <v>1</v>
      </c>
      <c r="FC480" s="114">
        <f t="shared" si="4307"/>
        <v>45</v>
      </c>
      <c r="FD480" s="113">
        <f t="shared" si="4308"/>
        <v>0</v>
      </c>
      <c r="FE480" s="70">
        <f t="shared" si="4309"/>
        <v>0</v>
      </c>
      <c r="FF480" s="113">
        <f t="shared" si="4310"/>
        <v>0</v>
      </c>
      <c r="FG480" s="70">
        <f t="shared" si="4311"/>
        <v>0</v>
      </c>
      <c r="FH480" s="113">
        <f t="shared" si="4312"/>
        <v>0</v>
      </c>
      <c r="FI480" s="70">
        <f t="shared" si="4313"/>
        <v>0</v>
      </c>
      <c r="FJ480" s="113">
        <f t="shared" si="4314"/>
        <v>0</v>
      </c>
      <c r="FK480" s="70">
        <f t="shared" si="4315"/>
        <v>0</v>
      </c>
      <c r="FL480" s="113">
        <f t="shared" si="4316"/>
        <v>0</v>
      </c>
      <c r="FM480" s="70">
        <f t="shared" si="4317"/>
        <v>0</v>
      </c>
      <c r="FN480" s="113">
        <f t="shared" si="4318"/>
        <v>1</v>
      </c>
      <c r="FO480" s="70">
        <f t="shared" si="4319"/>
        <v>4</v>
      </c>
      <c r="FP480" s="113">
        <f t="shared" si="4320"/>
        <v>0</v>
      </c>
      <c r="FQ480" s="66">
        <f t="shared" si="4321"/>
        <v>0</v>
      </c>
      <c r="FR480" s="113"/>
      <c r="FS480" s="70">
        <f t="shared" si="4322"/>
        <v>0</v>
      </c>
      <c r="FT480" s="113">
        <f t="shared" si="4323"/>
        <v>0</v>
      </c>
      <c r="FU480" s="70">
        <f t="shared" si="4324"/>
        <v>0</v>
      </c>
      <c r="FV480" s="113">
        <f t="shared" si="4325"/>
        <v>0</v>
      </c>
      <c r="FW480" s="70">
        <f t="shared" si="4326"/>
        <v>0</v>
      </c>
      <c r="FX480" s="113">
        <f t="shared" si="4327"/>
        <v>0</v>
      </c>
      <c r="FY480" s="70">
        <f t="shared" si="4328"/>
        <v>0</v>
      </c>
      <c r="FZ480" s="113">
        <f t="shared" si="4329"/>
        <v>0</v>
      </c>
      <c r="GA480" s="70">
        <f t="shared" si="4330"/>
        <v>0</v>
      </c>
      <c r="GB480" s="113">
        <f t="shared" si="4331"/>
        <v>0</v>
      </c>
      <c r="GC480" s="70">
        <f t="shared" si="4332"/>
        <v>0</v>
      </c>
      <c r="GD480" s="70">
        <f t="shared" si="4333"/>
        <v>0</v>
      </c>
      <c r="GE480" s="70">
        <f t="shared" si="4334"/>
        <v>57</v>
      </c>
      <c r="GF480" s="70">
        <f t="shared" si="4335"/>
        <v>4</v>
      </c>
      <c r="GG480" s="116"/>
      <c r="GH480" s="116"/>
      <c r="GI480" s="116"/>
      <c r="GJ480" s="116"/>
      <c r="GK480" s="267"/>
      <c r="GL480" s="10"/>
      <c r="GM480" s="10"/>
      <c r="GN480" s="1"/>
      <c r="GO480" s="13"/>
      <c r="GP480" s="26"/>
      <c r="GQ480" s="5"/>
      <c r="GR480" s="5"/>
    </row>
    <row r="481" spans="1:200" ht="24.95" hidden="1" customHeight="1" outlineLevel="1" x14ac:dyDescent="0.3">
      <c r="A481" s="108"/>
      <c r="B481" s="137" t="s">
        <v>233</v>
      </c>
      <c r="C481" s="119" t="s">
        <v>110</v>
      </c>
      <c r="D481" s="119" t="s">
        <v>95</v>
      </c>
      <c r="E481" s="119" t="s">
        <v>123</v>
      </c>
      <c r="F481" s="119" t="s">
        <v>378</v>
      </c>
      <c r="G481" s="119">
        <v>9</v>
      </c>
      <c r="H481" s="119">
        <v>3</v>
      </c>
      <c r="I481" s="119">
        <v>1</v>
      </c>
      <c r="J481" s="119">
        <v>1</v>
      </c>
      <c r="K481" s="119">
        <v>1</v>
      </c>
      <c r="L481" s="138"/>
      <c r="M481" s="139">
        <f t="shared" si="4356"/>
        <v>0</v>
      </c>
      <c r="N481" s="138"/>
      <c r="O481" s="138">
        <f t="shared" si="4357"/>
        <v>0</v>
      </c>
      <c r="P481" s="138"/>
      <c r="Q481" s="140">
        <f t="shared" si="4281"/>
        <v>0</v>
      </c>
      <c r="R481" s="138"/>
      <c r="S481" s="140">
        <f t="shared" si="4358"/>
        <v>0</v>
      </c>
      <c r="T481" s="141"/>
      <c r="U481" s="142">
        <f t="shared" si="4359"/>
        <v>0</v>
      </c>
      <c r="V481" s="141"/>
      <c r="W481" s="142">
        <f t="shared" si="4360"/>
        <v>0</v>
      </c>
      <c r="X481" s="68"/>
      <c r="Y481" s="68">
        <f t="shared" ref="Y481" si="4380">SUM(L481*5/100*J481)</f>
        <v>0</v>
      </c>
      <c r="Z481" s="141"/>
      <c r="AA481" s="142"/>
      <c r="AB481" s="141"/>
      <c r="AC481" s="68">
        <f t="shared" si="4362"/>
        <v>0</v>
      </c>
      <c r="AD481" s="141">
        <v>1</v>
      </c>
      <c r="AE481" s="148">
        <f>H481*15*AD481</f>
        <v>45</v>
      </c>
      <c r="AF481" s="141"/>
      <c r="AG481" s="142">
        <f t="shared" si="4363"/>
        <v>0</v>
      </c>
      <c r="AH481" s="141"/>
      <c r="AI481" s="68">
        <f t="shared" si="4364"/>
        <v>0</v>
      </c>
      <c r="AJ481" s="141"/>
      <c r="AK481" s="68">
        <f t="shared" si="4365"/>
        <v>0</v>
      </c>
      <c r="AL481" s="141"/>
      <c r="AM481" s="142">
        <f>SUM(AL481*H481)*2</f>
        <v>0</v>
      </c>
      <c r="AN481" s="141"/>
      <c r="AO481" s="142">
        <f t="shared" ref="AO481" si="4381">SUM(AN481*J481)</f>
        <v>0</v>
      </c>
      <c r="AP481" s="141"/>
      <c r="AQ481" s="68">
        <f t="shared" si="4366"/>
        <v>0</v>
      </c>
      <c r="AR481" s="141"/>
      <c r="AS481" s="68">
        <f t="shared" si="4367"/>
        <v>0</v>
      </c>
      <c r="AT481" s="141"/>
      <c r="AU481" s="68">
        <f t="shared" si="4368"/>
        <v>0</v>
      </c>
      <c r="AV481" s="141"/>
      <c r="AW481" s="142">
        <f t="shared" ref="AW481" si="4382">SUM(AV481*H481/3)</f>
        <v>0</v>
      </c>
      <c r="AX481" s="141"/>
      <c r="AY481" s="68">
        <f t="shared" ref="AY481" si="4383">SUM(J481*AX481*8)</f>
        <v>0</v>
      </c>
      <c r="AZ481" s="141"/>
      <c r="BA481" s="68">
        <f>SUM(AZ481*H481*5*2/3)</f>
        <v>0</v>
      </c>
      <c r="BB481" s="141"/>
      <c r="BC481" s="68">
        <f t="shared" si="4369"/>
        <v>0</v>
      </c>
      <c r="BD481" s="141"/>
      <c r="BE481" s="112">
        <f t="shared" si="4370"/>
        <v>0</v>
      </c>
      <c r="BF481" s="70"/>
      <c r="BG481" s="70">
        <f t="shared" si="4284"/>
        <v>45</v>
      </c>
      <c r="BH481" s="70">
        <f t="shared" si="4285"/>
        <v>0</v>
      </c>
      <c r="BI481" s="116"/>
      <c r="BJ481" s="116"/>
      <c r="BK481" s="116"/>
      <c r="BL481" s="117"/>
      <c r="BM481" s="108"/>
      <c r="BN481" s="62" t="s">
        <v>261</v>
      </c>
      <c r="BO481" s="63" t="s">
        <v>94</v>
      </c>
      <c r="BP481" s="63" t="s">
        <v>95</v>
      </c>
      <c r="BQ481" s="63" t="s">
        <v>96</v>
      </c>
      <c r="BR481" s="63" t="s">
        <v>413</v>
      </c>
      <c r="BS481" s="63">
        <v>10</v>
      </c>
      <c r="BT481" s="63">
        <v>165</v>
      </c>
      <c r="BU481" s="63">
        <v>2</v>
      </c>
      <c r="BV481" s="63">
        <v>1</v>
      </c>
      <c r="BW481" s="63">
        <f>SUM(BV481)*2</f>
        <v>2</v>
      </c>
      <c r="BX481" s="62">
        <v>6</v>
      </c>
      <c r="BY481" s="64">
        <f>SUM(BZ481+CB481+CD481+CF481+CH481)</f>
        <v>6</v>
      </c>
      <c r="BZ481" s="65"/>
      <c r="CA481" s="66">
        <f>SUM(BZ481)*BU481</f>
        <v>0</v>
      </c>
      <c r="CB481" s="65"/>
      <c r="CC481" s="66">
        <f>CB481*BV481</f>
        <v>0</v>
      </c>
      <c r="CD481" s="65">
        <v>6</v>
      </c>
      <c r="CE481" s="66">
        <f>SUM(CD481)*BV481</f>
        <v>6</v>
      </c>
      <c r="CF481" s="65"/>
      <c r="CG481" s="66">
        <f>SUM(CF481)*BW481</f>
        <v>0</v>
      </c>
      <c r="CH481" s="65"/>
      <c r="CI481" s="66">
        <f>SUM(CH481)*BV481*4</f>
        <v>0</v>
      </c>
      <c r="CJ481" s="67">
        <f>SUM(BW481*DJ481*2+BW481*DL481*2)</f>
        <v>0</v>
      </c>
      <c r="CK481" s="68">
        <f>SUM(BX481*5/100*BV481)</f>
        <v>0.3</v>
      </c>
      <c r="CL481" s="65"/>
      <c r="CM481" s="66"/>
      <c r="CN481" s="65"/>
      <c r="CO481" s="67">
        <f>SUM(CN481)*3*BT481/5</f>
        <v>0</v>
      </c>
      <c r="CP481" s="65"/>
      <c r="CQ481" s="69">
        <f>SUM(CP481*BT481*(30+4))</f>
        <v>0</v>
      </c>
      <c r="CR481" s="65"/>
      <c r="CS481" s="66">
        <f>SUM(CR481*BT481*3)</f>
        <v>0</v>
      </c>
      <c r="CT481" s="65"/>
      <c r="CU481" s="67">
        <f>SUM(CT481*BT481/3)</f>
        <v>0</v>
      </c>
      <c r="CV481" s="65"/>
      <c r="CW481" s="67">
        <f>SUM(CV481*BT481*2/3)</f>
        <v>0</v>
      </c>
      <c r="CX481" s="65"/>
      <c r="CY481" s="66">
        <f>SUM(CX481*BT481)</f>
        <v>0</v>
      </c>
      <c r="CZ481" s="65"/>
      <c r="DA481" s="66">
        <f>SUM(CZ481*BV481)</f>
        <v>0</v>
      </c>
      <c r="DB481" s="65"/>
      <c r="DC481" s="66">
        <f>SUM(DB481*BT481*2)</f>
        <v>0</v>
      </c>
      <c r="DD481" s="65">
        <v>1</v>
      </c>
      <c r="DE481" s="66">
        <f>DD481*BV481*6</f>
        <v>6</v>
      </c>
      <c r="DF481" s="65"/>
      <c r="DG481" s="67">
        <f>DF481*BT481/3</f>
        <v>0</v>
      </c>
      <c r="DH481" s="65"/>
      <c r="DI481" s="66">
        <f>SUM(DH481*BT481/3)</f>
        <v>0</v>
      </c>
      <c r="DJ481" s="65"/>
      <c r="DK481" s="66">
        <f>SUM(BV481*DJ481*8)</f>
        <v>0</v>
      </c>
      <c r="DL481" s="113"/>
      <c r="DM481" s="70"/>
      <c r="DN481" s="113"/>
      <c r="DO481" s="70"/>
      <c r="DP481" s="113"/>
      <c r="DQ481" s="70"/>
      <c r="DR481" s="70"/>
      <c r="DS481" s="70">
        <f t="shared" si="4286"/>
        <v>12.3</v>
      </c>
      <c r="DT481" s="70">
        <f t="shared" si="4287"/>
        <v>12</v>
      </c>
      <c r="DU481" s="116"/>
      <c r="DV481" s="116"/>
      <c r="DW481" s="116"/>
      <c r="DX481" s="117"/>
      <c r="DY481" s="108"/>
      <c r="DZ481" s="62"/>
      <c r="EA481" s="63"/>
      <c r="EB481" s="63"/>
      <c r="EC481" s="63"/>
      <c r="ED481" s="63"/>
      <c r="EE481" s="63"/>
      <c r="EF481" s="63"/>
      <c r="EG481" s="63"/>
      <c r="EH481" s="63"/>
      <c r="EI481" s="63"/>
      <c r="EJ481" s="109">
        <f t="shared" si="4288"/>
        <v>6</v>
      </c>
      <c r="EK481" s="147">
        <f t="shared" si="4289"/>
        <v>6</v>
      </c>
      <c r="EL481" s="65">
        <f t="shared" si="4290"/>
        <v>0</v>
      </c>
      <c r="EM481" s="70">
        <f t="shared" si="4291"/>
        <v>0</v>
      </c>
      <c r="EN481" s="65">
        <f t="shared" si="4292"/>
        <v>0</v>
      </c>
      <c r="EO481" s="70">
        <f t="shared" si="4293"/>
        <v>0</v>
      </c>
      <c r="EP481" s="65">
        <f t="shared" si="4294"/>
        <v>6</v>
      </c>
      <c r="EQ481" s="70">
        <f t="shared" si="4295"/>
        <v>6</v>
      </c>
      <c r="ER481" s="65">
        <f t="shared" si="4296"/>
        <v>0</v>
      </c>
      <c r="ES481" s="70">
        <f t="shared" si="4297"/>
        <v>0</v>
      </c>
      <c r="ET481" s="113">
        <f t="shared" si="4298"/>
        <v>0</v>
      </c>
      <c r="EU481" s="70">
        <f t="shared" si="4299"/>
        <v>0</v>
      </c>
      <c r="EV481" s="70">
        <f t="shared" si="4300"/>
        <v>0</v>
      </c>
      <c r="EW481" s="70">
        <f t="shared" si="4301"/>
        <v>0.3</v>
      </c>
      <c r="EX481" s="113">
        <f t="shared" si="4302"/>
        <v>0</v>
      </c>
      <c r="EY481" s="70">
        <f t="shared" si="4303"/>
        <v>0</v>
      </c>
      <c r="EZ481" s="113">
        <f t="shared" si="4304"/>
        <v>0</v>
      </c>
      <c r="FA481" s="70">
        <f t="shared" si="4305"/>
        <v>0</v>
      </c>
      <c r="FB481" s="113">
        <f t="shared" si="4306"/>
        <v>1</v>
      </c>
      <c r="FC481" s="114">
        <f t="shared" si="4307"/>
        <v>45</v>
      </c>
      <c r="FD481" s="113">
        <f t="shared" si="4308"/>
        <v>0</v>
      </c>
      <c r="FE481" s="70">
        <f t="shared" si="4309"/>
        <v>0</v>
      </c>
      <c r="FF481" s="113">
        <f t="shared" si="4310"/>
        <v>0</v>
      </c>
      <c r="FG481" s="70">
        <f t="shared" si="4311"/>
        <v>0</v>
      </c>
      <c r="FH481" s="113">
        <f t="shared" si="4312"/>
        <v>0</v>
      </c>
      <c r="FI481" s="70">
        <f t="shared" si="4313"/>
        <v>0</v>
      </c>
      <c r="FJ481" s="113">
        <f t="shared" si="4314"/>
        <v>0</v>
      </c>
      <c r="FK481" s="70">
        <f t="shared" si="4315"/>
        <v>0</v>
      </c>
      <c r="FL481" s="113">
        <f t="shared" si="4316"/>
        <v>0</v>
      </c>
      <c r="FM481" s="70">
        <f t="shared" si="4317"/>
        <v>0</v>
      </c>
      <c r="FN481" s="113">
        <f t="shared" si="4318"/>
        <v>0</v>
      </c>
      <c r="FO481" s="70">
        <f t="shared" si="4319"/>
        <v>0</v>
      </c>
      <c r="FP481" s="113">
        <f t="shared" si="4320"/>
        <v>1</v>
      </c>
      <c r="FQ481" s="66">
        <f t="shared" si="4321"/>
        <v>6</v>
      </c>
      <c r="FR481" s="113"/>
      <c r="FS481" s="70">
        <f t="shared" si="4322"/>
        <v>0</v>
      </c>
      <c r="FT481" s="113">
        <f t="shared" si="4323"/>
        <v>0</v>
      </c>
      <c r="FU481" s="70">
        <f t="shared" si="4324"/>
        <v>0</v>
      </c>
      <c r="FV481" s="113">
        <f t="shared" si="4325"/>
        <v>0</v>
      </c>
      <c r="FW481" s="70">
        <f t="shared" si="4326"/>
        <v>0</v>
      </c>
      <c r="FX481" s="113">
        <f t="shared" si="4327"/>
        <v>0</v>
      </c>
      <c r="FY481" s="70">
        <f t="shared" si="4328"/>
        <v>0</v>
      </c>
      <c r="FZ481" s="113">
        <f t="shared" si="4329"/>
        <v>0</v>
      </c>
      <c r="GA481" s="70">
        <f t="shared" si="4330"/>
        <v>0</v>
      </c>
      <c r="GB481" s="113">
        <f t="shared" si="4331"/>
        <v>0</v>
      </c>
      <c r="GC481" s="70">
        <f t="shared" si="4332"/>
        <v>0</v>
      </c>
      <c r="GD481" s="70">
        <f t="shared" si="4333"/>
        <v>0</v>
      </c>
      <c r="GE481" s="70">
        <f t="shared" si="4334"/>
        <v>57.3</v>
      </c>
      <c r="GF481" s="70">
        <f t="shared" si="4335"/>
        <v>12</v>
      </c>
      <c r="GG481" s="116"/>
      <c r="GH481" s="116"/>
      <c r="GI481" s="116"/>
      <c r="GJ481" s="116"/>
      <c r="GK481" s="267"/>
      <c r="GL481" s="10"/>
      <c r="GM481" s="10"/>
      <c r="GN481" s="1"/>
      <c r="GO481" s="13"/>
      <c r="GP481" s="26"/>
      <c r="GQ481" s="5"/>
      <c r="GR481" s="5"/>
    </row>
    <row r="482" spans="1:200" ht="24.95" hidden="1" customHeight="1" outlineLevel="1" x14ac:dyDescent="0.3">
      <c r="A482" s="108"/>
      <c r="B482" s="137" t="s">
        <v>249</v>
      </c>
      <c r="C482" s="119" t="s">
        <v>110</v>
      </c>
      <c r="D482" s="119" t="s">
        <v>95</v>
      </c>
      <c r="E482" s="119" t="s">
        <v>130</v>
      </c>
      <c r="F482" s="119" t="s">
        <v>246</v>
      </c>
      <c r="G482" s="119">
        <v>9</v>
      </c>
      <c r="H482" s="119">
        <v>1</v>
      </c>
      <c r="I482" s="119">
        <v>2</v>
      </c>
      <c r="J482" s="119">
        <v>3</v>
      </c>
      <c r="K482" s="119">
        <f t="shared" ref="K482" si="4384">SUM(J482)*2</f>
        <v>6</v>
      </c>
      <c r="L482" s="137"/>
      <c r="M482" s="172">
        <f t="shared" si="4356"/>
        <v>0</v>
      </c>
      <c r="N482" s="173"/>
      <c r="O482" s="142">
        <f t="shared" si="4357"/>
        <v>0</v>
      </c>
      <c r="P482" s="173"/>
      <c r="Q482" s="142">
        <f t="shared" si="4281"/>
        <v>0</v>
      </c>
      <c r="R482" s="173"/>
      <c r="S482" s="142">
        <f t="shared" ref="S482" si="4385">SUM(R482)*J482</f>
        <v>0</v>
      </c>
      <c r="T482" s="173"/>
      <c r="U482" s="142">
        <f t="shared" ref="U482" si="4386">SUM(T482)*K482</f>
        <v>0</v>
      </c>
      <c r="V482" s="173"/>
      <c r="W482" s="142">
        <f t="shared" si="4360"/>
        <v>0</v>
      </c>
      <c r="X482" s="68">
        <f t="shared" ref="X482" si="4387">SUM(J482*AX482*2+K482*AZ482*2)</f>
        <v>0</v>
      </c>
      <c r="Y482" s="68">
        <f t="shared" ref="Y482" si="4388">L482*J482*0.05</f>
        <v>0</v>
      </c>
      <c r="Z482" s="173"/>
      <c r="AA482" s="142"/>
      <c r="AB482" s="173">
        <v>17</v>
      </c>
      <c r="AC482" s="68">
        <f>AB482*H482*0.5</f>
        <v>8.5</v>
      </c>
      <c r="AD482" s="113"/>
      <c r="AE482" s="114"/>
      <c r="AF482" s="113"/>
      <c r="AG482" s="70"/>
      <c r="AH482" s="113"/>
      <c r="AI482" s="70"/>
      <c r="AJ482" s="113"/>
      <c r="AK482" s="70"/>
      <c r="AL482" s="113"/>
      <c r="AM482" s="70"/>
      <c r="AN482" s="113"/>
      <c r="AO482" s="70"/>
      <c r="AP482" s="113"/>
      <c r="AQ482" s="70"/>
      <c r="AR482" s="113"/>
      <c r="AS482" s="70"/>
      <c r="AT482" s="113"/>
      <c r="AU482" s="70"/>
      <c r="AV482" s="113"/>
      <c r="AW482" s="70"/>
      <c r="AX482" s="113"/>
      <c r="AY482" s="70"/>
      <c r="AZ482" s="113"/>
      <c r="BA482" s="70"/>
      <c r="BB482" s="113"/>
      <c r="BC482" s="70"/>
      <c r="BD482" s="113"/>
      <c r="BE482" s="70"/>
      <c r="BF482" s="70"/>
      <c r="BG482" s="70">
        <f t="shared" si="4284"/>
        <v>8.5</v>
      </c>
      <c r="BH482" s="70">
        <f t="shared" si="4285"/>
        <v>0</v>
      </c>
      <c r="BI482" s="116"/>
      <c r="BJ482" s="116"/>
      <c r="BK482" s="116"/>
      <c r="BL482" s="117"/>
      <c r="BM482" s="108"/>
      <c r="BN482" s="62" t="s">
        <v>261</v>
      </c>
      <c r="BO482" s="63" t="s">
        <v>94</v>
      </c>
      <c r="BP482" s="63" t="s">
        <v>95</v>
      </c>
      <c r="BQ482" s="63" t="s">
        <v>96</v>
      </c>
      <c r="BR482" s="63" t="s">
        <v>264</v>
      </c>
      <c r="BS482" s="63">
        <v>10</v>
      </c>
      <c r="BT482" s="63">
        <v>165</v>
      </c>
      <c r="BU482" s="63">
        <v>2</v>
      </c>
      <c r="BV482" s="63">
        <v>1</v>
      </c>
      <c r="BW482" s="63">
        <f>SUM(BV482)*2</f>
        <v>2</v>
      </c>
      <c r="BX482" s="62">
        <v>6</v>
      </c>
      <c r="BY482" s="64">
        <f>SUM(BZ482+CB482+CD482+CF482+CH482)</f>
        <v>6</v>
      </c>
      <c r="BZ482" s="65"/>
      <c r="CA482" s="66">
        <f>SUM(BZ482)*BU482</f>
        <v>0</v>
      </c>
      <c r="CB482" s="65"/>
      <c r="CC482" s="66">
        <f>CB482*BV482</f>
        <v>0</v>
      </c>
      <c r="CD482" s="65">
        <v>6</v>
      </c>
      <c r="CE482" s="66">
        <f>SUM(CD482)*BV482</f>
        <v>6</v>
      </c>
      <c r="CF482" s="65"/>
      <c r="CG482" s="66">
        <f>SUM(CF482)*BW482</f>
        <v>0</v>
      </c>
      <c r="CH482" s="65"/>
      <c r="CI482" s="66">
        <f>SUM(CH482)*BV482*4</f>
        <v>0</v>
      </c>
      <c r="CJ482" s="67">
        <f>SUM(BW482*DJ482*2+BW482*DL482*2)</f>
        <v>0</v>
      </c>
      <c r="CK482" s="68">
        <f>SUM(BX482*5/100*BV482)</f>
        <v>0.3</v>
      </c>
      <c r="CL482" s="65"/>
      <c r="CM482" s="66"/>
      <c r="CN482" s="65"/>
      <c r="CO482" s="67">
        <f>SUM(CN482)*3*BT482/5</f>
        <v>0</v>
      </c>
      <c r="CP482" s="65"/>
      <c r="CQ482" s="69">
        <f>SUM(CP482*BT482*(30+4))</f>
        <v>0</v>
      </c>
      <c r="CR482" s="65"/>
      <c r="CS482" s="66">
        <f>SUM(CR482*BT482*3)</f>
        <v>0</v>
      </c>
      <c r="CT482" s="65"/>
      <c r="CU482" s="67">
        <f>SUM(CT482*BT482/3)</f>
        <v>0</v>
      </c>
      <c r="CV482" s="65"/>
      <c r="CW482" s="67">
        <f>SUM(CV482*BT482*2/3)</f>
        <v>0</v>
      </c>
      <c r="CX482" s="65"/>
      <c r="CY482" s="66">
        <f>SUM(CX482*BT482)</f>
        <v>0</v>
      </c>
      <c r="CZ482" s="65"/>
      <c r="DA482" s="66">
        <f>SUM(CZ482*BV482)</f>
        <v>0</v>
      </c>
      <c r="DB482" s="65"/>
      <c r="DC482" s="66">
        <f>SUM(DB482*BT482*2)</f>
        <v>0</v>
      </c>
      <c r="DD482" s="65">
        <v>1</v>
      </c>
      <c r="DE482" s="66">
        <f>DD482*BV482*6</f>
        <v>6</v>
      </c>
      <c r="DF482" s="65"/>
      <c r="DG482" s="67">
        <f>DF482*BT482/3</f>
        <v>0</v>
      </c>
      <c r="DH482" s="65"/>
      <c r="DI482" s="66">
        <f>SUM(DH482*BT482/3)</f>
        <v>0</v>
      </c>
      <c r="DJ482" s="65"/>
      <c r="DK482" s="66">
        <f>SUM(BV482*DJ482*8)</f>
        <v>0</v>
      </c>
      <c r="DL482" s="113"/>
      <c r="DM482" s="70"/>
      <c r="DN482" s="113"/>
      <c r="DO482" s="70"/>
      <c r="DP482" s="113"/>
      <c r="DQ482" s="70"/>
      <c r="DR482" s="70"/>
      <c r="DS482" s="70">
        <f t="shared" si="4286"/>
        <v>12.3</v>
      </c>
      <c r="DT482" s="70">
        <f t="shared" si="4287"/>
        <v>12</v>
      </c>
      <c r="DU482" s="116"/>
      <c r="DV482" s="116"/>
      <c r="DW482" s="116"/>
      <c r="DX482" s="117"/>
      <c r="DY482" s="108"/>
      <c r="DZ482" s="62"/>
      <c r="EA482" s="63"/>
      <c r="EB482" s="63"/>
      <c r="EC482" s="63"/>
      <c r="ED482" s="63"/>
      <c r="EE482" s="63"/>
      <c r="EF482" s="63"/>
      <c r="EG482" s="63"/>
      <c r="EH482" s="63"/>
      <c r="EI482" s="63"/>
      <c r="EJ482" s="62">
        <f t="shared" si="4288"/>
        <v>6</v>
      </c>
      <c r="EK482" s="147">
        <f t="shared" si="4289"/>
        <v>6</v>
      </c>
      <c r="EL482" s="65">
        <f t="shared" si="4290"/>
        <v>0</v>
      </c>
      <c r="EM482" s="70">
        <f t="shared" si="4291"/>
        <v>0</v>
      </c>
      <c r="EN482" s="65">
        <f t="shared" si="4292"/>
        <v>0</v>
      </c>
      <c r="EO482" s="70">
        <f t="shared" si="4293"/>
        <v>0</v>
      </c>
      <c r="EP482" s="65">
        <f t="shared" si="4294"/>
        <v>6</v>
      </c>
      <c r="EQ482" s="70">
        <f t="shared" si="4295"/>
        <v>6</v>
      </c>
      <c r="ER482" s="65">
        <f t="shared" si="4296"/>
        <v>0</v>
      </c>
      <c r="ES482" s="70">
        <f t="shared" si="4297"/>
        <v>0</v>
      </c>
      <c r="ET482" s="113">
        <f t="shared" si="4298"/>
        <v>0</v>
      </c>
      <c r="EU482" s="70">
        <f t="shared" si="4299"/>
        <v>0</v>
      </c>
      <c r="EV482" s="70">
        <f t="shared" si="4300"/>
        <v>0</v>
      </c>
      <c r="EW482" s="70">
        <f t="shared" si="4301"/>
        <v>0.3</v>
      </c>
      <c r="EX482" s="113">
        <f t="shared" si="4302"/>
        <v>0</v>
      </c>
      <c r="EY482" s="70">
        <f t="shared" si="4303"/>
        <v>0</v>
      </c>
      <c r="EZ482" s="113">
        <f t="shared" si="4304"/>
        <v>17</v>
      </c>
      <c r="FA482" s="70">
        <f t="shared" si="4305"/>
        <v>8.5</v>
      </c>
      <c r="FB482" s="113">
        <f t="shared" si="4306"/>
        <v>0</v>
      </c>
      <c r="FC482" s="114">
        <f t="shared" si="4307"/>
        <v>0</v>
      </c>
      <c r="FD482" s="113">
        <f t="shared" si="4308"/>
        <v>0</v>
      </c>
      <c r="FE482" s="70">
        <f t="shared" si="4309"/>
        <v>0</v>
      </c>
      <c r="FF482" s="113">
        <f t="shared" si="4310"/>
        <v>0</v>
      </c>
      <c r="FG482" s="70">
        <f t="shared" si="4311"/>
        <v>0</v>
      </c>
      <c r="FH482" s="113">
        <f t="shared" si="4312"/>
        <v>0</v>
      </c>
      <c r="FI482" s="70">
        <f t="shared" si="4313"/>
        <v>0</v>
      </c>
      <c r="FJ482" s="113">
        <f t="shared" si="4314"/>
        <v>0</v>
      </c>
      <c r="FK482" s="70">
        <f t="shared" si="4315"/>
        <v>0</v>
      </c>
      <c r="FL482" s="113">
        <f t="shared" si="4316"/>
        <v>0</v>
      </c>
      <c r="FM482" s="70">
        <f t="shared" si="4317"/>
        <v>0</v>
      </c>
      <c r="FN482" s="113">
        <f t="shared" si="4318"/>
        <v>0</v>
      </c>
      <c r="FO482" s="70">
        <f t="shared" si="4319"/>
        <v>0</v>
      </c>
      <c r="FP482" s="113">
        <f t="shared" si="4320"/>
        <v>1</v>
      </c>
      <c r="FQ482" s="66">
        <f t="shared" si="4321"/>
        <v>6</v>
      </c>
      <c r="FR482" s="113"/>
      <c r="FS482" s="70">
        <f t="shared" si="4322"/>
        <v>0</v>
      </c>
      <c r="FT482" s="113">
        <f t="shared" si="4323"/>
        <v>0</v>
      </c>
      <c r="FU482" s="70">
        <f t="shared" si="4324"/>
        <v>0</v>
      </c>
      <c r="FV482" s="113">
        <f t="shared" si="4325"/>
        <v>0</v>
      </c>
      <c r="FW482" s="70">
        <f t="shared" si="4326"/>
        <v>0</v>
      </c>
      <c r="FX482" s="113">
        <f t="shared" si="4327"/>
        <v>0</v>
      </c>
      <c r="FY482" s="70">
        <f t="shared" si="4328"/>
        <v>0</v>
      </c>
      <c r="FZ482" s="113">
        <f t="shared" si="4329"/>
        <v>0</v>
      </c>
      <c r="GA482" s="70">
        <f t="shared" si="4330"/>
        <v>0</v>
      </c>
      <c r="GB482" s="113">
        <f t="shared" si="4331"/>
        <v>0</v>
      </c>
      <c r="GC482" s="70">
        <f t="shared" si="4332"/>
        <v>0</v>
      </c>
      <c r="GD482" s="70">
        <f t="shared" si="4333"/>
        <v>0</v>
      </c>
      <c r="GE482" s="70">
        <f t="shared" si="4334"/>
        <v>20.8</v>
      </c>
      <c r="GF482" s="70">
        <f t="shared" si="4335"/>
        <v>12</v>
      </c>
      <c r="GG482" s="116"/>
      <c r="GH482" s="116"/>
      <c r="GI482" s="116"/>
      <c r="GJ482" s="116"/>
      <c r="GK482" s="267"/>
      <c r="GL482" s="10"/>
      <c r="GM482" s="10"/>
      <c r="GN482" s="1"/>
      <c r="GO482" s="13"/>
      <c r="GP482" s="26"/>
      <c r="GQ482" s="5"/>
      <c r="GR482" s="5"/>
    </row>
    <row r="483" spans="1:200" ht="24.95" hidden="1" customHeight="1" outlineLevel="1" x14ac:dyDescent="0.3">
      <c r="A483" s="108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109"/>
      <c r="M483" s="147">
        <f t="shared" ref="M483:M489" si="4389">SUM(N483+P483+T483+V483+AR483*2)</f>
        <v>0</v>
      </c>
      <c r="N483" s="65"/>
      <c r="O483" s="70"/>
      <c r="P483" s="65"/>
      <c r="Q483" s="70"/>
      <c r="R483" s="65"/>
      <c r="S483" s="70"/>
      <c r="T483" s="65"/>
      <c r="U483" s="70"/>
      <c r="V483" s="113"/>
      <c r="W483" s="70"/>
      <c r="X483" s="70"/>
      <c r="Y483" s="70"/>
      <c r="Z483" s="113"/>
      <c r="AA483" s="70"/>
      <c r="AB483" s="113"/>
      <c r="AC483" s="70"/>
      <c r="AD483" s="113"/>
      <c r="AE483" s="114"/>
      <c r="AF483" s="113"/>
      <c r="AG483" s="70"/>
      <c r="AH483" s="113"/>
      <c r="AI483" s="70"/>
      <c r="AJ483" s="113"/>
      <c r="AK483" s="70"/>
      <c r="AL483" s="113"/>
      <c r="AM483" s="70"/>
      <c r="AN483" s="113"/>
      <c r="AO483" s="70"/>
      <c r="AP483" s="113"/>
      <c r="AQ483" s="70"/>
      <c r="AR483" s="113"/>
      <c r="AS483" s="70"/>
      <c r="AT483" s="113"/>
      <c r="AU483" s="70"/>
      <c r="AV483" s="113"/>
      <c r="AW483" s="70"/>
      <c r="AX483" s="113"/>
      <c r="AY483" s="70"/>
      <c r="AZ483" s="113"/>
      <c r="BA483" s="70"/>
      <c r="BB483" s="113"/>
      <c r="BC483" s="70"/>
      <c r="BD483" s="113"/>
      <c r="BE483" s="70"/>
      <c r="BF483" s="70"/>
      <c r="BG483" s="70">
        <f t="shared" si="4284"/>
        <v>0</v>
      </c>
      <c r="BH483" s="70">
        <f t="shared" si="4285"/>
        <v>0</v>
      </c>
      <c r="BI483" s="116"/>
      <c r="BJ483" s="116"/>
      <c r="BK483" s="116"/>
      <c r="BL483" s="117"/>
      <c r="BM483" s="108"/>
      <c r="BN483" s="62"/>
      <c r="BO483" s="63"/>
      <c r="BP483" s="63"/>
      <c r="BQ483" s="63"/>
      <c r="BR483" s="63"/>
      <c r="BS483" s="63"/>
      <c r="BT483" s="63"/>
      <c r="BU483" s="63"/>
      <c r="BV483" s="63"/>
      <c r="BW483" s="63"/>
      <c r="BX483" s="109"/>
      <c r="BY483" s="147">
        <f t="shared" ref="BY483:BY489" si="4390">SUM(BZ483+CB483+CF483+CH483+DD483*2)</f>
        <v>0</v>
      </c>
      <c r="BZ483" s="65"/>
      <c r="CA483" s="70"/>
      <c r="CB483" s="65"/>
      <c r="CC483" s="70"/>
      <c r="CD483" s="65"/>
      <c r="CE483" s="70"/>
      <c r="CF483" s="65"/>
      <c r="CG483" s="70"/>
      <c r="CH483" s="113"/>
      <c r="CI483" s="70"/>
      <c r="CJ483" s="70"/>
      <c r="CK483" s="70"/>
      <c r="CL483" s="113"/>
      <c r="CM483" s="70"/>
      <c r="CN483" s="113"/>
      <c r="CO483" s="70"/>
      <c r="CP483" s="113"/>
      <c r="CQ483" s="114"/>
      <c r="CR483" s="113"/>
      <c r="CS483" s="70"/>
      <c r="CT483" s="113"/>
      <c r="CU483" s="70"/>
      <c r="CV483" s="113"/>
      <c r="CW483" s="70"/>
      <c r="CX483" s="113"/>
      <c r="CY483" s="70"/>
      <c r="CZ483" s="113"/>
      <c r="DA483" s="70"/>
      <c r="DB483" s="113"/>
      <c r="DC483" s="66"/>
      <c r="DD483" s="113"/>
      <c r="DE483" s="66"/>
      <c r="DF483" s="113"/>
      <c r="DG483" s="70"/>
      <c r="DH483" s="113"/>
      <c r="DI483" s="70"/>
      <c r="DJ483" s="113"/>
      <c r="DK483" s="66"/>
      <c r="DL483" s="113"/>
      <c r="DM483" s="70"/>
      <c r="DN483" s="113"/>
      <c r="DO483" s="70"/>
      <c r="DP483" s="113"/>
      <c r="DQ483" s="70"/>
      <c r="DR483" s="70"/>
      <c r="DS483" s="70">
        <f t="shared" si="4286"/>
        <v>0</v>
      </c>
      <c r="DT483" s="70">
        <f t="shared" si="4287"/>
        <v>0</v>
      </c>
      <c r="DU483" s="116"/>
      <c r="DV483" s="116"/>
      <c r="DW483" s="116"/>
      <c r="DX483" s="117"/>
      <c r="DY483" s="108"/>
      <c r="DZ483" s="62"/>
      <c r="EA483" s="63"/>
      <c r="EB483" s="63"/>
      <c r="EC483" s="63"/>
      <c r="ED483" s="63"/>
      <c r="EE483" s="63"/>
      <c r="EF483" s="63"/>
      <c r="EG483" s="63"/>
      <c r="EH483" s="63"/>
      <c r="EI483" s="63"/>
      <c r="EJ483" s="109">
        <f t="shared" si="4288"/>
        <v>0</v>
      </c>
      <c r="EK483" s="147">
        <f t="shared" si="4289"/>
        <v>0</v>
      </c>
      <c r="EL483" s="65">
        <f t="shared" si="4290"/>
        <v>0</v>
      </c>
      <c r="EM483" s="70">
        <f t="shared" si="4291"/>
        <v>0</v>
      </c>
      <c r="EN483" s="65">
        <f t="shared" si="4292"/>
        <v>0</v>
      </c>
      <c r="EO483" s="70">
        <f t="shared" si="4293"/>
        <v>0</v>
      </c>
      <c r="EP483" s="65">
        <f t="shared" si="4294"/>
        <v>0</v>
      </c>
      <c r="EQ483" s="70">
        <f t="shared" si="4295"/>
        <v>0</v>
      </c>
      <c r="ER483" s="65">
        <f t="shared" si="4296"/>
        <v>0</v>
      </c>
      <c r="ES483" s="70">
        <f t="shared" si="4297"/>
        <v>0</v>
      </c>
      <c r="ET483" s="113">
        <f t="shared" si="4298"/>
        <v>0</v>
      </c>
      <c r="EU483" s="70">
        <f t="shared" si="4299"/>
        <v>0</v>
      </c>
      <c r="EV483" s="70">
        <f t="shared" si="4300"/>
        <v>0</v>
      </c>
      <c r="EW483" s="70">
        <f t="shared" si="4301"/>
        <v>0</v>
      </c>
      <c r="EX483" s="113">
        <f t="shared" si="4302"/>
        <v>0</v>
      </c>
      <c r="EY483" s="70">
        <f t="shared" si="4303"/>
        <v>0</v>
      </c>
      <c r="EZ483" s="113">
        <f t="shared" si="4304"/>
        <v>0</v>
      </c>
      <c r="FA483" s="70">
        <f t="shared" si="4305"/>
        <v>0</v>
      </c>
      <c r="FB483" s="113">
        <f t="shared" si="4306"/>
        <v>0</v>
      </c>
      <c r="FC483" s="114">
        <f t="shared" si="4307"/>
        <v>0</v>
      </c>
      <c r="FD483" s="113">
        <f t="shared" si="4308"/>
        <v>0</v>
      </c>
      <c r="FE483" s="70">
        <f t="shared" si="4309"/>
        <v>0</v>
      </c>
      <c r="FF483" s="113">
        <f t="shared" si="4310"/>
        <v>0</v>
      </c>
      <c r="FG483" s="70">
        <f t="shared" si="4311"/>
        <v>0</v>
      </c>
      <c r="FH483" s="113">
        <f t="shared" si="4312"/>
        <v>0</v>
      </c>
      <c r="FI483" s="70">
        <f t="shared" si="4313"/>
        <v>0</v>
      </c>
      <c r="FJ483" s="113">
        <f t="shared" si="4314"/>
        <v>0</v>
      </c>
      <c r="FK483" s="70">
        <f t="shared" si="4315"/>
        <v>0</v>
      </c>
      <c r="FL483" s="113">
        <f t="shared" si="4316"/>
        <v>0</v>
      </c>
      <c r="FM483" s="70">
        <f t="shared" si="4317"/>
        <v>0</v>
      </c>
      <c r="FN483" s="113">
        <f t="shared" si="4318"/>
        <v>0</v>
      </c>
      <c r="FO483" s="70">
        <f t="shared" si="4319"/>
        <v>0</v>
      </c>
      <c r="FP483" s="113">
        <f t="shared" si="4320"/>
        <v>0</v>
      </c>
      <c r="FQ483" s="66">
        <f t="shared" si="4321"/>
        <v>0</v>
      </c>
      <c r="FR483" s="113"/>
      <c r="FS483" s="70">
        <f t="shared" si="4322"/>
        <v>0</v>
      </c>
      <c r="FT483" s="113">
        <f t="shared" si="4323"/>
        <v>0</v>
      </c>
      <c r="FU483" s="70">
        <f t="shared" si="4324"/>
        <v>0</v>
      </c>
      <c r="FV483" s="113">
        <f t="shared" si="4325"/>
        <v>0</v>
      </c>
      <c r="FW483" s="70">
        <f t="shared" si="4326"/>
        <v>0</v>
      </c>
      <c r="FX483" s="113">
        <f t="shared" si="4327"/>
        <v>0</v>
      </c>
      <c r="FY483" s="70">
        <f t="shared" si="4328"/>
        <v>0</v>
      </c>
      <c r="FZ483" s="113">
        <f t="shared" si="4329"/>
        <v>0</v>
      </c>
      <c r="GA483" s="70">
        <f t="shared" si="4330"/>
        <v>0</v>
      </c>
      <c r="GB483" s="113">
        <f t="shared" si="4331"/>
        <v>0</v>
      </c>
      <c r="GC483" s="70">
        <f t="shared" si="4332"/>
        <v>0</v>
      </c>
      <c r="GD483" s="70">
        <f t="shared" si="4333"/>
        <v>0</v>
      </c>
      <c r="GE483" s="70">
        <f t="shared" si="4334"/>
        <v>0</v>
      </c>
      <c r="GF483" s="70">
        <f t="shared" si="4335"/>
        <v>0</v>
      </c>
      <c r="GG483" s="116"/>
      <c r="GH483" s="116"/>
      <c r="GI483" s="116"/>
      <c r="GJ483" s="116"/>
      <c r="GK483" s="267"/>
      <c r="GL483" s="10"/>
      <c r="GM483" s="10"/>
      <c r="GN483" s="1"/>
      <c r="GO483" s="13"/>
      <c r="GP483" s="26"/>
      <c r="GQ483" s="5"/>
      <c r="GR483" s="5"/>
    </row>
    <row r="484" spans="1:200" ht="24.95" hidden="1" customHeight="1" outlineLevel="1" x14ac:dyDescent="0.3">
      <c r="A484" s="108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2"/>
      <c r="M484" s="147">
        <f t="shared" si="4389"/>
        <v>0</v>
      </c>
      <c r="N484" s="65"/>
      <c r="O484" s="70"/>
      <c r="P484" s="65"/>
      <c r="Q484" s="70"/>
      <c r="R484" s="65"/>
      <c r="S484" s="70"/>
      <c r="T484" s="65"/>
      <c r="U484" s="70"/>
      <c r="V484" s="113"/>
      <c r="W484" s="70"/>
      <c r="X484" s="70"/>
      <c r="Y484" s="70"/>
      <c r="Z484" s="113"/>
      <c r="AA484" s="70"/>
      <c r="AB484" s="113"/>
      <c r="AC484" s="70"/>
      <c r="AD484" s="113"/>
      <c r="AE484" s="114"/>
      <c r="AF484" s="113"/>
      <c r="AG484" s="70"/>
      <c r="AH484" s="113"/>
      <c r="AI484" s="70"/>
      <c r="AJ484" s="113"/>
      <c r="AK484" s="70"/>
      <c r="AL484" s="113"/>
      <c r="AM484" s="70"/>
      <c r="AN484" s="113"/>
      <c r="AO484" s="70"/>
      <c r="AP484" s="113"/>
      <c r="AQ484" s="70"/>
      <c r="AR484" s="113"/>
      <c r="AS484" s="70"/>
      <c r="AT484" s="113"/>
      <c r="AU484" s="70"/>
      <c r="AV484" s="113"/>
      <c r="AW484" s="70"/>
      <c r="AX484" s="113"/>
      <c r="AY484" s="70"/>
      <c r="AZ484" s="113"/>
      <c r="BA484" s="70"/>
      <c r="BB484" s="113"/>
      <c r="BC484" s="70"/>
      <c r="BD484" s="113"/>
      <c r="BE484" s="70"/>
      <c r="BF484" s="70"/>
      <c r="BG484" s="70">
        <f t="shared" si="4284"/>
        <v>0</v>
      </c>
      <c r="BH484" s="70">
        <f t="shared" si="4285"/>
        <v>0</v>
      </c>
      <c r="BI484" s="116"/>
      <c r="BJ484" s="116"/>
      <c r="BK484" s="116"/>
      <c r="BL484" s="117"/>
      <c r="BM484" s="108"/>
      <c r="BN484" s="62"/>
      <c r="BO484" s="63"/>
      <c r="BP484" s="63"/>
      <c r="BQ484" s="63"/>
      <c r="BR484" s="63"/>
      <c r="BS484" s="63"/>
      <c r="BT484" s="63"/>
      <c r="BU484" s="63"/>
      <c r="BV484" s="63"/>
      <c r="BW484" s="63"/>
      <c r="BX484" s="62"/>
      <c r="BY484" s="147">
        <f t="shared" si="4390"/>
        <v>0</v>
      </c>
      <c r="BZ484" s="65"/>
      <c r="CA484" s="70"/>
      <c r="CB484" s="65"/>
      <c r="CC484" s="70"/>
      <c r="CD484" s="65"/>
      <c r="CE484" s="70"/>
      <c r="CF484" s="65"/>
      <c r="CG484" s="70"/>
      <c r="CH484" s="113"/>
      <c r="CI484" s="70"/>
      <c r="CJ484" s="70"/>
      <c r="CK484" s="70"/>
      <c r="CL484" s="113"/>
      <c r="CM484" s="70"/>
      <c r="CN484" s="113"/>
      <c r="CO484" s="70"/>
      <c r="CP484" s="113"/>
      <c r="CQ484" s="114"/>
      <c r="CR484" s="113"/>
      <c r="CS484" s="70"/>
      <c r="CT484" s="113"/>
      <c r="CU484" s="70"/>
      <c r="CV484" s="113"/>
      <c r="CW484" s="70"/>
      <c r="CX484" s="113"/>
      <c r="CY484" s="70"/>
      <c r="CZ484" s="113"/>
      <c r="DA484" s="70"/>
      <c r="DB484" s="113"/>
      <c r="DC484" s="66"/>
      <c r="DD484" s="113"/>
      <c r="DE484" s="66"/>
      <c r="DF484" s="113"/>
      <c r="DG484" s="70"/>
      <c r="DH484" s="113"/>
      <c r="DI484" s="70"/>
      <c r="DJ484" s="113"/>
      <c r="DK484" s="66"/>
      <c r="DL484" s="113"/>
      <c r="DM484" s="70"/>
      <c r="DN484" s="113"/>
      <c r="DO484" s="70"/>
      <c r="DP484" s="113"/>
      <c r="DQ484" s="70"/>
      <c r="DR484" s="70"/>
      <c r="DS484" s="70">
        <f t="shared" si="4286"/>
        <v>0</v>
      </c>
      <c r="DT484" s="70">
        <f t="shared" si="4287"/>
        <v>0</v>
      </c>
      <c r="DU484" s="116"/>
      <c r="DV484" s="116"/>
      <c r="DW484" s="116"/>
      <c r="DX484" s="117"/>
      <c r="DY484" s="108"/>
      <c r="DZ484" s="62"/>
      <c r="EA484" s="63"/>
      <c r="EB484" s="63"/>
      <c r="EC484" s="63"/>
      <c r="ED484" s="63"/>
      <c r="EE484" s="63"/>
      <c r="EF484" s="63"/>
      <c r="EG484" s="63"/>
      <c r="EH484" s="63"/>
      <c r="EI484" s="63"/>
      <c r="EJ484" s="62">
        <f t="shared" si="4288"/>
        <v>0</v>
      </c>
      <c r="EK484" s="147">
        <f t="shared" si="4289"/>
        <v>0</v>
      </c>
      <c r="EL484" s="65">
        <f t="shared" si="4290"/>
        <v>0</v>
      </c>
      <c r="EM484" s="70">
        <f t="shared" si="4291"/>
        <v>0</v>
      </c>
      <c r="EN484" s="65">
        <f t="shared" si="4292"/>
        <v>0</v>
      </c>
      <c r="EO484" s="70">
        <f t="shared" si="4293"/>
        <v>0</v>
      </c>
      <c r="EP484" s="65">
        <f t="shared" si="4294"/>
        <v>0</v>
      </c>
      <c r="EQ484" s="70">
        <f t="shared" si="4295"/>
        <v>0</v>
      </c>
      <c r="ER484" s="65">
        <f t="shared" si="4296"/>
        <v>0</v>
      </c>
      <c r="ES484" s="70">
        <f t="shared" si="4297"/>
        <v>0</v>
      </c>
      <c r="ET484" s="113">
        <f t="shared" si="4298"/>
        <v>0</v>
      </c>
      <c r="EU484" s="70">
        <f t="shared" si="4299"/>
        <v>0</v>
      </c>
      <c r="EV484" s="70">
        <f t="shared" si="4300"/>
        <v>0</v>
      </c>
      <c r="EW484" s="70">
        <f t="shared" si="4301"/>
        <v>0</v>
      </c>
      <c r="EX484" s="113">
        <f t="shared" si="4302"/>
        <v>0</v>
      </c>
      <c r="EY484" s="70">
        <f t="shared" si="4303"/>
        <v>0</v>
      </c>
      <c r="EZ484" s="113">
        <f t="shared" si="4304"/>
        <v>0</v>
      </c>
      <c r="FA484" s="70">
        <f t="shared" si="4305"/>
        <v>0</v>
      </c>
      <c r="FB484" s="113">
        <f t="shared" si="4306"/>
        <v>0</v>
      </c>
      <c r="FC484" s="114">
        <f t="shared" si="4307"/>
        <v>0</v>
      </c>
      <c r="FD484" s="113">
        <f t="shared" si="4308"/>
        <v>0</v>
      </c>
      <c r="FE484" s="70">
        <f t="shared" si="4309"/>
        <v>0</v>
      </c>
      <c r="FF484" s="113">
        <f t="shared" si="4310"/>
        <v>0</v>
      </c>
      <c r="FG484" s="70">
        <f t="shared" si="4311"/>
        <v>0</v>
      </c>
      <c r="FH484" s="113">
        <f t="shared" si="4312"/>
        <v>0</v>
      </c>
      <c r="FI484" s="70">
        <f t="shared" si="4313"/>
        <v>0</v>
      </c>
      <c r="FJ484" s="113">
        <f t="shared" si="4314"/>
        <v>0</v>
      </c>
      <c r="FK484" s="70">
        <f t="shared" si="4315"/>
        <v>0</v>
      </c>
      <c r="FL484" s="113">
        <f t="shared" si="4316"/>
        <v>0</v>
      </c>
      <c r="FM484" s="70">
        <f t="shared" si="4317"/>
        <v>0</v>
      </c>
      <c r="FN484" s="113">
        <f t="shared" si="4318"/>
        <v>0</v>
      </c>
      <c r="FO484" s="70">
        <f t="shared" si="4319"/>
        <v>0</v>
      </c>
      <c r="FP484" s="113">
        <f t="shared" si="4320"/>
        <v>0</v>
      </c>
      <c r="FQ484" s="66">
        <f t="shared" si="4321"/>
        <v>0</v>
      </c>
      <c r="FR484" s="113"/>
      <c r="FS484" s="70">
        <f t="shared" si="4322"/>
        <v>0</v>
      </c>
      <c r="FT484" s="113">
        <f t="shared" si="4323"/>
        <v>0</v>
      </c>
      <c r="FU484" s="70">
        <f t="shared" si="4324"/>
        <v>0</v>
      </c>
      <c r="FV484" s="113">
        <f t="shared" si="4325"/>
        <v>0</v>
      </c>
      <c r="FW484" s="70">
        <f t="shared" si="4326"/>
        <v>0</v>
      </c>
      <c r="FX484" s="113">
        <f t="shared" si="4327"/>
        <v>0</v>
      </c>
      <c r="FY484" s="70">
        <f t="shared" si="4328"/>
        <v>0</v>
      </c>
      <c r="FZ484" s="113">
        <f t="shared" si="4329"/>
        <v>0</v>
      </c>
      <c r="GA484" s="70">
        <f t="shared" si="4330"/>
        <v>0</v>
      </c>
      <c r="GB484" s="113">
        <f t="shared" si="4331"/>
        <v>0</v>
      </c>
      <c r="GC484" s="70">
        <f t="shared" si="4332"/>
        <v>0</v>
      </c>
      <c r="GD484" s="70">
        <f t="shared" si="4333"/>
        <v>0</v>
      </c>
      <c r="GE484" s="70">
        <f t="shared" si="4334"/>
        <v>0</v>
      </c>
      <c r="GF484" s="70">
        <f t="shared" si="4335"/>
        <v>0</v>
      </c>
      <c r="GG484" s="116"/>
      <c r="GH484" s="116"/>
      <c r="GI484" s="116"/>
      <c r="GJ484" s="116"/>
      <c r="GK484" s="267"/>
      <c r="GL484" s="10"/>
      <c r="GM484" s="10"/>
      <c r="GN484" s="1"/>
      <c r="GO484" s="13"/>
      <c r="GP484" s="26"/>
      <c r="GQ484" s="5"/>
      <c r="GR484" s="5"/>
    </row>
    <row r="485" spans="1:200" ht="24.95" hidden="1" customHeight="1" outlineLevel="1" x14ac:dyDescent="0.3">
      <c r="A485" s="108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47">
        <f t="shared" si="4389"/>
        <v>0</v>
      </c>
      <c r="N485" s="65"/>
      <c r="O485" s="70"/>
      <c r="P485" s="65"/>
      <c r="Q485" s="70"/>
      <c r="R485" s="65"/>
      <c r="S485" s="70"/>
      <c r="T485" s="65"/>
      <c r="U485" s="70"/>
      <c r="V485" s="113"/>
      <c r="W485" s="70"/>
      <c r="X485" s="70"/>
      <c r="Y485" s="70"/>
      <c r="Z485" s="113"/>
      <c r="AA485" s="70"/>
      <c r="AB485" s="113"/>
      <c r="AC485" s="70"/>
      <c r="AD485" s="113"/>
      <c r="AE485" s="114"/>
      <c r="AF485" s="113"/>
      <c r="AG485" s="70"/>
      <c r="AH485" s="113"/>
      <c r="AI485" s="70"/>
      <c r="AJ485" s="113"/>
      <c r="AK485" s="70"/>
      <c r="AL485" s="113"/>
      <c r="AM485" s="70"/>
      <c r="AN485" s="113"/>
      <c r="AO485" s="70"/>
      <c r="AP485" s="113"/>
      <c r="AQ485" s="70"/>
      <c r="AR485" s="113"/>
      <c r="AS485" s="70"/>
      <c r="AT485" s="113"/>
      <c r="AU485" s="70"/>
      <c r="AV485" s="113"/>
      <c r="AW485" s="70"/>
      <c r="AX485" s="113"/>
      <c r="AY485" s="70"/>
      <c r="AZ485" s="113"/>
      <c r="BA485" s="70"/>
      <c r="BB485" s="113"/>
      <c r="BC485" s="70"/>
      <c r="BD485" s="113"/>
      <c r="BE485" s="70"/>
      <c r="BF485" s="70"/>
      <c r="BG485" s="70">
        <f t="shared" si="4284"/>
        <v>0</v>
      </c>
      <c r="BH485" s="70">
        <f t="shared" si="4285"/>
        <v>0</v>
      </c>
      <c r="BI485" s="116"/>
      <c r="BJ485" s="116"/>
      <c r="BK485" s="116"/>
      <c r="BL485" s="117"/>
      <c r="BM485" s="108"/>
      <c r="BN485" s="116"/>
      <c r="BO485" s="116"/>
      <c r="BP485" s="116"/>
      <c r="BQ485" s="116"/>
      <c r="BR485" s="116"/>
      <c r="BS485" s="116"/>
      <c r="BT485" s="116"/>
      <c r="BU485" s="116"/>
      <c r="BV485" s="116"/>
      <c r="BW485" s="116"/>
      <c r="BX485" s="116"/>
      <c r="BY485" s="147">
        <f t="shared" si="4390"/>
        <v>0</v>
      </c>
      <c r="BZ485" s="65"/>
      <c r="CA485" s="70"/>
      <c r="CB485" s="65"/>
      <c r="CC485" s="70"/>
      <c r="CD485" s="65"/>
      <c r="CE485" s="70"/>
      <c r="CF485" s="65"/>
      <c r="CG485" s="70"/>
      <c r="CH485" s="113"/>
      <c r="CI485" s="70"/>
      <c r="CJ485" s="70"/>
      <c r="CK485" s="70"/>
      <c r="CL485" s="113"/>
      <c r="CM485" s="70"/>
      <c r="CN485" s="113"/>
      <c r="CO485" s="70"/>
      <c r="CP485" s="113"/>
      <c r="CQ485" s="114"/>
      <c r="CR485" s="113"/>
      <c r="CS485" s="70"/>
      <c r="CT485" s="113"/>
      <c r="CU485" s="70"/>
      <c r="CV485" s="113"/>
      <c r="CW485" s="70"/>
      <c r="CX485" s="113"/>
      <c r="CY485" s="70"/>
      <c r="CZ485" s="113"/>
      <c r="DA485" s="70"/>
      <c r="DB485" s="113"/>
      <c r="DC485" s="66"/>
      <c r="DD485" s="113"/>
      <c r="DE485" s="66"/>
      <c r="DF485" s="113"/>
      <c r="DG485" s="70"/>
      <c r="DH485" s="113"/>
      <c r="DI485" s="70"/>
      <c r="DJ485" s="113"/>
      <c r="DK485" s="66"/>
      <c r="DL485" s="113"/>
      <c r="DM485" s="70"/>
      <c r="DN485" s="113"/>
      <c r="DO485" s="70"/>
      <c r="DP485" s="113"/>
      <c r="DQ485" s="70"/>
      <c r="DR485" s="70"/>
      <c r="DS485" s="70">
        <f t="shared" si="4286"/>
        <v>0</v>
      </c>
      <c r="DT485" s="70">
        <f t="shared" si="4287"/>
        <v>0</v>
      </c>
      <c r="DU485" s="116"/>
      <c r="DV485" s="116"/>
      <c r="DW485" s="116"/>
      <c r="DX485" s="117"/>
      <c r="DY485" s="108"/>
      <c r="DZ485" s="116"/>
      <c r="EA485" s="116"/>
      <c r="EB485" s="116"/>
      <c r="EC485" s="116"/>
      <c r="ED485" s="116"/>
      <c r="EE485" s="116"/>
      <c r="EF485" s="116"/>
      <c r="EG485" s="116"/>
      <c r="EH485" s="116"/>
      <c r="EI485" s="116"/>
      <c r="EJ485" s="116">
        <f t="shared" si="4288"/>
        <v>0</v>
      </c>
      <c r="EK485" s="147">
        <f t="shared" si="4289"/>
        <v>0</v>
      </c>
      <c r="EL485" s="65">
        <f t="shared" si="4290"/>
        <v>0</v>
      </c>
      <c r="EM485" s="70">
        <f t="shared" si="4291"/>
        <v>0</v>
      </c>
      <c r="EN485" s="65">
        <f t="shared" si="4292"/>
        <v>0</v>
      </c>
      <c r="EO485" s="70">
        <f t="shared" si="4293"/>
        <v>0</v>
      </c>
      <c r="EP485" s="65">
        <f t="shared" si="4294"/>
        <v>0</v>
      </c>
      <c r="EQ485" s="70">
        <f t="shared" si="4295"/>
        <v>0</v>
      </c>
      <c r="ER485" s="65">
        <f t="shared" si="4296"/>
        <v>0</v>
      </c>
      <c r="ES485" s="70">
        <f t="shared" si="4297"/>
        <v>0</v>
      </c>
      <c r="ET485" s="113">
        <f t="shared" si="4298"/>
        <v>0</v>
      </c>
      <c r="EU485" s="70">
        <f t="shared" si="4299"/>
        <v>0</v>
      </c>
      <c r="EV485" s="70">
        <f t="shared" si="4300"/>
        <v>0</v>
      </c>
      <c r="EW485" s="70">
        <f t="shared" si="4301"/>
        <v>0</v>
      </c>
      <c r="EX485" s="113">
        <f t="shared" si="4302"/>
        <v>0</v>
      </c>
      <c r="EY485" s="70">
        <f t="shared" si="4303"/>
        <v>0</v>
      </c>
      <c r="EZ485" s="113">
        <f t="shared" si="4304"/>
        <v>0</v>
      </c>
      <c r="FA485" s="70">
        <f t="shared" si="4305"/>
        <v>0</v>
      </c>
      <c r="FB485" s="113">
        <f t="shared" si="4306"/>
        <v>0</v>
      </c>
      <c r="FC485" s="114">
        <f t="shared" si="4307"/>
        <v>0</v>
      </c>
      <c r="FD485" s="113">
        <f t="shared" si="4308"/>
        <v>0</v>
      </c>
      <c r="FE485" s="70">
        <f t="shared" si="4309"/>
        <v>0</v>
      </c>
      <c r="FF485" s="113">
        <f t="shared" si="4310"/>
        <v>0</v>
      </c>
      <c r="FG485" s="70">
        <f t="shared" si="4311"/>
        <v>0</v>
      </c>
      <c r="FH485" s="113">
        <f t="shared" si="4312"/>
        <v>0</v>
      </c>
      <c r="FI485" s="70">
        <f t="shared" si="4313"/>
        <v>0</v>
      </c>
      <c r="FJ485" s="113">
        <f t="shared" si="4314"/>
        <v>0</v>
      </c>
      <c r="FK485" s="70">
        <f t="shared" si="4315"/>
        <v>0</v>
      </c>
      <c r="FL485" s="113">
        <f t="shared" si="4316"/>
        <v>0</v>
      </c>
      <c r="FM485" s="70">
        <f t="shared" si="4317"/>
        <v>0</v>
      </c>
      <c r="FN485" s="113">
        <f t="shared" si="4318"/>
        <v>0</v>
      </c>
      <c r="FO485" s="70">
        <f t="shared" si="4319"/>
        <v>0</v>
      </c>
      <c r="FP485" s="113">
        <f t="shared" si="4320"/>
        <v>0</v>
      </c>
      <c r="FQ485" s="66">
        <f t="shared" si="4321"/>
        <v>0</v>
      </c>
      <c r="FR485" s="113"/>
      <c r="FS485" s="70">
        <f t="shared" si="4322"/>
        <v>0</v>
      </c>
      <c r="FT485" s="113">
        <f t="shared" si="4323"/>
        <v>0</v>
      </c>
      <c r="FU485" s="70">
        <f t="shared" si="4324"/>
        <v>0</v>
      </c>
      <c r="FV485" s="113">
        <f t="shared" si="4325"/>
        <v>0</v>
      </c>
      <c r="FW485" s="70">
        <f t="shared" si="4326"/>
        <v>0</v>
      </c>
      <c r="FX485" s="113">
        <f t="shared" si="4327"/>
        <v>0</v>
      </c>
      <c r="FY485" s="70">
        <f t="shared" si="4328"/>
        <v>0</v>
      </c>
      <c r="FZ485" s="113">
        <f t="shared" si="4329"/>
        <v>0</v>
      </c>
      <c r="GA485" s="70">
        <f t="shared" si="4330"/>
        <v>0</v>
      </c>
      <c r="GB485" s="113">
        <f t="shared" si="4331"/>
        <v>0</v>
      </c>
      <c r="GC485" s="70">
        <f t="shared" si="4332"/>
        <v>0</v>
      </c>
      <c r="GD485" s="70">
        <f t="shared" si="4333"/>
        <v>0</v>
      </c>
      <c r="GE485" s="70">
        <f t="shared" si="4334"/>
        <v>0</v>
      </c>
      <c r="GF485" s="70">
        <f t="shared" si="4335"/>
        <v>0</v>
      </c>
      <c r="GG485" s="116"/>
      <c r="GH485" s="116"/>
      <c r="GI485" s="116"/>
      <c r="GJ485" s="116"/>
      <c r="GK485" s="267"/>
      <c r="GL485" s="10"/>
      <c r="GM485" s="10"/>
      <c r="GN485" s="1"/>
      <c r="GO485" s="13"/>
      <c r="GP485" s="26"/>
      <c r="GQ485" s="5"/>
      <c r="GR485" s="5"/>
    </row>
    <row r="486" spans="1:200" ht="24.95" hidden="1" customHeight="1" outlineLevel="1" x14ac:dyDescent="0.3">
      <c r="A486" s="108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47">
        <f t="shared" si="4389"/>
        <v>0</v>
      </c>
      <c r="N486" s="65"/>
      <c r="O486" s="70"/>
      <c r="P486" s="65"/>
      <c r="Q486" s="70"/>
      <c r="R486" s="65"/>
      <c r="S486" s="70"/>
      <c r="T486" s="65"/>
      <c r="U486" s="70"/>
      <c r="V486" s="113"/>
      <c r="W486" s="70"/>
      <c r="X486" s="70"/>
      <c r="Y486" s="70"/>
      <c r="Z486" s="113"/>
      <c r="AA486" s="70"/>
      <c r="AB486" s="113"/>
      <c r="AC486" s="70"/>
      <c r="AD486" s="113"/>
      <c r="AE486" s="114"/>
      <c r="AF486" s="113"/>
      <c r="AG486" s="70"/>
      <c r="AH486" s="113"/>
      <c r="AI486" s="70"/>
      <c r="AJ486" s="113"/>
      <c r="AK486" s="70"/>
      <c r="AL486" s="113"/>
      <c r="AM486" s="70"/>
      <c r="AN486" s="113"/>
      <c r="AO486" s="70"/>
      <c r="AP486" s="113"/>
      <c r="AQ486" s="70"/>
      <c r="AR486" s="113"/>
      <c r="AS486" s="70"/>
      <c r="AT486" s="113"/>
      <c r="AU486" s="70"/>
      <c r="AV486" s="113"/>
      <c r="AW486" s="70"/>
      <c r="AX486" s="113"/>
      <c r="AY486" s="70"/>
      <c r="AZ486" s="113"/>
      <c r="BA486" s="70"/>
      <c r="BB486" s="113"/>
      <c r="BC486" s="70"/>
      <c r="BD486" s="113"/>
      <c r="BE486" s="70"/>
      <c r="BF486" s="70"/>
      <c r="BG486" s="70">
        <f t="shared" si="4284"/>
        <v>0</v>
      </c>
      <c r="BH486" s="70">
        <f t="shared" si="4285"/>
        <v>0</v>
      </c>
      <c r="BI486" s="116"/>
      <c r="BJ486" s="116"/>
      <c r="BK486" s="116"/>
      <c r="BL486" s="117"/>
      <c r="BM486" s="108"/>
      <c r="BN486" s="116"/>
      <c r="BO486" s="116"/>
      <c r="BP486" s="116"/>
      <c r="BQ486" s="116"/>
      <c r="BR486" s="116"/>
      <c r="BS486" s="116"/>
      <c r="BT486" s="116"/>
      <c r="BU486" s="116"/>
      <c r="BV486" s="116"/>
      <c r="BW486" s="116"/>
      <c r="BX486" s="116"/>
      <c r="BY486" s="147">
        <f t="shared" si="4390"/>
        <v>0</v>
      </c>
      <c r="BZ486" s="65"/>
      <c r="CA486" s="70"/>
      <c r="CB486" s="65"/>
      <c r="CC486" s="70"/>
      <c r="CD486" s="65"/>
      <c r="CE486" s="70"/>
      <c r="CF486" s="65"/>
      <c r="CG486" s="70"/>
      <c r="CH486" s="113"/>
      <c r="CI486" s="70"/>
      <c r="CJ486" s="70"/>
      <c r="CK486" s="70"/>
      <c r="CL486" s="113"/>
      <c r="CM486" s="70"/>
      <c r="CN486" s="113"/>
      <c r="CO486" s="70"/>
      <c r="CP486" s="113"/>
      <c r="CQ486" s="114"/>
      <c r="CR486" s="113"/>
      <c r="CS486" s="70"/>
      <c r="CT486" s="113"/>
      <c r="CU486" s="70"/>
      <c r="CV486" s="113"/>
      <c r="CW486" s="70"/>
      <c r="CX486" s="113"/>
      <c r="CY486" s="70"/>
      <c r="CZ486" s="113"/>
      <c r="DA486" s="70"/>
      <c r="DB486" s="113"/>
      <c r="DC486" s="66"/>
      <c r="DD486" s="113"/>
      <c r="DE486" s="66"/>
      <c r="DF486" s="113"/>
      <c r="DG486" s="70"/>
      <c r="DH486" s="113"/>
      <c r="DI486" s="70"/>
      <c r="DJ486" s="113"/>
      <c r="DK486" s="66"/>
      <c r="DL486" s="113"/>
      <c r="DM486" s="70"/>
      <c r="DN486" s="113"/>
      <c r="DO486" s="70"/>
      <c r="DP486" s="113"/>
      <c r="DQ486" s="70"/>
      <c r="DR486" s="70"/>
      <c r="DS486" s="70">
        <f t="shared" si="4286"/>
        <v>0</v>
      </c>
      <c r="DT486" s="70">
        <f t="shared" si="4287"/>
        <v>0</v>
      </c>
      <c r="DU486" s="116"/>
      <c r="DV486" s="116"/>
      <c r="DW486" s="116"/>
      <c r="DX486" s="117"/>
      <c r="DY486" s="108"/>
      <c r="DZ486" s="116"/>
      <c r="EA486" s="116"/>
      <c r="EB486" s="116"/>
      <c r="EC486" s="116"/>
      <c r="ED486" s="116"/>
      <c r="EE486" s="116"/>
      <c r="EF486" s="116"/>
      <c r="EG486" s="116"/>
      <c r="EH486" s="116"/>
      <c r="EI486" s="116"/>
      <c r="EJ486" s="116">
        <f t="shared" si="4288"/>
        <v>0</v>
      </c>
      <c r="EK486" s="147">
        <f t="shared" si="4289"/>
        <v>0</v>
      </c>
      <c r="EL486" s="65">
        <f t="shared" si="4290"/>
        <v>0</v>
      </c>
      <c r="EM486" s="70">
        <f t="shared" si="4291"/>
        <v>0</v>
      </c>
      <c r="EN486" s="65">
        <f t="shared" si="4292"/>
        <v>0</v>
      </c>
      <c r="EO486" s="70">
        <f t="shared" si="4293"/>
        <v>0</v>
      </c>
      <c r="EP486" s="65">
        <f t="shared" si="4294"/>
        <v>0</v>
      </c>
      <c r="EQ486" s="70">
        <f t="shared" si="4295"/>
        <v>0</v>
      </c>
      <c r="ER486" s="65">
        <f t="shared" si="4296"/>
        <v>0</v>
      </c>
      <c r="ES486" s="70">
        <f t="shared" si="4297"/>
        <v>0</v>
      </c>
      <c r="ET486" s="113">
        <f t="shared" si="4298"/>
        <v>0</v>
      </c>
      <c r="EU486" s="70">
        <f t="shared" si="4299"/>
        <v>0</v>
      </c>
      <c r="EV486" s="70">
        <f t="shared" si="4300"/>
        <v>0</v>
      </c>
      <c r="EW486" s="70">
        <f t="shared" si="4301"/>
        <v>0</v>
      </c>
      <c r="EX486" s="113">
        <f t="shared" si="4302"/>
        <v>0</v>
      </c>
      <c r="EY486" s="70">
        <f t="shared" si="4303"/>
        <v>0</v>
      </c>
      <c r="EZ486" s="113">
        <f t="shared" si="4304"/>
        <v>0</v>
      </c>
      <c r="FA486" s="70">
        <f t="shared" si="4305"/>
        <v>0</v>
      </c>
      <c r="FB486" s="113">
        <f t="shared" si="4306"/>
        <v>0</v>
      </c>
      <c r="FC486" s="114">
        <f t="shared" si="4307"/>
        <v>0</v>
      </c>
      <c r="FD486" s="113">
        <f t="shared" si="4308"/>
        <v>0</v>
      </c>
      <c r="FE486" s="70">
        <f t="shared" si="4309"/>
        <v>0</v>
      </c>
      <c r="FF486" s="113">
        <f t="shared" si="4310"/>
        <v>0</v>
      </c>
      <c r="FG486" s="70">
        <f t="shared" si="4311"/>
        <v>0</v>
      </c>
      <c r="FH486" s="113">
        <f t="shared" si="4312"/>
        <v>0</v>
      </c>
      <c r="FI486" s="70">
        <f t="shared" si="4313"/>
        <v>0</v>
      </c>
      <c r="FJ486" s="113">
        <f t="shared" si="4314"/>
        <v>0</v>
      </c>
      <c r="FK486" s="70">
        <f t="shared" si="4315"/>
        <v>0</v>
      </c>
      <c r="FL486" s="113">
        <f t="shared" si="4316"/>
        <v>0</v>
      </c>
      <c r="FM486" s="70">
        <f t="shared" si="4317"/>
        <v>0</v>
      </c>
      <c r="FN486" s="113">
        <f t="shared" si="4318"/>
        <v>0</v>
      </c>
      <c r="FO486" s="70">
        <f t="shared" si="4319"/>
        <v>0</v>
      </c>
      <c r="FP486" s="113">
        <f t="shared" si="4320"/>
        <v>0</v>
      </c>
      <c r="FQ486" s="66">
        <f t="shared" si="4321"/>
        <v>0</v>
      </c>
      <c r="FR486" s="113"/>
      <c r="FS486" s="70">
        <f t="shared" si="4322"/>
        <v>0</v>
      </c>
      <c r="FT486" s="113">
        <f t="shared" si="4323"/>
        <v>0</v>
      </c>
      <c r="FU486" s="70">
        <f t="shared" si="4324"/>
        <v>0</v>
      </c>
      <c r="FV486" s="113">
        <f t="shared" si="4325"/>
        <v>0</v>
      </c>
      <c r="FW486" s="70">
        <f t="shared" si="4326"/>
        <v>0</v>
      </c>
      <c r="FX486" s="113">
        <f t="shared" si="4327"/>
        <v>0</v>
      </c>
      <c r="FY486" s="70">
        <f t="shared" si="4328"/>
        <v>0</v>
      </c>
      <c r="FZ486" s="113">
        <f t="shared" si="4329"/>
        <v>0</v>
      </c>
      <c r="GA486" s="70">
        <f t="shared" si="4330"/>
        <v>0</v>
      </c>
      <c r="GB486" s="113">
        <f t="shared" si="4331"/>
        <v>0</v>
      </c>
      <c r="GC486" s="70">
        <f t="shared" si="4332"/>
        <v>0</v>
      </c>
      <c r="GD486" s="70">
        <f t="shared" si="4333"/>
        <v>0</v>
      </c>
      <c r="GE486" s="70">
        <f t="shared" si="4334"/>
        <v>0</v>
      </c>
      <c r="GF486" s="70">
        <f t="shared" si="4335"/>
        <v>0</v>
      </c>
      <c r="GG486" s="116"/>
      <c r="GH486" s="116"/>
      <c r="GI486" s="116"/>
      <c r="GJ486" s="116"/>
      <c r="GK486" s="267"/>
      <c r="GL486" s="10"/>
      <c r="GM486" s="10"/>
      <c r="GN486" s="1"/>
      <c r="GO486" s="13"/>
      <c r="GP486" s="26"/>
      <c r="GQ486" s="5"/>
      <c r="GR486" s="5"/>
    </row>
    <row r="487" spans="1:200" ht="24.95" hidden="1" customHeight="1" outlineLevel="1" x14ac:dyDescent="0.3">
      <c r="A487" s="108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47">
        <f t="shared" si="4389"/>
        <v>0</v>
      </c>
      <c r="N487" s="65"/>
      <c r="O487" s="70"/>
      <c r="P487" s="65"/>
      <c r="Q487" s="70"/>
      <c r="R487" s="65"/>
      <c r="S487" s="70"/>
      <c r="T487" s="65"/>
      <c r="U487" s="70"/>
      <c r="V487" s="113"/>
      <c r="W487" s="70"/>
      <c r="X487" s="70"/>
      <c r="Y487" s="70"/>
      <c r="Z487" s="113"/>
      <c r="AA487" s="70"/>
      <c r="AB487" s="113"/>
      <c r="AC487" s="70"/>
      <c r="AD487" s="113"/>
      <c r="AE487" s="114"/>
      <c r="AF487" s="113"/>
      <c r="AG487" s="70"/>
      <c r="AH487" s="113"/>
      <c r="AI487" s="70"/>
      <c r="AJ487" s="113"/>
      <c r="AK487" s="70"/>
      <c r="AL487" s="113"/>
      <c r="AM487" s="70"/>
      <c r="AN487" s="113"/>
      <c r="AO487" s="70"/>
      <c r="AP487" s="113"/>
      <c r="AQ487" s="70"/>
      <c r="AR487" s="113"/>
      <c r="AS487" s="70"/>
      <c r="AT487" s="113"/>
      <c r="AU487" s="70"/>
      <c r="AV487" s="113"/>
      <c r="AW487" s="70"/>
      <c r="AX487" s="113"/>
      <c r="AY487" s="70"/>
      <c r="AZ487" s="113"/>
      <c r="BA487" s="70"/>
      <c r="BB487" s="113"/>
      <c r="BC487" s="70"/>
      <c r="BD487" s="113"/>
      <c r="BE487" s="70"/>
      <c r="BF487" s="70"/>
      <c r="BG487" s="70">
        <f t="shared" si="4284"/>
        <v>0</v>
      </c>
      <c r="BH487" s="70">
        <f t="shared" si="4285"/>
        <v>0</v>
      </c>
      <c r="BI487" s="116"/>
      <c r="BJ487" s="116"/>
      <c r="BK487" s="116"/>
      <c r="BL487" s="117"/>
      <c r="BM487" s="108"/>
      <c r="BN487" s="116"/>
      <c r="BO487" s="116"/>
      <c r="BP487" s="116"/>
      <c r="BQ487" s="116"/>
      <c r="BR487" s="116"/>
      <c r="BS487" s="116"/>
      <c r="BT487" s="116"/>
      <c r="BU487" s="116"/>
      <c r="BV487" s="116"/>
      <c r="BW487" s="116"/>
      <c r="BX487" s="116"/>
      <c r="BY487" s="147">
        <f t="shared" si="4390"/>
        <v>0</v>
      </c>
      <c r="BZ487" s="65"/>
      <c r="CA487" s="70"/>
      <c r="CB487" s="65"/>
      <c r="CC487" s="70"/>
      <c r="CD487" s="65"/>
      <c r="CE487" s="70"/>
      <c r="CF487" s="65"/>
      <c r="CG487" s="70"/>
      <c r="CH487" s="113"/>
      <c r="CI487" s="70"/>
      <c r="CJ487" s="70"/>
      <c r="CK487" s="70"/>
      <c r="CL487" s="113"/>
      <c r="CM487" s="70"/>
      <c r="CN487" s="113"/>
      <c r="CO487" s="70"/>
      <c r="CP487" s="113"/>
      <c r="CQ487" s="114"/>
      <c r="CR487" s="113"/>
      <c r="CS487" s="70"/>
      <c r="CT487" s="113"/>
      <c r="CU487" s="70"/>
      <c r="CV487" s="113"/>
      <c r="CW487" s="70"/>
      <c r="CX487" s="113"/>
      <c r="CY487" s="70"/>
      <c r="CZ487" s="113"/>
      <c r="DA487" s="70"/>
      <c r="DB487" s="113"/>
      <c r="DC487" s="66"/>
      <c r="DD487" s="113"/>
      <c r="DE487" s="66"/>
      <c r="DF487" s="113"/>
      <c r="DG487" s="70"/>
      <c r="DH487" s="113"/>
      <c r="DI487" s="70"/>
      <c r="DJ487" s="113"/>
      <c r="DK487" s="66"/>
      <c r="DL487" s="113"/>
      <c r="DM487" s="70"/>
      <c r="DN487" s="113"/>
      <c r="DO487" s="70"/>
      <c r="DP487" s="113"/>
      <c r="DQ487" s="70"/>
      <c r="DR487" s="70"/>
      <c r="DS487" s="70">
        <f t="shared" si="4286"/>
        <v>0</v>
      </c>
      <c r="DT487" s="70">
        <f t="shared" si="4287"/>
        <v>0</v>
      </c>
      <c r="DU487" s="116"/>
      <c r="DV487" s="116"/>
      <c r="DW487" s="116"/>
      <c r="DX487" s="117"/>
      <c r="DY487" s="108"/>
      <c r="DZ487" s="116"/>
      <c r="EA487" s="116"/>
      <c r="EB487" s="116"/>
      <c r="EC487" s="116"/>
      <c r="ED487" s="116"/>
      <c r="EE487" s="116"/>
      <c r="EF487" s="116"/>
      <c r="EG487" s="116"/>
      <c r="EH487" s="116"/>
      <c r="EI487" s="116"/>
      <c r="EJ487" s="116">
        <f t="shared" si="4288"/>
        <v>0</v>
      </c>
      <c r="EK487" s="147">
        <f t="shared" si="4289"/>
        <v>0</v>
      </c>
      <c r="EL487" s="65">
        <f t="shared" si="4290"/>
        <v>0</v>
      </c>
      <c r="EM487" s="70">
        <f t="shared" si="4291"/>
        <v>0</v>
      </c>
      <c r="EN487" s="65">
        <f t="shared" si="4292"/>
        <v>0</v>
      </c>
      <c r="EO487" s="70">
        <f t="shared" si="4293"/>
        <v>0</v>
      </c>
      <c r="EP487" s="65">
        <f t="shared" si="4294"/>
        <v>0</v>
      </c>
      <c r="EQ487" s="70">
        <f t="shared" si="4295"/>
        <v>0</v>
      </c>
      <c r="ER487" s="65">
        <f t="shared" si="4296"/>
        <v>0</v>
      </c>
      <c r="ES487" s="70">
        <f t="shared" si="4297"/>
        <v>0</v>
      </c>
      <c r="ET487" s="113">
        <f t="shared" si="4298"/>
        <v>0</v>
      </c>
      <c r="EU487" s="70">
        <f t="shared" si="4299"/>
        <v>0</v>
      </c>
      <c r="EV487" s="70">
        <f t="shared" si="4300"/>
        <v>0</v>
      </c>
      <c r="EW487" s="70">
        <f t="shared" si="4301"/>
        <v>0</v>
      </c>
      <c r="EX487" s="113">
        <f t="shared" si="4302"/>
        <v>0</v>
      </c>
      <c r="EY487" s="70">
        <f t="shared" si="4303"/>
        <v>0</v>
      </c>
      <c r="EZ487" s="113">
        <f t="shared" si="4304"/>
        <v>0</v>
      </c>
      <c r="FA487" s="70">
        <f t="shared" si="4305"/>
        <v>0</v>
      </c>
      <c r="FB487" s="113">
        <f t="shared" si="4306"/>
        <v>0</v>
      </c>
      <c r="FC487" s="114">
        <f t="shared" si="4307"/>
        <v>0</v>
      </c>
      <c r="FD487" s="113">
        <f t="shared" si="4308"/>
        <v>0</v>
      </c>
      <c r="FE487" s="70">
        <f t="shared" si="4309"/>
        <v>0</v>
      </c>
      <c r="FF487" s="113">
        <f t="shared" si="4310"/>
        <v>0</v>
      </c>
      <c r="FG487" s="70">
        <f t="shared" si="4311"/>
        <v>0</v>
      </c>
      <c r="FH487" s="113">
        <f t="shared" si="4312"/>
        <v>0</v>
      </c>
      <c r="FI487" s="70">
        <f t="shared" si="4313"/>
        <v>0</v>
      </c>
      <c r="FJ487" s="113">
        <f t="shared" si="4314"/>
        <v>0</v>
      </c>
      <c r="FK487" s="70">
        <f t="shared" si="4315"/>
        <v>0</v>
      </c>
      <c r="FL487" s="113">
        <f t="shared" si="4316"/>
        <v>0</v>
      </c>
      <c r="FM487" s="70">
        <f t="shared" si="4317"/>
        <v>0</v>
      </c>
      <c r="FN487" s="113">
        <f t="shared" si="4318"/>
        <v>0</v>
      </c>
      <c r="FO487" s="70">
        <f t="shared" si="4319"/>
        <v>0</v>
      </c>
      <c r="FP487" s="113">
        <f t="shared" si="4320"/>
        <v>0</v>
      </c>
      <c r="FQ487" s="66">
        <f t="shared" si="4321"/>
        <v>0</v>
      </c>
      <c r="FR487" s="113"/>
      <c r="FS487" s="70">
        <f t="shared" si="4322"/>
        <v>0</v>
      </c>
      <c r="FT487" s="113">
        <f t="shared" si="4323"/>
        <v>0</v>
      </c>
      <c r="FU487" s="70">
        <f t="shared" si="4324"/>
        <v>0</v>
      </c>
      <c r="FV487" s="113">
        <f t="shared" si="4325"/>
        <v>0</v>
      </c>
      <c r="FW487" s="70">
        <f t="shared" si="4326"/>
        <v>0</v>
      </c>
      <c r="FX487" s="113">
        <f t="shared" si="4327"/>
        <v>0</v>
      </c>
      <c r="FY487" s="70">
        <f t="shared" si="4328"/>
        <v>0</v>
      </c>
      <c r="FZ487" s="113">
        <f t="shared" si="4329"/>
        <v>0</v>
      </c>
      <c r="GA487" s="70">
        <f t="shared" si="4330"/>
        <v>0</v>
      </c>
      <c r="GB487" s="113">
        <f t="shared" si="4331"/>
        <v>0</v>
      </c>
      <c r="GC487" s="70">
        <f t="shared" si="4332"/>
        <v>0</v>
      </c>
      <c r="GD487" s="70">
        <f t="shared" si="4333"/>
        <v>0</v>
      </c>
      <c r="GE487" s="70">
        <f t="shared" si="4334"/>
        <v>0</v>
      </c>
      <c r="GF487" s="70">
        <f t="shared" si="4335"/>
        <v>0</v>
      </c>
      <c r="GG487" s="116"/>
      <c r="GH487" s="116"/>
      <c r="GI487" s="116"/>
      <c r="GJ487" s="116"/>
      <c r="GK487" s="267"/>
      <c r="GL487" s="10"/>
      <c r="GM487" s="10"/>
      <c r="GN487" s="1"/>
      <c r="GO487" s="13"/>
      <c r="GP487" s="26"/>
      <c r="GQ487" s="5"/>
      <c r="GR487" s="5"/>
    </row>
    <row r="488" spans="1:200" ht="24.95" hidden="1" customHeight="1" outlineLevel="1" x14ac:dyDescent="0.3">
      <c r="A488" s="108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47">
        <f t="shared" si="4389"/>
        <v>0</v>
      </c>
      <c r="N488" s="65"/>
      <c r="O488" s="70"/>
      <c r="P488" s="65"/>
      <c r="Q488" s="70"/>
      <c r="R488" s="65"/>
      <c r="S488" s="70"/>
      <c r="T488" s="65"/>
      <c r="U488" s="70"/>
      <c r="V488" s="113"/>
      <c r="W488" s="70"/>
      <c r="X488" s="70"/>
      <c r="Y488" s="70"/>
      <c r="Z488" s="113"/>
      <c r="AA488" s="70"/>
      <c r="AB488" s="113"/>
      <c r="AC488" s="70"/>
      <c r="AD488" s="113"/>
      <c r="AE488" s="114"/>
      <c r="AF488" s="113"/>
      <c r="AG488" s="70"/>
      <c r="AH488" s="113"/>
      <c r="AI488" s="70"/>
      <c r="AJ488" s="113"/>
      <c r="AK488" s="70"/>
      <c r="AL488" s="113"/>
      <c r="AM488" s="70"/>
      <c r="AN488" s="113"/>
      <c r="AO488" s="70"/>
      <c r="AP488" s="113"/>
      <c r="AQ488" s="70"/>
      <c r="AR488" s="113"/>
      <c r="AS488" s="70"/>
      <c r="AT488" s="113"/>
      <c r="AU488" s="70"/>
      <c r="AV488" s="113"/>
      <c r="AW488" s="70"/>
      <c r="AX488" s="113"/>
      <c r="AY488" s="70"/>
      <c r="AZ488" s="113"/>
      <c r="BA488" s="70"/>
      <c r="BB488" s="113"/>
      <c r="BC488" s="70"/>
      <c r="BD488" s="113"/>
      <c r="BE488" s="70"/>
      <c r="BF488" s="70"/>
      <c r="BG488" s="70">
        <f t="shared" si="4284"/>
        <v>0</v>
      </c>
      <c r="BH488" s="70">
        <f t="shared" si="4285"/>
        <v>0</v>
      </c>
      <c r="BI488" s="116"/>
      <c r="BJ488" s="116"/>
      <c r="BK488" s="116"/>
      <c r="BL488" s="117"/>
      <c r="BM488" s="108"/>
      <c r="BN488" s="116"/>
      <c r="BO488" s="116"/>
      <c r="BP488" s="116"/>
      <c r="BQ488" s="116"/>
      <c r="BR488" s="116"/>
      <c r="BS488" s="116"/>
      <c r="BT488" s="116"/>
      <c r="BU488" s="116"/>
      <c r="BV488" s="116"/>
      <c r="BW488" s="116"/>
      <c r="BX488" s="116"/>
      <c r="BY488" s="147">
        <f t="shared" si="4390"/>
        <v>0</v>
      </c>
      <c r="BZ488" s="65"/>
      <c r="CA488" s="70"/>
      <c r="CB488" s="65"/>
      <c r="CC488" s="70"/>
      <c r="CD488" s="65"/>
      <c r="CE488" s="70"/>
      <c r="CF488" s="65"/>
      <c r="CG488" s="70"/>
      <c r="CH488" s="113"/>
      <c r="CI488" s="70"/>
      <c r="CJ488" s="70"/>
      <c r="CK488" s="70"/>
      <c r="CL488" s="113"/>
      <c r="CM488" s="70"/>
      <c r="CN488" s="113"/>
      <c r="CO488" s="70"/>
      <c r="CP488" s="113"/>
      <c r="CQ488" s="114"/>
      <c r="CR488" s="113"/>
      <c r="CS488" s="70"/>
      <c r="CT488" s="113"/>
      <c r="CU488" s="70"/>
      <c r="CV488" s="113"/>
      <c r="CW488" s="70"/>
      <c r="CX488" s="113"/>
      <c r="CY488" s="70"/>
      <c r="CZ488" s="113"/>
      <c r="DA488" s="70"/>
      <c r="DB488" s="113"/>
      <c r="DC488" s="66"/>
      <c r="DD488" s="113"/>
      <c r="DE488" s="66"/>
      <c r="DF488" s="113"/>
      <c r="DG488" s="70"/>
      <c r="DH488" s="113"/>
      <c r="DI488" s="70"/>
      <c r="DJ488" s="113"/>
      <c r="DK488" s="66"/>
      <c r="DL488" s="113"/>
      <c r="DM488" s="70"/>
      <c r="DN488" s="113"/>
      <c r="DO488" s="70"/>
      <c r="DP488" s="113"/>
      <c r="DQ488" s="70"/>
      <c r="DR488" s="70"/>
      <c r="DS488" s="70">
        <f t="shared" si="4286"/>
        <v>0</v>
      </c>
      <c r="DT488" s="70">
        <f t="shared" si="4287"/>
        <v>0</v>
      </c>
      <c r="DU488" s="116"/>
      <c r="DV488" s="116"/>
      <c r="DW488" s="116"/>
      <c r="DX488" s="117"/>
      <c r="DY488" s="108"/>
      <c r="DZ488" s="116"/>
      <c r="EA488" s="116"/>
      <c r="EB488" s="116"/>
      <c r="EC488" s="116"/>
      <c r="ED488" s="116"/>
      <c r="EE488" s="116"/>
      <c r="EF488" s="116"/>
      <c r="EG488" s="116"/>
      <c r="EH488" s="116"/>
      <c r="EI488" s="116"/>
      <c r="EJ488" s="116">
        <f t="shared" si="4288"/>
        <v>0</v>
      </c>
      <c r="EK488" s="147">
        <f t="shared" si="4289"/>
        <v>0</v>
      </c>
      <c r="EL488" s="65">
        <f t="shared" si="4290"/>
        <v>0</v>
      </c>
      <c r="EM488" s="70">
        <f t="shared" si="4291"/>
        <v>0</v>
      </c>
      <c r="EN488" s="65">
        <f t="shared" si="4292"/>
        <v>0</v>
      </c>
      <c r="EO488" s="70">
        <f t="shared" si="4293"/>
        <v>0</v>
      </c>
      <c r="EP488" s="65">
        <f t="shared" si="4294"/>
        <v>0</v>
      </c>
      <c r="EQ488" s="70">
        <f t="shared" si="4295"/>
        <v>0</v>
      </c>
      <c r="ER488" s="65">
        <f t="shared" si="4296"/>
        <v>0</v>
      </c>
      <c r="ES488" s="70">
        <f t="shared" si="4297"/>
        <v>0</v>
      </c>
      <c r="ET488" s="113">
        <f t="shared" si="4298"/>
        <v>0</v>
      </c>
      <c r="EU488" s="70">
        <f t="shared" si="4299"/>
        <v>0</v>
      </c>
      <c r="EV488" s="70">
        <f t="shared" si="4300"/>
        <v>0</v>
      </c>
      <c r="EW488" s="70">
        <f t="shared" si="4301"/>
        <v>0</v>
      </c>
      <c r="EX488" s="113">
        <f t="shared" si="4302"/>
        <v>0</v>
      </c>
      <c r="EY488" s="70">
        <f t="shared" si="4303"/>
        <v>0</v>
      </c>
      <c r="EZ488" s="113">
        <f t="shared" si="4304"/>
        <v>0</v>
      </c>
      <c r="FA488" s="70">
        <f t="shared" si="4305"/>
        <v>0</v>
      </c>
      <c r="FB488" s="113">
        <f t="shared" si="4306"/>
        <v>0</v>
      </c>
      <c r="FC488" s="114">
        <f t="shared" si="4307"/>
        <v>0</v>
      </c>
      <c r="FD488" s="113">
        <f t="shared" si="4308"/>
        <v>0</v>
      </c>
      <c r="FE488" s="70">
        <f t="shared" si="4309"/>
        <v>0</v>
      </c>
      <c r="FF488" s="113">
        <f t="shared" si="4310"/>
        <v>0</v>
      </c>
      <c r="FG488" s="70">
        <f t="shared" si="4311"/>
        <v>0</v>
      </c>
      <c r="FH488" s="113">
        <f t="shared" si="4312"/>
        <v>0</v>
      </c>
      <c r="FI488" s="70">
        <f t="shared" si="4313"/>
        <v>0</v>
      </c>
      <c r="FJ488" s="113">
        <f t="shared" si="4314"/>
        <v>0</v>
      </c>
      <c r="FK488" s="70">
        <f t="shared" si="4315"/>
        <v>0</v>
      </c>
      <c r="FL488" s="113">
        <f t="shared" si="4316"/>
        <v>0</v>
      </c>
      <c r="FM488" s="70">
        <f t="shared" si="4317"/>
        <v>0</v>
      </c>
      <c r="FN488" s="113">
        <f t="shared" si="4318"/>
        <v>0</v>
      </c>
      <c r="FO488" s="70">
        <f t="shared" si="4319"/>
        <v>0</v>
      </c>
      <c r="FP488" s="113">
        <f t="shared" si="4320"/>
        <v>0</v>
      </c>
      <c r="FQ488" s="66">
        <f t="shared" si="4321"/>
        <v>0</v>
      </c>
      <c r="FR488" s="113"/>
      <c r="FS488" s="70">
        <f t="shared" si="4322"/>
        <v>0</v>
      </c>
      <c r="FT488" s="113">
        <f t="shared" si="4323"/>
        <v>0</v>
      </c>
      <c r="FU488" s="70">
        <f t="shared" si="4324"/>
        <v>0</v>
      </c>
      <c r="FV488" s="113">
        <f t="shared" si="4325"/>
        <v>0</v>
      </c>
      <c r="FW488" s="70">
        <f t="shared" si="4326"/>
        <v>0</v>
      </c>
      <c r="FX488" s="113">
        <f t="shared" si="4327"/>
        <v>0</v>
      </c>
      <c r="FY488" s="70">
        <f t="shared" si="4328"/>
        <v>0</v>
      </c>
      <c r="FZ488" s="113">
        <f t="shared" si="4329"/>
        <v>0</v>
      </c>
      <c r="GA488" s="70">
        <f t="shared" si="4330"/>
        <v>0</v>
      </c>
      <c r="GB488" s="113">
        <f t="shared" si="4331"/>
        <v>0</v>
      </c>
      <c r="GC488" s="70">
        <f t="shared" si="4332"/>
        <v>0</v>
      </c>
      <c r="GD488" s="70">
        <f t="shared" si="4333"/>
        <v>0</v>
      </c>
      <c r="GE488" s="70">
        <f t="shared" si="4334"/>
        <v>0</v>
      </c>
      <c r="GF488" s="70">
        <f t="shared" si="4335"/>
        <v>0</v>
      </c>
      <c r="GG488" s="116"/>
      <c r="GH488" s="116"/>
      <c r="GI488" s="116"/>
      <c r="GJ488" s="116"/>
      <c r="GK488" s="267"/>
      <c r="GL488" s="10"/>
      <c r="GM488" s="10"/>
      <c r="GN488" s="1"/>
      <c r="GO488" s="13"/>
      <c r="GP488" s="26"/>
      <c r="GQ488" s="5"/>
      <c r="GR488" s="5"/>
    </row>
    <row r="489" spans="1:200" ht="24.95" hidden="1" customHeight="1" outlineLevel="1" x14ac:dyDescent="0.3">
      <c r="A489" s="108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47">
        <f t="shared" si="4389"/>
        <v>0</v>
      </c>
      <c r="N489" s="65"/>
      <c r="O489" s="70"/>
      <c r="P489" s="65"/>
      <c r="Q489" s="70"/>
      <c r="R489" s="65"/>
      <c r="S489" s="70"/>
      <c r="T489" s="65"/>
      <c r="U489" s="70"/>
      <c r="V489" s="113"/>
      <c r="W489" s="70"/>
      <c r="X489" s="70"/>
      <c r="Y489" s="70"/>
      <c r="Z489" s="113"/>
      <c r="AA489" s="70"/>
      <c r="AB489" s="113"/>
      <c r="AC489" s="70"/>
      <c r="AD489" s="113"/>
      <c r="AE489" s="114"/>
      <c r="AF489" s="113"/>
      <c r="AG489" s="70"/>
      <c r="AH489" s="113"/>
      <c r="AI489" s="70"/>
      <c r="AJ489" s="113"/>
      <c r="AK489" s="70"/>
      <c r="AL489" s="113"/>
      <c r="AM489" s="70"/>
      <c r="AN489" s="113"/>
      <c r="AO489" s="70"/>
      <c r="AP489" s="113"/>
      <c r="AQ489" s="70"/>
      <c r="AR489" s="113"/>
      <c r="AS489" s="70"/>
      <c r="AT489" s="113"/>
      <c r="AU489" s="70"/>
      <c r="AV489" s="113"/>
      <c r="AW489" s="70"/>
      <c r="AX489" s="113"/>
      <c r="AY489" s="70"/>
      <c r="AZ489" s="113"/>
      <c r="BA489" s="70"/>
      <c r="BB489" s="113"/>
      <c r="BC489" s="70"/>
      <c r="BD489" s="113"/>
      <c r="BE489" s="70"/>
      <c r="BF489" s="70"/>
      <c r="BG489" s="70">
        <f t="shared" si="4284"/>
        <v>0</v>
      </c>
      <c r="BH489" s="70">
        <f t="shared" si="4285"/>
        <v>0</v>
      </c>
      <c r="BI489" s="116"/>
      <c r="BJ489" s="116"/>
      <c r="BK489" s="116"/>
      <c r="BL489" s="117"/>
      <c r="BM489" s="108"/>
      <c r="BN489" s="116"/>
      <c r="BO489" s="116"/>
      <c r="BP489" s="116"/>
      <c r="BQ489" s="116"/>
      <c r="BR489" s="116"/>
      <c r="BS489" s="116"/>
      <c r="BT489" s="116"/>
      <c r="BU489" s="116"/>
      <c r="BV489" s="116"/>
      <c r="BW489" s="116"/>
      <c r="BX489" s="116"/>
      <c r="BY489" s="147">
        <f t="shared" si="4390"/>
        <v>0</v>
      </c>
      <c r="BZ489" s="65"/>
      <c r="CA489" s="70"/>
      <c r="CB489" s="65"/>
      <c r="CC489" s="70"/>
      <c r="CD489" s="65"/>
      <c r="CE489" s="70"/>
      <c r="CF489" s="65"/>
      <c r="CG489" s="70"/>
      <c r="CH489" s="113"/>
      <c r="CI489" s="70"/>
      <c r="CJ489" s="70"/>
      <c r="CK489" s="70"/>
      <c r="CL489" s="113"/>
      <c r="CM489" s="70"/>
      <c r="CN489" s="113"/>
      <c r="CO489" s="70"/>
      <c r="CP489" s="113"/>
      <c r="CQ489" s="114"/>
      <c r="CR489" s="113"/>
      <c r="CS489" s="70"/>
      <c r="CT489" s="113"/>
      <c r="CU489" s="70"/>
      <c r="CV489" s="113"/>
      <c r="CW489" s="70"/>
      <c r="CX489" s="113"/>
      <c r="CY489" s="70"/>
      <c r="CZ489" s="113"/>
      <c r="DA489" s="70"/>
      <c r="DB489" s="113"/>
      <c r="DC489" s="66"/>
      <c r="DD489" s="113"/>
      <c r="DE489" s="66"/>
      <c r="DF489" s="113"/>
      <c r="DG489" s="70"/>
      <c r="DH489" s="113"/>
      <c r="DI489" s="70"/>
      <c r="DJ489" s="113"/>
      <c r="DK489" s="66"/>
      <c r="DL489" s="113"/>
      <c r="DM489" s="70"/>
      <c r="DN489" s="113"/>
      <c r="DO489" s="70"/>
      <c r="DP489" s="113"/>
      <c r="DQ489" s="70"/>
      <c r="DR489" s="70"/>
      <c r="DS489" s="70">
        <f t="shared" si="4286"/>
        <v>0</v>
      </c>
      <c r="DT489" s="70">
        <f t="shared" si="4287"/>
        <v>0</v>
      </c>
      <c r="DU489" s="116"/>
      <c r="DV489" s="116"/>
      <c r="DW489" s="116"/>
      <c r="DX489" s="117"/>
      <c r="DY489" s="108"/>
      <c r="DZ489" s="116"/>
      <c r="EA489" s="116"/>
      <c r="EB489" s="116"/>
      <c r="EC489" s="116"/>
      <c r="ED489" s="116"/>
      <c r="EE489" s="116"/>
      <c r="EF489" s="116"/>
      <c r="EG489" s="116"/>
      <c r="EH489" s="116"/>
      <c r="EI489" s="116"/>
      <c r="EJ489" s="116">
        <f t="shared" si="4288"/>
        <v>0</v>
      </c>
      <c r="EK489" s="147">
        <f t="shared" si="4289"/>
        <v>0</v>
      </c>
      <c r="EL489" s="65">
        <f t="shared" si="4290"/>
        <v>0</v>
      </c>
      <c r="EM489" s="70">
        <f t="shared" si="4291"/>
        <v>0</v>
      </c>
      <c r="EN489" s="65">
        <f t="shared" si="4292"/>
        <v>0</v>
      </c>
      <c r="EO489" s="70">
        <f t="shared" si="4293"/>
        <v>0</v>
      </c>
      <c r="EP489" s="65">
        <f t="shared" si="4294"/>
        <v>0</v>
      </c>
      <c r="EQ489" s="70">
        <f t="shared" si="4295"/>
        <v>0</v>
      </c>
      <c r="ER489" s="65">
        <f t="shared" si="4296"/>
        <v>0</v>
      </c>
      <c r="ES489" s="70">
        <f t="shared" si="4297"/>
        <v>0</v>
      </c>
      <c r="ET489" s="113">
        <f t="shared" si="4298"/>
        <v>0</v>
      </c>
      <c r="EU489" s="70">
        <f t="shared" si="4299"/>
        <v>0</v>
      </c>
      <c r="EV489" s="70">
        <f t="shared" si="4300"/>
        <v>0</v>
      </c>
      <c r="EW489" s="70">
        <f t="shared" si="4301"/>
        <v>0</v>
      </c>
      <c r="EX489" s="113">
        <f t="shared" si="4302"/>
        <v>0</v>
      </c>
      <c r="EY489" s="70">
        <f t="shared" si="4303"/>
        <v>0</v>
      </c>
      <c r="EZ489" s="113">
        <f t="shared" si="4304"/>
        <v>0</v>
      </c>
      <c r="FA489" s="70">
        <f t="shared" si="4305"/>
        <v>0</v>
      </c>
      <c r="FB489" s="113">
        <f t="shared" si="4306"/>
        <v>0</v>
      </c>
      <c r="FC489" s="114">
        <f t="shared" si="4307"/>
        <v>0</v>
      </c>
      <c r="FD489" s="113">
        <f t="shared" si="4308"/>
        <v>0</v>
      </c>
      <c r="FE489" s="70">
        <f t="shared" si="4309"/>
        <v>0</v>
      </c>
      <c r="FF489" s="113">
        <f t="shared" si="4310"/>
        <v>0</v>
      </c>
      <c r="FG489" s="70">
        <f t="shared" si="4311"/>
        <v>0</v>
      </c>
      <c r="FH489" s="113">
        <f t="shared" si="4312"/>
        <v>0</v>
      </c>
      <c r="FI489" s="70">
        <f t="shared" si="4313"/>
        <v>0</v>
      </c>
      <c r="FJ489" s="113">
        <f t="shared" si="4314"/>
        <v>0</v>
      </c>
      <c r="FK489" s="70">
        <f t="shared" si="4315"/>
        <v>0</v>
      </c>
      <c r="FL489" s="113">
        <f t="shared" si="4316"/>
        <v>0</v>
      </c>
      <c r="FM489" s="70">
        <f t="shared" si="4317"/>
        <v>0</v>
      </c>
      <c r="FN489" s="113">
        <f t="shared" si="4318"/>
        <v>0</v>
      </c>
      <c r="FO489" s="70">
        <f t="shared" si="4319"/>
        <v>0</v>
      </c>
      <c r="FP489" s="113">
        <f t="shared" si="4320"/>
        <v>0</v>
      </c>
      <c r="FQ489" s="66">
        <f t="shared" si="4321"/>
        <v>0</v>
      </c>
      <c r="FR489" s="113"/>
      <c r="FS489" s="70">
        <f t="shared" si="4322"/>
        <v>0</v>
      </c>
      <c r="FT489" s="113">
        <f t="shared" si="4323"/>
        <v>0</v>
      </c>
      <c r="FU489" s="70">
        <f t="shared" si="4324"/>
        <v>0</v>
      </c>
      <c r="FV489" s="113">
        <f t="shared" si="4325"/>
        <v>0</v>
      </c>
      <c r="FW489" s="70">
        <f t="shared" si="4326"/>
        <v>0</v>
      </c>
      <c r="FX489" s="113">
        <f t="shared" si="4327"/>
        <v>0</v>
      </c>
      <c r="FY489" s="70">
        <f t="shared" si="4328"/>
        <v>0</v>
      </c>
      <c r="FZ489" s="113">
        <f t="shared" si="4329"/>
        <v>0</v>
      </c>
      <c r="GA489" s="70">
        <f t="shared" si="4330"/>
        <v>0</v>
      </c>
      <c r="GB489" s="113">
        <f t="shared" si="4331"/>
        <v>0</v>
      </c>
      <c r="GC489" s="70">
        <f t="shared" si="4332"/>
        <v>0</v>
      </c>
      <c r="GD489" s="70">
        <f t="shared" si="4333"/>
        <v>0</v>
      </c>
      <c r="GE489" s="70">
        <f t="shared" si="4334"/>
        <v>0</v>
      </c>
      <c r="GF489" s="70">
        <f t="shared" si="4335"/>
        <v>0</v>
      </c>
      <c r="GG489" s="116"/>
      <c r="GH489" s="116"/>
      <c r="GI489" s="116"/>
      <c r="GJ489" s="116"/>
      <c r="GK489" s="267"/>
      <c r="GL489" s="10"/>
      <c r="GM489" s="10"/>
      <c r="GN489" s="1"/>
      <c r="GO489" s="13"/>
      <c r="GP489" s="26"/>
      <c r="GQ489" s="5"/>
      <c r="GR489" s="5"/>
    </row>
    <row r="490" spans="1:200" ht="24.75" customHeight="1" collapsed="1" x14ac:dyDescent="0.3">
      <c r="A490" s="151">
        <v>31</v>
      </c>
      <c r="B490" s="196" t="s">
        <v>92</v>
      </c>
      <c r="C490" s="100" t="s">
        <v>91</v>
      </c>
      <c r="D490" s="101">
        <v>1</v>
      </c>
      <c r="E490" s="152"/>
      <c r="F490" s="152"/>
      <c r="G490" s="152"/>
      <c r="H490" s="152"/>
      <c r="I490" s="152"/>
      <c r="J490" s="152"/>
      <c r="K490" s="152"/>
      <c r="L490" s="71">
        <f>SUM(L491:L500)</f>
        <v>304</v>
      </c>
      <c r="M490" s="71">
        <f>SUM(M491:M500)</f>
        <v>180</v>
      </c>
      <c r="N490" s="71">
        <f>SUM(N491:N500)</f>
        <v>48</v>
      </c>
      <c r="O490" s="152">
        <f t="shared" ref="O490:BH490" si="4391">SUM(O491:O506)</f>
        <v>48</v>
      </c>
      <c r="P490" s="152">
        <f t="shared" si="4391"/>
        <v>66</v>
      </c>
      <c r="Q490" s="152">
        <f t="shared" si="4391"/>
        <v>66</v>
      </c>
      <c r="R490" s="152">
        <f t="shared" si="4391"/>
        <v>52</v>
      </c>
      <c r="S490" s="152">
        <f t="shared" si="4391"/>
        <v>52</v>
      </c>
      <c r="T490" s="152">
        <f t="shared" si="4391"/>
        <v>0</v>
      </c>
      <c r="U490" s="152">
        <f t="shared" si="4391"/>
        <v>0</v>
      </c>
      <c r="V490" s="152">
        <f t="shared" si="4391"/>
        <v>14</v>
      </c>
      <c r="W490" s="152">
        <f t="shared" si="4391"/>
        <v>14</v>
      </c>
      <c r="X490" s="152">
        <f t="shared" si="4391"/>
        <v>0</v>
      </c>
      <c r="Y490" s="152">
        <f t="shared" si="4391"/>
        <v>11.1</v>
      </c>
      <c r="Z490" s="152">
        <f t="shared" si="4391"/>
        <v>0</v>
      </c>
      <c r="AA490" s="152">
        <f t="shared" si="4391"/>
        <v>0</v>
      </c>
      <c r="AB490" s="152">
        <f t="shared" si="4391"/>
        <v>34</v>
      </c>
      <c r="AC490" s="152">
        <f t="shared" si="4391"/>
        <v>136</v>
      </c>
      <c r="AD490" s="152">
        <f t="shared" si="4391"/>
        <v>2</v>
      </c>
      <c r="AE490" s="152">
        <f t="shared" si="4391"/>
        <v>90</v>
      </c>
      <c r="AF490" s="152">
        <f t="shared" si="4391"/>
        <v>0</v>
      </c>
      <c r="AG490" s="152">
        <f t="shared" si="4391"/>
        <v>0</v>
      </c>
      <c r="AH490" s="152">
        <f t="shared" si="4391"/>
        <v>1</v>
      </c>
      <c r="AI490" s="152">
        <f t="shared" si="4391"/>
        <v>9</v>
      </c>
      <c r="AJ490" s="152">
        <f t="shared" si="4391"/>
        <v>0</v>
      </c>
      <c r="AK490" s="152">
        <f t="shared" si="4391"/>
        <v>0</v>
      </c>
      <c r="AL490" s="152">
        <f t="shared" si="4391"/>
        <v>0</v>
      </c>
      <c r="AM490" s="152">
        <f t="shared" si="4391"/>
        <v>0</v>
      </c>
      <c r="AN490" s="152">
        <f t="shared" si="4391"/>
        <v>0</v>
      </c>
      <c r="AO490" s="152">
        <f t="shared" si="4391"/>
        <v>0</v>
      </c>
      <c r="AP490" s="152">
        <f t="shared" si="4391"/>
        <v>0</v>
      </c>
      <c r="AQ490" s="152">
        <f t="shared" si="4391"/>
        <v>0</v>
      </c>
      <c r="AR490" s="152">
        <f t="shared" si="4391"/>
        <v>1</v>
      </c>
      <c r="AS490" s="152">
        <f t="shared" si="4391"/>
        <v>6</v>
      </c>
      <c r="AT490" s="152">
        <f t="shared" si="4391"/>
        <v>3</v>
      </c>
      <c r="AU490" s="152">
        <f t="shared" si="4391"/>
        <v>23</v>
      </c>
      <c r="AV490" s="152">
        <f t="shared" si="4391"/>
        <v>0</v>
      </c>
      <c r="AW490" s="152">
        <f t="shared" si="4391"/>
        <v>0</v>
      </c>
      <c r="AX490" s="152">
        <f t="shared" si="4391"/>
        <v>0</v>
      </c>
      <c r="AY490" s="152">
        <f t="shared" si="4391"/>
        <v>0</v>
      </c>
      <c r="AZ490" s="152">
        <f t="shared" si="4391"/>
        <v>0</v>
      </c>
      <c r="BA490" s="152">
        <f t="shared" si="4391"/>
        <v>0</v>
      </c>
      <c r="BB490" s="152">
        <f t="shared" si="4391"/>
        <v>0</v>
      </c>
      <c r="BC490" s="152">
        <f t="shared" si="4391"/>
        <v>0</v>
      </c>
      <c r="BD490" s="152">
        <f t="shared" si="4391"/>
        <v>0</v>
      </c>
      <c r="BE490" s="152">
        <f t="shared" si="4391"/>
        <v>0</v>
      </c>
      <c r="BF490" s="152">
        <f t="shared" si="4391"/>
        <v>0</v>
      </c>
      <c r="BG490" s="71">
        <f t="shared" si="4391"/>
        <v>455.1</v>
      </c>
      <c r="BH490" s="71">
        <f t="shared" si="4391"/>
        <v>186</v>
      </c>
      <c r="BI490" s="152"/>
      <c r="BJ490" s="152"/>
      <c r="BK490" s="152"/>
      <c r="BL490" s="154"/>
      <c r="BM490" s="151">
        <v>31</v>
      </c>
      <c r="BN490" s="196" t="s">
        <v>92</v>
      </c>
      <c r="BO490" s="100" t="s">
        <v>91</v>
      </c>
      <c r="BP490" s="101">
        <v>1</v>
      </c>
      <c r="BQ490" s="152"/>
      <c r="BR490" s="152"/>
      <c r="BS490" s="152"/>
      <c r="BT490" s="152"/>
      <c r="BU490" s="152"/>
      <c r="BV490" s="152"/>
      <c r="BW490" s="152"/>
      <c r="BX490" s="71">
        <f>SUM(BX491:BX500)</f>
        <v>240</v>
      </c>
      <c r="BY490" s="71">
        <f>SUM(BY491:BY500)</f>
        <v>220</v>
      </c>
      <c r="BZ490" s="71">
        <f>SUM(BZ491:BZ500)</f>
        <v>70</v>
      </c>
      <c r="CA490" s="152">
        <f t="shared" ref="CA490:DT490" si="4392">SUM(CA491:CA506)</f>
        <v>70</v>
      </c>
      <c r="CB490" s="152">
        <f t="shared" si="4392"/>
        <v>92</v>
      </c>
      <c r="CC490" s="152">
        <f t="shared" si="4392"/>
        <v>122</v>
      </c>
      <c r="CD490" s="152">
        <f t="shared" si="4392"/>
        <v>58</v>
      </c>
      <c r="CE490" s="152">
        <f t="shared" si="4392"/>
        <v>78</v>
      </c>
      <c r="CF490" s="152">
        <f t="shared" si="4392"/>
        <v>0</v>
      </c>
      <c r="CG490" s="152">
        <f t="shared" si="4392"/>
        <v>0</v>
      </c>
      <c r="CH490" s="152">
        <f t="shared" si="4392"/>
        <v>0</v>
      </c>
      <c r="CI490" s="152">
        <f t="shared" si="4392"/>
        <v>0</v>
      </c>
      <c r="CJ490" s="209">
        <f>SUM(CJ491:CJ506)</f>
        <v>6</v>
      </c>
      <c r="CK490" s="209">
        <f>SUM(CK491:CK506)</f>
        <v>15.5</v>
      </c>
      <c r="CL490" s="152">
        <f t="shared" si="4392"/>
        <v>0</v>
      </c>
      <c r="CM490" s="152">
        <f t="shared" si="4392"/>
        <v>0</v>
      </c>
      <c r="CN490" s="152">
        <f t="shared" si="4392"/>
        <v>0</v>
      </c>
      <c r="CO490" s="152">
        <f t="shared" si="4392"/>
        <v>0</v>
      </c>
      <c r="CP490" s="152">
        <f t="shared" si="4392"/>
        <v>2</v>
      </c>
      <c r="CQ490" s="152">
        <f t="shared" si="4392"/>
        <v>90</v>
      </c>
      <c r="CR490" s="152">
        <f t="shared" si="4392"/>
        <v>0</v>
      </c>
      <c r="CS490" s="152">
        <f t="shared" si="4392"/>
        <v>0</v>
      </c>
      <c r="CT490" s="152">
        <f t="shared" si="4392"/>
        <v>0</v>
      </c>
      <c r="CU490" s="152">
        <f t="shared" si="4392"/>
        <v>0</v>
      </c>
      <c r="CV490" s="152">
        <f t="shared" si="4392"/>
        <v>0</v>
      </c>
      <c r="CW490" s="152">
        <f t="shared" si="4392"/>
        <v>0</v>
      </c>
      <c r="CX490" s="152">
        <f t="shared" si="4392"/>
        <v>0</v>
      </c>
      <c r="CY490" s="152">
        <f t="shared" si="4392"/>
        <v>0</v>
      </c>
      <c r="CZ490" s="152">
        <f t="shared" si="4392"/>
        <v>0</v>
      </c>
      <c r="DA490" s="152">
        <f t="shared" si="4392"/>
        <v>0</v>
      </c>
      <c r="DB490" s="152">
        <f t="shared" si="4392"/>
        <v>0</v>
      </c>
      <c r="DC490" s="169">
        <f t="shared" si="4392"/>
        <v>0</v>
      </c>
      <c r="DD490" s="152">
        <f t="shared" si="4392"/>
        <v>1</v>
      </c>
      <c r="DE490" s="71">
        <f t="shared" si="4392"/>
        <v>3.6666666666666665</v>
      </c>
      <c r="DF490" s="152">
        <f t="shared" si="4392"/>
        <v>0</v>
      </c>
      <c r="DG490" s="152">
        <f t="shared" si="4392"/>
        <v>0</v>
      </c>
      <c r="DH490" s="152">
        <f t="shared" si="4392"/>
        <v>0</v>
      </c>
      <c r="DI490" s="152">
        <f t="shared" si="4392"/>
        <v>0</v>
      </c>
      <c r="DJ490" s="152">
        <f t="shared" si="4392"/>
        <v>2</v>
      </c>
      <c r="DK490" s="169">
        <f t="shared" si="4392"/>
        <v>23</v>
      </c>
      <c r="DL490" s="152">
        <f t="shared" si="4392"/>
        <v>0</v>
      </c>
      <c r="DM490" s="152">
        <f t="shared" si="4392"/>
        <v>0</v>
      </c>
      <c r="DN490" s="152">
        <f t="shared" si="4392"/>
        <v>0</v>
      </c>
      <c r="DO490" s="152">
        <f t="shared" si="4392"/>
        <v>0</v>
      </c>
      <c r="DP490" s="152">
        <f t="shared" si="4392"/>
        <v>0</v>
      </c>
      <c r="DQ490" s="152">
        <f t="shared" si="4392"/>
        <v>0</v>
      </c>
      <c r="DR490" s="152">
        <f t="shared" si="4392"/>
        <v>0</v>
      </c>
      <c r="DS490" s="71">
        <f t="shared" si="4392"/>
        <v>408.16666666666669</v>
      </c>
      <c r="DT490" s="71">
        <f t="shared" si="4392"/>
        <v>302.66666666666669</v>
      </c>
      <c r="DU490" s="152"/>
      <c r="DV490" s="152"/>
      <c r="DW490" s="152"/>
      <c r="DX490" s="154"/>
      <c r="DY490" s="151">
        <v>31</v>
      </c>
      <c r="DZ490" s="196" t="s">
        <v>92</v>
      </c>
      <c r="EA490" s="100" t="s">
        <v>91</v>
      </c>
      <c r="EB490" s="101">
        <v>1</v>
      </c>
      <c r="EC490" s="152"/>
      <c r="ED490" s="152"/>
      <c r="EE490" s="152"/>
      <c r="EF490" s="152"/>
      <c r="EG490" s="152"/>
      <c r="EH490" s="152"/>
      <c r="EI490" s="152"/>
      <c r="EJ490" s="71">
        <f>SUM(EJ491:EJ506)</f>
        <v>544</v>
      </c>
      <c r="EK490" s="71">
        <f>SUM(EK491:EK506)</f>
        <v>400</v>
      </c>
      <c r="EL490" s="71">
        <f>SUM(EL491:EL506)</f>
        <v>118</v>
      </c>
      <c r="EM490" s="152">
        <f>SUM(EM491:EM506)</f>
        <v>118</v>
      </c>
      <c r="EN490" s="152">
        <f t="shared" ref="EN490:FP490" si="4393">SUM(EN491:EN506)</f>
        <v>158</v>
      </c>
      <c r="EO490" s="152">
        <f t="shared" si="4393"/>
        <v>188</v>
      </c>
      <c r="EP490" s="152">
        <f t="shared" si="4393"/>
        <v>110</v>
      </c>
      <c r="EQ490" s="152">
        <f t="shared" si="4393"/>
        <v>130</v>
      </c>
      <c r="ER490" s="152">
        <f t="shared" si="4393"/>
        <v>0</v>
      </c>
      <c r="ES490" s="152">
        <f t="shared" si="4393"/>
        <v>0</v>
      </c>
      <c r="ET490" s="152">
        <f t="shared" si="4393"/>
        <v>14</v>
      </c>
      <c r="EU490" s="152">
        <f t="shared" si="4393"/>
        <v>14</v>
      </c>
      <c r="EV490" s="152">
        <f t="shared" si="4393"/>
        <v>6</v>
      </c>
      <c r="EW490" s="152">
        <f t="shared" si="4393"/>
        <v>26.6</v>
      </c>
      <c r="EX490" s="152">
        <f t="shared" si="4393"/>
        <v>0</v>
      </c>
      <c r="EY490" s="152">
        <f t="shared" si="4393"/>
        <v>0</v>
      </c>
      <c r="EZ490" s="152">
        <f t="shared" si="4393"/>
        <v>34</v>
      </c>
      <c r="FA490" s="152">
        <f t="shared" si="4393"/>
        <v>136</v>
      </c>
      <c r="FB490" s="152">
        <f t="shared" si="4393"/>
        <v>4</v>
      </c>
      <c r="FC490" s="152">
        <f t="shared" si="4393"/>
        <v>180</v>
      </c>
      <c r="FD490" s="152">
        <f t="shared" si="4393"/>
        <v>0</v>
      </c>
      <c r="FE490" s="152">
        <f t="shared" si="4393"/>
        <v>0</v>
      </c>
      <c r="FF490" s="152">
        <f t="shared" si="4393"/>
        <v>1</v>
      </c>
      <c r="FG490" s="152">
        <f t="shared" si="4393"/>
        <v>9</v>
      </c>
      <c r="FH490" s="152">
        <f t="shared" si="4393"/>
        <v>0</v>
      </c>
      <c r="FI490" s="152">
        <f t="shared" si="4393"/>
        <v>0</v>
      </c>
      <c r="FJ490" s="152">
        <f t="shared" si="4393"/>
        <v>0</v>
      </c>
      <c r="FK490" s="152">
        <f t="shared" si="4393"/>
        <v>0</v>
      </c>
      <c r="FL490" s="152">
        <f t="shared" si="4393"/>
        <v>0</v>
      </c>
      <c r="FM490" s="152">
        <f t="shared" si="4393"/>
        <v>0</v>
      </c>
      <c r="FN490" s="152">
        <f t="shared" si="4393"/>
        <v>0</v>
      </c>
      <c r="FO490" s="152">
        <f t="shared" si="4393"/>
        <v>0</v>
      </c>
      <c r="FP490" s="152">
        <f t="shared" si="4393"/>
        <v>2</v>
      </c>
      <c r="FQ490" s="169">
        <f>SUM(FQ491:FQ506)</f>
        <v>9.6666666666666661</v>
      </c>
      <c r="FR490" s="152"/>
      <c r="FS490" s="152">
        <f t="shared" ref="FS490:GF490" si="4394">SUM(FS491:FS506)</f>
        <v>23</v>
      </c>
      <c r="FT490" s="152">
        <f t="shared" si="4394"/>
        <v>0</v>
      </c>
      <c r="FU490" s="152">
        <f t="shared" si="4394"/>
        <v>0</v>
      </c>
      <c r="FV490" s="152">
        <f t="shared" si="4394"/>
        <v>2</v>
      </c>
      <c r="FW490" s="152">
        <f t="shared" si="4394"/>
        <v>23</v>
      </c>
      <c r="FX490" s="152">
        <f t="shared" si="4394"/>
        <v>0</v>
      </c>
      <c r="FY490" s="152">
        <f t="shared" si="4394"/>
        <v>0</v>
      </c>
      <c r="FZ490" s="152">
        <f t="shared" si="4394"/>
        <v>0</v>
      </c>
      <c r="GA490" s="152">
        <f t="shared" si="4394"/>
        <v>0</v>
      </c>
      <c r="GB490" s="152">
        <f t="shared" si="4394"/>
        <v>0</v>
      </c>
      <c r="GC490" s="152">
        <f t="shared" si="4394"/>
        <v>0</v>
      </c>
      <c r="GD490" s="152">
        <f t="shared" si="4394"/>
        <v>0</v>
      </c>
      <c r="GE490" s="71">
        <f t="shared" si="4394"/>
        <v>863.26666666666665</v>
      </c>
      <c r="GF490" s="71">
        <f t="shared" si="4394"/>
        <v>488.66666666666669</v>
      </c>
      <c r="GG490" s="152"/>
      <c r="GH490" s="152"/>
      <c r="GI490" s="152"/>
      <c r="GJ490" s="264"/>
      <c r="GK490" s="267"/>
      <c r="GL490" s="10"/>
      <c r="GM490" s="10"/>
      <c r="GN490" s="5"/>
      <c r="GO490" s="9"/>
      <c r="GP490" s="27"/>
      <c r="GQ490" s="5"/>
      <c r="GR490" s="33"/>
    </row>
    <row r="491" spans="1:200" ht="24.75" hidden="1" customHeight="1" outlineLevel="1" x14ac:dyDescent="0.35">
      <c r="A491" s="108"/>
      <c r="B491" s="62" t="s">
        <v>102</v>
      </c>
      <c r="C491" s="63" t="s">
        <v>110</v>
      </c>
      <c r="D491" s="63" t="s">
        <v>95</v>
      </c>
      <c r="E491" s="63" t="s">
        <v>130</v>
      </c>
      <c r="F491" s="63" t="s">
        <v>151</v>
      </c>
      <c r="G491" s="63">
        <v>5</v>
      </c>
      <c r="H491" s="63">
        <v>24</v>
      </c>
      <c r="I491" s="63">
        <v>1</v>
      </c>
      <c r="J491" s="63">
        <v>1</v>
      </c>
      <c r="K491" s="63">
        <f t="shared" ref="K491:K497" si="4395">SUM(J491)*2</f>
        <v>2</v>
      </c>
      <c r="L491" s="109">
        <v>82</v>
      </c>
      <c r="M491" s="64">
        <f t="shared" ref="M491:M497" si="4396">SUM(N491+P491+R491+T491+V491)</f>
        <v>14</v>
      </c>
      <c r="N491" s="65"/>
      <c r="O491" s="66">
        <f t="shared" ref="O491:O497" si="4397">SUM(N491)*I491</f>
        <v>0</v>
      </c>
      <c r="P491" s="65"/>
      <c r="Q491" s="66">
        <f t="shared" ref="Q491:Q499" si="4398">J491*P491</f>
        <v>0</v>
      </c>
      <c r="R491" s="65"/>
      <c r="S491" s="66">
        <f t="shared" ref="S491:S497" si="4399">SUM(R491)*J491</f>
        <v>0</v>
      </c>
      <c r="T491" s="65"/>
      <c r="U491" s="66">
        <f t="shared" ref="U491:U497" si="4400">SUM(T491)*K491</f>
        <v>0</v>
      </c>
      <c r="V491" s="65">
        <v>14</v>
      </c>
      <c r="W491" s="66">
        <f>SUM(V491)*J491</f>
        <v>14</v>
      </c>
      <c r="X491" s="70"/>
      <c r="Y491" s="70"/>
      <c r="Z491" s="113"/>
      <c r="AA491" s="70"/>
      <c r="AB491" s="113"/>
      <c r="AC491" s="70"/>
      <c r="AD491" s="113"/>
      <c r="AE491" s="114"/>
      <c r="AF491" s="113"/>
      <c r="AG491" s="70"/>
      <c r="AH491" s="113"/>
      <c r="AI491" s="70"/>
      <c r="AJ491" s="113"/>
      <c r="AK491" s="70"/>
      <c r="AL491" s="113"/>
      <c r="AM491" s="70"/>
      <c r="AN491" s="113"/>
      <c r="AO491" s="70"/>
      <c r="AP491" s="113"/>
      <c r="AQ491" s="70"/>
      <c r="AR491" s="113"/>
      <c r="AS491" s="70"/>
      <c r="AT491" s="113"/>
      <c r="AU491" s="70"/>
      <c r="AV491" s="113"/>
      <c r="AW491" s="70"/>
      <c r="AX491" s="113"/>
      <c r="AY491" s="70"/>
      <c r="AZ491" s="113"/>
      <c r="BA491" s="70"/>
      <c r="BB491" s="113"/>
      <c r="BC491" s="70"/>
      <c r="BD491" s="113"/>
      <c r="BE491" s="70"/>
      <c r="BF491" s="70"/>
      <c r="BG491" s="70">
        <f t="shared" ref="BG491:BG506" si="4401">SUM(AO491+BE491+BC491+BA491+AY491+AW491+AS491+AQ491+AK491+AM491+AI491+AG491+AE491+AC491+AA491+Y491+X491+W491+U491+Q491+O491+S491+AU491)</f>
        <v>14</v>
      </c>
      <c r="BH491" s="70">
        <f t="shared" ref="BH491:BH506" si="4402">SUM(O491+Q491+U491+W491+X491+AS491+AW491+AY491+BA491+BC491+S491+AQ491)</f>
        <v>14</v>
      </c>
      <c r="BI491" s="116"/>
      <c r="BJ491" s="116"/>
      <c r="BK491" s="116"/>
      <c r="BL491" s="117"/>
      <c r="BM491" s="108"/>
      <c r="BN491" s="62"/>
      <c r="BO491" s="63"/>
      <c r="BP491" s="63"/>
      <c r="BQ491" s="63"/>
      <c r="BR491" s="63"/>
      <c r="BS491" s="63"/>
      <c r="BT491" s="63"/>
      <c r="BU491" s="63"/>
      <c r="BV491" s="63"/>
      <c r="BW491" s="63"/>
      <c r="BX491" s="62"/>
      <c r="BY491" s="64"/>
      <c r="BZ491" s="65"/>
      <c r="CA491" s="66"/>
      <c r="CB491" s="65"/>
      <c r="CC491" s="66"/>
      <c r="CD491" s="65"/>
      <c r="CE491" s="66"/>
      <c r="CF491" s="65"/>
      <c r="CG491" s="66"/>
      <c r="CH491" s="65"/>
      <c r="CI491" s="66"/>
      <c r="CJ491" s="67"/>
      <c r="CK491" s="68"/>
      <c r="CL491" s="65"/>
      <c r="CM491" s="66"/>
      <c r="CN491" s="65"/>
      <c r="CO491" s="67"/>
      <c r="CP491" s="65"/>
      <c r="CQ491" s="69"/>
      <c r="CR491" s="65"/>
      <c r="CS491" s="66"/>
      <c r="CT491" s="65"/>
      <c r="CU491" s="67"/>
      <c r="CV491" s="65"/>
      <c r="CW491" s="67"/>
      <c r="CX491" s="65"/>
      <c r="CY491" s="66"/>
      <c r="CZ491" s="65"/>
      <c r="DA491" s="66"/>
      <c r="DB491" s="65"/>
      <c r="DC491" s="66"/>
      <c r="DD491" s="65"/>
      <c r="DE491" s="66"/>
      <c r="DF491" s="65"/>
      <c r="DG491" s="67"/>
      <c r="DH491" s="65"/>
      <c r="DI491" s="66"/>
      <c r="DJ491" s="65"/>
      <c r="DK491" s="66"/>
      <c r="DL491" s="65"/>
      <c r="DM491" s="67"/>
      <c r="DN491" s="65"/>
      <c r="DO491" s="67"/>
      <c r="DP491" s="65"/>
      <c r="DQ491" s="70"/>
      <c r="DR491" s="70"/>
      <c r="DS491" s="70">
        <f t="shared" ref="DS491:DS506" si="4403">SUM(DA491+DQ491+DO491+DM491+DK491+DI491+DE491+DC491+CW491+CY491+CU491+CS491+CQ491+CO491+CM491+CK491+CJ491+CI491+CG491+CC491+CA491+CE491+DG491)</f>
        <v>0</v>
      </c>
      <c r="DT491" s="70">
        <f t="shared" ref="DT491:DT506" si="4404">SUM(CA491+CC491+CG491+CI491+CJ491+DE491+DI491+DK491+DM491+DO491+CE491+DC491)</f>
        <v>0</v>
      </c>
      <c r="DU491" s="116"/>
      <c r="DV491" s="116"/>
      <c r="DW491" s="116"/>
      <c r="DX491" s="117"/>
      <c r="DY491" s="108"/>
      <c r="DZ491" s="62"/>
      <c r="EA491" s="63"/>
      <c r="EB491" s="63"/>
      <c r="EC491" s="116"/>
      <c r="ED491" s="116"/>
      <c r="EE491" s="116"/>
      <c r="EF491" s="116"/>
      <c r="EG491" s="116"/>
      <c r="EH491" s="116"/>
      <c r="EI491" s="116"/>
      <c r="EJ491" s="116">
        <f t="shared" ref="EJ491:EJ506" si="4405">SUM(L491+BX491)</f>
        <v>82</v>
      </c>
      <c r="EK491" s="116">
        <f t="shared" ref="EK491:EK506" si="4406">SUM(M491+BY491)</f>
        <v>14</v>
      </c>
      <c r="EL491" s="116">
        <f t="shared" ref="EL491:EL506" si="4407">SUM(N491+BZ491)</f>
        <v>0</v>
      </c>
      <c r="EM491" s="181">
        <f t="shared" ref="EM491:EM506" si="4408">SUM(O491+CA491)</f>
        <v>0</v>
      </c>
      <c r="EN491" s="116">
        <f t="shared" ref="EN491:EN506" si="4409">SUM(P491+CB491)</f>
        <v>0</v>
      </c>
      <c r="EO491" s="116">
        <f t="shared" ref="EO491:EO506" si="4410">SUM(Q491+CC491)</f>
        <v>0</v>
      </c>
      <c r="EP491" s="116">
        <f t="shared" ref="EP491:EP506" si="4411">SUM(R491+CD491)</f>
        <v>0</v>
      </c>
      <c r="EQ491" s="116">
        <f t="shared" ref="EQ491:EQ506" si="4412">SUM(S491+CE491)</f>
        <v>0</v>
      </c>
      <c r="ER491" s="116">
        <f t="shared" ref="ER491:ER506" si="4413">SUM(T491+CF491)</f>
        <v>0</v>
      </c>
      <c r="ES491" s="116">
        <f t="shared" ref="ES491:ES506" si="4414">SUM(U491+CG491)</f>
        <v>0</v>
      </c>
      <c r="ET491" s="116">
        <f t="shared" ref="ET491:ET506" si="4415">SUM(V491+CH491)</f>
        <v>14</v>
      </c>
      <c r="EU491" s="116">
        <f t="shared" ref="EU491:EU506" si="4416">SUM(W491+CI491)</f>
        <v>14</v>
      </c>
      <c r="EV491" s="116">
        <f t="shared" ref="EV491:EV506" si="4417">SUM(X491+CJ491)</f>
        <v>0</v>
      </c>
      <c r="EW491" s="181">
        <f t="shared" ref="EW491:EW506" si="4418">SUM(Y491+CK491)</f>
        <v>0</v>
      </c>
      <c r="EX491" s="116">
        <f t="shared" ref="EX491:EX506" si="4419">SUM(Z491+CL491)</f>
        <v>0</v>
      </c>
      <c r="EY491" s="116">
        <f t="shared" ref="EY491:EY506" si="4420">SUM(AA491+CM491)</f>
        <v>0</v>
      </c>
      <c r="EZ491" s="116">
        <f t="shared" ref="EZ491:EZ506" si="4421">SUM(AB491+CN491)</f>
        <v>0</v>
      </c>
      <c r="FA491" s="116">
        <f t="shared" ref="FA491:FA506" si="4422">SUM(AC491+CO491)</f>
        <v>0</v>
      </c>
      <c r="FB491" s="116">
        <f t="shared" ref="FB491:FB506" si="4423">SUM(AD491+CP491)</f>
        <v>0</v>
      </c>
      <c r="FC491" s="116">
        <f t="shared" ref="FC491:FC506" si="4424">SUM(AE491+CQ491)</f>
        <v>0</v>
      </c>
      <c r="FD491" s="116">
        <f t="shared" ref="FD491:FD506" si="4425">SUM(AF491+CR491)</f>
        <v>0</v>
      </c>
      <c r="FE491" s="116">
        <f t="shared" ref="FE491:FE506" si="4426">SUM(AG491+CS491)</f>
        <v>0</v>
      </c>
      <c r="FF491" s="116">
        <f t="shared" ref="FF491:FF506" si="4427">SUM(AH491+CT491)</f>
        <v>0</v>
      </c>
      <c r="FG491" s="181">
        <f t="shared" ref="FG491:FG506" si="4428">SUM(AI491+CU491)</f>
        <v>0</v>
      </c>
      <c r="FH491" s="116">
        <f t="shared" ref="FH491:FH506" si="4429">SUM(AJ491+CV491)</f>
        <v>0</v>
      </c>
      <c r="FI491" s="116">
        <f t="shared" ref="FI491:FI506" si="4430">SUM(AK491+CW491)</f>
        <v>0</v>
      </c>
      <c r="FJ491" s="116">
        <f t="shared" ref="FJ491:FJ506" si="4431">SUM(AL491+CX491)</f>
        <v>0</v>
      </c>
      <c r="FK491" s="116">
        <f t="shared" ref="FK491:FK506" si="4432">SUM(AM491+CY491)</f>
        <v>0</v>
      </c>
      <c r="FL491" s="116">
        <f t="shared" ref="FL491:FL506" si="4433">SUM(AN491+CZ491)</f>
        <v>0</v>
      </c>
      <c r="FM491" s="116">
        <f t="shared" ref="FM491:FM506" si="4434">SUM(AO491+DA491)</f>
        <v>0</v>
      </c>
      <c r="FN491" s="116">
        <f t="shared" ref="FN491:FN506" si="4435">SUM(AP491+DB491)</f>
        <v>0</v>
      </c>
      <c r="FO491" s="116">
        <f t="shared" ref="FO491:FO506" si="4436">SUM(AQ491+DC491)</f>
        <v>0</v>
      </c>
      <c r="FP491" s="116">
        <f t="shared" ref="FP491:FP506" si="4437">SUM(AR491+DD491)</f>
        <v>0</v>
      </c>
      <c r="FQ491" s="116">
        <f t="shared" ref="FQ491:FQ506" si="4438">SUM(AS491+DE491)</f>
        <v>0</v>
      </c>
      <c r="FR491" s="116"/>
      <c r="FS491" s="116">
        <f t="shared" ref="FS491:FS506" si="4439">SUM(AU491+DG491)</f>
        <v>0</v>
      </c>
      <c r="FT491" s="116">
        <f t="shared" ref="FT491:FT506" si="4440">SUM(AV491+DH491)</f>
        <v>0</v>
      </c>
      <c r="FU491" s="116">
        <f t="shared" ref="FU491:FU506" si="4441">SUM(AW491+DI491)</f>
        <v>0</v>
      </c>
      <c r="FV491" s="116">
        <f t="shared" ref="FV491:FV506" si="4442">SUM(AX491+DJ491)</f>
        <v>0</v>
      </c>
      <c r="FW491" s="116">
        <f t="shared" ref="FW491:FW506" si="4443">SUM(AY491+DK491)</f>
        <v>0</v>
      </c>
      <c r="FX491" s="116">
        <f t="shared" ref="FX491:FX506" si="4444">SUM(AZ491+DL491)</f>
        <v>0</v>
      </c>
      <c r="FY491" s="116">
        <f t="shared" ref="FY491:FY506" si="4445">SUM(BA491+DM491)</f>
        <v>0</v>
      </c>
      <c r="FZ491" s="116">
        <f t="shared" ref="FZ491:FZ506" si="4446">SUM(BB491+DN491)</f>
        <v>0</v>
      </c>
      <c r="GA491" s="116">
        <f t="shared" ref="GA491:GA506" si="4447">SUM(BC491+DO491)</f>
        <v>0</v>
      </c>
      <c r="GB491" s="116">
        <f t="shared" ref="GB491:GB506" si="4448">SUM(BD491+DP491)</f>
        <v>0</v>
      </c>
      <c r="GC491" s="116">
        <f t="shared" ref="GC491:GC506" si="4449">SUM(BE491+DQ491)</f>
        <v>0</v>
      </c>
      <c r="GD491" s="116">
        <f t="shared" ref="GD491:GD506" si="4450">SUM(BF491+DR491)</f>
        <v>0</v>
      </c>
      <c r="GE491" s="210">
        <f t="shared" ref="GE491:GE506" si="4451">SUM(BG491+DS491)</f>
        <v>14</v>
      </c>
      <c r="GF491" s="211">
        <f t="shared" ref="GF491:GF506" si="4452">SUM(BH491+DT491)</f>
        <v>14</v>
      </c>
      <c r="GG491" s="116"/>
      <c r="GH491" s="116"/>
      <c r="GI491" s="116"/>
      <c r="GJ491" s="116"/>
      <c r="GK491" s="267"/>
      <c r="GL491" s="10"/>
      <c r="GM491" s="10"/>
      <c r="GN491" s="1"/>
      <c r="GO491" s="13"/>
      <c r="GP491" s="26"/>
      <c r="GQ491" s="5"/>
      <c r="GR491" s="5"/>
    </row>
    <row r="492" spans="1:200" ht="24.95" hidden="1" customHeight="1" outlineLevel="1" x14ac:dyDescent="0.35">
      <c r="A492" s="108"/>
      <c r="B492" s="199" t="s">
        <v>93</v>
      </c>
      <c r="C492" s="200" t="s">
        <v>154</v>
      </c>
      <c r="D492" s="200" t="s">
        <v>95</v>
      </c>
      <c r="E492" s="200" t="s">
        <v>155</v>
      </c>
      <c r="F492" s="200" t="s">
        <v>156</v>
      </c>
      <c r="G492" s="200">
        <v>1</v>
      </c>
      <c r="H492" s="201">
        <v>27</v>
      </c>
      <c r="I492" s="201">
        <v>1</v>
      </c>
      <c r="J492" s="201">
        <v>1</v>
      </c>
      <c r="K492" s="201">
        <f t="shared" si="4395"/>
        <v>2</v>
      </c>
      <c r="L492" s="202">
        <f>42+20</f>
        <v>62</v>
      </c>
      <c r="M492" s="110">
        <f t="shared" si="4396"/>
        <v>62</v>
      </c>
      <c r="N492" s="202">
        <v>32</v>
      </c>
      <c r="O492" s="202">
        <f t="shared" si="4397"/>
        <v>32</v>
      </c>
      <c r="P492" s="202">
        <v>26</v>
      </c>
      <c r="Q492" s="203">
        <f t="shared" si="4398"/>
        <v>26</v>
      </c>
      <c r="R492" s="202">
        <v>4</v>
      </c>
      <c r="S492" s="203">
        <f t="shared" si="4399"/>
        <v>4</v>
      </c>
      <c r="T492" s="204"/>
      <c r="U492" s="205">
        <f t="shared" si="4400"/>
        <v>0</v>
      </c>
      <c r="V492" s="204"/>
      <c r="W492" s="205">
        <f>SUM(V492)*J492*3</f>
        <v>0</v>
      </c>
      <c r="X492" s="206">
        <f>2/8*J492*AX492</f>
        <v>0</v>
      </c>
      <c r="Y492" s="206">
        <f>SUM(L492*5/100*J492)</f>
        <v>3.1</v>
      </c>
      <c r="Z492" s="204"/>
      <c r="AA492" s="205"/>
      <c r="AB492" s="204"/>
      <c r="AC492" s="206">
        <f>SUM(AB492)*3*H492/5</f>
        <v>0</v>
      </c>
      <c r="AD492" s="204"/>
      <c r="AE492" s="205">
        <f>SUM(AD492*H492*(30+4))</f>
        <v>0</v>
      </c>
      <c r="AF492" s="204"/>
      <c r="AG492" s="205">
        <f t="shared" ref="AG492:AG497" si="4453">SUM(AF492*H492*3)</f>
        <v>0</v>
      </c>
      <c r="AH492" s="204">
        <v>1</v>
      </c>
      <c r="AI492" s="206">
        <f t="shared" ref="AI492:AI497" si="4454">SUM(AH492*H492/3)</f>
        <v>9</v>
      </c>
      <c r="AJ492" s="204"/>
      <c r="AK492" s="206">
        <f t="shared" ref="AK492:AK497" si="4455">SUM(AJ492*H492*2/3)</f>
        <v>0</v>
      </c>
      <c r="AL492" s="204"/>
      <c r="AM492" s="205">
        <f>SUM(AL492*H492)</f>
        <v>0</v>
      </c>
      <c r="AN492" s="204"/>
      <c r="AO492" s="205">
        <f>SUM(AN492*J492)</f>
        <v>0</v>
      </c>
      <c r="AP492" s="204"/>
      <c r="AQ492" s="206">
        <f>SUM(AP492*H492*2)</f>
        <v>0</v>
      </c>
      <c r="AR492" s="204">
        <v>1</v>
      </c>
      <c r="AS492" s="206">
        <f>SUM(J492*AR492*6)</f>
        <v>6</v>
      </c>
      <c r="AT492" s="207"/>
      <c r="AU492" s="206">
        <f t="shared" ref="AU492:AU499" si="4456">AT492*H492/3</f>
        <v>0</v>
      </c>
      <c r="AV492" s="204"/>
      <c r="AW492" s="205">
        <f>SUM(AV492*H492/3)</f>
        <v>0</v>
      </c>
      <c r="AX492" s="207"/>
      <c r="AY492" s="206">
        <f>AX492*J492*8/2</f>
        <v>0</v>
      </c>
      <c r="AZ492" s="204"/>
      <c r="BA492" s="206">
        <f t="shared" ref="BA492:BA497" si="4457">SUM(AZ492*K492*5*6)</f>
        <v>0</v>
      </c>
      <c r="BB492" s="204"/>
      <c r="BC492" s="206">
        <f t="shared" ref="BC492:BC497" si="4458">SUM(BB492*K492*4*6)</f>
        <v>0</v>
      </c>
      <c r="BD492" s="204"/>
      <c r="BE492" s="208">
        <f t="shared" ref="BE492:BE499" si="4459">SUM(BD492*50)</f>
        <v>0</v>
      </c>
      <c r="BF492" s="70"/>
      <c r="BG492" s="70">
        <f t="shared" si="4401"/>
        <v>80.099999999999994</v>
      </c>
      <c r="BH492" s="70">
        <f t="shared" si="4402"/>
        <v>68</v>
      </c>
      <c r="BI492" s="116"/>
      <c r="BJ492" s="116"/>
      <c r="BK492" s="116"/>
      <c r="BL492" s="117"/>
      <c r="BM492" s="108"/>
      <c r="BN492" s="62" t="s">
        <v>158</v>
      </c>
      <c r="BO492" s="63" t="s">
        <v>176</v>
      </c>
      <c r="BP492" s="63" t="s">
        <v>95</v>
      </c>
      <c r="BQ492" s="63" t="s">
        <v>173</v>
      </c>
      <c r="BR492" s="63" t="s">
        <v>179</v>
      </c>
      <c r="BS492" s="63">
        <v>6</v>
      </c>
      <c r="BT492" s="63">
        <v>24</v>
      </c>
      <c r="BU492" s="63">
        <v>1</v>
      </c>
      <c r="BV492" s="63">
        <v>1</v>
      </c>
      <c r="BW492" s="63">
        <f>SUM(BV492)*2</f>
        <v>2</v>
      </c>
      <c r="BX492" s="109">
        <v>130</v>
      </c>
      <c r="BY492" s="110">
        <f>SUM(BZ492+CB492+CD492+CF492+CH492)</f>
        <v>130</v>
      </c>
      <c r="BZ492" s="109">
        <v>50</v>
      </c>
      <c r="CA492" s="109">
        <f>SUM(BZ492)*BU492</f>
        <v>50</v>
      </c>
      <c r="CB492" s="109">
        <v>42</v>
      </c>
      <c r="CC492" s="111">
        <f>BV492*CB492</f>
        <v>42</v>
      </c>
      <c r="CD492" s="109">
        <v>38</v>
      </c>
      <c r="CE492" s="111">
        <f>SUM(CD492)*BV492</f>
        <v>38</v>
      </c>
      <c r="CF492" s="65"/>
      <c r="CG492" s="66">
        <f>SUM(CF492)*BW492</f>
        <v>0</v>
      </c>
      <c r="CH492" s="65"/>
      <c r="CI492" s="66">
        <f>SUM(CH492)*BV492*5</f>
        <v>0</v>
      </c>
      <c r="CJ492" s="67">
        <f>SUM(BV492*DJ492*2+BW492*DL492*2)</f>
        <v>2</v>
      </c>
      <c r="CK492" s="68">
        <f>SUM(BX492*5/100*BV492)</f>
        <v>6.5</v>
      </c>
      <c r="CL492" s="65"/>
      <c r="CM492" s="66"/>
      <c r="CN492" s="65"/>
      <c r="CO492" s="67">
        <f>SUM(CN492)*3*BT492/5</f>
        <v>0</v>
      </c>
      <c r="CP492" s="65"/>
      <c r="CQ492" s="69">
        <f>SUM(CP492*BT492*(30+4))</f>
        <v>0</v>
      </c>
      <c r="CR492" s="65"/>
      <c r="CS492" s="66">
        <f>SUM(CR492*BT492*3)</f>
        <v>0</v>
      </c>
      <c r="CT492" s="65"/>
      <c r="CU492" s="67">
        <f>SUM(CT492*BT492/3)</f>
        <v>0</v>
      </c>
      <c r="CV492" s="65"/>
      <c r="CW492" s="67">
        <f>SUM(CV492*BT492*2/3)</f>
        <v>0</v>
      </c>
      <c r="CX492" s="65"/>
      <c r="CY492" s="66">
        <f>SUM(CX492*BT492)*2</f>
        <v>0</v>
      </c>
      <c r="CZ492" s="65"/>
      <c r="DA492" s="66">
        <f>SUM(CZ492*BV492*2)</f>
        <v>0</v>
      </c>
      <c r="DB492" s="65"/>
      <c r="DC492" s="66">
        <f>SUM(DB492*BT492*2)</f>
        <v>0</v>
      </c>
      <c r="DD492" s="65"/>
      <c r="DE492" s="66">
        <f>DD492*BV492*8</f>
        <v>0</v>
      </c>
      <c r="DF492" s="65"/>
      <c r="DG492" s="67">
        <f>DF492*BT492/3</f>
        <v>0</v>
      </c>
      <c r="DH492" s="65"/>
      <c r="DI492" s="66">
        <f>SUM(DH492*BT492/3)</f>
        <v>0</v>
      </c>
      <c r="DJ492" s="65">
        <v>1</v>
      </c>
      <c r="DK492" s="66">
        <f>SUM(BV492*DJ492*8)</f>
        <v>8</v>
      </c>
      <c r="DL492" s="65"/>
      <c r="DM492" s="67">
        <f>SUM(DL492*BW492*5*6)</f>
        <v>0</v>
      </c>
      <c r="DN492" s="65"/>
      <c r="DO492" s="67">
        <f>SUM(DN492*BW492*4*6)</f>
        <v>0</v>
      </c>
      <c r="DP492" s="65"/>
      <c r="DQ492" s="70">
        <f>SUM(DP492*50)</f>
        <v>0</v>
      </c>
      <c r="DR492" s="70"/>
      <c r="DS492" s="70">
        <f t="shared" si="4403"/>
        <v>146.5</v>
      </c>
      <c r="DT492" s="70">
        <f t="shared" si="4404"/>
        <v>140</v>
      </c>
      <c r="DU492" s="116"/>
      <c r="DV492" s="116"/>
      <c r="DW492" s="116"/>
      <c r="DX492" s="117"/>
      <c r="DY492" s="108"/>
      <c r="DZ492" s="62"/>
      <c r="EA492" s="63"/>
      <c r="EB492" s="63"/>
      <c r="EC492" s="116"/>
      <c r="ED492" s="116"/>
      <c r="EE492" s="116"/>
      <c r="EF492" s="116"/>
      <c r="EG492" s="116"/>
      <c r="EH492" s="116"/>
      <c r="EI492" s="116"/>
      <c r="EJ492" s="116">
        <f t="shared" si="4405"/>
        <v>192</v>
      </c>
      <c r="EK492" s="116">
        <f t="shared" si="4406"/>
        <v>192</v>
      </c>
      <c r="EL492" s="116">
        <f t="shared" si="4407"/>
        <v>82</v>
      </c>
      <c r="EM492" s="181">
        <f t="shared" si="4408"/>
        <v>82</v>
      </c>
      <c r="EN492" s="116">
        <f t="shared" si="4409"/>
        <v>68</v>
      </c>
      <c r="EO492" s="116">
        <f t="shared" si="4410"/>
        <v>68</v>
      </c>
      <c r="EP492" s="116">
        <f t="shared" si="4411"/>
        <v>42</v>
      </c>
      <c r="EQ492" s="116">
        <f t="shared" si="4412"/>
        <v>42</v>
      </c>
      <c r="ER492" s="116">
        <f t="shared" si="4413"/>
        <v>0</v>
      </c>
      <c r="ES492" s="116">
        <f t="shared" si="4414"/>
        <v>0</v>
      </c>
      <c r="ET492" s="116">
        <f t="shared" si="4415"/>
        <v>0</v>
      </c>
      <c r="EU492" s="116">
        <f t="shared" si="4416"/>
        <v>0</v>
      </c>
      <c r="EV492" s="116">
        <f t="shared" si="4417"/>
        <v>2</v>
      </c>
      <c r="EW492" s="181">
        <f t="shared" si="4418"/>
        <v>9.6</v>
      </c>
      <c r="EX492" s="116">
        <f t="shared" si="4419"/>
        <v>0</v>
      </c>
      <c r="EY492" s="116">
        <f t="shared" si="4420"/>
        <v>0</v>
      </c>
      <c r="EZ492" s="116">
        <f t="shared" si="4421"/>
        <v>0</v>
      </c>
      <c r="FA492" s="116">
        <f t="shared" si="4422"/>
        <v>0</v>
      </c>
      <c r="FB492" s="116">
        <f t="shared" si="4423"/>
        <v>0</v>
      </c>
      <c r="FC492" s="116">
        <f t="shared" si="4424"/>
        <v>0</v>
      </c>
      <c r="FD492" s="116">
        <f t="shared" si="4425"/>
        <v>0</v>
      </c>
      <c r="FE492" s="116">
        <f t="shared" si="4426"/>
        <v>0</v>
      </c>
      <c r="FF492" s="116">
        <f t="shared" si="4427"/>
        <v>1</v>
      </c>
      <c r="FG492" s="181">
        <f t="shared" si="4428"/>
        <v>9</v>
      </c>
      <c r="FH492" s="116">
        <f t="shared" si="4429"/>
        <v>0</v>
      </c>
      <c r="FI492" s="116">
        <f t="shared" si="4430"/>
        <v>0</v>
      </c>
      <c r="FJ492" s="116">
        <f t="shared" si="4431"/>
        <v>0</v>
      </c>
      <c r="FK492" s="116">
        <f t="shared" si="4432"/>
        <v>0</v>
      </c>
      <c r="FL492" s="116">
        <f t="shared" si="4433"/>
        <v>0</v>
      </c>
      <c r="FM492" s="116">
        <f t="shared" si="4434"/>
        <v>0</v>
      </c>
      <c r="FN492" s="116">
        <f t="shared" si="4435"/>
        <v>0</v>
      </c>
      <c r="FO492" s="116">
        <f t="shared" si="4436"/>
        <v>0</v>
      </c>
      <c r="FP492" s="116">
        <f t="shared" si="4437"/>
        <v>1</v>
      </c>
      <c r="FQ492" s="116">
        <f t="shared" si="4438"/>
        <v>6</v>
      </c>
      <c r="FR492" s="116"/>
      <c r="FS492" s="116">
        <f t="shared" si="4439"/>
        <v>0</v>
      </c>
      <c r="FT492" s="116">
        <f t="shared" si="4440"/>
        <v>0</v>
      </c>
      <c r="FU492" s="116">
        <f t="shared" si="4441"/>
        <v>0</v>
      </c>
      <c r="FV492" s="116">
        <f t="shared" si="4442"/>
        <v>1</v>
      </c>
      <c r="FW492" s="116">
        <f t="shared" si="4443"/>
        <v>8</v>
      </c>
      <c r="FX492" s="116">
        <f t="shared" si="4444"/>
        <v>0</v>
      </c>
      <c r="FY492" s="116">
        <f t="shared" si="4445"/>
        <v>0</v>
      </c>
      <c r="FZ492" s="116">
        <f t="shared" si="4446"/>
        <v>0</v>
      </c>
      <c r="GA492" s="116">
        <f t="shared" si="4447"/>
        <v>0</v>
      </c>
      <c r="GB492" s="116">
        <f t="shared" si="4448"/>
        <v>0</v>
      </c>
      <c r="GC492" s="116">
        <f t="shared" si="4449"/>
        <v>0</v>
      </c>
      <c r="GD492" s="116">
        <f t="shared" si="4450"/>
        <v>0</v>
      </c>
      <c r="GE492" s="210">
        <f t="shared" si="4451"/>
        <v>226.6</v>
      </c>
      <c r="GF492" s="211">
        <f t="shared" si="4452"/>
        <v>208</v>
      </c>
      <c r="GG492" s="116"/>
      <c r="GH492" s="116"/>
      <c r="GI492" s="116"/>
      <c r="GJ492" s="116"/>
      <c r="GK492" s="267"/>
      <c r="GL492" s="10"/>
      <c r="GM492" s="10"/>
      <c r="GN492" s="1"/>
      <c r="GO492" s="13"/>
      <c r="GP492" s="26"/>
      <c r="GQ492" s="5"/>
      <c r="GR492" s="5"/>
    </row>
    <row r="493" spans="1:200" ht="24.95" hidden="1" customHeight="1" outlineLevel="1" x14ac:dyDescent="0.35">
      <c r="A493" s="108"/>
      <c r="B493" s="62" t="s">
        <v>158</v>
      </c>
      <c r="C493" s="119" t="s">
        <v>154</v>
      </c>
      <c r="D493" s="119" t="s">
        <v>95</v>
      </c>
      <c r="E493" s="119" t="s">
        <v>155</v>
      </c>
      <c r="F493" s="119" t="s">
        <v>160</v>
      </c>
      <c r="G493" s="119">
        <v>5</v>
      </c>
      <c r="H493" s="119">
        <v>23</v>
      </c>
      <c r="I493" s="119">
        <v>1</v>
      </c>
      <c r="J493" s="119">
        <v>1</v>
      </c>
      <c r="K493" s="119">
        <f t="shared" si="4395"/>
        <v>2</v>
      </c>
      <c r="L493" s="109">
        <v>60</v>
      </c>
      <c r="M493" s="64">
        <f t="shared" si="4396"/>
        <v>32</v>
      </c>
      <c r="N493" s="65"/>
      <c r="O493" s="66">
        <f t="shared" si="4397"/>
        <v>0</v>
      </c>
      <c r="P493" s="65">
        <v>14</v>
      </c>
      <c r="Q493" s="66">
        <f t="shared" si="4398"/>
        <v>14</v>
      </c>
      <c r="R493" s="65">
        <v>18</v>
      </c>
      <c r="S493" s="66">
        <f t="shared" si="4399"/>
        <v>18</v>
      </c>
      <c r="T493" s="65"/>
      <c r="U493" s="66">
        <f t="shared" si="4400"/>
        <v>0</v>
      </c>
      <c r="V493" s="65"/>
      <c r="W493" s="66">
        <f>SUM(V493)*J493*5</f>
        <v>0</v>
      </c>
      <c r="X493" s="67">
        <f>SUM(J493*AX493*2+K493*AZ493*2)</f>
        <v>0</v>
      </c>
      <c r="Y493" s="68">
        <f>SUM(L493*5/100*J493)</f>
        <v>3</v>
      </c>
      <c r="Z493" s="65"/>
      <c r="AA493" s="66"/>
      <c r="AB493" s="65"/>
      <c r="AC493" s="67">
        <f>SUM(AB493)*3*H493/5</f>
        <v>0</v>
      </c>
      <c r="AD493" s="65"/>
      <c r="AE493" s="69">
        <f>SUM(AD493*H493*(30+4))</f>
        <v>0</v>
      </c>
      <c r="AF493" s="65"/>
      <c r="AG493" s="66">
        <f t="shared" si="4453"/>
        <v>0</v>
      </c>
      <c r="AH493" s="65"/>
      <c r="AI493" s="67">
        <f t="shared" si="4454"/>
        <v>0</v>
      </c>
      <c r="AJ493" s="65"/>
      <c r="AK493" s="67">
        <f t="shared" si="4455"/>
        <v>0</v>
      </c>
      <c r="AL493" s="65"/>
      <c r="AM493" s="66">
        <f>SUM(AL493*H493)*2</f>
        <v>0</v>
      </c>
      <c r="AN493" s="65"/>
      <c r="AO493" s="66">
        <f>SUM(AN493*J493*2)</f>
        <v>0</v>
      </c>
      <c r="AP493" s="65"/>
      <c r="AQ493" s="67">
        <f>SUM(AP493*H493*2)</f>
        <v>0</v>
      </c>
      <c r="AR493" s="65"/>
      <c r="AS493" s="67">
        <f>SUM(J493*AR493*6)</f>
        <v>0</v>
      </c>
      <c r="AT493" s="65">
        <v>1</v>
      </c>
      <c r="AU493" s="67">
        <f t="shared" si="4456"/>
        <v>7.666666666666667</v>
      </c>
      <c r="AV493" s="65"/>
      <c r="AW493" s="66">
        <f>SUM(J493*AV493*6)</f>
        <v>0</v>
      </c>
      <c r="AX493" s="65"/>
      <c r="AY493" s="67">
        <f>SUM(J493*AX493*8)</f>
        <v>0</v>
      </c>
      <c r="AZ493" s="65"/>
      <c r="BA493" s="67">
        <f t="shared" si="4457"/>
        <v>0</v>
      </c>
      <c r="BB493" s="65"/>
      <c r="BC493" s="67">
        <f t="shared" si="4458"/>
        <v>0</v>
      </c>
      <c r="BD493" s="65"/>
      <c r="BE493" s="70">
        <f t="shared" si="4459"/>
        <v>0</v>
      </c>
      <c r="BF493" s="70"/>
      <c r="BG493" s="70">
        <f t="shared" si="4401"/>
        <v>42.666666666666664</v>
      </c>
      <c r="BH493" s="70">
        <f t="shared" si="4402"/>
        <v>32</v>
      </c>
      <c r="BI493" s="62"/>
      <c r="BJ493" s="116"/>
      <c r="BK493" s="116"/>
      <c r="BL493" s="117"/>
      <c r="BM493" s="108"/>
      <c r="BN493" s="62" t="s">
        <v>158</v>
      </c>
      <c r="BO493" s="119" t="s">
        <v>154</v>
      </c>
      <c r="BP493" s="119" t="s">
        <v>95</v>
      </c>
      <c r="BQ493" s="119" t="s">
        <v>155</v>
      </c>
      <c r="BR493" s="119" t="s">
        <v>453</v>
      </c>
      <c r="BS493" s="119">
        <v>6</v>
      </c>
      <c r="BT493" s="119">
        <v>45</v>
      </c>
      <c r="BU493" s="119">
        <v>1</v>
      </c>
      <c r="BV493" s="119">
        <v>2</v>
      </c>
      <c r="BW493" s="119">
        <f>SUM(BV493)*2</f>
        <v>4</v>
      </c>
      <c r="BX493" s="109">
        <v>70</v>
      </c>
      <c r="BY493" s="135">
        <f t="shared" ref="BY493" si="4460">SUM(BZ493+CB493+CD493+CF493+CH493)</f>
        <v>50</v>
      </c>
      <c r="BZ493" s="65"/>
      <c r="CA493" s="66">
        <f t="shared" ref="CA493" si="4461">SUM(BZ493)*BU493</f>
        <v>0</v>
      </c>
      <c r="CB493" s="65">
        <v>30</v>
      </c>
      <c r="CC493" s="66">
        <f t="shared" ref="CC493:CC495" si="4462">BV493*CB493</f>
        <v>60</v>
      </c>
      <c r="CD493" s="65">
        <v>20</v>
      </c>
      <c r="CE493" s="66">
        <f t="shared" ref="CE493" si="4463">SUM(CD493)*BV493</f>
        <v>40</v>
      </c>
      <c r="CF493" s="65"/>
      <c r="CG493" s="66">
        <f t="shared" ref="CG493" si="4464">SUM(CF493)*BW493</f>
        <v>0</v>
      </c>
      <c r="CH493" s="65"/>
      <c r="CI493" s="66">
        <f t="shared" ref="CI493" si="4465">SUM(CH493)*BV493*5</f>
        <v>0</v>
      </c>
      <c r="CJ493" s="67">
        <f t="shared" ref="CJ493" si="4466">SUM(BV493*DJ493*2+BW493*DL493*2)</f>
        <v>4</v>
      </c>
      <c r="CK493" s="68">
        <f t="shared" ref="CK493" si="4467">SUM(BX493*5/100*BV493)</f>
        <v>7</v>
      </c>
      <c r="CL493" s="65"/>
      <c r="CM493" s="66"/>
      <c r="CN493" s="65"/>
      <c r="CO493" s="67">
        <f t="shared" ref="CO493" si="4468">SUM(CN493)*3*BT493/5</f>
        <v>0</v>
      </c>
      <c r="CP493" s="65"/>
      <c r="CQ493" s="69">
        <f t="shared" ref="CQ493" si="4469">SUM(CP493*BT493*(30+4))</f>
        <v>0</v>
      </c>
      <c r="CR493" s="65"/>
      <c r="CS493" s="66">
        <f t="shared" ref="CS493" si="4470">SUM(CR493*BT493*3)</f>
        <v>0</v>
      </c>
      <c r="CT493" s="65"/>
      <c r="CU493" s="67">
        <f t="shared" ref="CU493" si="4471">SUM(CT493*BT493/3)</f>
        <v>0</v>
      </c>
      <c r="CV493" s="65"/>
      <c r="CW493" s="67">
        <f t="shared" ref="CW493" si="4472">SUM(CV493*BT493*2/3)</f>
        <v>0</v>
      </c>
      <c r="CX493" s="65"/>
      <c r="CY493" s="66">
        <f t="shared" ref="CY493" si="4473">SUM(CX493*BT493)*2</f>
        <v>0</v>
      </c>
      <c r="CZ493" s="65"/>
      <c r="DA493" s="66">
        <f t="shared" ref="DA493" si="4474">SUM(CZ493*BV493*2)</f>
        <v>0</v>
      </c>
      <c r="DB493" s="65"/>
      <c r="DC493" s="66">
        <f t="shared" ref="DC493" si="4475">SUM(DB493*BT493*2)</f>
        <v>0</v>
      </c>
      <c r="DD493" s="65"/>
      <c r="DE493" s="66">
        <f t="shared" ref="DE493" si="4476">SUM(BV493*DD493*6)</f>
        <v>0</v>
      </c>
      <c r="DF493" s="65"/>
      <c r="DG493" s="67">
        <f t="shared" ref="DG493:DG497" si="4477">DF493*BT493/3</f>
        <v>0</v>
      </c>
      <c r="DH493" s="65"/>
      <c r="DI493" s="66">
        <f t="shared" ref="DI493" si="4478">SUM(BV493*DH493*6)</f>
        <v>0</v>
      </c>
      <c r="DJ493" s="65">
        <v>1</v>
      </c>
      <c r="DK493" s="66">
        <f>DJ493*BT493/3</f>
        <v>15</v>
      </c>
      <c r="DL493" s="113"/>
      <c r="DM493" s="70"/>
      <c r="DN493" s="113"/>
      <c r="DO493" s="70"/>
      <c r="DP493" s="113"/>
      <c r="DQ493" s="70"/>
      <c r="DR493" s="70"/>
      <c r="DS493" s="70">
        <f t="shared" si="4403"/>
        <v>126</v>
      </c>
      <c r="DT493" s="70">
        <f t="shared" si="4404"/>
        <v>119</v>
      </c>
      <c r="DU493" s="116"/>
      <c r="DV493" s="116"/>
      <c r="DW493" s="116"/>
      <c r="DX493" s="117"/>
      <c r="DY493" s="108"/>
      <c r="DZ493" s="62"/>
      <c r="EA493" s="63"/>
      <c r="EB493" s="63"/>
      <c r="EC493" s="116"/>
      <c r="ED493" s="116"/>
      <c r="EE493" s="116"/>
      <c r="EF493" s="116"/>
      <c r="EG493" s="116"/>
      <c r="EH493" s="116"/>
      <c r="EI493" s="116"/>
      <c r="EJ493" s="116">
        <f t="shared" si="4405"/>
        <v>130</v>
      </c>
      <c r="EK493" s="116">
        <f t="shared" si="4406"/>
        <v>82</v>
      </c>
      <c r="EL493" s="116">
        <f t="shared" si="4407"/>
        <v>0</v>
      </c>
      <c r="EM493" s="181">
        <f t="shared" si="4408"/>
        <v>0</v>
      </c>
      <c r="EN493" s="116">
        <f t="shared" si="4409"/>
        <v>44</v>
      </c>
      <c r="EO493" s="116">
        <f t="shared" si="4410"/>
        <v>74</v>
      </c>
      <c r="EP493" s="116">
        <f t="shared" si="4411"/>
        <v>38</v>
      </c>
      <c r="EQ493" s="116">
        <f t="shared" si="4412"/>
        <v>58</v>
      </c>
      <c r="ER493" s="116">
        <f t="shared" si="4413"/>
        <v>0</v>
      </c>
      <c r="ES493" s="116">
        <f t="shared" si="4414"/>
        <v>0</v>
      </c>
      <c r="ET493" s="116">
        <f t="shared" si="4415"/>
        <v>0</v>
      </c>
      <c r="EU493" s="116">
        <f t="shared" si="4416"/>
        <v>0</v>
      </c>
      <c r="EV493" s="116">
        <f t="shared" si="4417"/>
        <v>4</v>
      </c>
      <c r="EW493" s="181">
        <f t="shared" si="4418"/>
        <v>10</v>
      </c>
      <c r="EX493" s="116">
        <f t="shared" si="4419"/>
        <v>0</v>
      </c>
      <c r="EY493" s="116">
        <f t="shared" si="4420"/>
        <v>0</v>
      </c>
      <c r="EZ493" s="116">
        <f t="shared" si="4421"/>
        <v>0</v>
      </c>
      <c r="FA493" s="116">
        <f t="shared" si="4422"/>
        <v>0</v>
      </c>
      <c r="FB493" s="116">
        <f t="shared" si="4423"/>
        <v>0</v>
      </c>
      <c r="FC493" s="116">
        <f t="shared" si="4424"/>
        <v>0</v>
      </c>
      <c r="FD493" s="116">
        <f t="shared" si="4425"/>
        <v>0</v>
      </c>
      <c r="FE493" s="116">
        <f t="shared" si="4426"/>
        <v>0</v>
      </c>
      <c r="FF493" s="116">
        <f t="shared" si="4427"/>
        <v>0</v>
      </c>
      <c r="FG493" s="181">
        <f t="shared" si="4428"/>
        <v>0</v>
      </c>
      <c r="FH493" s="116">
        <f t="shared" si="4429"/>
        <v>0</v>
      </c>
      <c r="FI493" s="116">
        <f t="shared" si="4430"/>
        <v>0</v>
      </c>
      <c r="FJ493" s="116">
        <f t="shared" si="4431"/>
        <v>0</v>
      </c>
      <c r="FK493" s="116">
        <f t="shared" si="4432"/>
        <v>0</v>
      </c>
      <c r="FL493" s="116">
        <f t="shared" si="4433"/>
        <v>0</v>
      </c>
      <c r="FM493" s="116">
        <f t="shared" si="4434"/>
        <v>0</v>
      </c>
      <c r="FN493" s="116">
        <f t="shared" si="4435"/>
        <v>0</v>
      </c>
      <c r="FO493" s="116">
        <f t="shared" si="4436"/>
        <v>0</v>
      </c>
      <c r="FP493" s="116">
        <f t="shared" si="4437"/>
        <v>0</v>
      </c>
      <c r="FQ493" s="116">
        <f t="shared" si="4438"/>
        <v>0</v>
      </c>
      <c r="FR493" s="116"/>
      <c r="FS493" s="116">
        <f t="shared" si="4439"/>
        <v>7.666666666666667</v>
      </c>
      <c r="FT493" s="116">
        <f t="shared" si="4440"/>
        <v>0</v>
      </c>
      <c r="FU493" s="116">
        <f t="shared" si="4441"/>
        <v>0</v>
      </c>
      <c r="FV493" s="116">
        <f t="shared" si="4442"/>
        <v>1</v>
      </c>
      <c r="FW493" s="116">
        <f t="shared" si="4443"/>
        <v>15</v>
      </c>
      <c r="FX493" s="116">
        <f t="shared" si="4444"/>
        <v>0</v>
      </c>
      <c r="FY493" s="116">
        <f t="shared" si="4445"/>
        <v>0</v>
      </c>
      <c r="FZ493" s="116">
        <f t="shared" si="4446"/>
        <v>0</v>
      </c>
      <c r="GA493" s="116">
        <f t="shared" si="4447"/>
        <v>0</v>
      </c>
      <c r="GB493" s="116">
        <f t="shared" si="4448"/>
        <v>0</v>
      </c>
      <c r="GC493" s="116">
        <f t="shared" si="4449"/>
        <v>0</v>
      </c>
      <c r="GD493" s="116">
        <f t="shared" si="4450"/>
        <v>0</v>
      </c>
      <c r="GE493" s="210">
        <f t="shared" si="4451"/>
        <v>168.66666666666666</v>
      </c>
      <c r="GF493" s="211">
        <f t="shared" si="4452"/>
        <v>151</v>
      </c>
      <c r="GG493" s="116"/>
      <c r="GH493" s="116"/>
      <c r="GI493" s="116"/>
      <c r="GJ493" s="116"/>
      <c r="GK493" s="267"/>
      <c r="GL493" s="10"/>
      <c r="GM493" s="10"/>
      <c r="GN493" s="1"/>
      <c r="GO493" s="13"/>
      <c r="GP493" s="26"/>
      <c r="GQ493" s="5"/>
      <c r="GR493" s="5"/>
    </row>
    <row r="494" spans="1:200" ht="24.95" hidden="1" customHeight="1" outlineLevel="1" x14ac:dyDescent="0.35">
      <c r="A494" s="108"/>
      <c r="B494" s="62" t="s">
        <v>158</v>
      </c>
      <c r="C494" s="119" t="s">
        <v>154</v>
      </c>
      <c r="D494" s="119" t="s">
        <v>95</v>
      </c>
      <c r="E494" s="119" t="s">
        <v>155</v>
      </c>
      <c r="F494" s="119" t="s">
        <v>161</v>
      </c>
      <c r="G494" s="119">
        <v>5</v>
      </c>
      <c r="H494" s="119">
        <v>22</v>
      </c>
      <c r="I494" s="119">
        <v>1</v>
      </c>
      <c r="J494" s="119">
        <v>1</v>
      </c>
      <c r="K494" s="119">
        <f t="shared" si="4395"/>
        <v>2</v>
      </c>
      <c r="L494" s="109">
        <v>60</v>
      </c>
      <c r="M494" s="64">
        <f t="shared" si="4396"/>
        <v>32</v>
      </c>
      <c r="N494" s="65"/>
      <c r="O494" s="66">
        <f t="shared" si="4397"/>
        <v>0</v>
      </c>
      <c r="P494" s="65">
        <v>14</v>
      </c>
      <c r="Q494" s="66">
        <f t="shared" si="4398"/>
        <v>14</v>
      </c>
      <c r="R494" s="65">
        <v>18</v>
      </c>
      <c r="S494" s="66">
        <f t="shared" si="4399"/>
        <v>18</v>
      </c>
      <c r="T494" s="65"/>
      <c r="U494" s="66">
        <f t="shared" si="4400"/>
        <v>0</v>
      </c>
      <c r="V494" s="65"/>
      <c r="W494" s="66">
        <f>SUM(V494)*J494*5</f>
        <v>0</v>
      </c>
      <c r="X494" s="67">
        <f>SUM(J494*AX494*2+K494*AZ494*2)</f>
        <v>0</v>
      </c>
      <c r="Y494" s="68">
        <f>SUM(L494*5/100*J494)</f>
        <v>3</v>
      </c>
      <c r="Z494" s="65"/>
      <c r="AA494" s="66"/>
      <c r="AB494" s="65"/>
      <c r="AC494" s="67">
        <f>SUM(AB494)*3*H494/5</f>
        <v>0</v>
      </c>
      <c r="AD494" s="65"/>
      <c r="AE494" s="69">
        <f>SUM(AD494*H494*(30+4))</f>
        <v>0</v>
      </c>
      <c r="AF494" s="65"/>
      <c r="AG494" s="66">
        <f t="shared" si="4453"/>
        <v>0</v>
      </c>
      <c r="AH494" s="65"/>
      <c r="AI494" s="67">
        <f t="shared" si="4454"/>
        <v>0</v>
      </c>
      <c r="AJ494" s="65"/>
      <c r="AK494" s="67">
        <f t="shared" si="4455"/>
        <v>0</v>
      </c>
      <c r="AL494" s="65"/>
      <c r="AM494" s="66">
        <f>SUM(AL494*H494)*2</f>
        <v>0</v>
      </c>
      <c r="AN494" s="65"/>
      <c r="AO494" s="66">
        <f>SUM(AN494*J494*2)</f>
        <v>0</v>
      </c>
      <c r="AP494" s="65"/>
      <c r="AQ494" s="67">
        <f>SUM(AP494*H494*2)</f>
        <v>0</v>
      </c>
      <c r="AR494" s="65"/>
      <c r="AS494" s="67">
        <f>SUM(J494*AR494*6)</f>
        <v>0</v>
      </c>
      <c r="AT494" s="65">
        <v>1</v>
      </c>
      <c r="AU494" s="67">
        <f t="shared" si="4456"/>
        <v>7.333333333333333</v>
      </c>
      <c r="AV494" s="65"/>
      <c r="AW494" s="66">
        <f>SUM(J494*AV494*6)</f>
        <v>0</v>
      </c>
      <c r="AX494" s="65"/>
      <c r="AY494" s="67">
        <f>SUM(J494*AX494*8)</f>
        <v>0</v>
      </c>
      <c r="AZ494" s="65"/>
      <c r="BA494" s="67">
        <f t="shared" si="4457"/>
        <v>0</v>
      </c>
      <c r="BB494" s="65"/>
      <c r="BC494" s="67">
        <f t="shared" si="4458"/>
        <v>0</v>
      </c>
      <c r="BD494" s="65"/>
      <c r="BE494" s="70">
        <f t="shared" si="4459"/>
        <v>0</v>
      </c>
      <c r="BF494" s="70"/>
      <c r="BG494" s="70">
        <f t="shared" si="4401"/>
        <v>42.333333333333336</v>
      </c>
      <c r="BH494" s="70">
        <f t="shared" si="4402"/>
        <v>32</v>
      </c>
      <c r="BI494" s="62"/>
      <c r="BJ494" s="62"/>
      <c r="BK494" s="62"/>
      <c r="BL494" s="237"/>
      <c r="BM494" s="108"/>
      <c r="BN494" s="137" t="s">
        <v>233</v>
      </c>
      <c r="BO494" s="119" t="s">
        <v>110</v>
      </c>
      <c r="BP494" s="119" t="s">
        <v>95</v>
      </c>
      <c r="BQ494" s="119" t="s">
        <v>130</v>
      </c>
      <c r="BR494" s="119" t="s">
        <v>248</v>
      </c>
      <c r="BS494" s="119">
        <v>9</v>
      </c>
      <c r="BT494" s="119">
        <v>2</v>
      </c>
      <c r="BU494" s="119">
        <v>1</v>
      </c>
      <c r="BV494" s="119">
        <v>1</v>
      </c>
      <c r="BW494" s="119">
        <v>1</v>
      </c>
      <c r="BX494" s="138"/>
      <c r="BY494" s="139">
        <f t="shared" ref="BY494:BY495" si="4479">SUM(BZ494+CB494+CD494+CF494+CH494)</f>
        <v>0</v>
      </c>
      <c r="BZ494" s="138"/>
      <c r="CA494" s="138">
        <f t="shared" ref="CA494:CA495" si="4480">SUM(BZ494)*BU494</f>
        <v>0</v>
      </c>
      <c r="CB494" s="138"/>
      <c r="CC494" s="140">
        <f t="shared" si="4462"/>
        <v>0</v>
      </c>
      <c r="CD494" s="138"/>
      <c r="CE494" s="140">
        <f t="shared" ref="CE494:CE495" si="4481">SUM(CD494)*BV494</f>
        <v>0</v>
      </c>
      <c r="CF494" s="141"/>
      <c r="CG494" s="142">
        <f t="shared" ref="CG494:CG495" si="4482">SUM(CF494)*BW494</f>
        <v>0</v>
      </c>
      <c r="CH494" s="141"/>
      <c r="CI494" s="142">
        <f t="shared" ref="CI494:CI495" si="4483">SUM(CH494)*BV494*5</f>
        <v>0</v>
      </c>
      <c r="CJ494" s="68"/>
      <c r="CK494" s="68">
        <f t="shared" ref="CK494:CK495" si="4484">BX494*BV494*0.05</f>
        <v>0</v>
      </c>
      <c r="CL494" s="141"/>
      <c r="CM494" s="142"/>
      <c r="CN494" s="141"/>
      <c r="CO494" s="68">
        <f t="shared" ref="CO494:CO495" si="4485">SUM(CN494)*3*BT494/5</f>
        <v>0</v>
      </c>
      <c r="CP494" s="141">
        <v>1</v>
      </c>
      <c r="CQ494" s="148">
        <f>SUM(CP494*BT494*(15))</f>
        <v>30</v>
      </c>
      <c r="CR494" s="141"/>
      <c r="CS494" s="142">
        <f t="shared" ref="CS494:CS495" si="4486">SUM(CR494*BT494*3)</f>
        <v>0</v>
      </c>
      <c r="CT494" s="141"/>
      <c r="CU494" s="68">
        <f t="shared" ref="CU494:CU495" si="4487">SUM(CT494*BT494/3)</f>
        <v>0</v>
      </c>
      <c r="CV494" s="141"/>
      <c r="CW494" s="68">
        <f t="shared" ref="CW494:CW495" si="4488">SUM(CV494*BT494*2/3)</f>
        <v>0</v>
      </c>
      <c r="CX494" s="141"/>
      <c r="CY494" s="142">
        <f>SUM(CX494*BT494)*2</f>
        <v>0</v>
      </c>
      <c r="CZ494" s="141"/>
      <c r="DA494" s="142">
        <f t="shared" ref="DA494:DA495" si="4489">SUM(CZ494*BV494)</f>
        <v>0</v>
      </c>
      <c r="DB494" s="141"/>
      <c r="DC494" s="142">
        <f t="shared" ref="DC494:DC495" si="4490">SUM(DB494*BT494*2)</f>
        <v>0</v>
      </c>
      <c r="DD494" s="141"/>
      <c r="DE494" s="142">
        <f t="shared" ref="DE494:DE495" si="4491">SUM(BV494*DD494*6)</f>
        <v>0</v>
      </c>
      <c r="DF494" s="141"/>
      <c r="DG494" s="68">
        <f t="shared" si="4477"/>
        <v>0</v>
      </c>
      <c r="DH494" s="141"/>
      <c r="DI494" s="142">
        <f t="shared" ref="DI494:DI495" si="4492">SUM(DH494*BT494/3)</f>
        <v>0</v>
      </c>
      <c r="DJ494" s="141"/>
      <c r="DK494" s="142">
        <f t="shared" ref="DK494" si="4493">SUM(BV494*DJ494*8)</f>
        <v>0</v>
      </c>
      <c r="DL494" s="141"/>
      <c r="DM494" s="68">
        <f>SUM(DL494*BT494*5*2/3)</f>
        <v>0</v>
      </c>
      <c r="DN494" s="141"/>
      <c r="DO494" s="68">
        <f t="shared" ref="DO494:DO495" si="4494">SUM(DN494*BW494*4*6)</f>
        <v>0</v>
      </c>
      <c r="DP494" s="141"/>
      <c r="DQ494" s="112">
        <f t="shared" ref="DQ494:DQ495" si="4495">SUM(DP494*50)</f>
        <v>0</v>
      </c>
      <c r="DR494" s="70"/>
      <c r="DS494" s="70">
        <f t="shared" si="4403"/>
        <v>30</v>
      </c>
      <c r="DT494" s="70">
        <f t="shared" si="4404"/>
        <v>0</v>
      </c>
      <c r="DU494" s="116"/>
      <c r="DV494" s="116"/>
      <c r="DW494" s="116"/>
      <c r="DX494" s="117"/>
      <c r="DY494" s="108"/>
      <c r="DZ494" s="62"/>
      <c r="EA494" s="63"/>
      <c r="EB494" s="63"/>
      <c r="EC494" s="116"/>
      <c r="ED494" s="116"/>
      <c r="EE494" s="116"/>
      <c r="EF494" s="116"/>
      <c r="EG494" s="116"/>
      <c r="EH494" s="116"/>
      <c r="EI494" s="116"/>
      <c r="EJ494" s="116">
        <f t="shared" si="4405"/>
        <v>60</v>
      </c>
      <c r="EK494" s="116">
        <f t="shared" si="4406"/>
        <v>32</v>
      </c>
      <c r="EL494" s="116">
        <f t="shared" si="4407"/>
        <v>0</v>
      </c>
      <c r="EM494" s="181">
        <f t="shared" si="4408"/>
        <v>0</v>
      </c>
      <c r="EN494" s="116">
        <f t="shared" si="4409"/>
        <v>14</v>
      </c>
      <c r="EO494" s="116">
        <f t="shared" si="4410"/>
        <v>14</v>
      </c>
      <c r="EP494" s="116">
        <f t="shared" si="4411"/>
        <v>18</v>
      </c>
      <c r="EQ494" s="116">
        <f t="shared" si="4412"/>
        <v>18</v>
      </c>
      <c r="ER494" s="116">
        <f t="shared" si="4413"/>
        <v>0</v>
      </c>
      <c r="ES494" s="116">
        <f t="shared" si="4414"/>
        <v>0</v>
      </c>
      <c r="ET494" s="116">
        <f t="shared" si="4415"/>
        <v>0</v>
      </c>
      <c r="EU494" s="116">
        <f t="shared" si="4416"/>
        <v>0</v>
      </c>
      <c r="EV494" s="116">
        <f t="shared" si="4417"/>
        <v>0</v>
      </c>
      <c r="EW494" s="181">
        <f t="shared" si="4418"/>
        <v>3</v>
      </c>
      <c r="EX494" s="116">
        <f t="shared" si="4419"/>
        <v>0</v>
      </c>
      <c r="EY494" s="116">
        <f t="shared" si="4420"/>
        <v>0</v>
      </c>
      <c r="EZ494" s="116">
        <f t="shared" si="4421"/>
        <v>0</v>
      </c>
      <c r="FA494" s="116">
        <f t="shared" si="4422"/>
        <v>0</v>
      </c>
      <c r="FB494" s="116">
        <f t="shared" si="4423"/>
        <v>1</v>
      </c>
      <c r="FC494" s="116">
        <f t="shared" si="4424"/>
        <v>30</v>
      </c>
      <c r="FD494" s="116">
        <f t="shared" si="4425"/>
        <v>0</v>
      </c>
      <c r="FE494" s="116">
        <f t="shared" si="4426"/>
        <v>0</v>
      </c>
      <c r="FF494" s="116">
        <f t="shared" si="4427"/>
        <v>0</v>
      </c>
      <c r="FG494" s="181">
        <f t="shared" si="4428"/>
        <v>0</v>
      </c>
      <c r="FH494" s="116">
        <f t="shared" si="4429"/>
        <v>0</v>
      </c>
      <c r="FI494" s="116">
        <f t="shared" si="4430"/>
        <v>0</v>
      </c>
      <c r="FJ494" s="116">
        <f t="shared" si="4431"/>
        <v>0</v>
      </c>
      <c r="FK494" s="116">
        <f t="shared" si="4432"/>
        <v>0</v>
      </c>
      <c r="FL494" s="116">
        <f t="shared" si="4433"/>
        <v>0</v>
      </c>
      <c r="FM494" s="116">
        <f t="shared" si="4434"/>
        <v>0</v>
      </c>
      <c r="FN494" s="116">
        <f t="shared" si="4435"/>
        <v>0</v>
      </c>
      <c r="FO494" s="116">
        <f t="shared" si="4436"/>
        <v>0</v>
      </c>
      <c r="FP494" s="116">
        <f t="shared" si="4437"/>
        <v>0</v>
      </c>
      <c r="FQ494" s="116">
        <f t="shared" si="4438"/>
        <v>0</v>
      </c>
      <c r="FR494" s="116"/>
      <c r="FS494" s="116">
        <f t="shared" si="4439"/>
        <v>7.333333333333333</v>
      </c>
      <c r="FT494" s="116">
        <f t="shared" si="4440"/>
        <v>0</v>
      </c>
      <c r="FU494" s="116">
        <f t="shared" si="4441"/>
        <v>0</v>
      </c>
      <c r="FV494" s="116">
        <f t="shared" si="4442"/>
        <v>0</v>
      </c>
      <c r="FW494" s="116">
        <f t="shared" si="4443"/>
        <v>0</v>
      </c>
      <c r="FX494" s="116">
        <f t="shared" si="4444"/>
        <v>0</v>
      </c>
      <c r="FY494" s="116">
        <f t="shared" si="4445"/>
        <v>0</v>
      </c>
      <c r="FZ494" s="116">
        <f t="shared" si="4446"/>
        <v>0</v>
      </c>
      <c r="GA494" s="116">
        <f t="shared" si="4447"/>
        <v>0</v>
      </c>
      <c r="GB494" s="116">
        <f t="shared" si="4448"/>
        <v>0</v>
      </c>
      <c r="GC494" s="116">
        <f t="shared" si="4449"/>
        <v>0</v>
      </c>
      <c r="GD494" s="116">
        <f t="shared" si="4450"/>
        <v>0</v>
      </c>
      <c r="GE494" s="210">
        <f t="shared" si="4451"/>
        <v>72.333333333333343</v>
      </c>
      <c r="GF494" s="211">
        <f t="shared" si="4452"/>
        <v>32</v>
      </c>
      <c r="GG494" s="116"/>
      <c r="GH494" s="116"/>
      <c r="GI494" s="116"/>
      <c r="GJ494" s="116"/>
      <c r="GK494" s="267"/>
      <c r="GL494" s="10"/>
      <c r="GM494" s="10"/>
      <c r="GN494" s="1"/>
      <c r="GO494" s="13"/>
      <c r="GP494" s="26"/>
      <c r="GQ494" s="5"/>
      <c r="GR494" s="5"/>
    </row>
    <row r="495" spans="1:200" ht="24.95" hidden="1" customHeight="1" outlineLevel="1" x14ac:dyDescent="0.35">
      <c r="A495" s="108"/>
      <c r="B495" s="62" t="s">
        <v>158</v>
      </c>
      <c r="C495" s="63" t="s">
        <v>176</v>
      </c>
      <c r="D495" s="63" t="s">
        <v>95</v>
      </c>
      <c r="E495" s="63" t="s">
        <v>173</v>
      </c>
      <c r="F495" s="63" t="s">
        <v>179</v>
      </c>
      <c r="G495" s="63">
        <v>5</v>
      </c>
      <c r="H495" s="63">
        <v>24</v>
      </c>
      <c r="I495" s="63">
        <v>1</v>
      </c>
      <c r="J495" s="63">
        <v>1</v>
      </c>
      <c r="K495" s="63">
        <f t="shared" si="4395"/>
        <v>2</v>
      </c>
      <c r="L495" s="109">
        <v>40</v>
      </c>
      <c r="M495" s="110">
        <f t="shared" si="4396"/>
        <v>40</v>
      </c>
      <c r="N495" s="109">
        <v>16</v>
      </c>
      <c r="O495" s="109">
        <f t="shared" si="4397"/>
        <v>16</v>
      </c>
      <c r="P495" s="109">
        <v>12</v>
      </c>
      <c r="Q495" s="111">
        <f t="shared" si="4398"/>
        <v>12</v>
      </c>
      <c r="R495" s="109">
        <v>12</v>
      </c>
      <c r="S495" s="111">
        <f t="shared" si="4399"/>
        <v>12</v>
      </c>
      <c r="T495" s="65"/>
      <c r="U495" s="66">
        <f t="shared" si="4400"/>
        <v>0</v>
      </c>
      <c r="V495" s="65"/>
      <c r="W495" s="66">
        <f>SUM(V495)*J495*5</f>
        <v>0</v>
      </c>
      <c r="X495" s="67">
        <f>SUM(J495*AX495*2+K495*AZ495*2)</f>
        <v>0</v>
      </c>
      <c r="Y495" s="68">
        <f>SUM(L495*5/100*J495)</f>
        <v>2</v>
      </c>
      <c r="Z495" s="65"/>
      <c r="AA495" s="66"/>
      <c r="AB495" s="65"/>
      <c r="AC495" s="67">
        <f>SUM(AB495)*3*H495/5</f>
        <v>0</v>
      </c>
      <c r="AD495" s="65"/>
      <c r="AE495" s="69">
        <f>SUM(AD495*H495*(30+4))</f>
        <v>0</v>
      </c>
      <c r="AF495" s="65"/>
      <c r="AG495" s="66">
        <f t="shared" si="4453"/>
        <v>0</v>
      </c>
      <c r="AH495" s="65"/>
      <c r="AI495" s="67">
        <f t="shared" si="4454"/>
        <v>0</v>
      </c>
      <c r="AJ495" s="65"/>
      <c r="AK495" s="67">
        <f t="shared" si="4455"/>
        <v>0</v>
      </c>
      <c r="AL495" s="65"/>
      <c r="AM495" s="66">
        <f>SUM(AL495*H495)*2</f>
        <v>0</v>
      </c>
      <c r="AN495" s="65"/>
      <c r="AO495" s="66">
        <f>SUM(AN495*J495*2)</f>
        <v>0</v>
      </c>
      <c r="AP495" s="65"/>
      <c r="AQ495" s="67">
        <f>SUM(AP495*H495*2)</f>
        <v>0</v>
      </c>
      <c r="AR495" s="65"/>
      <c r="AS495" s="67">
        <f>AR495*J495*8</f>
        <v>0</v>
      </c>
      <c r="AT495" s="65">
        <v>1</v>
      </c>
      <c r="AU495" s="67">
        <f t="shared" si="4456"/>
        <v>8</v>
      </c>
      <c r="AV495" s="65"/>
      <c r="AW495" s="66">
        <f>SUM(J495*AV495*6)</f>
        <v>0</v>
      </c>
      <c r="AX495" s="65"/>
      <c r="AY495" s="67">
        <f>SUM(H495*AX495/3)</f>
        <v>0</v>
      </c>
      <c r="AZ495" s="65"/>
      <c r="BA495" s="67">
        <f t="shared" si="4457"/>
        <v>0</v>
      </c>
      <c r="BB495" s="65"/>
      <c r="BC495" s="67">
        <f t="shared" si="4458"/>
        <v>0</v>
      </c>
      <c r="BD495" s="65"/>
      <c r="BE495" s="70">
        <f t="shared" si="4459"/>
        <v>0</v>
      </c>
      <c r="BF495" s="70"/>
      <c r="BG495" s="70">
        <f t="shared" si="4401"/>
        <v>50</v>
      </c>
      <c r="BH495" s="70">
        <f t="shared" si="4402"/>
        <v>40</v>
      </c>
      <c r="BI495" s="62"/>
      <c r="BJ495" s="62"/>
      <c r="BK495" s="62"/>
      <c r="BL495" s="237"/>
      <c r="BM495" s="108"/>
      <c r="BN495" s="137" t="s">
        <v>233</v>
      </c>
      <c r="BO495" s="119" t="s">
        <v>110</v>
      </c>
      <c r="BP495" s="119" t="s">
        <v>95</v>
      </c>
      <c r="BQ495" s="119" t="s">
        <v>130</v>
      </c>
      <c r="BR495" s="119" t="s">
        <v>246</v>
      </c>
      <c r="BS495" s="119">
        <v>9</v>
      </c>
      <c r="BT495" s="119">
        <v>4</v>
      </c>
      <c r="BU495" s="119">
        <v>1</v>
      </c>
      <c r="BV495" s="119">
        <v>1</v>
      </c>
      <c r="BW495" s="119">
        <v>1</v>
      </c>
      <c r="BX495" s="138"/>
      <c r="BY495" s="139">
        <f t="shared" si="4479"/>
        <v>0</v>
      </c>
      <c r="BZ495" s="138"/>
      <c r="CA495" s="138">
        <f t="shared" si="4480"/>
        <v>0</v>
      </c>
      <c r="CB495" s="138"/>
      <c r="CC495" s="140">
        <f t="shared" si="4462"/>
        <v>0</v>
      </c>
      <c r="CD495" s="138"/>
      <c r="CE495" s="140">
        <f t="shared" si="4481"/>
        <v>0</v>
      </c>
      <c r="CF495" s="141"/>
      <c r="CG495" s="142">
        <f t="shared" si="4482"/>
        <v>0</v>
      </c>
      <c r="CH495" s="141"/>
      <c r="CI495" s="142">
        <f t="shared" si="4483"/>
        <v>0</v>
      </c>
      <c r="CJ495" s="68">
        <f>SUM(BV495*DJ495*2+BW495*DL495*2)</f>
        <v>0</v>
      </c>
      <c r="CK495" s="68">
        <f t="shared" si="4484"/>
        <v>0</v>
      </c>
      <c r="CL495" s="141"/>
      <c r="CM495" s="142"/>
      <c r="CN495" s="141"/>
      <c r="CO495" s="68">
        <f t="shared" si="4485"/>
        <v>0</v>
      </c>
      <c r="CP495" s="141">
        <v>1</v>
      </c>
      <c r="CQ495" s="148">
        <f>SUM(CP495*BT495*(15))</f>
        <v>60</v>
      </c>
      <c r="CR495" s="141"/>
      <c r="CS495" s="142">
        <f t="shared" si="4486"/>
        <v>0</v>
      </c>
      <c r="CT495" s="141"/>
      <c r="CU495" s="68">
        <f t="shared" si="4487"/>
        <v>0</v>
      </c>
      <c r="CV495" s="141"/>
      <c r="CW495" s="68">
        <f t="shared" si="4488"/>
        <v>0</v>
      </c>
      <c r="CX495" s="141"/>
      <c r="CY495" s="142">
        <f>SUM(CX495*BT495)*2</f>
        <v>0</v>
      </c>
      <c r="CZ495" s="141"/>
      <c r="DA495" s="142">
        <f t="shared" si="4489"/>
        <v>0</v>
      </c>
      <c r="DB495" s="141"/>
      <c r="DC495" s="142">
        <f t="shared" si="4490"/>
        <v>0</v>
      </c>
      <c r="DD495" s="141"/>
      <c r="DE495" s="142">
        <f t="shared" si="4491"/>
        <v>0</v>
      </c>
      <c r="DF495" s="141"/>
      <c r="DG495" s="68">
        <f t="shared" si="4477"/>
        <v>0</v>
      </c>
      <c r="DH495" s="141"/>
      <c r="DI495" s="142">
        <f t="shared" si="4492"/>
        <v>0</v>
      </c>
      <c r="DJ495" s="141"/>
      <c r="DK495" s="142">
        <f>SUM(BV495*DJ495*8)</f>
        <v>0</v>
      </c>
      <c r="DL495" s="141"/>
      <c r="DM495" s="68">
        <f>SUM(DL495*BW495*5*6)</f>
        <v>0</v>
      </c>
      <c r="DN495" s="141"/>
      <c r="DO495" s="68">
        <f t="shared" si="4494"/>
        <v>0</v>
      </c>
      <c r="DP495" s="141"/>
      <c r="DQ495" s="112">
        <f t="shared" si="4495"/>
        <v>0</v>
      </c>
      <c r="DR495" s="70"/>
      <c r="DS495" s="70">
        <f t="shared" si="4403"/>
        <v>60</v>
      </c>
      <c r="DT495" s="70">
        <f t="shared" si="4404"/>
        <v>0</v>
      </c>
      <c r="DU495" s="116"/>
      <c r="DV495" s="116"/>
      <c r="DW495" s="116"/>
      <c r="DX495" s="117"/>
      <c r="DY495" s="108"/>
      <c r="DZ495" s="62"/>
      <c r="EA495" s="63"/>
      <c r="EB495" s="63"/>
      <c r="EC495" s="116"/>
      <c r="ED495" s="116"/>
      <c r="EE495" s="116"/>
      <c r="EF495" s="116"/>
      <c r="EG495" s="116"/>
      <c r="EH495" s="116"/>
      <c r="EI495" s="116"/>
      <c r="EJ495" s="116">
        <f t="shared" si="4405"/>
        <v>40</v>
      </c>
      <c r="EK495" s="116">
        <f t="shared" si="4406"/>
        <v>40</v>
      </c>
      <c r="EL495" s="116">
        <f t="shared" si="4407"/>
        <v>16</v>
      </c>
      <c r="EM495" s="181">
        <f t="shared" si="4408"/>
        <v>16</v>
      </c>
      <c r="EN495" s="116">
        <f t="shared" si="4409"/>
        <v>12</v>
      </c>
      <c r="EO495" s="116">
        <f t="shared" si="4410"/>
        <v>12</v>
      </c>
      <c r="EP495" s="116">
        <f t="shared" si="4411"/>
        <v>12</v>
      </c>
      <c r="EQ495" s="116">
        <f t="shared" si="4412"/>
        <v>12</v>
      </c>
      <c r="ER495" s="116">
        <f t="shared" si="4413"/>
        <v>0</v>
      </c>
      <c r="ES495" s="116">
        <f t="shared" si="4414"/>
        <v>0</v>
      </c>
      <c r="ET495" s="116">
        <f t="shared" si="4415"/>
        <v>0</v>
      </c>
      <c r="EU495" s="116">
        <f t="shared" si="4416"/>
        <v>0</v>
      </c>
      <c r="EV495" s="116">
        <f t="shared" si="4417"/>
        <v>0</v>
      </c>
      <c r="EW495" s="181">
        <f t="shared" si="4418"/>
        <v>2</v>
      </c>
      <c r="EX495" s="116">
        <f t="shared" si="4419"/>
        <v>0</v>
      </c>
      <c r="EY495" s="116">
        <f t="shared" si="4420"/>
        <v>0</v>
      </c>
      <c r="EZ495" s="116">
        <f t="shared" si="4421"/>
        <v>0</v>
      </c>
      <c r="FA495" s="116">
        <f t="shared" si="4422"/>
        <v>0</v>
      </c>
      <c r="FB495" s="116">
        <f t="shared" si="4423"/>
        <v>1</v>
      </c>
      <c r="FC495" s="116">
        <f t="shared" si="4424"/>
        <v>60</v>
      </c>
      <c r="FD495" s="116">
        <f t="shared" si="4425"/>
        <v>0</v>
      </c>
      <c r="FE495" s="116">
        <f t="shared" si="4426"/>
        <v>0</v>
      </c>
      <c r="FF495" s="116">
        <f t="shared" si="4427"/>
        <v>0</v>
      </c>
      <c r="FG495" s="181">
        <f t="shared" si="4428"/>
        <v>0</v>
      </c>
      <c r="FH495" s="116">
        <f t="shared" si="4429"/>
        <v>0</v>
      </c>
      <c r="FI495" s="116">
        <f t="shared" si="4430"/>
        <v>0</v>
      </c>
      <c r="FJ495" s="116">
        <f t="shared" si="4431"/>
        <v>0</v>
      </c>
      <c r="FK495" s="116">
        <f t="shared" si="4432"/>
        <v>0</v>
      </c>
      <c r="FL495" s="116">
        <f t="shared" si="4433"/>
        <v>0</v>
      </c>
      <c r="FM495" s="116">
        <f t="shared" si="4434"/>
        <v>0</v>
      </c>
      <c r="FN495" s="116">
        <f t="shared" si="4435"/>
        <v>0</v>
      </c>
      <c r="FO495" s="116">
        <f t="shared" si="4436"/>
        <v>0</v>
      </c>
      <c r="FP495" s="116">
        <f t="shared" si="4437"/>
        <v>0</v>
      </c>
      <c r="FQ495" s="116">
        <f t="shared" si="4438"/>
        <v>0</v>
      </c>
      <c r="FR495" s="116"/>
      <c r="FS495" s="116">
        <f t="shared" si="4439"/>
        <v>8</v>
      </c>
      <c r="FT495" s="116">
        <f t="shared" si="4440"/>
        <v>0</v>
      </c>
      <c r="FU495" s="116">
        <f t="shared" si="4441"/>
        <v>0</v>
      </c>
      <c r="FV495" s="116">
        <f t="shared" si="4442"/>
        <v>0</v>
      </c>
      <c r="FW495" s="116">
        <f t="shared" si="4443"/>
        <v>0</v>
      </c>
      <c r="FX495" s="116">
        <f t="shared" si="4444"/>
        <v>0</v>
      </c>
      <c r="FY495" s="116">
        <f t="shared" si="4445"/>
        <v>0</v>
      </c>
      <c r="FZ495" s="116">
        <f t="shared" si="4446"/>
        <v>0</v>
      </c>
      <c r="GA495" s="116">
        <f t="shared" si="4447"/>
        <v>0</v>
      </c>
      <c r="GB495" s="116">
        <f t="shared" si="4448"/>
        <v>0</v>
      </c>
      <c r="GC495" s="116">
        <f t="shared" si="4449"/>
        <v>0</v>
      </c>
      <c r="GD495" s="116">
        <f t="shared" si="4450"/>
        <v>0</v>
      </c>
      <c r="GE495" s="210">
        <f t="shared" si="4451"/>
        <v>110</v>
      </c>
      <c r="GF495" s="211">
        <f t="shared" si="4452"/>
        <v>40</v>
      </c>
      <c r="GG495" s="116"/>
      <c r="GH495" s="116"/>
      <c r="GI495" s="116"/>
      <c r="GJ495" s="116"/>
      <c r="GK495" s="267"/>
      <c r="GL495" s="10"/>
      <c r="GM495" s="10"/>
      <c r="GN495" s="1"/>
      <c r="GO495" s="13"/>
      <c r="GP495" s="26"/>
      <c r="GQ495" s="5"/>
      <c r="GR495" s="5"/>
    </row>
    <row r="496" spans="1:200" ht="24.95" hidden="1" customHeight="1" outlineLevel="1" x14ac:dyDescent="0.35">
      <c r="A496" s="108"/>
      <c r="B496" s="62" t="s">
        <v>247</v>
      </c>
      <c r="C496" s="63" t="s">
        <v>110</v>
      </c>
      <c r="D496" s="63" t="s">
        <v>95</v>
      </c>
      <c r="E496" s="63" t="s">
        <v>130</v>
      </c>
      <c r="F496" s="63" t="s">
        <v>248</v>
      </c>
      <c r="G496" s="63">
        <v>9</v>
      </c>
      <c r="H496" s="63">
        <v>1</v>
      </c>
      <c r="I496" s="63">
        <v>1</v>
      </c>
      <c r="J496" s="63">
        <v>3</v>
      </c>
      <c r="K496" s="63">
        <f t="shared" si="4395"/>
        <v>6</v>
      </c>
      <c r="L496" s="62"/>
      <c r="M496" s="64">
        <f t="shared" si="4396"/>
        <v>0</v>
      </c>
      <c r="N496" s="65"/>
      <c r="O496" s="66">
        <f t="shared" si="4397"/>
        <v>0</v>
      </c>
      <c r="P496" s="65"/>
      <c r="Q496" s="66">
        <f t="shared" si="4398"/>
        <v>0</v>
      </c>
      <c r="R496" s="65"/>
      <c r="S496" s="66">
        <f t="shared" si="4399"/>
        <v>0</v>
      </c>
      <c r="T496" s="65"/>
      <c r="U496" s="66">
        <f t="shared" si="4400"/>
        <v>0</v>
      </c>
      <c r="V496" s="65"/>
      <c r="W496" s="66">
        <f>SUM(V496)*J496*5</f>
        <v>0</v>
      </c>
      <c r="X496" s="67">
        <f>SUM(J496*AX496*2+K496*AZ496*2)</f>
        <v>0</v>
      </c>
      <c r="Y496" s="67">
        <f>L496*J496*0.05</f>
        <v>0</v>
      </c>
      <c r="Z496" s="65"/>
      <c r="AA496" s="66"/>
      <c r="AB496" s="65">
        <v>17</v>
      </c>
      <c r="AC496" s="67">
        <f>AB496*H496*2</f>
        <v>34</v>
      </c>
      <c r="AD496" s="65"/>
      <c r="AE496" s="69">
        <f>SUM(AD496*H496*(30+4))/5</f>
        <v>0</v>
      </c>
      <c r="AF496" s="65"/>
      <c r="AG496" s="66">
        <f t="shared" si="4453"/>
        <v>0</v>
      </c>
      <c r="AH496" s="65"/>
      <c r="AI496" s="67">
        <f t="shared" si="4454"/>
        <v>0</v>
      </c>
      <c r="AJ496" s="65"/>
      <c r="AK496" s="67">
        <f t="shared" si="4455"/>
        <v>0</v>
      </c>
      <c r="AL496" s="65"/>
      <c r="AM496" s="66">
        <f>SUM(AL496*H496)</f>
        <v>0</v>
      </c>
      <c r="AN496" s="65"/>
      <c r="AO496" s="66">
        <f>SUM(AN496*J496)</f>
        <v>0</v>
      </c>
      <c r="AP496" s="65"/>
      <c r="AQ496" s="68">
        <f>AP496*122/3</f>
        <v>0</v>
      </c>
      <c r="AR496" s="65"/>
      <c r="AS496" s="67">
        <f>SUM(J496*AR496*6)</f>
        <v>0</v>
      </c>
      <c r="AT496" s="65"/>
      <c r="AU496" s="67">
        <f t="shared" si="4456"/>
        <v>0</v>
      </c>
      <c r="AV496" s="65"/>
      <c r="AW496" s="66">
        <f>SUM(AV496*H496/3)</f>
        <v>0</v>
      </c>
      <c r="AX496" s="65"/>
      <c r="AY496" s="67">
        <f>SUM(J496*AX496*8)</f>
        <v>0</v>
      </c>
      <c r="AZ496" s="65"/>
      <c r="BA496" s="67">
        <f t="shared" si="4457"/>
        <v>0</v>
      </c>
      <c r="BB496" s="65"/>
      <c r="BC496" s="67">
        <f t="shared" si="4458"/>
        <v>0</v>
      </c>
      <c r="BD496" s="65"/>
      <c r="BE496" s="70">
        <f t="shared" si="4459"/>
        <v>0</v>
      </c>
      <c r="BF496" s="70"/>
      <c r="BG496" s="70">
        <f t="shared" si="4401"/>
        <v>34</v>
      </c>
      <c r="BH496" s="70">
        <f t="shared" si="4402"/>
        <v>0</v>
      </c>
      <c r="BI496" s="62"/>
      <c r="BJ496" s="62"/>
      <c r="BK496" s="62"/>
      <c r="BL496" s="237"/>
      <c r="BM496" s="108"/>
      <c r="BN496" s="137"/>
      <c r="BO496" s="119"/>
      <c r="BP496" s="119"/>
      <c r="BQ496" s="119"/>
      <c r="BR496" s="119"/>
      <c r="BS496" s="119"/>
      <c r="BT496" s="119"/>
      <c r="BU496" s="119"/>
      <c r="BV496" s="119"/>
      <c r="BW496" s="119"/>
      <c r="BX496" s="137"/>
      <c r="BY496" s="172"/>
      <c r="BZ496" s="141"/>
      <c r="CA496" s="142"/>
      <c r="CB496" s="141"/>
      <c r="CC496" s="142"/>
      <c r="CD496" s="141"/>
      <c r="CE496" s="142"/>
      <c r="CF496" s="141"/>
      <c r="CG496" s="142"/>
      <c r="CH496" s="141"/>
      <c r="CI496" s="142"/>
      <c r="CJ496" s="68"/>
      <c r="CK496" s="68"/>
      <c r="CL496" s="141"/>
      <c r="CM496" s="142"/>
      <c r="CN496" s="141"/>
      <c r="CO496" s="68"/>
      <c r="CP496" s="141"/>
      <c r="CQ496" s="148"/>
      <c r="CR496" s="141"/>
      <c r="CS496" s="142"/>
      <c r="CT496" s="141"/>
      <c r="CU496" s="68"/>
      <c r="CV496" s="141"/>
      <c r="CW496" s="68"/>
      <c r="CX496" s="141"/>
      <c r="CY496" s="142"/>
      <c r="CZ496" s="141"/>
      <c r="DA496" s="142"/>
      <c r="DB496" s="141"/>
      <c r="DC496" s="142"/>
      <c r="DD496" s="141"/>
      <c r="DE496" s="142"/>
      <c r="DF496" s="141"/>
      <c r="DG496" s="68"/>
      <c r="DH496" s="141"/>
      <c r="DI496" s="142"/>
      <c r="DJ496" s="141"/>
      <c r="DK496" s="142"/>
      <c r="DL496" s="141"/>
      <c r="DM496" s="68"/>
      <c r="DN496" s="141"/>
      <c r="DO496" s="68">
        <f>SUM(DN496*BW496*4*6)</f>
        <v>0</v>
      </c>
      <c r="DP496" s="141"/>
      <c r="DQ496" s="112">
        <f>SUM(DP496*50)</f>
        <v>0</v>
      </c>
      <c r="DR496" s="70"/>
      <c r="DS496" s="70">
        <f t="shared" si="4403"/>
        <v>0</v>
      </c>
      <c r="DT496" s="70">
        <f t="shared" si="4404"/>
        <v>0</v>
      </c>
      <c r="DU496" s="116"/>
      <c r="DV496" s="116"/>
      <c r="DW496" s="116"/>
      <c r="DX496" s="117"/>
      <c r="DY496" s="108"/>
      <c r="DZ496" s="62"/>
      <c r="EA496" s="63"/>
      <c r="EB496" s="63"/>
      <c r="EC496" s="116"/>
      <c r="ED496" s="116"/>
      <c r="EE496" s="116"/>
      <c r="EF496" s="116"/>
      <c r="EG496" s="116"/>
      <c r="EH496" s="116"/>
      <c r="EI496" s="116"/>
      <c r="EJ496" s="116">
        <f t="shared" si="4405"/>
        <v>0</v>
      </c>
      <c r="EK496" s="116">
        <f t="shared" si="4406"/>
        <v>0</v>
      </c>
      <c r="EL496" s="116">
        <f t="shared" si="4407"/>
        <v>0</v>
      </c>
      <c r="EM496" s="181">
        <f t="shared" si="4408"/>
        <v>0</v>
      </c>
      <c r="EN496" s="116">
        <f t="shared" si="4409"/>
        <v>0</v>
      </c>
      <c r="EO496" s="116">
        <f t="shared" si="4410"/>
        <v>0</v>
      </c>
      <c r="EP496" s="116">
        <f t="shared" si="4411"/>
        <v>0</v>
      </c>
      <c r="EQ496" s="116">
        <f t="shared" si="4412"/>
        <v>0</v>
      </c>
      <c r="ER496" s="116">
        <f t="shared" si="4413"/>
        <v>0</v>
      </c>
      <c r="ES496" s="116">
        <f t="shared" si="4414"/>
        <v>0</v>
      </c>
      <c r="ET496" s="116">
        <f t="shared" si="4415"/>
        <v>0</v>
      </c>
      <c r="EU496" s="116">
        <f t="shared" si="4416"/>
        <v>0</v>
      </c>
      <c r="EV496" s="116">
        <f t="shared" si="4417"/>
        <v>0</v>
      </c>
      <c r="EW496" s="181">
        <f t="shared" si="4418"/>
        <v>0</v>
      </c>
      <c r="EX496" s="116">
        <f t="shared" si="4419"/>
        <v>0</v>
      </c>
      <c r="EY496" s="116">
        <f t="shared" si="4420"/>
        <v>0</v>
      </c>
      <c r="EZ496" s="116">
        <f t="shared" si="4421"/>
        <v>17</v>
      </c>
      <c r="FA496" s="116">
        <f t="shared" si="4422"/>
        <v>34</v>
      </c>
      <c r="FB496" s="116">
        <f t="shared" si="4423"/>
        <v>0</v>
      </c>
      <c r="FC496" s="116">
        <f t="shared" si="4424"/>
        <v>0</v>
      </c>
      <c r="FD496" s="116">
        <f t="shared" si="4425"/>
        <v>0</v>
      </c>
      <c r="FE496" s="116">
        <f t="shared" si="4426"/>
        <v>0</v>
      </c>
      <c r="FF496" s="116">
        <f t="shared" si="4427"/>
        <v>0</v>
      </c>
      <c r="FG496" s="181">
        <f t="shared" si="4428"/>
        <v>0</v>
      </c>
      <c r="FH496" s="116">
        <f t="shared" si="4429"/>
        <v>0</v>
      </c>
      <c r="FI496" s="116">
        <f t="shared" si="4430"/>
        <v>0</v>
      </c>
      <c r="FJ496" s="116">
        <f t="shared" si="4431"/>
        <v>0</v>
      </c>
      <c r="FK496" s="116">
        <f t="shared" si="4432"/>
        <v>0</v>
      </c>
      <c r="FL496" s="116">
        <f t="shared" si="4433"/>
        <v>0</v>
      </c>
      <c r="FM496" s="116">
        <f t="shared" si="4434"/>
        <v>0</v>
      </c>
      <c r="FN496" s="116">
        <f t="shared" si="4435"/>
        <v>0</v>
      </c>
      <c r="FO496" s="116">
        <f t="shared" si="4436"/>
        <v>0</v>
      </c>
      <c r="FP496" s="116">
        <f t="shared" si="4437"/>
        <v>0</v>
      </c>
      <c r="FQ496" s="116">
        <f t="shared" si="4438"/>
        <v>0</v>
      </c>
      <c r="FR496" s="116"/>
      <c r="FS496" s="116">
        <f t="shared" si="4439"/>
        <v>0</v>
      </c>
      <c r="FT496" s="116">
        <f t="shared" si="4440"/>
        <v>0</v>
      </c>
      <c r="FU496" s="116">
        <f t="shared" si="4441"/>
        <v>0</v>
      </c>
      <c r="FV496" s="116">
        <f t="shared" si="4442"/>
        <v>0</v>
      </c>
      <c r="FW496" s="116">
        <f t="shared" si="4443"/>
        <v>0</v>
      </c>
      <c r="FX496" s="116">
        <f t="shared" si="4444"/>
        <v>0</v>
      </c>
      <c r="FY496" s="116">
        <f t="shared" si="4445"/>
        <v>0</v>
      </c>
      <c r="FZ496" s="116">
        <f t="shared" si="4446"/>
        <v>0</v>
      </c>
      <c r="GA496" s="116">
        <f t="shared" si="4447"/>
        <v>0</v>
      </c>
      <c r="GB496" s="116">
        <f t="shared" si="4448"/>
        <v>0</v>
      </c>
      <c r="GC496" s="116">
        <f t="shared" si="4449"/>
        <v>0</v>
      </c>
      <c r="GD496" s="116">
        <f t="shared" si="4450"/>
        <v>0</v>
      </c>
      <c r="GE496" s="210">
        <f t="shared" si="4451"/>
        <v>34</v>
      </c>
      <c r="GF496" s="211">
        <f t="shared" si="4452"/>
        <v>0</v>
      </c>
      <c r="GG496" s="116"/>
      <c r="GH496" s="116"/>
      <c r="GI496" s="116"/>
      <c r="GJ496" s="116"/>
      <c r="GK496" s="267"/>
      <c r="GL496" s="10"/>
      <c r="GM496" s="10"/>
      <c r="GN496" s="1"/>
      <c r="GO496" s="13"/>
      <c r="GP496" s="26"/>
      <c r="GQ496" s="5"/>
      <c r="GR496" s="5"/>
    </row>
    <row r="497" spans="1:200" ht="24.95" hidden="1" customHeight="1" outlineLevel="1" x14ac:dyDescent="0.35">
      <c r="A497" s="108"/>
      <c r="B497" s="62" t="s">
        <v>245</v>
      </c>
      <c r="C497" s="63" t="s">
        <v>110</v>
      </c>
      <c r="D497" s="63" t="s">
        <v>95</v>
      </c>
      <c r="E497" s="63" t="s">
        <v>130</v>
      </c>
      <c r="F497" s="63" t="s">
        <v>246</v>
      </c>
      <c r="G497" s="63">
        <v>9</v>
      </c>
      <c r="H497" s="63">
        <v>3</v>
      </c>
      <c r="I497" s="63">
        <v>1</v>
      </c>
      <c r="J497" s="63">
        <v>2</v>
      </c>
      <c r="K497" s="63">
        <f t="shared" si="4395"/>
        <v>4</v>
      </c>
      <c r="L497" s="62"/>
      <c r="M497" s="64">
        <f t="shared" si="4396"/>
        <v>0</v>
      </c>
      <c r="N497" s="65"/>
      <c r="O497" s="66">
        <f t="shared" si="4397"/>
        <v>0</v>
      </c>
      <c r="P497" s="65"/>
      <c r="Q497" s="66">
        <f t="shared" si="4398"/>
        <v>0</v>
      </c>
      <c r="R497" s="65"/>
      <c r="S497" s="66">
        <f t="shared" si="4399"/>
        <v>0</v>
      </c>
      <c r="T497" s="65"/>
      <c r="U497" s="66">
        <f t="shared" si="4400"/>
        <v>0</v>
      </c>
      <c r="V497" s="65"/>
      <c r="W497" s="66">
        <f>SUM(V497)*J497*5</f>
        <v>0</v>
      </c>
      <c r="X497" s="67">
        <f>SUM(J497*AX497*2+K497*AZ497*2)</f>
        <v>0</v>
      </c>
      <c r="Y497" s="67">
        <f>L497*J497*0.05</f>
        <v>0</v>
      </c>
      <c r="Z497" s="65"/>
      <c r="AA497" s="66"/>
      <c r="AB497" s="65">
        <v>17</v>
      </c>
      <c r="AC497" s="67">
        <f>AB497*H497*2</f>
        <v>102</v>
      </c>
      <c r="AD497" s="65"/>
      <c r="AE497" s="69">
        <f>SUM(AD497*H497*(30+4))/5</f>
        <v>0</v>
      </c>
      <c r="AF497" s="65"/>
      <c r="AG497" s="66">
        <f t="shared" si="4453"/>
        <v>0</v>
      </c>
      <c r="AH497" s="65"/>
      <c r="AI497" s="67">
        <f t="shared" si="4454"/>
        <v>0</v>
      </c>
      <c r="AJ497" s="65"/>
      <c r="AK497" s="67">
        <f t="shared" si="4455"/>
        <v>0</v>
      </c>
      <c r="AL497" s="65"/>
      <c r="AM497" s="66">
        <f>SUM(AL497*H497)</f>
        <v>0</v>
      </c>
      <c r="AN497" s="65"/>
      <c r="AO497" s="66">
        <f>SUM(AN497*J497)</f>
        <v>0</v>
      </c>
      <c r="AP497" s="65"/>
      <c r="AQ497" s="68">
        <f>H497*AP497*3/3</f>
        <v>0</v>
      </c>
      <c r="AR497" s="65"/>
      <c r="AS497" s="67">
        <f>SUM(J497*AR497*6)</f>
        <v>0</v>
      </c>
      <c r="AT497" s="65"/>
      <c r="AU497" s="67">
        <f t="shared" si="4456"/>
        <v>0</v>
      </c>
      <c r="AV497" s="65"/>
      <c r="AW497" s="66">
        <f>SUM(AV497*H497/3)</f>
        <v>0</v>
      </c>
      <c r="AX497" s="65"/>
      <c r="AY497" s="67">
        <f>SUM(J497*AX497*8)</f>
        <v>0</v>
      </c>
      <c r="AZ497" s="65"/>
      <c r="BA497" s="67">
        <f t="shared" si="4457"/>
        <v>0</v>
      </c>
      <c r="BB497" s="65"/>
      <c r="BC497" s="67">
        <f t="shared" si="4458"/>
        <v>0</v>
      </c>
      <c r="BD497" s="65"/>
      <c r="BE497" s="70">
        <f t="shared" si="4459"/>
        <v>0</v>
      </c>
      <c r="BF497" s="70"/>
      <c r="BG497" s="70">
        <f t="shared" si="4401"/>
        <v>102</v>
      </c>
      <c r="BH497" s="70">
        <f t="shared" si="4402"/>
        <v>0</v>
      </c>
      <c r="BI497" s="116"/>
      <c r="BJ497" s="62"/>
      <c r="BK497" s="62"/>
      <c r="BL497" s="237"/>
      <c r="BM497" s="108"/>
      <c r="BN497" s="62" t="s">
        <v>115</v>
      </c>
      <c r="BO497" s="63" t="s">
        <v>172</v>
      </c>
      <c r="BP497" s="63" t="s">
        <v>95</v>
      </c>
      <c r="BQ497" s="63" t="s">
        <v>284</v>
      </c>
      <c r="BR497" s="63" t="s">
        <v>285</v>
      </c>
      <c r="BS497" s="63">
        <v>2</v>
      </c>
      <c r="BT497" s="63">
        <v>11</v>
      </c>
      <c r="BU497" s="63">
        <v>1</v>
      </c>
      <c r="BV497" s="63">
        <v>1</v>
      </c>
      <c r="BW497" s="63">
        <v>2</v>
      </c>
      <c r="BX497" s="62">
        <v>40</v>
      </c>
      <c r="BY497" s="135">
        <f t="shared" ref="BY497" si="4496">SUM(BZ497+CB497+CD497+CF497+CH497)</f>
        <v>40</v>
      </c>
      <c r="BZ497" s="65">
        <v>20</v>
      </c>
      <c r="CA497" s="66">
        <f t="shared" ref="CA497" si="4497">SUM(BZ497)*BU497</f>
        <v>20</v>
      </c>
      <c r="CB497" s="65">
        <v>20</v>
      </c>
      <c r="CC497" s="66">
        <f t="shared" ref="CC497" si="4498">BV497*CB497</f>
        <v>20</v>
      </c>
      <c r="CD497" s="65"/>
      <c r="CE497" s="66">
        <f t="shared" ref="CE497" si="4499">SUM(CD497)*BV497</f>
        <v>0</v>
      </c>
      <c r="CF497" s="65"/>
      <c r="CG497" s="66">
        <f t="shared" ref="CG497" si="4500">SUM(CF497)*BW497</f>
        <v>0</v>
      </c>
      <c r="CH497" s="65"/>
      <c r="CI497" s="66">
        <f t="shared" ref="CI497" si="4501">SUM(CH497)*BV497*5</f>
        <v>0</v>
      </c>
      <c r="CJ497" s="67">
        <f t="shared" ref="CJ497" si="4502">SUM(BV497*DJ497*2+BW497*DL497*2)</f>
        <v>0</v>
      </c>
      <c r="CK497" s="68">
        <f t="shared" ref="CK497" si="4503">SUM(BX497*5/100*BV497)</f>
        <v>2</v>
      </c>
      <c r="CL497" s="65"/>
      <c r="CM497" s="66"/>
      <c r="CN497" s="65"/>
      <c r="CO497" s="67">
        <f t="shared" ref="CO497" si="4504">SUM(CN497)*3*BT497/5</f>
        <v>0</v>
      </c>
      <c r="CP497" s="65"/>
      <c r="CQ497" s="69">
        <f t="shared" ref="CQ497" si="4505">SUM(CP497*BT497*(30+4))</f>
        <v>0</v>
      </c>
      <c r="CR497" s="65"/>
      <c r="CS497" s="70">
        <f t="shared" ref="CS497" si="4506">SUM(CR497*BT497*3)</f>
        <v>0</v>
      </c>
      <c r="CT497" s="65"/>
      <c r="CU497" s="67">
        <f t="shared" ref="CU497" si="4507">SUM(CT497*BT497/3)</f>
        <v>0</v>
      </c>
      <c r="CV497" s="65"/>
      <c r="CW497" s="67">
        <f t="shared" ref="CW497" si="4508">SUM(CV497*BT497*2/3)</f>
        <v>0</v>
      </c>
      <c r="CX497" s="65"/>
      <c r="CY497" s="66">
        <f t="shared" ref="CY497" si="4509">SUM(CX497*BT497)</f>
        <v>0</v>
      </c>
      <c r="CZ497" s="65"/>
      <c r="DA497" s="66">
        <f t="shared" ref="DA497" si="4510">SUM(CZ497*BV497)</f>
        <v>0</v>
      </c>
      <c r="DB497" s="65"/>
      <c r="DC497" s="67">
        <f t="shared" ref="DC497" si="4511">SUM(DB497*BT497*2)</f>
        <v>0</v>
      </c>
      <c r="DD497" s="65">
        <v>1</v>
      </c>
      <c r="DE497" s="67">
        <f>SUM(DD497*BT497/3)</f>
        <v>3.6666666666666665</v>
      </c>
      <c r="DF497" s="65"/>
      <c r="DG497" s="67">
        <f t="shared" si="4477"/>
        <v>0</v>
      </c>
      <c r="DH497" s="65"/>
      <c r="DI497" s="70">
        <f t="shared" ref="DI497" si="4512">SUM(DH497*BT497/3)</f>
        <v>0</v>
      </c>
      <c r="DJ497" s="65"/>
      <c r="DK497" s="67">
        <f t="shared" ref="DK497" si="4513">SUM(BV497*DJ497*8)</f>
        <v>0</v>
      </c>
      <c r="DL497" s="65"/>
      <c r="DM497" s="67">
        <f t="shared" ref="DM497" si="4514">SUM(DL497*BW497*5*6)</f>
        <v>0</v>
      </c>
      <c r="DN497" s="65"/>
      <c r="DO497" s="67">
        <f t="shared" ref="DO497" si="4515">SUM(DN497*BW497*4*6)</f>
        <v>0</v>
      </c>
      <c r="DP497" s="65"/>
      <c r="DQ497" s="70">
        <f t="shared" ref="DQ497" si="4516">SUM(DP497*50)</f>
        <v>0</v>
      </c>
      <c r="DR497" s="70"/>
      <c r="DS497" s="70">
        <f t="shared" si="4403"/>
        <v>45.666666666666664</v>
      </c>
      <c r="DT497" s="70">
        <f t="shared" si="4404"/>
        <v>43.666666666666664</v>
      </c>
      <c r="DU497" s="116"/>
      <c r="DV497" s="116"/>
      <c r="DW497" s="116"/>
      <c r="DX497" s="117"/>
      <c r="DY497" s="108"/>
      <c r="DZ497" s="62"/>
      <c r="EA497" s="63"/>
      <c r="EB497" s="63"/>
      <c r="EC497" s="116"/>
      <c r="ED497" s="116"/>
      <c r="EE497" s="116"/>
      <c r="EF497" s="116"/>
      <c r="EG497" s="116"/>
      <c r="EH497" s="116"/>
      <c r="EI497" s="116"/>
      <c r="EJ497" s="116">
        <f t="shared" si="4405"/>
        <v>40</v>
      </c>
      <c r="EK497" s="116">
        <f t="shared" si="4406"/>
        <v>40</v>
      </c>
      <c r="EL497" s="116">
        <f t="shared" si="4407"/>
        <v>20</v>
      </c>
      <c r="EM497" s="181">
        <f t="shared" si="4408"/>
        <v>20</v>
      </c>
      <c r="EN497" s="116">
        <f t="shared" si="4409"/>
        <v>20</v>
      </c>
      <c r="EO497" s="116">
        <f t="shared" si="4410"/>
        <v>20</v>
      </c>
      <c r="EP497" s="116">
        <f t="shared" si="4411"/>
        <v>0</v>
      </c>
      <c r="EQ497" s="116">
        <f t="shared" si="4412"/>
        <v>0</v>
      </c>
      <c r="ER497" s="116">
        <f t="shared" si="4413"/>
        <v>0</v>
      </c>
      <c r="ES497" s="116">
        <f t="shared" si="4414"/>
        <v>0</v>
      </c>
      <c r="ET497" s="116">
        <f t="shared" si="4415"/>
        <v>0</v>
      </c>
      <c r="EU497" s="116">
        <f t="shared" si="4416"/>
        <v>0</v>
      </c>
      <c r="EV497" s="116">
        <f t="shared" si="4417"/>
        <v>0</v>
      </c>
      <c r="EW497" s="181">
        <f t="shared" si="4418"/>
        <v>2</v>
      </c>
      <c r="EX497" s="116">
        <f t="shared" si="4419"/>
        <v>0</v>
      </c>
      <c r="EY497" s="116">
        <f t="shared" si="4420"/>
        <v>0</v>
      </c>
      <c r="EZ497" s="116">
        <f t="shared" si="4421"/>
        <v>17</v>
      </c>
      <c r="FA497" s="116">
        <f t="shared" si="4422"/>
        <v>102</v>
      </c>
      <c r="FB497" s="116">
        <f t="shared" si="4423"/>
        <v>0</v>
      </c>
      <c r="FC497" s="116">
        <f t="shared" si="4424"/>
        <v>0</v>
      </c>
      <c r="FD497" s="116">
        <f t="shared" si="4425"/>
        <v>0</v>
      </c>
      <c r="FE497" s="116">
        <f t="shared" si="4426"/>
        <v>0</v>
      </c>
      <c r="FF497" s="116">
        <f t="shared" si="4427"/>
        <v>0</v>
      </c>
      <c r="FG497" s="181">
        <f t="shared" si="4428"/>
        <v>0</v>
      </c>
      <c r="FH497" s="116">
        <f t="shared" si="4429"/>
        <v>0</v>
      </c>
      <c r="FI497" s="116">
        <f t="shared" si="4430"/>
        <v>0</v>
      </c>
      <c r="FJ497" s="116">
        <f t="shared" si="4431"/>
        <v>0</v>
      </c>
      <c r="FK497" s="116">
        <f t="shared" si="4432"/>
        <v>0</v>
      </c>
      <c r="FL497" s="116">
        <f t="shared" si="4433"/>
        <v>0</v>
      </c>
      <c r="FM497" s="116">
        <f t="shared" si="4434"/>
        <v>0</v>
      </c>
      <c r="FN497" s="116">
        <f t="shared" si="4435"/>
        <v>0</v>
      </c>
      <c r="FO497" s="116">
        <f t="shared" si="4436"/>
        <v>0</v>
      </c>
      <c r="FP497" s="116">
        <f t="shared" si="4437"/>
        <v>1</v>
      </c>
      <c r="FQ497" s="116">
        <f t="shared" si="4438"/>
        <v>3.6666666666666665</v>
      </c>
      <c r="FR497" s="116"/>
      <c r="FS497" s="116">
        <f t="shared" si="4439"/>
        <v>0</v>
      </c>
      <c r="FT497" s="116">
        <f t="shared" si="4440"/>
        <v>0</v>
      </c>
      <c r="FU497" s="116">
        <f t="shared" si="4441"/>
        <v>0</v>
      </c>
      <c r="FV497" s="116">
        <f t="shared" si="4442"/>
        <v>0</v>
      </c>
      <c r="FW497" s="116">
        <f t="shared" si="4443"/>
        <v>0</v>
      </c>
      <c r="FX497" s="116">
        <f t="shared" si="4444"/>
        <v>0</v>
      </c>
      <c r="FY497" s="116">
        <f t="shared" si="4445"/>
        <v>0</v>
      </c>
      <c r="FZ497" s="116">
        <f t="shared" si="4446"/>
        <v>0</v>
      </c>
      <c r="GA497" s="116">
        <f t="shared" si="4447"/>
        <v>0</v>
      </c>
      <c r="GB497" s="116">
        <f t="shared" si="4448"/>
        <v>0</v>
      </c>
      <c r="GC497" s="116">
        <f t="shared" si="4449"/>
        <v>0</v>
      </c>
      <c r="GD497" s="116">
        <f t="shared" si="4450"/>
        <v>0</v>
      </c>
      <c r="GE497" s="210">
        <f t="shared" si="4451"/>
        <v>147.66666666666666</v>
      </c>
      <c r="GF497" s="211">
        <f t="shared" si="4452"/>
        <v>43.666666666666664</v>
      </c>
      <c r="GG497" s="116"/>
      <c r="GH497" s="116"/>
      <c r="GI497" s="116"/>
      <c r="GJ497" s="116"/>
      <c r="GK497" s="267"/>
      <c r="GL497" s="10"/>
      <c r="GM497" s="10"/>
      <c r="GN497" s="1"/>
      <c r="GO497" s="13"/>
      <c r="GP497" s="26"/>
      <c r="GQ497" s="5"/>
      <c r="GR497" s="5"/>
    </row>
    <row r="498" spans="1:200" ht="24.95" hidden="1" customHeight="1" outlineLevel="1" x14ac:dyDescent="0.35">
      <c r="A498" s="108"/>
      <c r="B498" s="137" t="s">
        <v>233</v>
      </c>
      <c r="C498" s="119" t="s">
        <v>110</v>
      </c>
      <c r="D498" s="119" t="s">
        <v>95</v>
      </c>
      <c r="E498" s="119" t="s">
        <v>130</v>
      </c>
      <c r="F498" s="119" t="s">
        <v>248</v>
      </c>
      <c r="G498" s="119">
        <v>9</v>
      </c>
      <c r="H498" s="119">
        <v>2</v>
      </c>
      <c r="I498" s="119">
        <v>1</v>
      </c>
      <c r="J498" s="119">
        <v>1</v>
      </c>
      <c r="K498" s="119">
        <v>1</v>
      </c>
      <c r="L498" s="138"/>
      <c r="M498" s="139">
        <f t="shared" ref="M498:M499" si="4517">SUM(N498+P498+R498+T498+V498)</f>
        <v>0</v>
      </c>
      <c r="N498" s="138"/>
      <c r="O498" s="138">
        <f t="shared" ref="O498:O499" si="4518">SUM(N498)*I498</f>
        <v>0</v>
      </c>
      <c r="P498" s="138"/>
      <c r="Q498" s="140">
        <f t="shared" si="4398"/>
        <v>0</v>
      </c>
      <c r="R498" s="138"/>
      <c r="S498" s="140">
        <f t="shared" ref="S498:S499" si="4519">SUM(R498)*J498</f>
        <v>0</v>
      </c>
      <c r="T498" s="141"/>
      <c r="U498" s="142">
        <f t="shared" ref="U498:U499" si="4520">SUM(T498)*K498</f>
        <v>0</v>
      </c>
      <c r="V498" s="141"/>
      <c r="W498" s="142">
        <f t="shared" ref="W498:W499" si="4521">SUM(V498)*J498*5</f>
        <v>0</v>
      </c>
      <c r="X498" s="68"/>
      <c r="Y498" s="68">
        <f t="shared" ref="Y498:Y499" si="4522">L498*J498*0.05</f>
        <v>0</v>
      </c>
      <c r="Z498" s="141"/>
      <c r="AA498" s="142"/>
      <c r="AB498" s="141"/>
      <c r="AC498" s="68">
        <f t="shared" ref="AC498:AC499" si="4523">SUM(AB498)*3*H498/5</f>
        <v>0</v>
      </c>
      <c r="AD498" s="141">
        <v>1</v>
      </c>
      <c r="AE498" s="148">
        <f>SUM(AD498*H498*(15))</f>
        <v>30</v>
      </c>
      <c r="AF498" s="141"/>
      <c r="AG498" s="142">
        <f t="shared" ref="AG498:AG499" si="4524">SUM(AF498*H498*3)</f>
        <v>0</v>
      </c>
      <c r="AH498" s="141"/>
      <c r="AI498" s="68">
        <f t="shared" ref="AI498:AI499" si="4525">SUM(AH498*H498/3)</f>
        <v>0</v>
      </c>
      <c r="AJ498" s="141"/>
      <c r="AK498" s="68">
        <f t="shared" ref="AK498:AK499" si="4526">SUM(AJ498*H498*2/3)</f>
        <v>0</v>
      </c>
      <c r="AL498" s="141"/>
      <c r="AM498" s="142">
        <f>SUM(AL498*H498)*2</f>
        <v>0</v>
      </c>
      <c r="AN498" s="141"/>
      <c r="AO498" s="142">
        <f t="shared" ref="AO498:AO499" si="4527">SUM(AN498*J498)</f>
        <v>0</v>
      </c>
      <c r="AP498" s="141"/>
      <c r="AQ498" s="68">
        <f t="shared" ref="AQ498:AQ499" si="4528">SUM(AP498*H498*2)</f>
        <v>0</v>
      </c>
      <c r="AR498" s="141"/>
      <c r="AS498" s="68">
        <f t="shared" ref="AS498:AS499" si="4529">SUM(J498*AR498*6)</f>
        <v>0</v>
      </c>
      <c r="AT498" s="141"/>
      <c r="AU498" s="68">
        <f t="shared" si="4456"/>
        <v>0</v>
      </c>
      <c r="AV498" s="141"/>
      <c r="AW498" s="142">
        <f t="shared" ref="AW498:AW499" si="4530">SUM(AV498*H498/3)</f>
        <v>0</v>
      </c>
      <c r="AX498" s="141"/>
      <c r="AY498" s="68">
        <f t="shared" ref="AY498" si="4531">SUM(J498*AX498*8)</f>
        <v>0</v>
      </c>
      <c r="AZ498" s="141"/>
      <c r="BA498" s="68">
        <f>SUM(AZ498*H498*5*2/3)</f>
        <v>0</v>
      </c>
      <c r="BB498" s="141"/>
      <c r="BC498" s="68">
        <f t="shared" ref="BC498:BC499" si="4532">SUM(BB498*K498*4*6)</f>
        <v>0</v>
      </c>
      <c r="BD498" s="141"/>
      <c r="BE498" s="112">
        <f t="shared" si="4459"/>
        <v>0</v>
      </c>
      <c r="BF498" s="70"/>
      <c r="BG498" s="70">
        <f t="shared" si="4401"/>
        <v>30</v>
      </c>
      <c r="BH498" s="70">
        <f t="shared" si="4402"/>
        <v>0</v>
      </c>
      <c r="BI498" s="116"/>
      <c r="BJ498" s="62"/>
      <c r="BK498" s="62"/>
      <c r="BL498" s="237"/>
      <c r="BM498" s="108"/>
      <c r="BN498" s="62"/>
      <c r="BO498" s="63"/>
      <c r="BP498" s="63"/>
      <c r="BQ498" s="63"/>
      <c r="BR498" s="63"/>
      <c r="BS498" s="63"/>
      <c r="BT498" s="63"/>
      <c r="BU498" s="63"/>
      <c r="BV498" s="63"/>
      <c r="BW498" s="63"/>
      <c r="BX498" s="109"/>
      <c r="BY498" s="147">
        <f t="shared" ref="BY498:BY506" si="4533">SUM(BZ498+CB498+CF498+CH498+DD498*2)</f>
        <v>0</v>
      </c>
      <c r="BZ498" s="65"/>
      <c r="CA498" s="70"/>
      <c r="CB498" s="65"/>
      <c r="CC498" s="70"/>
      <c r="CD498" s="65"/>
      <c r="CE498" s="70"/>
      <c r="CF498" s="65"/>
      <c r="CG498" s="70"/>
      <c r="CH498" s="113"/>
      <c r="CI498" s="70"/>
      <c r="CJ498" s="70"/>
      <c r="CK498" s="70"/>
      <c r="CL498" s="113"/>
      <c r="CM498" s="70"/>
      <c r="CN498" s="113"/>
      <c r="CO498" s="70"/>
      <c r="CP498" s="113"/>
      <c r="CQ498" s="114"/>
      <c r="CR498" s="113"/>
      <c r="CS498" s="70"/>
      <c r="CT498" s="113"/>
      <c r="CU498" s="70"/>
      <c r="CV498" s="113"/>
      <c r="CW498" s="70"/>
      <c r="CX498" s="113"/>
      <c r="CY498" s="70"/>
      <c r="CZ498" s="113"/>
      <c r="DA498" s="70"/>
      <c r="DB498" s="113"/>
      <c r="DC498" s="66"/>
      <c r="DD498" s="113"/>
      <c r="DE498" s="66"/>
      <c r="DF498" s="113"/>
      <c r="DG498" s="70"/>
      <c r="DH498" s="113"/>
      <c r="DI498" s="70"/>
      <c r="DJ498" s="113"/>
      <c r="DK498" s="66"/>
      <c r="DL498" s="113"/>
      <c r="DM498" s="70"/>
      <c r="DN498" s="113"/>
      <c r="DO498" s="70"/>
      <c r="DP498" s="113"/>
      <c r="DQ498" s="70"/>
      <c r="DR498" s="70"/>
      <c r="DS498" s="70">
        <f t="shared" si="4403"/>
        <v>0</v>
      </c>
      <c r="DT498" s="70">
        <f t="shared" si="4404"/>
        <v>0</v>
      </c>
      <c r="DU498" s="116"/>
      <c r="DV498" s="116"/>
      <c r="DW498" s="116"/>
      <c r="DX498" s="117"/>
      <c r="DY498" s="108"/>
      <c r="DZ498" s="62"/>
      <c r="EA498" s="63"/>
      <c r="EB498" s="63"/>
      <c r="EC498" s="116"/>
      <c r="ED498" s="116"/>
      <c r="EE498" s="116"/>
      <c r="EF498" s="116"/>
      <c r="EG498" s="116"/>
      <c r="EH498" s="116"/>
      <c r="EI498" s="116"/>
      <c r="EJ498" s="116">
        <f t="shared" si="4405"/>
        <v>0</v>
      </c>
      <c r="EK498" s="116">
        <f t="shared" si="4406"/>
        <v>0</v>
      </c>
      <c r="EL498" s="116">
        <f t="shared" si="4407"/>
        <v>0</v>
      </c>
      <c r="EM498" s="181">
        <f t="shared" si="4408"/>
        <v>0</v>
      </c>
      <c r="EN498" s="116">
        <f t="shared" si="4409"/>
        <v>0</v>
      </c>
      <c r="EO498" s="116">
        <f t="shared" si="4410"/>
        <v>0</v>
      </c>
      <c r="EP498" s="116">
        <f t="shared" si="4411"/>
        <v>0</v>
      </c>
      <c r="EQ498" s="116">
        <f t="shared" si="4412"/>
        <v>0</v>
      </c>
      <c r="ER498" s="116">
        <f t="shared" si="4413"/>
        <v>0</v>
      </c>
      <c r="ES498" s="116">
        <f t="shared" si="4414"/>
        <v>0</v>
      </c>
      <c r="ET498" s="116">
        <f t="shared" si="4415"/>
        <v>0</v>
      </c>
      <c r="EU498" s="116">
        <f t="shared" si="4416"/>
        <v>0</v>
      </c>
      <c r="EV498" s="116">
        <f t="shared" si="4417"/>
        <v>0</v>
      </c>
      <c r="EW498" s="181">
        <f t="shared" si="4418"/>
        <v>0</v>
      </c>
      <c r="EX498" s="116">
        <f t="shared" si="4419"/>
        <v>0</v>
      </c>
      <c r="EY498" s="116">
        <f t="shared" si="4420"/>
        <v>0</v>
      </c>
      <c r="EZ498" s="116">
        <f t="shared" si="4421"/>
        <v>0</v>
      </c>
      <c r="FA498" s="116">
        <f t="shared" si="4422"/>
        <v>0</v>
      </c>
      <c r="FB498" s="116">
        <f t="shared" si="4423"/>
        <v>1</v>
      </c>
      <c r="FC498" s="116">
        <f t="shared" si="4424"/>
        <v>30</v>
      </c>
      <c r="FD498" s="116">
        <f t="shared" si="4425"/>
        <v>0</v>
      </c>
      <c r="FE498" s="116">
        <f t="shared" si="4426"/>
        <v>0</v>
      </c>
      <c r="FF498" s="116">
        <f t="shared" si="4427"/>
        <v>0</v>
      </c>
      <c r="FG498" s="181">
        <f t="shared" si="4428"/>
        <v>0</v>
      </c>
      <c r="FH498" s="116">
        <f t="shared" si="4429"/>
        <v>0</v>
      </c>
      <c r="FI498" s="116">
        <f t="shared" si="4430"/>
        <v>0</v>
      </c>
      <c r="FJ498" s="116">
        <f t="shared" si="4431"/>
        <v>0</v>
      </c>
      <c r="FK498" s="116">
        <f t="shared" si="4432"/>
        <v>0</v>
      </c>
      <c r="FL498" s="116">
        <f t="shared" si="4433"/>
        <v>0</v>
      </c>
      <c r="FM498" s="116">
        <f t="shared" si="4434"/>
        <v>0</v>
      </c>
      <c r="FN498" s="116">
        <f t="shared" si="4435"/>
        <v>0</v>
      </c>
      <c r="FO498" s="116">
        <f t="shared" si="4436"/>
        <v>0</v>
      </c>
      <c r="FP498" s="116">
        <f t="shared" si="4437"/>
        <v>0</v>
      </c>
      <c r="FQ498" s="116">
        <f t="shared" si="4438"/>
        <v>0</v>
      </c>
      <c r="FR498" s="116"/>
      <c r="FS498" s="116">
        <f t="shared" si="4439"/>
        <v>0</v>
      </c>
      <c r="FT498" s="116">
        <f t="shared" si="4440"/>
        <v>0</v>
      </c>
      <c r="FU498" s="116">
        <f t="shared" si="4441"/>
        <v>0</v>
      </c>
      <c r="FV498" s="116">
        <f t="shared" si="4442"/>
        <v>0</v>
      </c>
      <c r="FW498" s="116">
        <f t="shared" si="4443"/>
        <v>0</v>
      </c>
      <c r="FX498" s="116">
        <f t="shared" si="4444"/>
        <v>0</v>
      </c>
      <c r="FY498" s="116">
        <f t="shared" si="4445"/>
        <v>0</v>
      </c>
      <c r="FZ498" s="116">
        <f t="shared" si="4446"/>
        <v>0</v>
      </c>
      <c r="GA498" s="116">
        <f t="shared" si="4447"/>
        <v>0</v>
      </c>
      <c r="GB498" s="116">
        <f t="shared" si="4448"/>
        <v>0</v>
      </c>
      <c r="GC498" s="116">
        <f t="shared" si="4449"/>
        <v>0</v>
      </c>
      <c r="GD498" s="116">
        <f t="shared" si="4450"/>
        <v>0</v>
      </c>
      <c r="GE498" s="210">
        <f t="shared" si="4451"/>
        <v>30</v>
      </c>
      <c r="GF498" s="211">
        <f t="shared" si="4452"/>
        <v>0</v>
      </c>
      <c r="GG498" s="116"/>
      <c r="GH498" s="116"/>
      <c r="GI498" s="116"/>
      <c r="GJ498" s="116"/>
      <c r="GK498" s="267"/>
      <c r="GL498" s="10"/>
      <c r="GM498" s="10"/>
      <c r="GN498" s="1"/>
      <c r="GO498" s="13"/>
      <c r="GP498" s="26"/>
      <c r="GQ498" s="5"/>
      <c r="GR498" s="5"/>
    </row>
    <row r="499" spans="1:200" ht="24.95" hidden="1" customHeight="1" outlineLevel="1" x14ac:dyDescent="0.35">
      <c r="A499" s="108"/>
      <c r="B499" s="137" t="s">
        <v>233</v>
      </c>
      <c r="C499" s="119" t="s">
        <v>110</v>
      </c>
      <c r="D499" s="119" t="s">
        <v>95</v>
      </c>
      <c r="E499" s="119" t="s">
        <v>130</v>
      </c>
      <c r="F499" s="119" t="s">
        <v>246</v>
      </c>
      <c r="G499" s="119">
        <v>9</v>
      </c>
      <c r="H499" s="119">
        <v>4</v>
      </c>
      <c r="I499" s="119">
        <v>1</v>
      </c>
      <c r="J499" s="119">
        <v>1</v>
      </c>
      <c r="K499" s="119">
        <v>1</v>
      </c>
      <c r="L499" s="138"/>
      <c r="M499" s="139">
        <f t="shared" si="4517"/>
        <v>0</v>
      </c>
      <c r="N499" s="138"/>
      <c r="O499" s="138">
        <f t="shared" si="4518"/>
        <v>0</v>
      </c>
      <c r="P499" s="138"/>
      <c r="Q499" s="140">
        <f t="shared" si="4398"/>
        <v>0</v>
      </c>
      <c r="R499" s="138"/>
      <c r="S499" s="140">
        <f t="shared" si="4519"/>
        <v>0</v>
      </c>
      <c r="T499" s="141"/>
      <c r="U499" s="142">
        <f t="shared" si="4520"/>
        <v>0</v>
      </c>
      <c r="V499" s="141"/>
      <c r="W499" s="142">
        <f t="shared" si="4521"/>
        <v>0</v>
      </c>
      <c r="X499" s="68">
        <f>SUM(J499*AX499*2+K499*AZ499*2)</f>
        <v>0</v>
      </c>
      <c r="Y499" s="68">
        <f t="shared" si="4522"/>
        <v>0</v>
      </c>
      <c r="Z499" s="141"/>
      <c r="AA499" s="142"/>
      <c r="AB499" s="141"/>
      <c r="AC499" s="68">
        <f t="shared" si="4523"/>
        <v>0</v>
      </c>
      <c r="AD499" s="141">
        <v>1</v>
      </c>
      <c r="AE499" s="148">
        <f>SUM(AD499*H499*(15))</f>
        <v>60</v>
      </c>
      <c r="AF499" s="141"/>
      <c r="AG499" s="142">
        <f t="shared" si="4524"/>
        <v>0</v>
      </c>
      <c r="AH499" s="141"/>
      <c r="AI499" s="68">
        <f t="shared" si="4525"/>
        <v>0</v>
      </c>
      <c r="AJ499" s="141"/>
      <c r="AK499" s="68">
        <f t="shared" si="4526"/>
        <v>0</v>
      </c>
      <c r="AL499" s="141"/>
      <c r="AM499" s="142">
        <f>SUM(AL499*H499)*2</f>
        <v>0</v>
      </c>
      <c r="AN499" s="141"/>
      <c r="AO499" s="142">
        <f t="shared" si="4527"/>
        <v>0</v>
      </c>
      <c r="AP499" s="141"/>
      <c r="AQ499" s="68">
        <f t="shared" si="4528"/>
        <v>0</v>
      </c>
      <c r="AR499" s="141"/>
      <c r="AS499" s="68">
        <f t="shared" si="4529"/>
        <v>0</v>
      </c>
      <c r="AT499" s="141"/>
      <c r="AU499" s="68">
        <f t="shared" si="4456"/>
        <v>0</v>
      </c>
      <c r="AV499" s="141"/>
      <c r="AW499" s="142">
        <f t="shared" si="4530"/>
        <v>0</v>
      </c>
      <c r="AX499" s="141"/>
      <c r="AY499" s="68">
        <f>SUM(J499*AX499*8)</f>
        <v>0</v>
      </c>
      <c r="AZ499" s="141"/>
      <c r="BA499" s="68">
        <f>SUM(AZ499*K499*5*6)</f>
        <v>0</v>
      </c>
      <c r="BB499" s="141"/>
      <c r="BC499" s="68">
        <f t="shared" si="4532"/>
        <v>0</v>
      </c>
      <c r="BD499" s="141"/>
      <c r="BE499" s="112">
        <f t="shared" si="4459"/>
        <v>0</v>
      </c>
      <c r="BF499" s="70"/>
      <c r="BG499" s="70">
        <f t="shared" si="4401"/>
        <v>60</v>
      </c>
      <c r="BH499" s="70">
        <f t="shared" si="4402"/>
        <v>0</v>
      </c>
      <c r="BI499" s="116"/>
      <c r="BJ499" s="62"/>
      <c r="BK499" s="62"/>
      <c r="BL499" s="237"/>
      <c r="BM499" s="108"/>
      <c r="BN499" s="62"/>
      <c r="BO499" s="63"/>
      <c r="BP499" s="63"/>
      <c r="BQ499" s="63"/>
      <c r="BR499" s="63"/>
      <c r="BS499" s="63"/>
      <c r="BT499" s="63"/>
      <c r="BU499" s="63"/>
      <c r="BV499" s="63"/>
      <c r="BW499" s="63"/>
      <c r="BX499" s="62"/>
      <c r="BY499" s="147">
        <f t="shared" si="4533"/>
        <v>0</v>
      </c>
      <c r="BZ499" s="65"/>
      <c r="CA499" s="70"/>
      <c r="CB499" s="65"/>
      <c r="CC499" s="70"/>
      <c r="CD499" s="65"/>
      <c r="CE499" s="70"/>
      <c r="CF499" s="65"/>
      <c r="CG499" s="70"/>
      <c r="CH499" s="113"/>
      <c r="CI499" s="70"/>
      <c r="CJ499" s="70"/>
      <c r="CK499" s="70"/>
      <c r="CL499" s="113"/>
      <c r="CM499" s="70"/>
      <c r="CN499" s="113"/>
      <c r="CO499" s="70"/>
      <c r="CP499" s="113"/>
      <c r="CQ499" s="114"/>
      <c r="CR499" s="113"/>
      <c r="CS499" s="70"/>
      <c r="CT499" s="113"/>
      <c r="CU499" s="70"/>
      <c r="CV499" s="113"/>
      <c r="CW499" s="70"/>
      <c r="CX499" s="113"/>
      <c r="CY499" s="70"/>
      <c r="CZ499" s="113"/>
      <c r="DA499" s="70"/>
      <c r="DB499" s="113"/>
      <c r="DC499" s="66"/>
      <c r="DD499" s="113"/>
      <c r="DE499" s="66"/>
      <c r="DF499" s="113"/>
      <c r="DG499" s="70"/>
      <c r="DH499" s="113"/>
      <c r="DI499" s="70"/>
      <c r="DJ499" s="113"/>
      <c r="DK499" s="66"/>
      <c r="DL499" s="113"/>
      <c r="DM499" s="70"/>
      <c r="DN499" s="113"/>
      <c r="DO499" s="70"/>
      <c r="DP499" s="113"/>
      <c r="DQ499" s="70"/>
      <c r="DR499" s="70"/>
      <c r="DS499" s="70">
        <f t="shared" si="4403"/>
        <v>0</v>
      </c>
      <c r="DT499" s="70">
        <f t="shared" si="4404"/>
        <v>0</v>
      </c>
      <c r="DU499" s="116"/>
      <c r="DV499" s="116"/>
      <c r="DW499" s="116"/>
      <c r="DX499" s="117"/>
      <c r="DY499" s="108"/>
      <c r="DZ499" s="62"/>
      <c r="EA499" s="63"/>
      <c r="EB499" s="63"/>
      <c r="EC499" s="116"/>
      <c r="ED499" s="116"/>
      <c r="EE499" s="116"/>
      <c r="EF499" s="116"/>
      <c r="EG499" s="116"/>
      <c r="EH499" s="116"/>
      <c r="EI499" s="116"/>
      <c r="EJ499" s="116">
        <f t="shared" si="4405"/>
        <v>0</v>
      </c>
      <c r="EK499" s="116">
        <f t="shared" si="4406"/>
        <v>0</v>
      </c>
      <c r="EL499" s="116">
        <f t="shared" si="4407"/>
        <v>0</v>
      </c>
      <c r="EM499" s="181">
        <f t="shared" si="4408"/>
        <v>0</v>
      </c>
      <c r="EN499" s="116">
        <f t="shared" si="4409"/>
        <v>0</v>
      </c>
      <c r="EO499" s="116">
        <f t="shared" si="4410"/>
        <v>0</v>
      </c>
      <c r="EP499" s="116">
        <f t="shared" si="4411"/>
        <v>0</v>
      </c>
      <c r="EQ499" s="116">
        <f t="shared" si="4412"/>
        <v>0</v>
      </c>
      <c r="ER499" s="116">
        <f t="shared" si="4413"/>
        <v>0</v>
      </c>
      <c r="ES499" s="116">
        <f t="shared" si="4414"/>
        <v>0</v>
      </c>
      <c r="ET499" s="116">
        <f t="shared" si="4415"/>
        <v>0</v>
      </c>
      <c r="EU499" s="116">
        <f t="shared" si="4416"/>
        <v>0</v>
      </c>
      <c r="EV499" s="116">
        <f t="shared" si="4417"/>
        <v>0</v>
      </c>
      <c r="EW499" s="181">
        <f t="shared" si="4418"/>
        <v>0</v>
      </c>
      <c r="EX499" s="116">
        <f t="shared" si="4419"/>
        <v>0</v>
      </c>
      <c r="EY499" s="116">
        <f t="shared" si="4420"/>
        <v>0</v>
      </c>
      <c r="EZ499" s="116">
        <f t="shared" si="4421"/>
        <v>0</v>
      </c>
      <c r="FA499" s="116">
        <f t="shared" si="4422"/>
        <v>0</v>
      </c>
      <c r="FB499" s="116">
        <f t="shared" si="4423"/>
        <v>1</v>
      </c>
      <c r="FC499" s="116">
        <f t="shared" si="4424"/>
        <v>60</v>
      </c>
      <c r="FD499" s="116">
        <f t="shared" si="4425"/>
        <v>0</v>
      </c>
      <c r="FE499" s="116">
        <f t="shared" si="4426"/>
        <v>0</v>
      </c>
      <c r="FF499" s="116">
        <f t="shared" si="4427"/>
        <v>0</v>
      </c>
      <c r="FG499" s="181">
        <f t="shared" si="4428"/>
        <v>0</v>
      </c>
      <c r="FH499" s="116">
        <f t="shared" si="4429"/>
        <v>0</v>
      </c>
      <c r="FI499" s="116">
        <f t="shared" si="4430"/>
        <v>0</v>
      </c>
      <c r="FJ499" s="116">
        <f t="shared" si="4431"/>
        <v>0</v>
      </c>
      <c r="FK499" s="116">
        <f t="shared" si="4432"/>
        <v>0</v>
      </c>
      <c r="FL499" s="116">
        <f t="shared" si="4433"/>
        <v>0</v>
      </c>
      <c r="FM499" s="116">
        <f t="shared" si="4434"/>
        <v>0</v>
      </c>
      <c r="FN499" s="116">
        <f t="shared" si="4435"/>
        <v>0</v>
      </c>
      <c r="FO499" s="116">
        <f t="shared" si="4436"/>
        <v>0</v>
      </c>
      <c r="FP499" s="116">
        <f t="shared" si="4437"/>
        <v>0</v>
      </c>
      <c r="FQ499" s="116">
        <f t="shared" si="4438"/>
        <v>0</v>
      </c>
      <c r="FR499" s="116"/>
      <c r="FS499" s="116">
        <f t="shared" si="4439"/>
        <v>0</v>
      </c>
      <c r="FT499" s="116">
        <f t="shared" si="4440"/>
        <v>0</v>
      </c>
      <c r="FU499" s="116">
        <f t="shared" si="4441"/>
        <v>0</v>
      </c>
      <c r="FV499" s="116">
        <f t="shared" si="4442"/>
        <v>0</v>
      </c>
      <c r="FW499" s="116">
        <f t="shared" si="4443"/>
        <v>0</v>
      </c>
      <c r="FX499" s="116">
        <f t="shared" si="4444"/>
        <v>0</v>
      </c>
      <c r="FY499" s="116">
        <f t="shared" si="4445"/>
        <v>0</v>
      </c>
      <c r="FZ499" s="116">
        <f t="shared" si="4446"/>
        <v>0</v>
      </c>
      <c r="GA499" s="116">
        <f t="shared" si="4447"/>
        <v>0</v>
      </c>
      <c r="GB499" s="116">
        <f t="shared" si="4448"/>
        <v>0</v>
      </c>
      <c r="GC499" s="116">
        <f t="shared" si="4449"/>
        <v>0</v>
      </c>
      <c r="GD499" s="116">
        <f t="shared" si="4450"/>
        <v>0</v>
      </c>
      <c r="GE499" s="210">
        <f t="shared" si="4451"/>
        <v>60</v>
      </c>
      <c r="GF499" s="211">
        <f t="shared" si="4452"/>
        <v>0</v>
      </c>
      <c r="GG499" s="116"/>
      <c r="GH499" s="116"/>
      <c r="GI499" s="116"/>
      <c r="GJ499" s="116"/>
      <c r="GK499" s="267"/>
      <c r="GL499" s="10"/>
      <c r="GM499" s="10"/>
      <c r="GN499" s="1"/>
      <c r="GO499" s="13"/>
      <c r="GP499" s="26"/>
      <c r="GQ499" s="5"/>
      <c r="GR499" s="5"/>
    </row>
    <row r="500" spans="1:200" ht="24.95" hidden="1" customHeight="1" outlineLevel="1" x14ac:dyDescent="0.35">
      <c r="A500" s="108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109"/>
      <c r="M500" s="147">
        <f t="shared" ref="M500:M506" si="4534">SUM(N500+P500+T500+V500+AR500*2)</f>
        <v>0</v>
      </c>
      <c r="N500" s="65"/>
      <c r="O500" s="70"/>
      <c r="P500" s="65"/>
      <c r="Q500" s="70"/>
      <c r="R500" s="65"/>
      <c r="S500" s="70"/>
      <c r="T500" s="65"/>
      <c r="U500" s="70"/>
      <c r="V500" s="113"/>
      <c r="W500" s="70"/>
      <c r="X500" s="70"/>
      <c r="Y500" s="70"/>
      <c r="Z500" s="113"/>
      <c r="AA500" s="70"/>
      <c r="AB500" s="113"/>
      <c r="AC500" s="70"/>
      <c r="AD500" s="113"/>
      <c r="AE500" s="114"/>
      <c r="AF500" s="113"/>
      <c r="AG500" s="70"/>
      <c r="AH500" s="113"/>
      <c r="AI500" s="70"/>
      <c r="AJ500" s="113"/>
      <c r="AK500" s="70"/>
      <c r="AL500" s="113"/>
      <c r="AM500" s="70"/>
      <c r="AN500" s="113"/>
      <c r="AO500" s="70"/>
      <c r="AP500" s="113"/>
      <c r="AQ500" s="70"/>
      <c r="AR500" s="113"/>
      <c r="AS500" s="70"/>
      <c r="AT500" s="113"/>
      <c r="AU500" s="70"/>
      <c r="AV500" s="113"/>
      <c r="AW500" s="70"/>
      <c r="AX500" s="113"/>
      <c r="AY500" s="70"/>
      <c r="AZ500" s="113"/>
      <c r="BA500" s="70"/>
      <c r="BB500" s="113"/>
      <c r="BC500" s="70"/>
      <c r="BD500" s="113"/>
      <c r="BE500" s="70"/>
      <c r="BF500" s="70"/>
      <c r="BG500" s="70">
        <f t="shared" si="4401"/>
        <v>0</v>
      </c>
      <c r="BH500" s="70">
        <f t="shared" si="4402"/>
        <v>0</v>
      </c>
      <c r="BI500" s="116"/>
      <c r="BJ500" s="62"/>
      <c r="BK500" s="62"/>
      <c r="BL500" s="237"/>
      <c r="BM500" s="108"/>
      <c r="BN500" s="62"/>
      <c r="BO500" s="63"/>
      <c r="BP500" s="63"/>
      <c r="BQ500" s="63"/>
      <c r="BR500" s="63"/>
      <c r="BS500" s="63"/>
      <c r="BT500" s="63"/>
      <c r="BU500" s="63"/>
      <c r="BV500" s="63"/>
      <c r="BW500" s="63"/>
      <c r="BX500" s="109"/>
      <c r="BY500" s="147">
        <f t="shared" si="4533"/>
        <v>0</v>
      </c>
      <c r="BZ500" s="65"/>
      <c r="CA500" s="70"/>
      <c r="CB500" s="65"/>
      <c r="CC500" s="70"/>
      <c r="CD500" s="65"/>
      <c r="CE500" s="70"/>
      <c r="CF500" s="65"/>
      <c r="CG500" s="70"/>
      <c r="CH500" s="113"/>
      <c r="CI500" s="70"/>
      <c r="CJ500" s="70"/>
      <c r="CK500" s="70"/>
      <c r="CL500" s="113"/>
      <c r="CM500" s="70"/>
      <c r="CN500" s="113"/>
      <c r="CO500" s="70"/>
      <c r="CP500" s="113"/>
      <c r="CQ500" s="114"/>
      <c r="CR500" s="113"/>
      <c r="CS500" s="70"/>
      <c r="CT500" s="113"/>
      <c r="CU500" s="70"/>
      <c r="CV500" s="113"/>
      <c r="CW500" s="70"/>
      <c r="CX500" s="113"/>
      <c r="CY500" s="70"/>
      <c r="CZ500" s="113"/>
      <c r="DA500" s="70"/>
      <c r="DB500" s="113"/>
      <c r="DC500" s="66"/>
      <c r="DD500" s="113"/>
      <c r="DE500" s="66"/>
      <c r="DF500" s="113"/>
      <c r="DG500" s="70"/>
      <c r="DH500" s="113"/>
      <c r="DI500" s="70"/>
      <c r="DJ500" s="113"/>
      <c r="DK500" s="66"/>
      <c r="DL500" s="113"/>
      <c r="DM500" s="70"/>
      <c r="DN500" s="113"/>
      <c r="DO500" s="70"/>
      <c r="DP500" s="113"/>
      <c r="DQ500" s="70"/>
      <c r="DR500" s="70"/>
      <c r="DS500" s="70">
        <f t="shared" si="4403"/>
        <v>0</v>
      </c>
      <c r="DT500" s="70">
        <f t="shared" si="4404"/>
        <v>0</v>
      </c>
      <c r="DU500" s="116"/>
      <c r="DV500" s="116"/>
      <c r="DW500" s="116"/>
      <c r="DX500" s="117"/>
      <c r="DY500" s="108"/>
      <c r="DZ500" s="62"/>
      <c r="EA500" s="63"/>
      <c r="EB500" s="63"/>
      <c r="EC500" s="116"/>
      <c r="ED500" s="116"/>
      <c r="EE500" s="116"/>
      <c r="EF500" s="116"/>
      <c r="EG500" s="116"/>
      <c r="EH500" s="116"/>
      <c r="EI500" s="116"/>
      <c r="EJ500" s="116">
        <f t="shared" si="4405"/>
        <v>0</v>
      </c>
      <c r="EK500" s="116">
        <f t="shared" si="4406"/>
        <v>0</v>
      </c>
      <c r="EL500" s="116">
        <f t="shared" si="4407"/>
        <v>0</v>
      </c>
      <c r="EM500" s="181">
        <f t="shared" si="4408"/>
        <v>0</v>
      </c>
      <c r="EN500" s="116">
        <f t="shared" si="4409"/>
        <v>0</v>
      </c>
      <c r="EO500" s="116">
        <f t="shared" si="4410"/>
        <v>0</v>
      </c>
      <c r="EP500" s="116">
        <f t="shared" si="4411"/>
        <v>0</v>
      </c>
      <c r="EQ500" s="116">
        <f t="shared" si="4412"/>
        <v>0</v>
      </c>
      <c r="ER500" s="116">
        <f t="shared" si="4413"/>
        <v>0</v>
      </c>
      <c r="ES500" s="116">
        <f t="shared" si="4414"/>
        <v>0</v>
      </c>
      <c r="ET500" s="116">
        <f t="shared" si="4415"/>
        <v>0</v>
      </c>
      <c r="EU500" s="116">
        <f t="shared" si="4416"/>
        <v>0</v>
      </c>
      <c r="EV500" s="116">
        <f t="shared" si="4417"/>
        <v>0</v>
      </c>
      <c r="EW500" s="181">
        <f t="shared" si="4418"/>
        <v>0</v>
      </c>
      <c r="EX500" s="116">
        <f t="shared" si="4419"/>
        <v>0</v>
      </c>
      <c r="EY500" s="116">
        <f t="shared" si="4420"/>
        <v>0</v>
      </c>
      <c r="EZ500" s="116">
        <f t="shared" si="4421"/>
        <v>0</v>
      </c>
      <c r="FA500" s="116">
        <f t="shared" si="4422"/>
        <v>0</v>
      </c>
      <c r="FB500" s="116">
        <f t="shared" si="4423"/>
        <v>0</v>
      </c>
      <c r="FC500" s="116">
        <f t="shared" si="4424"/>
        <v>0</v>
      </c>
      <c r="FD500" s="116">
        <f t="shared" si="4425"/>
        <v>0</v>
      </c>
      <c r="FE500" s="116">
        <f t="shared" si="4426"/>
        <v>0</v>
      </c>
      <c r="FF500" s="116">
        <f t="shared" si="4427"/>
        <v>0</v>
      </c>
      <c r="FG500" s="181">
        <f t="shared" si="4428"/>
        <v>0</v>
      </c>
      <c r="FH500" s="116">
        <f t="shared" si="4429"/>
        <v>0</v>
      </c>
      <c r="FI500" s="116">
        <f t="shared" si="4430"/>
        <v>0</v>
      </c>
      <c r="FJ500" s="116">
        <f t="shared" si="4431"/>
        <v>0</v>
      </c>
      <c r="FK500" s="116">
        <f t="shared" si="4432"/>
        <v>0</v>
      </c>
      <c r="FL500" s="116">
        <f t="shared" si="4433"/>
        <v>0</v>
      </c>
      <c r="FM500" s="116">
        <f t="shared" si="4434"/>
        <v>0</v>
      </c>
      <c r="FN500" s="116">
        <f t="shared" si="4435"/>
        <v>0</v>
      </c>
      <c r="FO500" s="116">
        <f t="shared" si="4436"/>
        <v>0</v>
      </c>
      <c r="FP500" s="116">
        <f t="shared" si="4437"/>
        <v>0</v>
      </c>
      <c r="FQ500" s="116">
        <f t="shared" si="4438"/>
        <v>0</v>
      </c>
      <c r="FR500" s="116"/>
      <c r="FS500" s="116">
        <f t="shared" si="4439"/>
        <v>0</v>
      </c>
      <c r="FT500" s="116">
        <f t="shared" si="4440"/>
        <v>0</v>
      </c>
      <c r="FU500" s="116">
        <f t="shared" si="4441"/>
        <v>0</v>
      </c>
      <c r="FV500" s="116">
        <f t="shared" si="4442"/>
        <v>0</v>
      </c>
      <c r="FW500" s="116">
        <f t="shared" si="4443"/>
        <v>0</v>
      </c>
      <c r="FX500" s="116">
        <f t="shared" si="4444"/>
        <v>0</v>
      </c>
      <c r="FY500" s="116">
        <f t="shared" si="4445"/>
        <v>0</v>
      </c>
      <c r="FZ500" s="116">
        <f t="shared" si="4446"/>
        <v>0</v>
      </c>
      <c r="GA500" s="116">
        <f t="shared" si="4447"/>
        <v>0</v>
      </c>
      <c r="GB500" s="116">
        <f t="shared" si="4448"/>
        <v>0</v>
      </c>
      <c r="GC500" s="116">
        <f t="shared" si="4449"/>
        <v>0</v>
      </c>
      <c r="GD500" s="116">
        <f t="shared" si="4450"/>
        <v>0</v>
      </c>
      <c r="GE500" s="210">
        <f t="shared" si="4451"/>
        <v>0</v>
      </c>
      <c r="GF500" s="211">
        <f t="shared" si="4452"/>
        <v>0</v>
      </c>
      <c r="GG500" s="116"/>
      <c r="GH500" s="116"/>
      <c r="GI500" s="116"/>
      <c r="GJ500" s="116"/>
      <c r="GK500" s="267"/>
      <c r="GL500" s="10"/>
      <c r="GM500" s="10"/>
      <c r="GN500" s="1"/>
      <c r="GO500" s="13"/>
      <c r="GP500" s="26"/>
      <c r="GQ500" s="5"/>
      <c r="GR500" s="5"/>
    </row>
    <row r="501" spans="1:200" ht="24.95" hidden="1" customHeight="1" outlineLevel="1" x14ac:dyDescent="0.35">
      <c r="A501" s="108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2"/>
      <c r="M501" s="147">
        <f t="shared" si="4534"/>
        <v>0</v>
      </c>
      <c r="N501" s="65"/>
      <c r="O501" s="70"/>
      <c r="P501" s="65"/>
      <c r="Q501" s="70"/>
      <c r="R501" s="65"/>
      <c r="S501" s="70"/>
      <c r="T501" s="65"/>
      <c r="U501" s="70"/>
      <c r="V501" s="113"/>
      <c r="W501" s="70"/>
      <c r="X501" s="70"/>
      <c r="Y501" s="70"/>
      <c r="Z501" s="113"/>
      <c r="AA501" s="70"/>
      <c r="AB501" s="113"/>
      <c r="AC501" s="70"/>
      <c r="AD501" s="113"/>
      <c r="AE501" s="114"/>
      <c r="AF501" s="113"/>
      <c r="AG501" s="70"/>
      <c r="AH501" s="113"/>
      <c r="AI501" s="70"/>
      <c r="AJ501" s="113"/>
      <c r="AK501" s="70"/>
      <c r="AL501" s="113"/>
      <c r="AM501" s="70"/>
      <c r="AN501" s="113"/>
      <c r="AO501" s="70"/>
      <c r="AP501" s="113"/>
      <c r="AQ501" s="70"/>
      <c r="AR501" s="113"/>
      <c r="AS501" s="70"/>
      <c r="AT501" s="113"/>
      <c r="AU501" s="70"/>
      <c r="AV501" s="113"/>
      <c r="AW501" s="70"/>
      <c r="AX501" s="113"/>
      <c r="AY501" s="70"/>
      <c r="AZ501" s="113"/>
      <c r="BA501" s="70"/>
      <c r="BB501" s="113"/>
      <c r="BC501" s="70"/>
      <c r="BD501" s="113"/>
      <c r="BE501" s="70"/>
      <c r="BF501" s="70"/>
      <c r="BG501" s="70">
        <f t="shared" si="4401"/>
        <v>0</v>
      </c>
      <c r="BH501" s="70">
        <f t="shared" si="4402"/>
        <v>0</v>
      </c>
      <c r="BI501" s="116"/>
      <c r="BJ501" s="62"/>
      <c r="BK501" s="62"/>
      <c r="BL501" s="237"/>
      <c r="BM501" s="108"/>
      <c r="BN501" s="62"/>
      <c r="BO501" s="63"/>
      <c r="BP501" s="63"/>
      <c r="BQ501" s="63"/>
      <c r="BR501" s="63"/>
      <c r="BS501" s="63"/>
      <c r="BT501" s="63"/>
      <c r="BU501" s="63"/>
      <c r="BV501" s="63"/>
      <c r="BW501" s="63"/>
      <c r="BX501" s="62"/>
      <c r="BY501" s="147">
        <f t="shared" si="4533"/>
        <v>0</v>
      </c>
      <c r="BZ501" s="65"/>
      <c r="CA501" s="70"/>
      <c r="CB501" s="65"/>
      <c r="CC501" s="70"/>
      <c r="CD501" s="65"/>
      <c r="CE501" s="70"/>
      <c r="CF501" s="65"/>
      <c r="CG501" s="70"/>
      <c r="CH501" s="113"/>
      <c r="CI501" s="70"/>
      <c r="CJ501" s="70"/>
      <c r="CK501" s="70"/>
      <c r="CL501" s="113"/>
      <c r="CM501" s="70"/>
      <c r="CN501" s="113"/>
      <c r="CO501" s="70"/>
      <c r="CP501" s="113"/>
      <c r="CQ501" s="114"/>
      <c r="CR501" s="113"/>
      <c r="CS501" s="70"/>
      <c r="CT501" s="113"/>
      <c r="CU501" s="70"/>
      <c r="CV501" s="113"/>
      <c r="CW501" s="70"/>
      <c r="CX501" s="113"/>
      <c r="CY501" s="70"/>
      <c r="CZ501" s="113"/>
      <c r="DA501" s="70"/>
      <c r="DB501" s="113"/>
      <c r="DC501" s="66"/>
      <c r="DD501" s="113"/>
      <c r="DE501" s="66"/>
      <c r="DF501" s="113"/>
      <c r="DG501" s="70"/>
      <c r="DH501" s="113"/>
      <c r="DI501" s="70"/>
      <c r="DJ501" s="113"/>
      <c r="DK501" s="66"/>
      <c r="DL501" s="113"/>
      <c r="DM501" s="70"/>
      <c r="DN501" s="113"/>
      <c r="DO501" s="70"/>
      <c r="DP501" s="113"/>
      <c r="DQ501" s="70"/>
      <c r="DR501" s="70"/>
      <c r="DS501" s="70">
        <f t="shared" si="4403"/>
        <v>0</v>
      </c>
      <c r="DT501" s="70">
        <f t="shared" si="4404"/>
        <v>0</v>
      </c>
      <c r="DU501" s="116"/>
      <c r="DV501" s="116"/>
      <c r="DW501" s="116"/>
      <c r="DX501" s="117"/>
      <c r="DY501" s="108"/>
      <c r="DZ501" s="62"/>
      <c r="EA501" s="63"/>
      <c r="EB501" s="63"/>
      <c r="EC501" s="116"/>
      <c r="ED501" s="116"/>
      <c r="EE501" s="116"/>
      <c r="EF501" s="116"/>
      <c r="EG501" s="116"/>
      <c r="EH501" s="116"/>
      <c r="EI501" s="116"/>
      <c r="EJ501" s="116">
        <f t="shared" si="4405"/>
        <v>0</v>
      </c>
      <c r="EK501" s="116">
        <f t="shared" si="4406"/>
        <v>0</v>
      </c>
      <c r="EL501" s="116">
        <f t="shared" si="4407"/>
        <v>0</v>
      </c>
      <c r="EM501" s="181">
        <f t="shared" si="4408"/>
        <v>0</v>
      </c>
      <c r="EN501" s="116">
        <f t="shared" si="4409"/>
        <v>0</v>
      </c>
      <c r="EO501" s="116">
        <f t="shared" si="4410"/>
        <v>0</v>
      </c>
      <c r="EP501" s="116">
        <f t="shared" si="4411"/>
        <v>0</v>
      </c>
      <c r="EQ501" s="116">
        <f t="shared" si="4412"/>
        <v>0</v>
      </c>
      <c r="ER501" s="116">
        <f t="shared" si="4413"/>
        <v>0</v>
      </c>
      <c r="ES501" s="116">
        <f t="shared" si="4414"/>
        <v>0</v>
      </c>
      <c r="ET501" s="116">
        <f t="shared" si="4415"/>
        <v>0</v>
      </c>
      <c r="EU501" s="116">
        <f t="shared" si="4416"/>
        <v>0</v>
      </c>
      <c r="EV501" s="116">
        <f t="shared" si="4417"/>
        <v>0</v>
      </c>
      <c r="EW501" s="181">
        <f t="shared" si="4418"/>
        <v>0</v>
      </c>
      <c r="EX501" s="116">
        <f t="shared" si="4419"/>
        <v>0</v>
      </c>
      <c r="EY501" s="116">
        <f t="shared" si="4420"/>
        <v>0</v>
      </c>
      <c r="EZ501" s="116">
        <f t="shared" si="4421"/>
        <v>0</v>
      </c>
      <c r="FA501" s="116">
        <f t="shared" si="4422"/>
        <v>0</v>
      </c>
      <c r="FB501" s="116">
        <f t="shared" si="4423"/>
        <v>0</v>
      </c>
      <c r="FC501" s="116">
        <f t="shared" si="4424"/>
        <v>0</v>
      </c>
      <c r="FD501" s="116">
        <f t="shared" si="4425"/>
        <v>0</v>
      </c>
      <c r="FE501" s="116">
        <f t="shared" si="4426"/>
        <v>0</v>
      </c>
      <c r="FF501" s="116">
        <f t="shared" si="4427"/>
        <v>0</v>
      </c>
      <c r="FG501" s="181">
        <f t="shared" si="4428"/>
        <v>0</v>
      </c>
      <c r="FH501" s="116">
        <f t="shared" si="4429"/>
        <v>0</v>
      </c>
      <c r="FI501" s="116">
        <f t="shared" si="4430"/>
        <v>0</v>
      </c>
      <c r="FJ501" s="116">
        <f t="shared" si="4431"/>
        <v>0</v>
      </c>
      <c r="FK501" s="116">
        <f t="shared" si="4432"/>
        <v>0</v>
      </c>
      <c r="FL501" s="116">
        <f t="shared" si="4433"/>
        <v>0</v>
      </c>
      <c r="FM501" s="116">
        <f t="shared" si="4434"/>
        <v>0</v>
      </c>
      <c r="FN501" s="116">
        <f t="shared" si="4435"/>
        <v>0</v>
      </c>
      <c r="FO501" s="116">
        <f t="shared" si="4436"/>
        <v>0</v>
      </c>
      <c r="FP501" s="116">
        <f t="shared" si="4437"/>
        <v>0</v>
      </c>
      <c r="FQ501" s="116">
        <f t="shared" si="4438"/>
        <v>0</v>
      </c>
      <c r="FR501" s="116"/>
      <c r="FS501" s="116">
        <f t="shared" si="4439"/>
        <v>0</v>
      </c>
      <c r="FT501" s="116">
        <f t="shared" si="4440"/>
        <v>0</v>
      </c>
      <c r="FU501" s="116">
        <f t="shared" si="4441"/>
        <v>0</v>
      </c>
      <c r="FV501" s="116">
        <f t="shared" si="4442"/>
        <v>0</v>
      </c>
      <c r="FW501" s="116">
        <f t="shared" si="4443"/>
        <v>0</v>
      </c>
      <c r="FX501" s="116">
        <f t="shared" si="4444"/>
        <v>0</v>
      </c>
      <c r="FY501" s="116">
        <f t="shared" si="4445"/>
        <v>0</v>
      </c>
      <c r="FZ501" s="116">
        <f t="shared" si="4446"/>
        <v>0</v>
      </c>
      <c r="GA501" s="116">
        <f t="shared" si="4447"/>
        <v>0</v>
      </c>
      <c r="GB501" s="116">
        <f t="shared" si="4448"/>
        <v>0</v>
      </c>
      <c r="GC501" s="116">
        <f t="shared" si="4449"/>
        <v>0</v>
      </c>
      <c r="GD501" s="116">
        <f t="shared" si="4450"/>
        <v>0</v>
      </c>
      <c r="GE501" s="210">
        <f t="shared" si="4451"/>
        <v>0</v>
      </c>
      <c r="GF501" s="211">
        <f t="shared" si="4452"/>
        <v>0</v>
      </c>
      <c r="GG501" s="116"/>
      <c r="GH501" s="116"/>
      <c r="GI501" s="116"/>
      <c r="GJ501" s="116"/>
      <c r="GK501" s="267"/>
      <c r="GL501" s="10"/>
      <c r="GM501" s="10"/>
      <c r="GN501" s="1"/>
      <c r="GO501" s="13"/>
      <c r="GP501" s="26"/>
      <c r="GQ501" s="5"/>
      <c r="GR501" s="5"/>
    </row>
    <row r="502" spans="1:200" ht="24.95" hidden="1" customHeight="1" outlineLevel="1" x14ac:dyDescent="0.35">
      <c r="A502" s="108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47">
        <f t="shared" si="4534"/>
        <v>0</v>
      </c>
      <c r="N502" s="65"/>
      <c r="O502" s="70"/>
      <c r="P502" s="65"/>
      <c r="Q502" s="70"/>
      <c r="R502" s="65"/>
      <c r="S502" s="70"/>
      <c r="T502" s="65"/>
      <c r="U502" s="70"/>
      <c r="V502" s="113"/>
      <c r="W502" s="70"/>
      <c r="X502" s="70"/>
      <c r="Y502" s="70"/>
      <c r="Z502" s="113"/>
      <c r="AA502" s="70"/>
      <c r="AB502" s="113"/>
      <c r="AC502" s="70"/>
      <c r="AD502" s="113"/>
      <c r="AE502" s="114"/>
      <c r="AF502" s="113"/>
      <c r="AG502" s="70"/>
      <c r="AH502" s="113"/>
      <c r="AI502" s="70"/>
      <c r="AJ502" s="113"/>
      <c r="AK502" s="70"/>
      <c r="AL502" s="113"/>
      <c r="AM502" s="70"/>
      <c r="AN502" s="113"/>
      <c r="AO502" s="70"/>
      <c r="AP502" s="113"/>
      <c r="AQ502" s="70"/>
      <c r="AR502" s="113"/>
      <c r="AS502" s="70"/>
      <c r="AT502" s="113"/>
      <c r="AU502" s="70"/>
      <c r="AV502" s="113"/>
      <c r="AW502" s="70"/>
      <c r="AX502" s="113"/>
      <c r="AY502" s="70"/>
      <c r="AZ502" s="113"/>
      <c r="BA502" s="70"/>
      <c r="BB502" s="113"/>
      <c r="BC502" s="70"/>
      <c r="BD502" s="113"/>
      <c r="BE502" s="70"/>
      <c r="BF502" s="70"/>
      <c r="BG502" s="70">
        <f t="shared" si="4401"/>
        <v>0</v>
      </c>
      <c r="BH502" s="70">
        <f t="shared" si="4402"/>
        <v>0</v>
      </c>
      <c r="BI502" s="116"/>
      <c r="BJ502" s="62"/>
      <c r="BK502" s="62"/>
      <c r="BL502" s="237"/>
      <c r="BM502" s="108"/>
      <c r="BN502" s="116"/>
      <c r="BO502" s="116"/>
      <c r="BP502" s="116"/>
      <c r="BQ502" s="116"/>
      <c r="BR502" s="116"/>
      <c r="BS502" s="116"/>
      <c r="BT502" s="116"/>
      <c r="BU502" s="116"/>
      <c r="BV502" s="116"/>
      <c r="BW502" s="116"/>
      <c r="BX502" s="116"/>
      <c r="BY502" s="147">
        <f t="shared" si="4533"/>
        <v>0</v>
      </c>
      <c r="BZ502" s="65"/>
      <c r="CA502" s="70"/>
      <c r="CB502" s="65"/>
      <c r="CC502" s="70"/>
      <c r="CD502" s="65"/>
      <c r="CE502" s="70"/>
      <c r="CF502" s="65"/>
      <c r="CG502" s="70"/>
      <c r="CH502" s="113"/>
      <c r="CI502" s="70"/>
      <c r="CJ502" s="70"/>
      <c r="CK502" s="70"/>
      <c r="CL502" s="113"/>
      <c r="CM502" s="70"/>
      <c r="CN502" s="113"/>
      <c r="CO502" s="70"/>
      <c r="CP502" s="113"/>
      <c r="CQ502" s="114"/>
      <c r="CR502" s="113"/>
      <c r="CS502" s="70"/>
      <c r="CT502" s="113"/>
      <c r="CU502" s="70"/>
      <c r="CV502" s="113"/>
      <c r="CW502" s="70"/>
      <c r="CX502" s="113"/>
      <c r="CY502" s="70"/>
      <c r="CZ502" s="113"/>
      <c r="DA502" s="70"/>
      <c r="DB502" s="113"/>
      <c r="DC502" s="66"/>
      <c r="DD502" s="113"/>
      <c r="DE502" s="66"/>
      <c r="DF502" s="113"/>
      <c r="DG502" s="70"/>
      <c r="DH502" s="113"/>
      <c r="DI502" s="70"/>
      <c r="DJ502" s="113"/>
      <c r="DK502" s="66"/>
      <c r="DL502" s="113"/>
      <c r="DM502" s="70"/>
      <c r="DN502" s="113"/>
      <c r="DO502" s="70"/>
      <c r="DP502" s="113"/>
      <c r="DQ502" s="70"/>
      <c r="DR502" s="70"/>
      <c r="DS502" s="70">
        <f t="shared" si="4403"/>
        <v>0</v>
      </c>
      <c r="DT502" s="70">
        <f t="shared" si="4404"/>
        <v>0</v>
      </c>
      <c r="DU502" s="116"/>
      <c r="DV502" s="116"/>
      <c r="DW502" s="116"/>
      <c r="DX502" s="117"/>
      <c r="DY502" s="108"/>
      <c r="DZ502" s="116"/>
      <c r="EA502" s="116"/>
      <c r="EB502" s="116"/>
      <c r="EC502" s="116"/>
      <c r="ED502" s="116"/>
      <c r="EE502" s="116"/>
      <c r="EF502" s="116"/>
      <c r="EG502" s="116"/>
      <c r="EH502" s="116"/>
      <c r="EI502" s="116"/>
      <c r="EJ502" s="116">
        <f t="shared" si="4405"/>
        <v>0</v>
      </c>
      <c r="EK502" s="116">
        <f t="shared" si="4406"/>
        <v>0</v>
      </c>
      <c r="EL502" s="116">
        <f t="shared" si="4407"/>
        <v>0</v>
      </c>
      <c r="EM502" s="181">
        <f t="shared" si="4408"/>
        <v>0</v>
      </c>
      <c r="EN502" s="116">
        <f t="shared" si="4409"/>
        <v>0</v>
      </c>
      <c r="EO502" s="116">
        <f t="shared" si="4410"/>
        <v>0</v>
      </c>
      <c r="EP502" s="116">
        <f t="shared" si="4411"/>
        <v>0</v>
      </c>
      <c r="EQ502" s="116">
        <f t="shared" si="4412"/>
        <v>0</v>
      </c>
      <c r="ER502" s="116">
        <f t="shared" si="4413"/>
        <v>0</v>
      </c>
      <c r="ES502" s="116">
        <f t="shared" si="4414"/>
        <v>0</v>
      </c>
      <c r="ET502" s="116">
        <f t="shared" si="4415"/>
        <v>0</v>
      </c>
      <c r="EU502" s="116">
        <f t="shared" si="4416"/>
        <v>0</v>
      </c>
      <c r="EV502" s="116">
        <f t="shared" si="4417"/>
        <v>0</v>
      </c>
      <c r="EW502" s="181">
        <f t="shared" si="4418"/>
        <v>0</v>
      </c>
      <c r="EX502" s="116">
        <f t="shared" si="4419"/>
        <v>0</v>
      </c>
      <c r="EY502" s="116">
        <f t="shared" si="4420"/>
        <v>0</v>
      </c>
      <c r="EZ502" s="116">
        <f t="shared" si="4421"/>
        <v>0</v>
      </c>
      <c r="FA502" s="116">
        <f t="shared" si="4422"/>
        <v>0</v>
      </c>
      <c r="FB502" s="116">
        <f t="shared" si="4423"/>
        <v>0</v>
      </c>
      <c r="FC502" s="116">
        <f t="shared" si="4424"/>
        <v>0</v>
      </c>
      <c r="FD502" s="116">
        <f t="shared" si="4425"/>
        <v>0</v>
      </c>
      <c r="FE502" s="116">
        <f t="shared" si="4426"/>
        <v>0</v>
      </c>
      <c r="FF502" s="116">
        <f t="shared" si="4427"/>
        <v>0</v>
      </c>
      <c r="FG502" s="181">
        <f t="shared" si="4428"/>
        <v>0</v>
      </c>
      <c r="FH502" s="116">
        <f t="shared" si="4429"/>
        <v>0</v>
      </c>
      <c r="FI502" s="116">
        <f t="shared" si="4430"/>
        <v>0</v>
      </c>
      <c r="FJ502" s="116">
        <f t="shared" si="4431"/>
        <v>0</v>
      </c>
      <c r="FK502" s="116">
        <f t="shared" si="4432"/>
        <v>0</v>
      </c>
      <c r="FL502" s="116">
        <f t="shared" si="4433"/>
        <v>0</v>
      </c>
      <c r="FM502" s="116">
        <f t="shared" si="4434"/>
        <v>0</v>
      </c>
      <c r="FN502" s="116">
        <f t="shared" si="4435"/>
        <v>0</v>
      </c>
      <c r="FO502" s="116">
        <f t="shared" si="4436"/>
        <v>0</v>
      </c>
      <c r="FP502" s="116">
        <f t="shared" si="4437"/>
        <v>0</v>
      </c>
      <c r="FQ502" s="116">
        <f t="shared" si="4438"/>
        <v>0</v>
      </c>
      <c r="FR502" s="116"/>
      <c r="FS502" s="116">
        <f t="shared" si="4439"/>
        <v>0</v>
      </c>
      <c r="FT502" s="116">
        <f t="shared" si="4440"/>
        <v>0</v>
      </c>
      <c r="FU502" s="116">
        <f t="shared" si="4441"/>
        <v>0</v>
      </c>
      <c r="FV502" s="116">
        <f t="shared" si="4442"/>
        <v>0</v>
      </c>
      <c r="FW502" s="116">
        <f t="shared" si="4443"/>
        <v>0</v>
      </c>
      <c r="FX502" s="116">
        <f t="shared" si="4444"/>
        <v>0</v>
      </c>
      <c r="FY502" s="116">
        <f t="shared" si="4445"/>
        <v>0</v>
      </c>
      <c r="FZ502" s="116">
        <f t="shared" si="4446"/>
        <v>0</v>
      </c>
      <c r="GA502" s="116">
        <f t="shared" si="4447"/>
        <v>0</v>
      </c>
      <c r="GB502" s="116">
        <f t="shared" si="4448"/>
        <v>0</v>
      </c>
      <c r="GC502" s="116">
        <f t="shared" si="4449"/>
        <v>0</v>
      </c>
      <c r="GD502" s="116">
        <f t="shared" si="4450"/>
        <v>0</v>
      </c>
      <c r="GE502" s="210">
        <f t="shared" si="4451"/>
        <v>0</v>
      </c>
      <c r="GF502" s="211">
        <f t="shared" si="4452"/>
        <v>0</v>
      </c>
      <c r="GG502" s="116"/>
      <c r="GH502" s="116"/>
      <c r="GI502" s="116"/>
      <c r="GJ502" s="116"/>
      <c r="GK502" s="267"/>
      <c r="GL502" s="10"/>
      <c r="GM502" s="10"/>
      <c r="GN502" s="1"/>
      <c r="GO502" s="13"/>
      <c r="GP502" s="26"/>
      <c r="GQ502" s="5"/>
      <c r="GR502" s="5"/>
    </row>
    <row r="503" spans="1:200" ht="24.95" hidden="1" customHeight="1" outlineLevel="1" x14ac:dyDescent="0.35">
      <c r="A503" s="108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47">
        <f t="shared" si="4534"/>
        <v>0</v>
      </c>
      <c r="N503" s="65"/>
      <c r="O503" s="70"/>
      <c r="P503" s="65"/>
      <c r="Q503" s="70"/>
      <c r="R503" s="65"/>
      <c r="S503" s="70"/>
      <c r="T503" s="65"/>
      <c r="U503" s="70"/>
      <c r="V503" s="113"/>
      <c r="W503" s="70"/>
      <c r="X503" s="70"/>
      <c r="Y503" s="70"/>
      <c r="Z503" s="113"/>
      <c r="AA503" s="70"/>
      <c r="AB503" s="113"/>
      <c r="AC503" s="70"/>
      <c r="AD503" s="113"/>
      <c r="AE503" s="114"/>
      <c r="AF503" s="113"/>
      <c r="AG503" s="70"/>
      <c r="AH503" s="113"/>
      <c r="AI503" s="70"/>
      <c r="AJ503" s="113"/>
      <c r="AK503" s="70"/>
      <c r="AL503" s="113"/>
      <c r="AM503" s="70"/>
      <c r="AN503" s="113"/>
      <c r="AO503" s="70"/>
      <c r="AP503" s="113"/>
      <c r="AQ503" s="70"/>
      <c r="AR503" s="113"/>
      <c r="AS503" s="70"/>
      <c r="AT503" s="113"/>
      <c r="AU503" s="70"/>
      <c r="AV503" s="113"/>
      <c r="AW503" s="70"/>
      <c r="AX503" s="113"/>
      <c r="AY503" s="70"/>
      <c r="AZ503" s="113"/>
      <c r="BA503" s="70"/>
      <c r="BB503" s="113"/>
      <c r="BC503" s="70"/>
      <c r="BD503" s="113"/>
      <c r="BE503" s="70"/>
      <c r="BF503" s="70"/>
      <c r="BG503" s="70">
        <f t="shared" si="4401"/>
        <v>0</v>
      </c>
      <c r="BH503" s="70">
        <f t="shared" si="4402"/>
        <v>0</v>
      </c>
      <c r="BI503" s="116"/>
      <c r="BJ503" s="62"/>
      <c r="BK503" s="62"/>
      <c r="BL503" s="237"/>
      <c r="BM503" s="108"/>
      <c r="BN503" s="116"/>
      <c r="BO503" s="116"/>
      <c r="BP503" s="116"/>
      <c r="BQ503" s="116"/>
      <c r="BR503" s="116"/>
      <c r="BS503" s="116"/>
      <c r="BT503" s="116"/>
      <c r="BU503" s="116"/>
      <c r="BV503" s="116"/>
      <c r="BW503" s="116"/>
      <c r="BX503" s="116"/>
      <c r="BY503" s="147">
        <f t="shared" si="4533"/>
        <v>0</v>
      </c>
      <c r="BZ503" s="65"/>
      <c r="CA503" s="70"/>
      <c r="CB503" s="65"/>
      <c r="CC503" s="70"/>
      <c r="CD503" s="65"/>
      <c r="CE503" s="70"/>
      <c r="CF503" s="65"/>
      <c r="CG503" s="70"/>
      <c r="CH503" s="113"/>
      <c r="CI503" s="70"/>
      <c r="CJ503" s="70"/>
      <c r="CK503" s="70"/>
      <c r="CL503" s="113"/>
      <c r="CM503" s="70"/>
      <c r="CN503" s="113"/>
      <c r="CO503" s="70"/>
      <c r="CP503" s="113"/>
      <c r="CQ503" s="114"/>
      <c r="CR503" s="113"/>
      <c r="CS503" s="70"/>
      <c r="CT503" s="113"/>
      <c r="CU503" s="70"/>
      <c r="CV503" s="113"/>
      <c r="CW503" s="70"/>
      <c r="CX503" s="113"/>
      <c r="CY503" s="70"/>
      <c r="CZ503" s="113"/>
      <c r="DA503" s="70"/>
      <c r="DB503" s="113"/>
      <c r="DC503" s="66"/>
      <c r="DD503" s="113"/>
      <c r="DE503" s="66"/>
      <c r="DF503" s="113"/>
      <c r="DG503" s="70"/>
      <c r="DH503" s="113"/>
      <c r="DI503" s="70"/>
      <c r="DJ503" s="113"/>
      <c r="DK503" s="66"/>
      <c r="DL503" s="113"/>
      <c r="DM503" s="70"/>
      <c r="DN503" s="113"/>
      <c r="DO503" s="70"/>
      <c r="DP503" s="113"/>
      <c r="DQ503" s="70"/>
      <c r="DR503" s="70"/>
      <c r="DS503" s="70">
        <f t="shared" si="4403"/>
        <v>0</v>
      </c>
      <c r="DT503" s="70">
        <f t="shared" si="4404"/>
        <v>0</v>
      </c>
      <c r="DU503" s="116"/>
      <c r="DV503" s="116"/>
      <c r="DW503" s="116"/>
      <c r="DX503" s="117"/>
      <c r="DY503" s="108"/>
      <c r="DZ503" s="116"/>
      <c r="EA503" s="116"/>
      <c r="EB503" s="116"/>
      <c r="EC503" s="116"/>
      <c r="ED503" s="116"/>
      <c r="EE503" s="116"/>
      <c r="EF503" s="116"/>
      <c r="EG503" s="116"/>
      <c r="EH503" s="116"/>
      <c r="EI503" s="116"/>
      <c r="EJ503" s="116">
        <f t="shared" si="4405"/>
        <v>0</v>
      </c>
      <c r="EK503" s="116">
        <f t="shared" si="4406"/>
        <v>0</v>
      </c>
      <c r="EL503" s="116">
        <f t="shared" si="4407"/>
        <v>0</v>
      </c>
      <c r="EM503" s="181">
        <f t="shared" si="4408"/>
        <v>0</v>
      </c>
      <c r="EN503" s="116">
        <f t="shared" si="4409"/>
        <v>0</v>
      </c>
      <c r="EO503" s="116">
        <f t="shared" si="4410"/>
        <v>0</v>
      </c>
      <c r="EP503" s="116">
        <f t="shared" si="4411"/>
        <v>0</v>
      </c>
      <c r="EQ503" s="116">
        <f t="shared" si="4412"/>
        <v>0</v>
      </c>
      <c r="ER503" s="116">
        <f t="shared" si="4413"/>
        <v>0</v>
      </c>
      <c r="ES503" s="116">
        <f t="shared" si="4414"/>
        <v>0</v>
      </c>
      <c r="ET503" s="116">
        <f t="shared" si="4415"/>
        <v>0</v>
      </c>
      <c r="EU503" s="116">
        <f t="shared" si="4416"/>
        <v>0</v>
      </c>
      <c r="EV503" s="116">
        <f t="shared" si="4417"/>
        <v>0</v>
      </c>
      <c r="EW503" s="181">
        <f t="shared" si="4418"/>
        <v>0</v>
      </c>
      <c r="EX503" s="116">
        <f t="shared" si="4419"/>
        <v>0</v>
      </c>
      <c r="EY503" s="116">
        <f t="shared" si="4420"/>
        <v>0</v>
      </c>
      <c r="EZ503" s="116">
        <f t="shared" si="4421"/>
        <v>0</v>
      </c>
      <c r="FA503" s="116">
        <f t="shared" si="4422"/>
        <v>0</v>
      </c>
      <c r="FB503" s="116">
        <f t="shared" si="4423"/>
        <v>0</v>
      </c>
      <c r="FC503" s="116">
        <f t="shared" si="4424"/>
        <v>0</v>
      </c>
      <c r="FD503" s="116">
        <f t="shared" si="4425"/>
        <v>0</v>
      </c>
      <c r="FE503" s="116">
        <f t="shared" si="4426"/>
        <v>0</v>
      </c>
      <c r="FF503" s="116">
        <f t="shared" si="4427"/>
        <v>0</v>
      </c>
      <c r="FG503" s="181">
        <f t="shared" si="4428"/>
        <v>0</v>
      </c>
      <c r="FH503" s="116">
        <f t="shared" si="4429"/>
        <v>0</v>
      </c>
      <c r="FI503" s="116">
        <f t="shared" si="4430"/>
        <v>0</v>
      </c>
      <c r="FJ503" s="116">
        <f t="shared" si="4431"/>
        <v>0</v>
      </c>
      <c r="FK503" s="116">
        <f t="shared" si="4432"/>
        <v>0</v>
      </c>
      <c r="FL503" s="116">
        <f t="shared" si="4433"/>
        <v>0</v>
      </c>
      <c r="FM503" s="116">
        <f t="shared" si="4434"/>
        <v>0</v>
      </c>
      <c r="FN503" s="116">
        <f t="shared" si="4435"/>
        <v>0</v>
      </c>
      <c r="FO503" s="116">
        <f t="shared" si="4436"/>
        <v>0</v>
      </c>
      <c r="FP503" s="116">
        <f t="shared" si="4437"/>
        <v>0</v>
      </c>
      <c r="FQ503" s="116">
        <f t="shared" si="4438"/>
        <v>0</v>
      </c>
      <c r="FR503" s="116"/>
      <c r="FS503" s="116">
        <f t="shared" si="4439"/>
        <v>0</v>
      </c>
      <c r="FT503" s="116">
        <f t="shared" si="4440"/>
        <v>0</v>
      </c>
      <c r="FU503" s="116">
        <f t="shared" si="4441"/>
        <v>0</v>
      </c>
      <c r="FV503" s="116">
        <f t="shared" si="4442"/>
        <v>0</v>
      </c>
      <c r="FW503" s="116">
        <f t="shared" si="4443"/>
        <v>0</v>
      </c>
      <c r="FX503" s="116">
        <f t="shared" si="4444"/>
        <v>0</v>
      </c>
      <c r="FY503" s="116">
        <f t="shared" si="4445"/>
        <v>0</v>
      </c>
      <c r="FZ503" s="116">
        <f t="shared" si="4446"/>
        <v>0</v>
      </c>
      <c r="GA503" s="116">
        <f t="shared" si="4447"/>
        <v>0</v>
      </c>
      <c r="GB503" s="116">
        <f t="shared" si="4448"/>
        <v>0</v>
      </c>
      <c r="GC503" s="116">
        <f t="shared" si="4449"/>
        <v>0</v>
      </c>
      <c r="GD503" s="116">
        <f t="shared" si="4450"/>
        <v>0</v>
      </c>
      <c r="GE503" s="210">
        <f t="shared" si="4451"/>
        <v>0</v>
      </c>
      <c r="GF503" s="211">
        <f t="shared" si="4452"/>
        <v>0</v>
      </c>
      <c r="GG503" s="116"/>
      <c r="GH503" s="116"/>
      <c r="GI503" s="116"/>
      <c r="GJ503" s="116"/>
      <c r="GK503" s="267"/>
      <c r="GL503" s="10"/>
      <c r="GM503" s="10"/>
      <c r="GN503" s="1"/>
      <c r="GO503" s="13"/>
      <c r="GP503" s="26"/>
      <c r="GQ503" s="5"/>
      <c r="GR503" s="5"/>
    </row>
    <row r="504" spans="1:200" ht="24.95" hidden="1" customHeight="1" outlineLevel="1" x14ac:dyDescent="0.35">
      <c r="A504" s="108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47">
        <f t="shared" si="4534"/>
        <v>0</v>
      </c>
      <c r="N504" s="65"/>
      <c r="O504" s="70"/>
      <c r="P504" s="65"/>
      <c r="Q504" s="70"/>
      <c r="R504" s="65"/>
      <c r="S504" s="70"/>
      <c r="T504" s="65"/>
      <c r="U504" s="70"/>
      <c r="V504" s="113"/>
      <c r="W504" s="70"/>
      <c r="X504" s="70"/>
      <c r="Y504" s="70"/>
      <c r="Z504" s="113"/>
      <c r="AA504" s="70"/>
      <c r="AB504" s="113"/>
      <c r="AC504" s="70"/>
      <c r="AD504" s="113"/>
      <c r="AE504" s="114"/>
      <c r="AF504" s="113"/>
      <c r="AG504" s="70"/>
      <c r="AH504" s="113"/>
      <c r="AI504" s="70"/>
      <c r="AJ504" s="113"/>
      <c r="AK504" s="70"/>
      <c r="AL504" s="113"/>
      <c r="AM504" s="70"/>
      <c r="AN504" s="113"/>
      <c r="AO504" s="70"/>
      <c r="AP504" s="113"/>
      <c r="AQ504" s="70"/>
      <c r="AR504" s="113"/>
      <c r="AS504" s="70"/>
      <c r="AT504" s="113"/>
      <c r="AU504" s="70"/>
      <c r="AV504" s="113"/>
      <c r="AW504" s="70"/>
      <c r="AX504" s="113"/>
      <c r="AY504" s="70"/>
      <c r="AZ504" s="113"/>
      <c r="BA504" s="70"/>
      <c r="BB504" s="113"/>
      <c r="BC504" s="70"/>
      <c r="BD504" s="113"/>
      <c r="BE504" s="70"/>
      <c r="BF504" s="70"/>
      <c r="BG504" s="70">
        <f t="shared" si="4401"/>
        <v>0</v>
      </c>
      <c r="BH504" s="70">
        <f t="shared" si="4402"/>
        <v>0</v>
      </c>
      <c r="BI504" s="116"/>
      <c r="BJ504" s="62"/>
      <c r="BK504" s="62"/>
      <c r="BL504" s="237"/>
      <c r="BM504" s="108"/>
      <c r="BN504" s="116"/>
      <c r="BO504" s="116"/>
      <c r="BP504" s="116"/>
      <c r="BQ504" s="116"/>
      <c r="BR504" s="116"/>
      <c r="BS504" s="116"/>
      <c r="BT504" s="116"/>
      <c r="BU504" s="116"/>
      <c r="BV504" s="116"/>
      <c r="BW504" s="116"/>
      <c r="BX504" s="116"/>
      <c r="BY504" s="147">
        <f t="shared" si="4533"/>
        <v>0</v>
      </c>
      <c r="BZ504" s="65"/>
      <c r="CA504" s="70"/>
      <c r="CB504" s="65"/>
      <c r="CC504" s="70"/>
      <c r="CD504" s="65"/>
      <c r="CE504" s="70"/>
      <c r="CF504" s="65"/>
      <c r="CG504" s="70"/>
      <c r="CH504" s="113"/>
      <c r="CI504" s="70"/>
      <c r="CJ504" s="70"/>
      <c r="CK504" s="70"/>
      <c r="CL504" s="113"/>
      <c r="CM504" s="70"/>
      <c r="CN504" s="113"/>
      <c r="CO504" s="70"/>
      <c r="CP504" s="113"/>
      <c r="CQ504" s="114"/>
      <c r="CR504" s="113"/>
      <c r="CS504" s="70"/>
      <c r="CT504" s="113"/>
      <c r="CU504" s="70"/>
      <c r="CV504" s="113"/>
      <c r="CW504" s="70"/>
      <c r="CX504" s="113"/>
      <c r="CY504" s="70"/>
      <c r="CZ504" s="113"/>
      <c r="DA504" s="70"/>
      <c r="DB504" s="113"/>
      <c r="DC504" s="66"/>
      <c r="DD504" s="113"/>
      <c r="DE504" s="66"/>
      <c r="DF504" s="113"/>
      <c r="DG504" s="70"/>
      <c r="DH504" s="113"/>
      <c r="DI504" s="70"/>
      <c r="DJ504" s="113"/>
      <c r="DK504" s="66"/>
      <c r="DL504" s="113"/>
      <c r="DM504" s="70"/>
      <c r="DN504" s="113"/>
      <c r="DO504" s="70"/>
      <c r="DP504" s="113"/>
      <c r="DQ504" s="70"/>
      <c r="DR504" s="70"/>
      <c r="DS504" s="70">
        <f t="shared" si="4403"/>
        <v>0</v>
      </c>
      <c r="DT504" s="70">
        <f t="shared" si="4404"/>
        <v>0</v>
      </c>
      <c r="DU504" s="116"/>
      <c r="DV504" s="116"/>
      <c r="DW504" s="116"/>
      <c r="DX504" s="117"/>
      <c r="DY504" s="108"/>
      <c r="DZ504" s="116"/>
      <c r="EA504" s="116"/>
      <c r="EB504" s="116"/>
      <c r="EC504" s="116"/>
      <c r="ED504" s="116"/>
      <c r="EE504" s="116"/>
      <c r="EF504" s="116"/>
      <c r="EG504" s="116"/>
      <c r="EH504" s="116"/>
      <c r="EI504" s="116"/>
      <c r="EJ504" s="116">
        <f t="shared" si="4405"/>
        <v>0</v>
      </c>
      <c r="EK504" s="116">
        <f t="shared" si="4406"/>
        <v>0</v>
      </c>
      <c r="EL504" s="116">
        <f t="shared" si="4407"/>
        <v>0</v>
      </c>
      <c r="EM504" s="181">
        <f t="shared" si="4408"/>
        <v>0</v>
      </c>
      <c r="EN504" s="116">
        <f t="shared" si="4409"/>
        <v>0</v>
      </c>
      <c r="EO504" s="116">
        <f t="shared" si="4410"/>
        <v>0</v>
      </c>
      <c r="EP504" s="116">
        <f t="shared" si="4411"/>
        <v>0</v>
      </c>
      <c r="EQ504" s="116">
        <f t="shared" si="4412"/>
        <v>0</v>
      </c>
      <c r="ER504" s="116">
        <f t="shared" si="4413"/>
        <v>0</v>
      </c>
      <c r="ES504" s="116">
        <f t="shared" si="4414"/>
        <v>0</v>
      </c>
      <c r="ET504" s="116">
        <f t="shared" si="4415"/>
        <v>0</v>
      </c>
      <c r="EU504" s="116">
        <f t="shared" si="4416"/>
        <v>0</v>
      </c>
      <c r="EV504" s="116">
        <f t="shared" si="4417"/>
        <v>0</v>
      </c>
      <c r="EW504" s="181">
        <f t="shared" si="4418"/>
        <v>0</v>
      </c>
      <c r="EX504" s="116">
        <f t="shared" si="4419"/>
        <v>0</v>
      </c>
      <c r="EY504" s="116">
        <f t="shared" si="4420"/>
        <v>0</v>
      </c>
      <c r="EZ504" s="116">
        <f t="shared" si="4421"/>
        <v>0</v>
      </c>
      <c r="FA504" s="116">
        <f t="shared" si="4422"/>
        <v>0</v>
      </c>
      <c r="FB504" s="116">
        <f t="shared" si="4423"/>
        <v>0</v>
      </c>
      <c r="FC504" s="116">
        <f t="shared" si="4424"/>
        <v>0</v>
      </c>
      <c r="FD504" s="116">
        <f t="shared" si="4425"/>
        <v>0</v>
      </c>
      <c r="FE504" s="116">
        <f t="shared" si="4426"/>
        <v>0</v>
      </c>
      <c r="FF504" s="116">
        <f t="shared" si="4427"/>
        <v>0</v>
      </c>
      <c r="FG504" s="181">
        <f t="shared" si="4428"/>
        <v>0</v>
      </c>
      <c r="FH504" s="116">
        <f t="shared" si="4429"/>
        <v>0</v>
      </c>
      <c r="FI504" s="116">
        <f t="shared" si="4430"/>
        <v>0</v>
      </c>
      <c r="FJ504" s="116">
        <f t="shared" si="4431"/>
        <v>0</v>
      </c>
      <c r="FK504" s="116">
        <f t="shared" si="4432"/>
        <v>0</v>
      </c>
      <c r="FL504" s="116">
        <f t="shared" si="4433"/>
        <v>0</v>
      </c>
      <c r="FM504" s="116">
        <f t="shared" si="4434"/>
        <v>0</v>
      </c>
      <c r="FN504" s="116">
        <f t="shared" si="4435"/>
        <v>0</v>
      </c>
      <c r="FO504" s="116">
        <f t="shared" si="4436"/>
        <v>0</v>
      </c>
      <c r="FP504" s="116">
        <f t="shared" si="4437"/>
        <v>0</v>
      </c>
      <c r="FQ504" s="116">
        <f t="shared" si="4438"/>
        <v>0</v>
      </c>
      <c r="FR504" s="116"/>
      <c r="FS504" s="116">
        <f t="shared" si="4439"/>
        <v>0</v>
      </c>
      <c r="FT504" s="116">
        <f t="shared" si="4440"/>
        <v>0</v>
      </c>
      <c r="FU504" s="116">
        <f t="shared" si="4441"/>
        <v>0</v>
      </c>
      <c r="FV504" s="116">
        <f t="shared" si="4442"/>
        <v>0</v>
      </c>
      <c r="FW504" s="116">
        <f t="shared" si="4443"/>
        <v>0</v>
      </c>
      <c r="FX504" s="116">
        <f t="shared" si="4444"/>
        <v>0</v>
      </c>
      <c r="FY504" s="116">
        <f t="shared" si="4445"/>
        <v>0</v>
      </c>
      <c r="FZ504" s="116">
        <f t="shared" si="4446"/>
        <v>0</v>
      </c>
      <c r="GA504" s="116">
        <f t="shared" si="4447"/>
        <v>0</v>
      </c>
      <c r="GB504" s="116">
        <f t="shared" si="4448"/>
        <v>0</v>
      </c>
      <c r="GC504" s="116">
        <f t="shared" si="4449"/>
        <v>0</v>
      </c>
      <c r="GD504" s="116">
        <f t="shared" si="4450"/>
        <v>0</v>
      </c>
      <c r="GE504" s="210">
        <f t="shared" si="4451"/>
        <v>0</v>
      </c>
      <c r="GF504" s="211">
        <f t="shared" si="4452"/>
        <v>0</v>
      </c>
      <c r="GG504" s="116"/>
      <c r="GH504" s="116"/>
      <c r="GI504" s="116"/>
      <c r="GJ504" s="116"/>
      <c r="GK504" s="267"/>
      <c r="GL504" s="10"/>
      <c r="GM504" s="10"/>
      <c r="GN504" s="1"/>
      <c r="GO504" s="13"/>
      <c r="GP504" s="26"/>
      <c r="GQ504" s="5"/>
      <c r="GR504" s="5"/>
    </row>
    <row r="505" spans="1:200" ht="24.95" hidden="1" customHeight="1" outlineLevel="1" x14ac:dyDescent="0.35">
      <c r="A505" s="108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47">
        <f t="shared" si="4534"/>
        <v>0</v>
      </c>
      <c r="N505" s="65"/>
      <c r="O505" s="70"/>
      <c r="P505" s="65"/>
      <c r="Q505" s="70"/>
      <c r="R505" s="65"/>
      <c r="S505" s="70"/>
      <c r="T505" s="65"/>
      <c r="U505" s="70"/>
      <c r="V505" s="113"/>
      <c r="W505" s="70"/>
      <c r="X505" s="70"/>
      <c r="Y505" s="70"/>
      <c r="Z505" s="113"/>
      <c r="AA505" s="70"/>
      <c r="AB505" s="113"/>
      <c r="AC505" s="70"/>
      <c r="AD505" s="113"/>
      <c r="AE505" s="114"/>
      <c r="AF505" s="113"/>
      <c r="AG505" s="70"/>
      <c r="AH505" s="113"/>
      <c r="AI505" s="70"/>
      <c r="AJ505" s="113"/>
      <c r="AK505" s="70"/>
      <c r="AL505" s="113"/>
      <c r="AM505" s="70"/>
      <c r="AN505" s="113"/>
      <c r="AO505" s="70"/>
      <c r="AP505" s="113"/>
      <c r="AQ505" s="70"/>
      <c r="AR505" s="113"/>
      <c r="AS505" s="70"/>
      <c r="AT505" s="113"/>
      <c r="AU505" s="70"/>
      <c r="AV505" s="113"/>
      <c r="AW505" s="70"/>
      <c r="AX505" s="113"/>
      <c r="AY505" s="70"/>
      <c r="AZ505" s="113"/>
      <c r="BA505" s="70"/>
      <c r="BB505" s="113"/>
      <c r="BC505" s="70"/>
      <c r="BD505" s="113"/>
      <c r="BE505" s="70"/>
      <c r="BF505" s="70"/>
      <c r="BG505" s="70">
        <f t="shared" si="4401"/>
        <v>0</v>
      </c>
      <c r="BH505" s="70">
        <f t="shared" si="4402"/>
        <v>0</v>
      </c>
      <c r="BI505" s="116"/>
      <c r="BJ505" s="62"/>
      <c r="BK505" s="62"/>
      <c r="BL505" s="237"/>
      <c r="BM505" s="108"/>
      <c r="BN505" s="116"/>
      <c r="BO505" s="116"/>
      <c r="BP505" s="116"/>
      <c r="BQ505" s="116"/>
      <c r="BR505" s="116"/>
      <c r="BS505" s="116"/>
      <c r="BT505" s="116"/>
      <c r="BU505" s="116"/>
      <c r="BV505" s="116"/>
      <c r="BW505" s="116"/>
      <c r="BX505" s="116"/>
      <c r="BY505" s="147">
        <f t="shared" si="4533"/>
        <v>0</v>
      </c>
      <c r="BZ505" s="65"/>
      <c r="CA505" s="70"/>
      <c r="CB505" s="65"/>
      <c r="CC505" s="70"/>
      <c r="CD505" s="65"/>
      <c r="CE505" s="70"/>
      <c r="CF505" s="65"/>
      <c r="CG505" s="70"/>
      <c r="CH505" s="113"/>
      <c r="CI505" s="70"/>
      <c r="CJ505" s="70"/>
      <c r="CK505" s="70"/>
      <c r="CL505" s="113"/>
      <c r="CM505" s="70"/>
      <c r="CN505" s="113"/>
      <c r="CO505" s="70"/>
      <c r="CP505" s="113"/>
      <c r="CQ505" s="114"/>
      <c r="CR505" s="113"/>
      <c r="CS505" s="70"/>
      <c r="CT505" s="113"/>
      <c r="CU505" s="70"/>
      <c r="CV505" s="113"/>
      <c r="CW505" s="70"/>
      <c r="CX505" s="113"/>
      <c r="CY505" s="70"/>
      <c r="CZ505" s="113"/>
      <c r="DA505" s="70"/>
      <c r="DB505" s="113"/>
      <c r="DC505" s="66"/>
      <c r="DD505" s="113"/>
      <c r="DE505" s="66"/>
      <c r="DF505" s="113"/>
      <c r="DG505" s="70"/>
      <c r="DH505" s="113"/>
      <c r="DI505" s="70"/>
      <c r="DJ505" s="113"/>
      <c r="DK505" s="66"/>
      <c r="DL505" s="113"/>
      <c r="DM505" s="70"/>
      <c r="DN505" s="113"/>
      <c r="DO505" s="70"/>
      <c r="DP505" s="113"/>
      <c r="DQ505" s="70"/>
      <c r="DR505" s="70"/>
      <c r="DS505" s="70">
        <f t="shared" si="4403"/>
        <v>0</v>
      </c>
      <c r="DT505" s="70">
        <f t="shared" si="4404"/>
        <v>0</v>
      </c>
      <c r="DU505" s="116"/>
      <c r="DV505" s="116"/>
      <c r="DW505" s="116"/>
      <c r="DX505" s="117"/>
      <c r="DY505" s="108"/>
      <c r="DZ505" s="116"/>
      <c r="EA505" s="116"/>
      <c r="EB505" s="116"/>
      <c r="EC505" s="116"/>
      <c r="ED505" s="116"/>
      <c r="EE505" s="116"/>
      <c r="EF505" s="116"/>
      <c r="EG505" s="116"/>
      <c r="EH505" s="116"/>
      <c r="EI505" s="116"/>
      <c r="EJ505" s="116">
        <f t="shared" si="4405"/>
        <v>0</v>
      </c>
      <c r="EK505" s="116">
        <f t="shared" si="4406"/>
        <v>0</v>
      </c>
      <c r="EL505" s="116">
        <f t="shared" si="4407"/>
        <v>0</v>
      </c>
      <c r="EM505" s="181">
        <f t="shared" si="4408"/>
        <v>0</v>
      </c>
      <c r="EN505" s="116">
        <f t="shared" si="4409"/>
        <v>0</v>
      </c>
      <c r="EO505" s="116">
        <f t="shared" si="4410"/>
        <v>0</v>
      </c>
      <c r="EP505" s="116">
        <f t="shared" si="4411"/>
        <v>0</v>
      </c>
      <c r="EQ505" s="116">
        <f t="shared" si="4412"/>
        <v>0</v>
      </c>
      <c r="ER505" s="116">
        <f t="shared" si="4413"/>
        <v>0</v>
      </c>
      <c r="ES505" s="116">
        <f t="shared" si="4414"/>
        <v>0</v>
      </c>
      <c r="ET505" s="116">
        <f t="shared" si="4415"/>
        <v>0</v>
      </c>
      <c r="EU505" s="116">
        <f t="shared" si="4416"/>
        <v>0</v>
      </c>
      <c r="EV505" s="116">
        <f t="shared" si="4417"/>
        <v>0</v>
      </c>
      <c r="EW505" s="181">
        <f t="shared" si="4418"/>
        <v>0</v>
      </c>
      <c r="EX505" s="116">
        <f t="shared" si="4419"/>
        <v>0</v>
      </c>
      <c r="EY505" s="116">
        <f t="shared" si="4420"/>
        <v>0</v>
      </c>
      <c r="EZ505" s="116">
        <f t="shared" si="4421"/>
        <v>0</v>
      </c>
      <c r="FA505" s="116">
        <f t="shared" si="4422"/>
        <v>0</v>
      </c>
      <c r="FB505" s="116">
        <f t="shared" si="4423"/>
        <v>0</v>
      </c>
      <c r="FC505" s="116">
        <f t="shared" si="4424"/>
        <v>0</v>
      </c>
      <c r="FD505" s="116">
        <f t="shared" si="4425"/>
        <v>0</v>
      </c>
      <c r="FE505" s="116">
        <f t="shared" si="4426"/>
        <v>0</v>
      </c>
      <c r="FF505" s="116">
        <f t="shared" si="4427"/>
        <v>0</v>
      </c>
      <c r="FG505" s="181">
        <f t="shared" si="4428"/>
        <v>0</v>
      </c>
      <c r="FH505" s="116">
        <f t="shared" si="4429"/>
        <v>0</v>
      </c>
      <c r="FI505" s="116">
        <f t="shared" si="4430"/>
        <v>0</v>
      </c>
      <c r="FJ505" s="116">
        <f t="shared" si="4431"/>
        <v>0</v>
      </c>
      <c r="FK505" s="116">
        <f t="shared" si="4432"/>
        <v>0</v>
      </c>
      <c r="FL505" s="116">
        <f t="shared" si="4433"/>
        <v>0</v>
      </c>
      <c r="FM505" s="116">
        <f t="shared" si="4434"/>
        <v>0</v>
      </c>
      <c r="FN505" s="116">
        <f t="shared" si="4435"/>
        <v>0</v>
      </c>
      <c r="FO505" s="116">
        <f t="shared" si="4436"/>
        <v>0</v>
      </c>
      <c r="FP505" s="116">
        <f t="shared" si="4437"/>
        <v>0</v>
      </c>
      <c r="FQ505" s="116">
        <f t="shared" si="4438"/>
        <v>0</v>
      </c>
      <c r="FR505" s="116"/>
      <c r="FS505" s="116">
        <f t="shared" si="4439"/>
        <v>0</v>
      </c>
      <c r="FT505" s="116">
        <f t="shared" si="4440"/>
        <v>0</v>
      </c>
      <c r="FU505" s="116">
        <f t="shared" si="4441"/>
        <v>0</v>
      </c>
      <c r="FV505" s="116">
        <f t="shared" si="4442"/>
        <v>0</v>
      </c>
      <c r="FW505" s="116">
        <f t="shared" si="4443"/>
        <v>0</v>
      </c>
      <c r="FX505" s="116">
        <f t="shared" si="4444"/>
        <v>0</v>
      </c>
      <c r="FY505" s="116">
        <f t="shared" si="4445"/>
        <v>0</v>
      </c>
      <c r="FZ505" s="116">
        <f t="shared" si="4446"/>
        <v>0</v>
      </c>
      <c r="GA505" s="116">
        <f t="shared" si="4447"/>
        <v>0</v>
      </c>
      <c r="GB505" s="116">
        <f t="shared" si="4448"/>
        <v>0</v>
      </c>
      <c r="GC505" s="116">
        <f t="shared" si="4449"/>
        <v>0</v>
      </c>
      <c r="GD505" s="116">
        <f t="shared" si="4450"/>
        <v>0</v>
      </c>
      <c r="GE505" s="210">
        <f t="shared" si="4451"/>
        <v>0</v>
      </c>
      <c r="GF505" s="211">
        <f t="shared" si="4452"/>
        <v>0</v>
      </c>
      <c r="GG505" s="116"/>
      <c r="GH505" s="116"/>
      <c r="GI505" s="116"/>
      <c r="GJ505" s="116"/>
      <c r="GK505" s="267"/>
      <c r="GL505" s="10"/>
      <c r="GM505" s="10"/>
      <c r="GN505" s="1"/>
      <c r="GO505" s="13"/>
      <c r="GP505" s="26"/>
      <c r="GQ505" s="5"/>
      <c r="GR505" s="5"/>
    </row>
    <row r="506" spans="1:200" ht="24.95" hidden="1" customHeight="1" outlineLevel="1" x14ac:dyDescent="0.35">
      <c r="A506" s="108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47">
        <f t="shared" si="4534"/>
        <v>0</v>
      </c>
      <c r="N506" s="65"/>
      <c r="O506" s="70"/>
      <c r="P506" s="65"/>
      <c r="Q506" s="70"/>
      <c r="R506" s="65"/>
      <c r="S506" s="70"/>
      <c r="T506" s="65"/>
      <c r="U506" s="70"/>
      <c r="V506" s="113"/>
      <c r="W506" s="70"/>
      <c r="X506" s="70"/>
      <c r="Y506" s="70"/>
      <c r="Z506" s="113"/>
      <c r="AA506" s="70"/>
      <c r="AB506" s="113"/>
      <c r="AC506" s="70"/>
      <c r="AD506" s="113"/>
      <c r="AE506" s="114"/>
      <c r="AF506" s="113"/>
      <c r="AG506" s="70"/>
      <c r="AH506" s="113"/>
      <c r="AI506" s="70"/>
      <c r="AJ506" s="113"/>
      <c r="AK506" s="70"/>
      <c r="AL506" s="113"/>
      <c r="AM506" s="70"/>
      <c r="AN506" s="113"/>
      <c r="AO506" s="70"/>
      <c r="AP506" s="113"/>
      <c r="AQ506" s="70"/>
      <c r="AR506" s="113"/>
      <c r="AS506" s="70"/>
      <c r="AT506" s="113"/>
      <c r="AU506" s="70"/>
      <c r="AV506" s="113"/>
      <c r="AW506" s="70"/>
      <c r="AX506" s="113"/>
      <c r="AY506" s="70"/>
      <c r="AZ506" s="113"/>
      <c r="BA506" s="70"/>
      <c r="BB506" s="113"/>
      <c r="BC506" s="70"/>
      <c r="BD506" s="113"/>
      <c r="BE506" s="70"/>
      <c r="BF506" s="70"/>
      <c r="BG506" s="70">
        <f t="shared" si="4401"/>
        <v>0</v>
      </c>
      <c r="BH506" s="70">
        <f t="shared" si="4402"/>
        <v>0</v>
      </c>
      <c r="BI506" s="116"/>
      <c r="BJ506" s="62"/>
      <c r="BK506" s="62"/>
      <c r="BL506" s="237"/>
      <c r="BM506" s="108"/>
      <c r="BN506" s="116"/>
      <c r="BO506" s="116"/>
      <c r="BP506" s="116"/>
      <c r="BQ506" s="116"/>
      <c r="BR506" s="116"/>
      <c r="BS506" s="116"/>
      <c r="BT506" s="116"/>
      <c r="BU506" s="116"/>
      <c r="BV506" s="116"/>
      <c r="BW506" s="116"/>
      <c r="BX506" s="116"/>
      <c r="BY506" s="147">
        <f t="shared" si="4533"/>
        <v>0</v>
      </c>
      <c r="BZ506" s="65"/>
      <c r="CA506" s="70"/>
      <c r="CB506" s="65"/>
      <c r="CC506" s="70"/>
      <c r="CD506" s="65"/>
      <c r="CE506" s="70"/>
      <c r="CF506" s="65"/>
      <c r="CG506" s="70"/>
      <c r="CH506" s="113"/>
      <c r="CI506" s="70"/>
      <c r="CJ506" s="70"/>
      <c r="CK506" s="70"/>
      <c r="CL506" s="113"/>
      <c r="CM506" s="70"/>
      <c r="CN506" s="113"/>
      <c r="CO506" s="70"/>
      <c r="CP506" s="113"/>
      <c r="CQ506" s="114"/>
      <c r="CR506" s="113"/>
      <c r="CS506" s="70"/>
      <c r="CT506" s="113"/>
      <c r="CU506" s="70"/>
      <c r="CV506" s="113"/>
      <c r="CW506" s="70"/>
      <c r="CX506" s="113"/>
      <c r="CY506" s="70"/>
      <c r="CZ506" s="113"/>
      <c r="DA506" s="70"/>
      <c r="DB506" s="113"/>
      <c r="DC506" s="66"/>
      <c r="DD506" s="113"/>
      <c r="DE506" s="66"/>
      <c r="DF506" s="113"/>
      <c r="DG506" s="70"/>
      <c r="DH506" s="113"/>
      <c r="DI506" s="70"/>
      <c r="DJ506" s="113"/>
      <c r="DK506" s="66"/>
      <c r="DL506" s="113"/>
      <c r="DM506" s="70"/>
      <c r="DN506" s="113"/>
      <c r="DO506" s="70"/>
      <c r="DP506" s="113"/>
      <c r="DQ506" s="70"/>
      <c r="DR506" s="70"/>
      <c r="DS506" s="70">
        <f t="shared" si="4403"/>
        <v>0</v>
      </c>
      <c r="DT506" s="70">
        <f t="shared" si="4404"/>
        <v>0</v>
      </c>
      <c r="DU506" s="116"/>
      <c r="DV506" s="116"/>
      <c r="DW506" s="116"/>
      <c r="DX506" s="117"/>
      <c r="DY506" s="108"/>
      <c r="DZ506" s="116"/>
      <c r="EA506" s="116"/>
      <c r="EB506" s="116"/>
      <c r="EC506" s="116"/>
      <c r="ED506" s="116"/>
      <c r="EE506" s="116"/>
      <c r="EF506" s="116"/>
      <c r="EG506" s="116"/>
      <c r="EH506" s="116"/>
      <c r="EI506" s="116"/>
      <c r="EJ506" s="116">
        <f t="shared" si="4405"/>
        <v>0</v>
      </c>
      <c r="EK506" s="116">
        <f t="shared" si="4406"/>
        <v>0</v>
      </c>
      <c r="EL506" s="116">
        <f t="shared" si="4407"/>
        <v>0</v>
      </c>
      <c r="EM506" s="181">
        <f t="shared" si="4408"/>
        <v>0</v>
      </c>
      <c r="EN506" s="116">
        <f t="shared" si="4409"/>
        <v>0</v>
      </c>
      <c r="EO506" s="116">
        <f t="shared" si="4410"/>
        <v>0</v>
      </c>
      <c r="EP506" s="116">
        <f t="shared" si="4411"/>
        <v>0</v>
      </c>
      <c r="EQ506" s="116">
        <f t="shared" si="4412"/>
        <v>0</v>
      </c>
      <c r="ER506" s="116">
        <f t="shared" si="4413"/>
        <v>0</v>
      </c>
      <c r="ES506" s="116">
        <f t="shared" si="4414"/>
        <v>0</v>
      </c>
      <c r="ET506" s="116">
        <f t="shared" si="4415"/>
        <v>0</v>
      </c>
      <c r="EU506" s="116">
        <f t="shared" si="4416"/>
        <v>0</v>
      </c>
      <c r="EV506" s="116">
        <f t="shared" si="4417"/>
        <v>0</v>
      </c>
      <c r="EW506" s="181">
        <f t="shared" si="4418"/>
        <v>0</v>
      </c>
      <c r="EX506" s="116">
        <f t="shared" si="4419"/>
        <v>0</v>
      </c>
      <c r="EY506" s="116">
        <f t="shared" si="4420"/>
        <v>0</v>
      </c>
      <c r="EZ506" s="116">
        <f t="shared" si="4421"/>
        <v>0</v>
      </c>
      <c r="FA506" s="116">
        <f t="shared" si="4422"/>
        <v>0</v>
      </c>
      <c r="FB506" s="116">
        <f t="shared" si="4423"/>
        <v>0</v>
      </c>
      <c r="FC506" s="116">
        <f t="shared" si="4424"/>
        <v>0</v>
      </c>
      <c r="FD506" s="116">
        <f t="shared" si="4425"/>
        <v>0</v>
      </c>
      <c r="FE506" s="116">
        <f t="shared" si="4426"/>
        <v>0</v>
      </c>
      <c r="FF506" s="116">
        <f t="shared" si="4427"/>
        <v>0</v>
      </c>
      <c r="FG506" s="181">
        <f t="shared" si="4428"/>
        <v>0</v>
      </c>
      <c r="FH506" s="116">
        <f t="shared" si="4429"/>
        <v>0</v>
      </c>
      <c r="FI506" s="116">
        <f t="shared" si="4430"/>
        <v>0</v>
      </c>
      <c r="FJ506" s="116">
        <f t="shared" si="4431"/>
        <v>0</v>
      </c>
      <c r="FK506" s="116">
        <f t="shared" si="4432"/>
        <v>0</v>
      </c>
      <c r="FL506" s="116">
        <f t="shared" si="4433"/>
        <v>0</v>
      </c>
      <c r="FM506" s="116">
        <f t="shared" si="4434"/>
        <v>0</v>
      </c>
      <c r="FN506" s="116">
        <f t="shared" si="4435"/>
        <v>0</v>
      </c>
      <c r="FO506" s="116">
        <f t="shared" si="4436"/>
        <v>0</v>
      </c>
      <c r="FP506" s="116">
        <f t="shared" si="4437"/>
        <v>0</v>
      </c>
      <c r="FQ506" s="116">
        <f t="shared" si="4438"/>
        <v>0</v>
      </c>
      <c r="FR506" s="116"/>
      <c r="FS506" s="116">
        <f t="shared" si="4439"/>
        <v>0</v>
      </c>
      <c r="FT506" s="116">
        <f t="shared" si="4440"/>
        <v>0</v>
      </c>
      <c r="FU506" s="116">
        <f t="shared" si="4441"/>
        <v>0</v>
      </c>
      <c r="FV506" s="116">
        <f t="shared" si="4442"/>
        <v>0</v>
      </c>
      <c r="FW506" s="116">
        <f t="shared" si="4443"/>
        <v>0</v>
      </c>
      <c r="FX506" s="116">
        <f t="shared" si="4444"/>
        <v>0</v>
      </c>
      <c r="FY506" s="116">
        <f t="shared" si="4445"/>
        <v>0</v>
      </c>
      <c r="FZ506" s="116">
        <f t="shared" si="4446"/>
        <v>0</v>
      </c>
      <c r="GA506" s="116">
        <f t="shared" si="4447"/>
        <v>0</v>
      </c>
      <c r="GB506" s="116">
        <f t="shared" si="4448"/>
        <v>0</v>
      </c>
      <c r="GC506" s="116">
        <f t="shared" si="4449"/>
        <v>0</v>
      </c>
      <c r="GD506" s="116">
        <f t="shared" si="4450"/>
        <v>0</v>
      </c>
      <c r="GE506" s="210">
        <f t="shared" si="4451"/>
        <v>0</v>
      </c>
      <c r="GF506" s="211">
        <f t="shared" si="4452"/>
        <v>0</v>
      </c>
      <c r="GG506" s="116"/>
      <c r="GH506" s="116"/>
      <c r="GI506" s="116"/>
      <c r="GJ506" s="116"/>
      <c r="GK506" s="267"/>
      <c r="GL506" s="10"/>
      <c r="GM506" s="10"/>
      <c r="GN506" s="1"/>
      <c r="GO506" s="13"/>
      <c r="GP506" s="26"/>
      <c r="GQ506" s="5"/>
      <c r="GR506" s="5"/>
    </row>
    <row r="507" spans="1:200" s="2" customFormat="1" ht="24.75" customHeight="1" collapsed="1" x14ac:dyDescent="0.3">
      <c r="A507" s="152">
        <v>32</v>
      </c>
      <c r="B507" s="212" t="s">
        <v>428</v>
      </c>
      <c r="C507" s="100" t="s">
        <v>91</v>
      </c>
      <c r="D507" s="152">
        <v>1</v>
      </c>
      <c r="E507" s="152"/>
      <c r="F507" s="152"/>
      <c r="G507" s="152"/>
      <c r="H507" s="152"/>
      <c r="I507" s="152"/>
      <c r="J507" s="152"/>
      <c r="K507" s="152"/>
      <c r="L507" s="152">
        <f>SUM(L508:L517)</f>
        <v>168</v>
      </c>
      <c r="M507" s="152">
        <f>SUM(M508:M517)</f>
        <v>116</v>
      </c>
      <c r="N507" s="152">
        <f>SUM(N508:N517)</f>
        <v>0</v>
      </c>
      <c r="O507" s="71">
        <f t="shared" ref="O507:BH507" si="4535">SUM(O508:O523)</f>
        <v>0</v>
      </c>
      <c r="P507" s="152">
        <f t="shared" si="4535"/>
        <v>60</v>
      </c>
      <c r="Q507" s="152">
        <f t="shared" si="4535"/>
        <v>44</v>
      </c>
      <c r="R507" s="152">
        <f t="shared" si="4535"/>
        <v>42</v>
      </c>
      <c r="S507" s="152">
        <f t="shared" si="4535"/>
        <v>14</v>
      </c>
      <c r="T507" s="152">
        <f t="shared" si="4535"/>
        <v>0</v>
      </c>
      <c r="U507" s="152">
        <f t="shared" si="4535"/>
        <v>0</v>
      </c>
      <c r="V507" s="152">
        <f t="shared" si="4535"/>
        <v>14</v>
      </c>
      <c r="W507" s="152">
        <f t="shared" si="4535"/>
        <v>0</v>
      </c>
      <c r="X507" s="152">
        <f t="shared" si="4535"/>
        <v>0</v>
      </c>
      <c r="Y507" s="152">
        <f t="shared" si="4535"/>
        <v>12.600000000000001</v>
      </c>
      <c r="Z507" s="152">
        <f t="shared" si="4535"/>
        <v>0</v>
      </c>
      <c r="AA507" s="152">
        <f t="shared" si="4535"/>
        <v>0</v>
      </c>
      <c r="AB507" s="152">
        <f t="shared" si="4535"/>
        <v>0</v>
      </c>
      <c r="AC507" s="152">
        <f t="shared" si="4535"/>
        <v>0</v>
      </c>
      <c r="AD507" s="152">
        <f t="shared" si="4535"/>
        <v>0</v>
      </c>
      <c r="AE507" s="152">
        <f t="shared" si="4535"/>
        <v>0</v>
      </c>
      <c r="AF507" s="152">
        <f t="shared" si="4535"/>
        <v>3</v>
      </c>
      <c r="AG507" s="152">
        <f t="shared" si="4535"/>
        <v>186</v>
      </c>
      <c r="AH507" s="152">
        <f t="shared" si="4535"/>
        <v>0</v>
      </c>
      <c r="AI507" s="71">
        <f t="shared" si="4535"/>
        <v>0</v>
      </c>
      <c r="AJ507" s="152">
        <f t="shared" si="4535"/>
        <v>0</v>
      </c>
      <c r="AK507" s="152">
        <f t="shared" si="4535"/>
        <v>0</v>
      </c>
      <c r="AL507" s="152">
        <f t="shared" si="4535"/>
        <v>1</v>
      </c>
      <c r="AM507" s="152">
        <f t="shared" si="4535"/>
        <v>48</v>
      </c>
      <c r="AN507" s="152">
        <f t="shared" si="4535"/>
        <v>0</v>
      </c>
      <c r="AO507" s="152">
        <f t="shared" si="4535"/>
        <v>0</v>
      </c>
      <c r="AP507" s="152">
        <f t="shared" si="4535"/>
        <v>0</v>
      </c>
      <c r="AQ507" s="152">
        <f t="shared" si="4535"/>
        <v>0</v>
      </c>
      <c r="AR507" s="152">
        <f t="shared" si="4535"/>
        <v>0</v>
      </c>
      <c r="AS507" s="152">
        <f t="shared" si="4535"/>
        <v>0</v>
      </c>
      <c r="AT507" s="152">
        <f>SUM(AT508:AT523)</f>
        <v>0</v>
      </c>
      <c r="AU507" s="152">
        <f>SUM(AU508:AU523)</f>
        <v>0</v>
      </c>
      <c r="AV507" s="152">
        <f t="shared" si="4535"/>
        <v>0</v>
      </c>
      <c r="AW507" s="152">
        <f t="shared" si="4535"/>
        <v>0</v>
      </c>
      <c r="AX507" s="152">
        <f t="shared" si="4535"/>
        <v>4</v>
      </c>
      <c r="AY507" s="152">
        <f t="shared" si="4535"/>
        <v>29.666666666666668</v>
      </c>
      <c r="AZ507" s="152">
        <f t="shared" si="4535"/>
        <v>0</v>
      </c>
      <c r="BA507" s="152">
        <f t="shared" si="4535"/>
        <v>0</v>
      </c>
      <c r="BB507" s="152">
        <f t="shared" si="4535"/>
        <v>0</v>
      </c>
      <c r="BC507" s="152">
        <f t="shared" si="4535"/>
        <v>0</v>
      </c>
      <c r="BD507" s="152">
        <f t="shared" si="4535"/>
        <v>0</v>
      </c>
      <c r="BE507" s="152">
        <f t="shared" si="4535"/>
        <v>0</v>
      </c>
      <c r="BF507" s="152">
        <f t="shared" si="4535"/>
        <v>0</v>
      </c>
      <c r="BG507" s="71">
        <f t="shared" si="4535"/>
        <v>334.26666666666671</v>
      </c>
      <c r="BH507" s="71">
        <f t="shared" si="4535"/>
        <v>87.666666666666671</v>
      </c>
      <c r="BI507" s="152"/>
      <c r="BJ507" s="152"/>
      <c r="BK507" s="152"/>
      <c r="BL507" s="152"/>
      <c r="BM507" s="152">
        <v>32</v>
      </c>
      <c r="BN507" s="212" t="s">
        <v>428</v>
      </c>
      <c r="BO507" s="100" t="s">
        <v>91</v>
      </c>
      <c r="BP507" s="152">
        <v>1</v>
      </c>
      <c r="BQ507" s="152"/>
      <c r="BR507" s="152"/>
      <c r="BS507" s="152"/>
      <c r="BT507" s="152"/>
      <c r="BU507" s="152"/>
      <c r="BV507" s="152"/>
      <c r="BW507" s="152"/>
      <c r="BX507" s="152">
        <f>SUM(BX508:BX517)</f>
        <v>328</v>
      </c>
      <c r="BY507" s="152">
        <f>SUM(BY508:BY517)</f>
        <v>134</v>
      </c>
      <c r="BZ507" s="152">
        <f>SUM(BZ508:BZ517)</f>
        <v>0</v>
      </c>
      <c r="CA507" s="71">
        <f t="shared" ref="CA507:DT507" si="4536">SUM(CA508:CA523)</f>
        <v>0</v>
      </c>
      <c r="CB507" s="152">
        <f t="shared" si="4536"/>
        <v>116</v>
      </c>
      <c r="CC507" s="152">
        <f t="shared" si="4536"/>
        <v>98</v>
      </c>
      <c r="CD507" s="152">
        <f t="shared" si="4536"/>
        <v>148</v>
      </c>
      <c r="CE507" s="152">
        <f t="shared" si="4536"/>
        <v>148</v>
      </c>
      <c r="CF507" s="152">
        <f t="shared" si="4536"/>
        <v>0</v>
      </c>
      <c r="CG507" s="152">
        <f t="shared" si="4536"/>
        <v>0</v>
      </c>
      <c r="CH507" s="152">
        <f t="shared" si="4536"/>
        <v>0</v>
      </c>
      <c r="CI507" s="152">
        <f t="shared" si="4536"/>
        <v>0</v>
      </c>
      <c r="CJ507" s="152">
        <f t="shared" si="4536"/>
        <v>6</v>
      </c>
      <c r="CK507" s="152">
        <f t="shared" si="4536"/>
        <v>32.4</v>
      </c>
      <c r="CL507" s="152">
        <f t="shared" si="4536"/>
        <v>0</v>
      </c>
      <c r="CM507" s="152">
        <f t="shared" si="4536"/>
        <v>0</v>
      </c>
      <c r="CN507" s="152">
        <f t="shared" si="4536"/>
        <v>0</v>
      </c>
      <c r="CO507" s="152">
        <f t="shared" si="4536"/>
        <v>0</v>
      </c>
      <c r="CP507" s="152">
        <f t="shared" si="4536"/>
        <v>0</v>
      </c>
      <c r="CQ507" s="152">
        <f t="shared" si="4536"/>
        <v>0</v>
      </c>
      <c r="CR507" s="152">
        <f t="shared" si="4536"/>
        <v>0</v>
      </c>
      <c r="CS507" s="152">
        <f t="shared" si="4536"/>
        <v>0</v>
      </c>
      <c r="CT507" s="152">
        <f t="shared" si="4536"/>
        <v>0</v>
      </c>
      <c r="CU507" s="71">
        <f t="shared" si="4536"/>
        <v>0</v>
      </c>
      <c r="CV507" s="152">
        <f t="shared" si="4536"/>
        <v>0</v>
      </c>
      <c r="CW507" s="152">
        <f t="shared" si="4536"/>
        <v>0</v>
      </c>
      <c r="CX507" s="152">
        <f t="shared" si="4536"/>
        <v>2</v>
      </c>
      <c r="CY507" s="152">
        <f t="shared" si="4536"/>
        <v>78</v>
      </c>
      <c r="CZ507" s="152">
        <f t="shared" si="4536"/>
        <v>0</v>
      </c>
      <c r="DA507" s="152">
        <f t="shared" si="4536"/>
        <v>0</v>
      </c>
      <c r="DB507" s="152">
        <f t="shared" si="4536"/>
        <v>0</v>
      </c>
      <c r="DC507" s="169">
        <f t="shared" si="4536"/>
        <v>0</v>
      </c>
      <c r="DD507" s="152">
        <f t="shared" si="4536"/>
        <v>4</v>
      </c>
      <c r="DE507" s="169">
        <f t="shared" si="4536"/>
        <v>24</v>
      </c>
      <c r="DF507" s="152">
        <f t="shared" si="4536"/>
        <v>0</v>
      </c>
      <c r="DG507" s="152">
        <f t="shared" si="4536"/>
        <v>0</v>
      </c>
      <c r="DH507" s="152">
        <f t="shared" si="4536"/>
        <v>0</v>
      </c>
      <c r="DI507" s="152">
        <f t="shared" si="4536"/>
        <v>0</v>
      </c>
      <c r="DJ507" s="152">
        <f t="shared" si="4536"/>
        <v>3</v>
      </c>
      <c r="DK507" s="169">
        <f t="shared" si="4536"/>
        <v>24</v>
      </c>
      <c r="DL507" s="152">
        <f t="shared" si="4536"/>
        <v>0</v>
      </c>
      <c r="DM507" s="152">
        <f t="shared" si="4536"/>
        <v>0</v>
      </c>
      <c r="DN507" s="152">
        <f t="shared" si="4536"/>
        <v>0</v>
      </c>
      <c r="DO507" s="152">
        <f t="shared" si="4536"/>
        <v>0</v>
      </c>
      <c r="DP507" s="152">
        <f t="shared" si="4536"/>
        <v>0</v>
      </c>
      <c r="DQ507" s="152">
        <f t="shared" si="4536"/>
        <v>0</v>
      </c>
      <c r="DR507" s="152">
        <f t="shared" si="4536"/>
        <v>0</v>
      </c>
      <c r="DS507" s="71">
        <f t="shared" si="4536"/>
        <v>410.4</v>
      </c>
      <c r="DT507" s="71">
        <f t="shared" si="4536"/>
        <v>300</v>
      </c>
      <c r="DU507" s="152"/>
      <c r="DV507" s="152"/>
      <c r="DW507" s="152"/>
      <c r="DX507" s="152"/>
      <c r="DY507" s="152">
        <v>32</v>
      </c>
      <c r="DZ507" s="212" t="s">
        <v>428</v>
      </c>
      <c r="EA507" s="100" t="s">
        <v>91</v>
      </c>
      <c r="EB507" s="152">
        <v>1</v>
      </c>
      <c r="EC507" s="152"/>
      <c r="ED507" s="152"/>
      <c r="EE507" s="152"/>
      <c r="EF507" s="152"/>
      <c r="EG507" s="152"/>
      <c r="EH507" s="152"/>
      <c r="EI507" s="152"/>
      <c r="EJ507" s="152">
        <f>SUM(EJ508:EJ523)</f>
        <v>684</v>
      </c>
      <c r="EK507" s="152">
        <f>SUM(EK508:EK523)</f>
        <v>380</v>
      </c>
      <c r="EL507" s="152">
        <f>SUM(EL508:EL523)</f>
        <v>0</v>
      </c>
      <c r="EM507" s="71">
        <f>SUM(EM508:EM523)</f>
        <v>0</v>
      </c>
      <c r="EN507" s="152">
        <f t="shared" ref="EN507:GF507" si="4537">SUM(EN508:EN523)</f>
        <v>176</v>
      </c>
      <c r="EO507" s="152">
        <f t="shared" si="4537"/>
        <v>142</v>
      </c>
      <c r="EP507" s="152">
        <f t="shared" si="4537"/>
        <v>190</v>
      </c>
      <c r="EQ507" s="152">
        <f t="shared" si="4537"/>
        <v>162</v>
      </c>
      <c r="ER507" s="152">
        <f t="shared" si="4537"/>
        <v>0</v>
      </c>
      <c r="ES507" s="152">
        <f t="shared" si="4537"/>
        <v>0</v>
      </c>
      <c r="ET507" s="152">
        <f t="shared" si="4537"/>
        <v>14</v>
      </c>
      <c r="EU507" s="152">
        <f t="shared" si="4537"/>
        <v>0</v>
      </c>
      <c r="EV507" s="152">
        <f t="shared" si="4537"/>
        <v>6</v>
      </c>
      <c r="EW507" s="152">
        <f t="shared" si="4537"/>
        <v>45.000000000000007</v>
      </c>
      <c r="EX507" s="152">
        <f t="shared" si="4537"/>
        <v>0</v>
      </c>
      <c r="EY507" s="152">
        <f t="shared" si="4537"/>
        <v>0</v>
      </c>
      <c r="EZ507" s="152">
        <f t="shared" si="4537"/>
        <v>0</v>
      </c>
      <c r="FA507" s="152">
        <f t="shared" si="4537"/>
        <v>0</v>
      </c>
      <c r="FB507" s="152">
        <f t="shared" si="4537"/>
        <v>0</v>
      </c>
      <c r="FC507" s="152">
        <f t="shared" si="4537"/>
        <v>0</v>
      </c>
      <c r="FD507" s="152">
        <f t="shared" si="4537"/>
        <v>3</v>
      </c>
      <c r="FE507" s="152">
        <f t="shared" si="4537"/>
        <v>186</v>
      </c>
      <c r="FF507" s="152">
        <f t="shared" si="4537"/>
        <v>0</v>
      </c>
      <c r="FG507" s="71">
        <f t="shared" si="4537"/>
        <v>0</v>
      </c>
      <c r="FH507" s="152">
        <f t="shared" si="4537"/>
        <v>0</v>
      </c>
      <c r="FI507" s="152">
        <f t="shared" si="4537"/>
        <v>0</v>
      </c>
      <c r="FJ507" s="152">
        <f t="shared" si="4537"/>
        <v>3</v>
      </c>
      <c r="FK507" s="152">
        <f t="shared" si="4537"/>
        <v>126</v>
      </c>
      <c r="FL507" s="152">
        <f t="shared" si="4537"/>
        <v>0</v>
      </c>
      <c r="FM507" s="152">
        <f t="shared" si="4537"/>
        <v>0</v>
      </c>
      <c r="FN507" s="152">
        <f t="shared" si="4537"/>
        <v>0</v>
      </c>
      <c r="FO507" s="152">
        <f t="shared" si="4537"/>
        <v>0</v>
      </c>
      <c r="FP507" s="152">
        <f t="shared" si="4537"/>
        <v>4</v>
      </c>
      <c r="FQ507" s="152">
        <f t="shared" si="4537"/>
        <v>24</v>
      </c>
      <c r="FR507" s="152"/>
      <c r="FS507" s="152">
        <f>SUM(FS508:FS523)</f>
        <v>0</v>
      </c>
      <c r="FT507" s="152">
        <f t="shared" si="4537"/>
        <v>0</v>
      </c>
      <c r="FU507" s="152">
        <f t="shared" si="4537"/>
        <v>0</v>
      </c>
      <c r="FV507" s="152">
        <f t="shared" si="4537"/>
        <v>7</v>
      </c>
      <c r="FW507" s="152">
        <f t="shared" si="4537"/>
        <v>53.666666666666671</v>
      </c>
      <c r="FX507" s="152">
        <f t="shared" si="4537"/>
        <v>0</v>
      </c>
      <c r="FY507" s="152">
        <f t="shared" si="4537"/>
        <v>0</v>
      </c>
      <c r="FZ507" s="152">
        <f t="shared" si="4537"/>
        <v>0</v>
      </c>
      <c r="GA507" s="152">
        <f t="shared" si="4537"/>
        <v>0</v>
      </c>
      <c r="GB507" s="152">
        <f t="shared" si="4537"/>
        <v>0</v>
      </c>
      <c r="GC507" s="152">
        <f t="shared" si="4537"/>
        <v>0</v>
      </c>
      <c r="GD507" s="152">
        <f t="shared" si="4537"/>
        <v>0</v>
      </c>
      <c r="GE507" s="71">
        <f t="shared" si="4537"/>
        <v>744.66666666666674</v>
      </c>
      <c r="GF507" s="71">
        <f t="shared" si="4537"/>
        <v>387.66666666666663</v>
      </c>
      <c r="GG507" s="152"/>
      <c r="GH507" s="152"/>
      <c r="GI507" s="152"/>
      <c r="GJ507" s="264"/>
      <c r="GK507" s="268"/>
      <c r="GL507" s="265"/>
      <c r="GM507" s="7"/>
      <c r="GO507" s="11"/>
      <c r="GP507" s="37"/>
      <c r="GR507" s="38"/>
    </row>
    <row r="508" spans="1:200" ht="24.75" hidden="1" customHeight="1" outlineLevel="1" x14ac:dyDescent="0.3">
      <c r="A508" s="108"/>
      <c r="B508" s="62" t="s">
        <v>102</v>
      </c>
      <c r="C508" s="63" t="s">
        <v>94</v>
      </c>
      <c r="D508" s="63" t="s">
        <v>190</v>
      </c>
      <c r="E508" s="63" t="s">
        <v>187</v>
      </c>
      <c r="F508" s="119" t="s">
        <v>199</v>
      </c>
      <c r="G508" s="119">
        <v>7</v>
      </c>
      <c r="H508" s="63">
        <v>22</v>
      </c>
      <c r="I508" s="63">
        <v>1</v>
      </c>
      <c r="J508" s="63">
        <v>1</v>
      </c>
      <c r="K508" s="63">
        <f>SUM(J508)*2</f>
        <v>2</v>
      </c>
      <c r="L508" s="62">
        <v>38</v>
      </c>
      <c r="M508" s="64">
        <f t="shared" ref="M508:M510" si="4538">SUM(N508+P508+R508+T508+V508)</f>
        <v>24</v>
      </c>
      <c r="N508" s="65"/>
      <c r="O508" s="66">
        <f t="shared" ref="O508:O511" si="4539">SUM(N508)*I508</f>
        <v>0</v>
      </c>
      <c r="P508" s="65">
        <v>18</v>
      </c>
      <c r="Q508" s="66">
        <f>J508*P508</f>
        <v>18</v>
      </c>
      <c r="R508" s="65">
        <v>6</v>
      </c>
      <c r="S508" s="66">
        <f>SUM(R508)*J508</f>
        <v>6</v>
      </c>
      <c r="T508" s="65"/>
      <c r="U508" s="66">
        <f>SUM(T508)*K508</f>
        <v>0</v>
      </c>
      <c r="V508" s="65"/>
      <c r="W508" s="66">
        <f>SUM(V508)*J508*5</f>
        <v>0</v>
      </c>
      <c r="X508" s="67">
        <v>0</v>
      </c>
      <c r="Y508" s="68">
        <v>5.4</v>
      </c>
      <c r="Z508" s="65"/>
      <c r="AA508" s="66"/>
      <c r="AB508" s="65"/>
      <c r="AC508" s="67">
        <f>SUM(AB508)*3*H508/5</f>
        <v>0</v>
      </c>
      <c r="AD508" s="65"/>
      <c r="AE508" s="69">
        <f>SUM(AD508*H508*(30+4))</f>
        <v>0</v>
      </c>
      <c r="AF508" s="65">
        <v>1</v>
      </c>
      <c r="AG508" s="66">
        <f>SUM(AF508*H508*3)</f>
        <v>66</v>
      </c>
      <c r="AH508" s="65"/>
      <c r="AI508" s="67">
        <f>SUM(AH508*H508/3)</f>
        <v>0</v>
      </c>
      <c r="AJ508" s="65"/>
      <c r="AK508" s="67">
        <f>SUM(AJ508*H508*2/3)</f>
        <v>0</v>
      </c>
      <c r="AL508" s="65"/>
      <c r="AM508" s="66">
        <f>SUM(AL508*H508)*2</f>
        <v>0</v>
      </c>
      <c r="AN508" s="65"/>
      <c r="AO508" s="66">
        <f>SUM(AN508*J508*2)</f>
        <v>0</v>
      </c>
      <c r="AP508" s="65"/>
      <c r="AQ508" s="67">
        <f>SUM(AP508*H508*2)</f>
        <v>0</v>
      </c>
      <c r="AR508" s="65"/>
      <c r="AS508" s="67">
        <f>SUM(J508*AR508*6)</f>
        <v>0</v>
      </c>
      <c r="AT508" s="65"/>
      <c r="AU508" s="67">
        <f>AT508*H508/3</f>
        <v>0</v>
      </c>
      <c r="AV508" s="65"/>
      <c r="AW508" s="66">
        <f>SUM(J508*AV508*6)</f>
        <v>0</v>
      </c>
      <c r="AX508" s="65">
        <v>1</v>
      </c>
      <c r="AY508" s="67">
        <f>AX508*J508*8</f>
        <v>8</v>
      </c>
      <c r="AZ508" s="65"/>
      <c r="BA508" s="67">
        <f>SUM(AZ508*K508*5*6)</f>
        <v>0</v>
      </c>
      <c r="BB508" s="65"/>
      <c r="BC508" s="67">
        <f>SUM(BB508*K508*4*6)</f>
        <v>0</v>
      </c>
      <c r="BD508" s="65"/>
      <c r="BE508" s="70">
        <f>SUM(BD508*50)</f>
        <v>0</v>
      </c>
      <c r="BF508" s="70"/>
      <c r="BG508" s="70">
        <f t="shared" ref="BG508:BG523" si="4540">SUM(AO508+BE508+BC508+BA508+AY508+AW508+AS508+AQ508+AK508+AM508+AI508+AG508+AE508+AC508+AA508+Y508+X508+W508+U508+Q508+O508+S508+AU508)</f>
        <v>103.4</v>
      </c>
      <c r="BH508" s="70">
        <f t="shared" ref="BH508:BH523" si="4541">SUM(O508+Q508+U508+W508+X508+AS508+AW508+AY508+BA508+BC508+S508+AQ508)</f>
        <v>32</v>
      </c>
      <c r="BI508" s="116"/>
      <c r="BJ508" s="116"/>
      <c r="BK508" s="116"/>
      <c r="BL508" s="117"/>
      <c r="BM508" s="108"/>
      <c r="BN508" s="62" t="s">
        <v>213</v>
      </c>
      <c r="BO508" s="63" t="s">
        <v>110</v>
      </c>
      <c r="BP508" s="63" t="s">
        <v>95</v>
      </c>
      <c r="BQ508" s="63" t="s">
        <v>130</v>
      </c>
      <c r="BR508" s="63" t="s">
        <v>417</v>
      </c>
      <c r="BS508" s="63">
        <v>8</v>
      </c>
      <c r="BT508" s="63">
        <v>166</v>
      </c>
      <c r="BU508" s="63">
        <v>1</v>
      </c>
      <c r="BV508" s="63">
        <v>1</v>
      </c>
      <c r="BW508" s="63">
        <f>SUM(BV508)*2</f>
        <v>2</v>
      </c>
      <c r="BX508" s="120">
        <v>40</v>
      </c>
      <c r="BY508" s="64">
        <f>SUM(BZ508+CB508+CD508+CF508+CH508)</f>
        <v>16</v>
      </c>
      <c r="BZ508" s="65"/>
      <c r="CA508" s="66">
        <f>SUM(BZ508)*BU508</f>
        <v>0</v>
      </c>
      <c r="CB508" s="65">
        <v>10</v>
      </c>
      <c r="CC508" s="66">
        <f>BV508*CB508</f>
        <v>10</v>
      </c>
      <c r="CD508" s="65">
        <v>6</v>
      </c>
      <c r="CE508" s="66">
        <f>SUM(CD508)*BV508</f>
        <v>6</v>
      </c>
      <c r="CF508" s="65"/>
      <c r="CG508" s="66">
        <f>SUM(CF508)*BW508</f>
        <v>0</v>
      </c>
      <c r="CH508" s="65"/>
      <c r="CI508" s="66">
        <f>SUM(CH508)*BV508*5</f>
        <v>0</v>
      </c>
      <c r="CJ508" s="67">
        <f>SUM(BV508*DJ508*2+BW508*DL508*2)</f>
        <v>0</v>
      </c>
      <c r="CK508" s="67"/>
      <c r="CL508" s="65"/>
      <c r="CM508" s="66"/>
      <c r="CN508" s="65"/>
      <c r="CO508" s="67">
        <f>SUM(CN508)*3*BT508/5</f>
        <v>0</v>
      </c>
      <c r="CP508" s="65"/>
      <c r="CQ508" s="69">
        <f>SUM(CP508*BT508*(30+4))</f>
        <v>0</v>
      </c>
      <c r="CR508" s="65"/>
      <c r="CS508" s="66">
        <f>SUM(CR508*BT508*3)</f>
        <v>0</v>
      </c>
      <c r="CT508" s="65"/>
      <c r="CU508" s="67">
        <f>SUM(CT508*BT508/3)</f>
        <v>0</v>
      </c>
      <c r="CV508" s="65"/>
      <c r="CW508" s="67">
        <f>SUM(CV508*BT508*2/3)</f>
        <v>0</v>
      </c>
      <c r="CX508" s="65"/>
      <c r="CY508" s="66">
        <f>SUM(CX508*BT508*2)</f>
        <v>0</v>
      </c>
      <c r="CZ508" s="65"/>
      <c r="DA508" s="66">
        <f>SUM(CZ508*BV508*2)</f>
        <v>0</v>
      </c>
      <c r="DB508" s="65"/>
      <c r="DC508" s="66">
        <f>SUM(DB508*BT508*2)</f>
        <v>0</v>
      </c>
      <c r="DD508" s="65">
        <v>1</v>
      </c>
      <c r="DE508" s="66">
        <f>DD508*BV508*6</f>
        <v>6</v>
      </c>
      <c r="DF508" s="65"/>
      <c r="DG508" s="67">
        <f>DF508*BT508/3</f>
        <v>0</v>
      </c>
      <c r="DH508" s="65"/>
      <c r="DI508" s="66">
        <f>SUM(BV508*DH508*6)</f>
        <v>0</v>
      </c>
      <c r="DJ508" s="65"/>
      <c r="DK508" s="66">
        <f>SUM(BV508*DJ508*8)</f>
        <v>0</v>
      </c>
      <c r="DL508" s="65"/>
      <c r="DM508" s="67"/>
      <c r="DN508" s="65"/>
      <c r="DO508" s="67"/>
      <c r="DP508" s="65"/>
      <c r="DQ508" s="70"/>
      <c r="DR508" s="70"/>
      <c r="DS508" s="70">
        <f t="shared" ref="DS508:DS523" si="4542">SUM(DA508+DQ508+DO508+DM508+DK508+DI508+DE508+DC508+CW508+CY508+CU508+CS508+CQ508+CO508+CM508+CK508+CJ508+CI508+CG508+CC508+CA508+CE508+DG508)</f>
        <v>22</v>
      </c>
      <c r="DT508" s="70">
        <f t="shared" ref="DT508:DT523" si="4543">SUM(CA508+CC508+CG508+CI508+CJ508+DE508+DI508+DK508+DM508+DO508+CE508+DC508)</f>
        <v>22</v>
      </c>
      <c r="DU508" s="116"/>
      <c r="DV508" s="116"/>
      <c r="DW508" s="116"/>
      <c r="DX508" s="117"/>
      <c r="DY508" s="108"/>
      <c r="DZ508" s="70"/>
      <c r="EA508" s="146"/>
      <c r="EB508" s="146"/>
      <c r="EC508" s="146"/>
      <c r="ED508" s="146"/>
      <c r="EE508" s="177"/>
      <c r="EF508" s="177"/>
      <c r="EG508" s="177"/>
      <c r="EH508" s="177"/>
      <c r="EI508" s="177"/>
      <c r="EJ508" s="66">
        <f t="shared" ref="EJ508:EJ523" si="4544">SUM(L508+BX508)</f>
        <v>78</v>
      </c>
      <c r="EK508" s="147">
        <f t="shared" ref="EK508:EK523" si="4545">SUM(M508+BY508)</f>
        <v>40</v>
      </c>
      <c r="EL508" s="65">
        <f t="shared" ref="EL508:EL523" si="4546">SUM(N508+BZ508)</f>
        <v>0</v>
      </c>
      <c r="EM508" s="70">
        <f t="shared" ref="EM508:EM523" si="4547">SUM(O508+CA508)</f>
        <v>0</v>
      </c>
      <c r="EN508" s="65">
        <f t="shared" ref="EN508:EN523" si="4548">SUM(P508+CB508)</f>
        <v>28</v>
      </c>
      <c r="EO508" s="70">
        <f t="shared" ref="EO508:EO523" si="4549">SUM(Q508+CC508)</f>
        <v>28</v>
      </c>
      <c r="EP508" s="65">
        <f t="shared" ref="EP508:EP523" si="4550">SUM(R508+CD508)</f>
        <v>12</v>
      </c>
      <c r="EQ508" s="70">
        <f t="shared" ref="EQ508:EQ523" si="4551">SUM(S508+CE508)</f>
        <v>12</v>
      </c>
      <c r="ER508" s="65">
        <f t="shared" ref="ER508:ER523" si="4552">SUM(T508+CF508)</f>
        <v>0</v>
      </c>
      <c r="ES508" s="70">
        <f t="shared" ref="ES508:ES523" si="4553">SUM(U508+CG508)</f>
        <v>0</v>
      </c>
      <c r="ET508" s="113">
        <f t="shared" ref="ET508:ET523" si="4554">SUM(V508+CH508)</f>
        <v>0</v>
      </c>
      <c r="EU508" s="70">
        <f t="shared" ref="EU508:EU523" si="4555">SUM(W508+CI508)</f>
        <v>0</v>
      </c>
      <c r="EV508" s="70">
        <f t="shared" ref="EV508:EV523" si="4556">SUM(X508+CJ508)</f>
        <v>0</v>
      </c>
      <c r="EW508" s="70">
        <f t="shared" ref="EW508:EW523" si="4557">SUM(Y508+CK508)</f>
        <v>5.4</v>
      </c>
      <c r="EX508" s="113">
        <f t="shared" ref="EX508:EX523" si="4558">SUM(Z508+CL508)</f>
        <v>0</v>
      </c>
      <c r="EY508" s="70">
        <f t="shared" ref="EY508:EY523" si="4559">SUM(AA508+CM508)</f>
        <v>0</v>
      </c>
      <c r="EZ508" s="113">
        <f t="shared" ref="EZ508:EZ523" si="4560">SUM(AB508+CN508)</f>
        <v>0</v>
      </c>
      <c r="FA508" s="70">
        <f t="shared" ref="FA508:FA523" si="4561">SUM(AC508+CO508)</f>
        <v>0</v>
      </c>
      <c r="FB508" s="113">
        <f t="shared" ref="FB508:FB523" si="4562">SUM(AD508+CP508)</f>
        <v>0</v>
      </c>
      <c r="FC508" s="114">
        <f t="shared" ref="FC508:FC523" si="4563">SUM(AE508+CQ508)</f>
        <v>0</v>
      </c>
      <c r="FD508" s="113">
        <f t="shared" ref="FD508:FD523" si="4564">SUM(AF508+CR508)</f>
        <v>1</v>
      </c>
      <c r="FE508" s="70">
        <f t="shared" ref="FE508:FE523" si="4565">SUM(AG508+CS508)</f>
        <v>66</v>
      </c>
      <c r="FF508" s="113">
        <f t="shared" ref="FF508:FF523" si="4566">SUM(AH508+CT508)</f>
        <v>0</v>
      </c>
      <c r="FG508" s="70">
        <f t="shared" ref="FG508:FG523" si="4567">SUM(AI508+CU508)</f>
        <v>0</v>
      </c>
      <c r="FH508" s="113">
        <f t="shared" ref="FH508:FH523" si="4568">SUM(AJ508+CV508)</f>
        <v>0</v>
      </c>
      <c r="FI508" s="70">
        <f t="shared" ref="FI508:FI523" si="4569">SUM(AK508+CW508)</f>
        <v>0</v>
      </c>
      <c r="FJ508" s="113">
        <f t="shared" ref="FJ508:FJ523" si="4570">SUM(AL508+CX508)</f>
        <v>0</v>
      </c>
      <c r="FK508" s="70">
        <f t="shared" ref="FK508:FK523" si="4571">SUM(AM508+CY508)</f>
        <v>0</v>
      </c>
      <c r="FL508" s="113">
        <f t="shared" ref="FL508:FL523" si="4572">SUM(AN508+CZ508)</f>
        <v>0</v>
      </c>
      <c r="FM508" s="70">
        <f t="shared" ref="FM508:FM523" si="4573">SUM(AO508+DA508)</f>
        <v>0</v>
      </c>
      <c r="FN508" s="113">
        <f t="shared" ref="FN508:FN523" si="4574">SUM(AP508+DB508)</f>
        <v>0</v>
      </c>
      <c r="FO508" s="70">
        <f t="shared" ref="FO508:FO523" si="4575">SUM(AQ508+DC508)</f>
        <v>0</v>
      </c>
      <c r="FP508" s="113">
        <f t="shared" ref="FP508:FP523" si="4576">SUM(AR508+DD508)</f>
        <v>1</v>
      </c>
      <c r="FQ508" s="70">
        <f t="shared" ref="FQ508:FS523" si="4577">SUM(AS508+DE508)</f>
        <v>6</v>
      </c>
      <c r="FR508" s="113"/>
      <c r="FS508" s="70">
        <f t="shared" si="4577"/>
        <v>0</v>
      </c>
      <c r="FT508" s="113">
        <f t="shared" ref="FT508:FT523" si="4578">SUM(AV508+DH508)</f>
        <v>0</v>
      </c>
      <c r="FU508" s="70">
        <f t="shared" ref="FU508:FU523" si="4579">SUM(AW508+DI508)</f>
        <v>0</v>
      </c>
      <c r="FV508" s="113">
        <f t="shared" ref="FV508:FV523" si="4580">SUM(AX508+DJ508)</f>
        <v>1</v>
      </c>
      <c r="FW508" s="70">
        <f t="shared" ref="FW508:FW523" si="4581">SUM(AY508+DK508)</f>
        <v>8</v>
      </c>
      <c r="FX508" s="113">
        <f t="shared" ref="FX508:FX523" si="4582">SUM(AZ508+DL508)</f>
        <v>0</v>
      </c>
      <c r="FY508" s="70">
        <f t="shared" ref="FY508:FY523" si="4583">SUM(BA508+DM508)</f>
        <v>0</v>
      </c>
      <c r="FZ508" s="113">
        <f t="shared" ref="FZ508:FZ523" si="4584">SUM(BB508+DN508)</f>
        <v>0</v>
      </c>
      <c r="GA508" s="70">
        <f t="shared" ref="GA508:GA523" si="4585">SUM(BC508+DO508)</f>
        <v>0</v>
      </c>
      <c r="GB508" s="113">
        <f t="shared" ref="GB508:GB523" si="4586">SUM(BD508+DP508)</f>
        <v>0</v>
      </c>
      <c r="GC508" s="70">
        <f t="shared" ref="GC508:GC523" si="4587">SUM(BE508+DQ508)</f>
        <v>0</v>
      </c>
      <c r="GD508" s="70">
        <f t="shared" ref="GD508:GD523" si="4588">SUM(BF508+DR508)</f>
        <v>0</v>
      </c>
      <c r="GE508" s="70">
        <f t="shared" ref="GE508:GE523" si="4589">SUM(BG508+DS508)</f>
        <v>125.4</v>
      </c>
      <c r="GF508" s="70">
        <f t="shared" ref="GF508:GF523" si="4590">SUM(BH508+DT508)</f>
        <v>54</v>
      </c>
      <c r="GG508" s="116"/>
      <c r="GH508" s="116"/>
      <c r="GI508" s="116"/>
      <c r="GJ508" s="116"/>
      <c r="GK508" s="267"/>
      <c r="GL508" s="10"/>
      <c r="GM508" s="10"/>
      <c r="GN508" s="1"/>
      <c r="GO508" s="13"/>
      <c r="GP508" s="26"/>
      <c r="GQ508" s="5"/>
      <c r="GR508" s="5"/>
    </row>
    <row r="509" spans="1:200" ht="24.95" hidden="1" customHeight="1" outlineLevel="1" x14ac:dyDescent="0.3">
      <c r="A509" s="108"/>
      <c r="B509" s="62" t="s">
        <v>102</v>
      </c>
      <c r="C509" s="119" t="s">
        <v>94</v>
      </c>
      <c r="D509" s="119" t="s">
        <v>186</v>
      </c>
      <c r="E509" s="119" t="s">
        <v>187</v>
      </c>
      <c r="F509" s="63" t="s">
        <v>202</v>
      </c>
      <c r="G509" s="119">
        <v>5</v>
      </c>
      <c r="H509" s="63">
        <v>23</v>
      </c>
      <c r="I509" s="63">
        <v>1</v>
      </c>
      <c r="J509" s="63">
        <v>1</v>
      </c>
      <c r="K509" s="63">
        <f>J509*2</f>
        <v>2</v>
      </c>
      <c r="L509" s="120">
        <v>16</v>
      </c>
      <c r="M509" s="121">
        <f t="shared" si="4538"/>
        <v>12</v>
      </c>
      <c r="N509" s="122"/>
      <c r="O509" s="123">
        <f t="shared" si="4539"/>
        <v>0</v>
      </c>
      <c r="P509" s="122">
        <v>8</v>
      </c>
      <c r="Q509" s="123">
        <f>J509*P509</f>
        <v>8</v>
      </c>
      <c r="R509" s="122">
        <v>4</v>
      </c>
      <c r="S509" s="123">
        <f>SUM(R509)*J509</f>
        <v>4</v>
      </c>
      <c r="T509" s="65"/>
      <c r="U509" s="66">
        <f>SUM(T509)*K509</f>
        <v>0</v>
      </c>
      <c r="V509" s="65"/>
      <c r="W509" s="66">
        <f>SUM(V509)*J509*5</f>
        <v>0</v>
      </c>
      <c r="X509" s="67">
        <v>0</v>
      </c>
      <c r="Y509" s="68">
        <f>SUM(L509*15/100*J509)</f>
        <v>2.4</v>
      </c>
      <c r="Z509" s="65"/>
      <c r="AA509" s="66"/>
      <c r="AB509" s="65"/>
      <c r="AC509" s="67">
        <f>SUM(AB509)*3*H509/5</f>
        <v>0</v>
      </c>
      <c r="AD509" s="65"/>
      <c r="AE509" s="69">
        <f>SUM(AD509*H509*(30+4))</f>
        <v>0</v>
      </c>
      <c r="AF509" s="65">
        <v>1</v>
      </c>
      <c r="AG509" s="66">
        <f>SUM(AF509*H509*3)</f>
        <v>69</v>
      </c>
      <c r="AH509" s="66"/>
      <c r="AI509" s="67">
        <f>SUM(AH509*H509/3)</f>
        <v>0</v>
      </c>
      <c r="AJ509" s="65"/>
      <c r="AK509" s="67">
        <f>SUM(AJ509*H509*2/3)</f>
        <v>0</v>
      </c>
      <c r="AL509" s="65"/>
      <c r="AM509" s="66">
        <f>SUM(AL509*H509)*2</f>
        <v>0</v>
      </c>
      <c r="AN509" s="65"/>
      <c r="AO509" s="66">
        <f>SUM(AN509*J509*2)</f>
        <v>0</v>
      </c>
      <c r="AP509" s="65"/>
      <c r="AQ509" s="67">
        <f>SUM(AP509*H509*2)</f>
        <v>0</v>
      </c>
      <c r="AR509" s="65"/>
      <c r="AS509" s="67">
        <f>AR509*J509*6</f>
        <v>0</v>
      </c>
      <c r="AT509" s="65"/>
      <c r="AU509" s="67">
        <f>AT509*H509/3</f>
        <v>0</v>
      </c>
      <c r="AV509" s="66"/>
      <c r="AW509" s="66">
        <f>SUM(J509*AV509*6)</f>
        <v>0</v>
      </c>
      <c r="AX509" s="65">
        <v>1</v>
      </c>
      <c r="AY509" s="67">
        <f>SUM(J509*AX509*8)</f>
        <v>8</v>
      </c>
      <c r="AZ509" s="66"/>
      <c r="BA509" s="67">
        <f>SUM(AZ509*K509*5*6)</f>
        <v>0</v>
      </c>
      <c r="BB509" s="65"/>
      <c r="BC509" s="67">
        <f>SUM(BB509*K509*4*6)</f>
        <v>0</v>
      </c>
      <c r="BD509" s="65"/>
      <c r="BE509" s="70">
        <f>SUM(BD509*50)</f>
        <v>0</v>
      </c>
      <c r="BF509" s="70"/>
      <c r="BG509" s="70">
        <f t="shared" si="4540"/>
        <v>91.4</v>
      </c>
      <c r="BH509" s="70">
        <f t="shared" si="4541"/>
        <v>20</v>
      </c>
      <c r="BI509" s="116"/>
      <c r="BJ509" s="116"/>
      <c r="BK509" s="116"/>
      <c r="BL509" s="117"/>
      <c r="BM509" s="108"/>
      <c r="BN509" s="134" t="s">
        <v>257</v>
      </c>
      <c r="BO509" s="63" t="s">
        <v>110</v>
      </c>
      <c r="BP509" s="63" t="s">
        <v>95</v>
      </c>
      <c r="BQ509" s="63" t="s">
        <v>130</v>
      </c>
      <c r="BR509" s="63" t="s">
        <v>414</v>
      </c>
      <c r="BS509" s="63">
        <v>10</v>
      </c>
      <c r="BT509" s="63">
        <v>97</v>
      </c>
      <c r="BU509" s="63">
        <v>1</v>
      </c>
      <c r="BV509" s="63">
        <v>1</v>
      </c>
      <c r="BW509" s="63">
        <f>SUM(BV509)*2</f>
        <v>2</v>
      </c>
      <c r="BX509" s="62">
        <v>30</v>
      </c>
      <c r="BY509" s="135">
        <f t="shared" ref="BY509:BY510" si="4591">SUM(BZ509+CB509+CD509+CF509+CH509)</f>
        <v>30</v>
      </c>
      <c r="BZ509" s="65"/>
      <c r="CA509" s="66">
        <f>SUM(BZ509)*BU509</f>
        <v>0</v>
      </c>
      <c r="CB509" s="65"/>
      <c r="CC509" s="66">
        <f t="shared" ref="CC509" si="4592">BV509*CB509</f>
        <v>0</v>
      </c>
      <c r="CD509" s="65">
        <v>30</v>
      </c>
      <c r="CE509" s="66">
        <f>SUM(CD509)*BV509</f>
        <v>30</v>
      </c>
      <c r="CF509" s="65"/>
      <c r="CG509" s="66">
        <f>SUM(CF509)*BW509</f>
        <v>0</v>
      </c>
      <c r="CH509" s="65"/>
      <c r="CI509" s="66">
        <f>SUM(CH509)*BV509*5</f>
        <v>0</v>
      </c>
      <c r="CJ509" s="67">
        <f t="shared" ref="CJ509" si="4593">SUM(BV509*DJ509*2+BW509*DL509*2)</f>
        <v>0</v>
      </c>
      <c r="CK509" s="67">
        <f t="shared" ref="CK509" si="4594">BX509*BV509*0.05</f>
        <v>1.5</v>
      </c>
      <c r="CL509" s="65"/>
      <c r="CM509" s="66"/>
      <c r="CN509" s="65"/>
      <c r="CO509" s="67">
        <f t="shared" ref="CO509" si="4595">SUM(CN509)*3*BT509/5</f>
        <v>0</v>
      </c>
      <c r="CP509" s="65"/>
      <c r="CQ509" s="69">
        <f>SUM(CP509*BT509*(30+4))</f>
        <v>0</v>
      </c>
      <c r="CR509" s="65"/>
      <c r="CS509" s="66">
        <f>SUM(CR509*BT509*3)</f>
        <v>0</v>
      </c>
      <c r="CT509" s="65"/>
      <c r="CU509" s="67">
        <f>SUM(CT509*BT509/3)</f>
        <v>0</v>
      </c>
      <c r="CV509" s="65"/>
      <c r="CW509" s="67">
        <f>SUM(CV509*BT509*2/3)</f>
        <v>0</v>
      </c>
      <c r="CX509" s="65"/>
      <c r="CY509" s="66">
        <f t="shared" ref="CY509" si="4596">SUM(CX509*BT509*2)</f>
        <v>0</v>
      </c>
      <c r="CZ509" s="65"/>
      <c r="DA509" s="66">
        <f t="shared" ref="DA509" si="4597">SUM(CZ509*BV509*2)</f>
        <v>0</v>
      </c>
      <c r="DB509" s="65"/>
      <c r="DC509" s="66">
        <f>SUM(DB509*BT509*2)</f>
        <v>0</v>
      </c>
      <c r="DD509" s="65">
        <v>1</v>
      </c>
      <c r="DE509" s="66">
        <f>DD509*BV509*6</f>
        <v>6</v>
      </c>
      <c r="DF509" s="65"/>
      <c r="DG509" s="67">
        <f t="shared" ref="DG509" si="4598">DF509*BT509/3</f>
        <v>0</v>
      </c>
      <c r="DH509" s="65"/>
      <c r="DI509" s="66">
        <f t="shared" ref="DI509" si="4599">SUM(BV509*DH509*6)</f>
        <v>0</v>
      </c>
      <c r="DJ509" s="65"/>
      <c r="DK509" s="66">
        <f t="shared" ref="DK509" si="4600">SUM(BV509*DJ509*8)</f>
        <v>0</v>
      </c>
      <c r="DL509" s="65"/>
      <c r="DM509" s="67">
        <f t="shared" ref="DM509" si="4601">SUM(DL509*BW509*5*6)</f>
        <v>0</v>
      </c>
      <c r="DN509" s="65"/>
      <c r="DO509" s="67">
        <f>SUM(DN509*BW509*4*6)</f>
        <v>0</v>
      </c>
      <c r="DP509" s="65"/>
      <c r="DQ509" s="70">
        <f>SUM(DP509*50)</f>
        <v>0</v>
      </c>
      <c r="DR509" s="70"/>
      <c r="DS509" s="70">
        <f t="shared" si="4542"/>
        <v>37.5</v>
      </c>
      <c r="DT509" s="70">
        <f t="shared" si="4543"/>
        <v>36</v>
      </c>
      <c r="DU509" s="116"/>
      <c r="DV509" s="116"/>
      <c r="DW509" s="116"/>
      <c r="DX509" s="117"/>
      <c r="DY509" s="108"/>
      <c r="DZ509" s="70"/>
      <c r="EA509" s="146"/>
      <c r="EB509" s="146"/>
      <c r="EC509" s="146"/>
      <c r="ED509" s="177"/>
      <c r="EE509" s="177"/>
      <c r="EF509" s="177"/>
      <c r="EG509" s="177"/>
      <c r="EH509" s="177"/>
      <c r="EI509" s="177"/>
      <c r="EJ509" s="66">
        <f t="shared" si="4544"/>
        <v>46</v>
      </c>
      <c r="EK509" s="147">
        <f t="shared" si="4545"/>
        <v>42</v>
      </c>
      <c r="EL509" s="65">
        <f t="shared" si="4546"/>
        <v>0</v>
      </c>
      <c r="EM509" s="70">
        <f t="shared" si="4547"/>
        <v>0</v>
      </c>
      <c r="EN509" s="65">
        <f t="shared" si="4548"/>
        <v>8</v>
      </c>
      <c r="EO509" s="70">
        <f t="shared" si="4549"/>
        <v>8</v>
      </c>
      <c r="EP509" s="65">
        <f t="shared" si="4550"/>
        <v>34</v>
      </c>
      <c r="EQ509" s="70">
        <f t="shared" si="4551"/>
        <v>34</v>
      </c>
      <c r="ER509" s="65">
        <f t="shared" si="4552"/>
        <v>0</v>
      </c>
      <c r="ES509" s="70">
        <f t="shared" si="4553"/>
        <v>0</v>
      </c>
      <c r="ET509" s="113">
        <f t="shared" si="4554"/>
        <v>0</v>
      </c>
      <c r="EU509" s="70">
        <f t="shared" si="4555"/>
        <v>0</v>
      </c>
      <c r="EV509" s="70">
        <f t="shared" si="4556"/>
        <v>0</v>
      </c>
      <c r="EW509" s="70">
        <f t="shared" si="4557"/>
        <v>3.9</v>
      </c>
      <c r="EX509" s="113">
        <f t="shared" si="4558"/>
        <v>0</v>
      </c>
      <c r="EY509" s="70">
        <f t="shared" si="4559"/>
        <v>0</v>
      </c>
      <c r="EZ509" s="113">
        <f t="shared" si="4560"/>
        <v>0</v>
      </c>
      <c r="FA509" s="70">
        <f t="shared" si="4561"/>
        <v>0</v>
      </c>
      <c r="FB509" s="113">
        <f t="shared" si="4562"/>
        <v>0</v>
      </c>
      <c r="FC509" s="114">
        <f t="shared" si="4563"/>
        <v>0</v>
      </c>
      <c r="FD509" s="113">
        <f t="shared" si="4564"/>
        <v>1</v>
      </c>
      <c r="FE509" s="70">
        <f t="shared" si="4565"/>
        <v>69</v>
      </c>
      <c r="FF509" s="113">
        <f t="shared" si="4566"/>
        <v>0</v>
      </c>
      <c r="FG509" s="70">
        <f t="shared" si="4567"/>
        <v>0</v>
      </c>
      <c r="FH509" s="113">
        <f t="shared" si="4568"/>
        <v>0</v>
      </c>
      <c r="FI509" s="70">
        <f t="shared" si="4569"/>
        <v>0</v>
      </c>
      <c r="FJ509" s="113">
        <f t="shared" si="4570"/>
        <v>0</v>
      </c>
      <c r="FK509" s="70">
        <f t="shared" si="4571"/>
        <v>0</v>
      </c>
      <c r="FL509" s="113">
        <f t="shared" si="4572"/>
        <v>0</v>
      </c>
      <c r="FM509" s="70">
        <f t="shared" si="4573"/>
        <v>0</v>
      </c>
      <c r="FN509" s="113">
        <f t="shared" si="4574"/>
        <v>0</v>
      </c>
      <c r="FO509" s="70">
        <f t="shared" si="4575"/>
        <v>0</v>
      </c>
      <c r="FP509" s="113">
        <f t="shared" si="4576"/>
        <v>1</v>
      </c>
      <c r="FQ509" s="70">
        <f t="shared" si="4577"/>
        <v>6</v>
      </c>
      <c r="FR509" s="113"/>
      <c r="FS509" s="70">
        <f t="shared" si="4577"/>
        <v>0</v>
      </c>
      <c r="FT509" s="113">
        <f t="shared" si="4578"/>
        <v>0</v>
      </c>
      <c r="FU509" s="70">
        <f t="shared" si="4579"/>
        <v>0</v>
      </c>
      <c r="FV509" s="113">
        <f t="shared" si="4580"/>
        <v>1</v>
      </c>
      <c r="FW509" s="70">
        <f t="shared" si="4581"/>
        <v>8</v>
      </c>
      <c r="FX509" s="113">
        <f t="shared" si="4582"/>
        <v>0</v>
      </c>
      <c r="FY509" s="70">
        <f t="shared" si="4583"/>
        <v>0</v>
      </c>
      <c r="FZ509" s="113">
        <f t="shared" si="4584"/>
        <v>0</v>
      </c>
      <c r="GA509" s="70">
        <f t="shared" si="4585"/>
        <v>0</v>
      </c>
      <c r="GB509" s="113">
        <f t="shared" si="4586"/>
        <v>0</v>
      </c>
      <c r="GC509" s="70">
        <f t="shared" si="4587"/>
        <v>0</v>
      </c>
      <c r="GD509" s="70">
        <f t="shared" si="4588"/>
        <v>0</v>
      </c>
      <c r="GE509" s="70">
        <f t="shared" si="4589"/>
        <v>128.9</v>
      </c>
      <c r="GF509" s="70">
        <f t="shared" si="4590"/>
        <v>56</v>
      </c>
      <c r="GG509" s="116"/>
      <c r="GH509" s="116"/>
      <c r="GI509" s="116"/>
      <c r="GJ509" s="116"/>
      <c r="GK509" s="267"/>
      <c r="GL509" s="10"/>
      <c r="GM509" s="10"/>
      <c r="GN509" s="1"/>
      <c r="GO509" s="13"/>
      <c r="GP509" s="26"/>
      <c r="GQ509" s="5"/>
      <c r="GR509" s="5"/>
    </row>
    <row r="510" spans="1:200" ht="24.95" hidden="1" customHeight="1" outlineLevel="1" x14ac:dyDescent="0.3">
      <c r="A510" s="108"/>
      <c r="B510" s="62" t="s">
        <v>102</v>
      </c>
      <c r="C510" s="119" t="s">
        <v>94</v>
      </c>
      <c r="D510" s="119" t="s">
        <v>186</v>
      </c>
      <c r="E510" s="119" t="s">
        <v>187</v>
      </c>
      <c r="F510" s="63" t="s">
        <v>203</v>
      </c>
      <c r="G510" s="119">
        <v>5</v>
      </c>
      <c r="H510" s="63">
        <v>23</v>
      </c>
      <c r="I510" s="63">
        <v>1</v>
      </c>
      <c r="J510" s="63">
        <v>1</v>
      </c>
      <c r="K510" s="63">
        <f>J510*2</f>
        <v>2</v>
      </c>
      <c r="L510" s="120">
        <v>16</v>
      </c>
      <c r="M510" s="121">
        <f t="shared" si="4538"/>
        <v>12</v>
      </c>
      <c r="N510" s="122"/>
      <c r="O510" s="123">
        <f t="shared" si="4539"/>
        <v>0</v>
      </c>
      <c r="P510" s="122">
        <v>8</v>
      </c>
      <c r="Q510" s="123">
        <f>J510*P510</f>
        <v>8</v>
      </c>
      <c r="R510" s="122">
        <v>4</v>
      </c>
      <c r="S510" s="123">
        <f>SUM(R510)*J510</f>
        <v>4</v>
      </c>
      <c r="T510" s="65"/>
      <c r="U510" s="66">
        <f>SUM(T510)*K510</f>
        <v>0</v>
      </c>
      <c r="V510" s="65"/>
      <c r="W510" s="66">
        <f>SUM(V510)*J510*5</f>
        <v>0</v>
      </c>
      <c r="X510" s="67">
        <v>0</v>
      </c>
      <c r="Y510" s="68">
        <f>SUM(L510*15/100*J510)</f>
        <v>2.4</v>
      </c>
      <c r="Z510" s="65"/>
      <c r="AA510" s="66"/>
      <c r="AB510" s="65"/>
      <c r="AC510" s="67">
        <f>SUM(AB510)*3*H510/5</f>
        <v>0</v>
      </c>
      <c r="AD510" s="65"/>
      <c r="AE510" s="69">
        <f>SUM(AD510*H510*(30+4))</f>
        <v>0</v>
      </c>
      <c r="AF510" s="65"/>
      <c r="AG510" s="66">
        <f>SUM(AF510*H510*3)</f>
        <v>0</v>
      </c>
      <c r="AH510" s="66"/>
      <c r="AI510" s="67">
        <f>SUM(AH510*H510/3)</f>
        <v>0</v>
      </c>
      <c r="AJ510" s="65"/>
      <c r="AK510" s="67">
        <f>SUM(AJ510*H510*2/3)</f>
        <v>0</v>
      </c>
      <c r="AL510" s="65"/>
      <c r="AM510" s="66">
        <f>SUM(AL510*H510)*2</f>
        <v>0</v>
      </c>
      <c r="AN510" s="65"/>
      <c r="AO510" s="66">
        <f>SUM(AN510*J510*2)</f>
        <v>0</v>
      </c>
      <c r="AP510" s="65"/>
      <c r="AQ510" s="67">
        <f>SUM(AP510*H510*2)</f>
        <v>0</v>
      </c>
      <c r="AR510" s="65"/>
      <c r="AS510" s="67">
        <f>AR510*J510*6</f>
        <v>0</v>
      </c>
      <c r="AT510" s="65"/>
      <c r="AU510" s="67">
        <f>AT510*H510/3</f>
        <v>0</v>
      </c>
      <c r="AV510" s="66"/>
      <c r="AW510" s="66">
        <f>SUM(J510*AV510*6)</f>
        <v>0</v>
      </c>
      <c r="AX510" s="65">
        <v>1</v>
      </c>
      <c r="AY510" s="67">
        <f>SUM(J510*AX510*8)</f>
        <v>8</v>
      </c>
      <c r="AZ510" s="66"/>
      <c r="BA510" s="67">
        <f>SUM(AZ510*K510*5*6)</f>
        <v>0</v>
      </c>
      <c r="BB510" s="65"/>
      <c r="BC510" s="67">
        <f>SUM(BB510*K510*4*6)</f>
        <v>0</v>
      </c>
      <c r="BD510" s="65"/>
      <c r="BE510" s="70">
        <f>SUM(BD510*50)</f>
        <v>0</v>
      </c>
      <c r="BF510" s="70"/>
      <c r="BG510" s="70">
        <f t="shared" si="4540"/>
        <v>22.4</v>
      </c>
      <c r="BH510" s="70">
        <f t="shared" si="4541"/>
        <v>20</v>
      </c>
      <c r="BI510" s="116"/>
      <c r="BJ510" s="116"/>
      <c r="BK510" s="116"/>
      <c r="BL510" s="117"/>
      <c r="BM510" s="108"/>
      <c r="BN510" s="62" t="s">
        <v>102</v>
      </c>
      <c r="BO510" s="63" t="s">
        <v>110</v>
      </c>
      <c r="BP510" s="63" t="s">
        <v>190</v>
      </c>
      <c r="BQ510" s="63" t="s">
        <v>187</v>
      </c>
      <c r="BR510" s="63" t="s">
        <v>348</v>
      </c>
      <c r="BS510" s="63">
        <v>6</v>
      </c>
      <c r="BT510" s="119">
        <v>17</v>
      </c>
      <c r="BU510" s="63">
        <v>1</v>
      </c>
      <c r="BV510" s="63">
        <v>1</v>
      </c>
      <c r="BW510" s="63">
        <f t="shared" ref="BW510" si="4602">SUM(BV510)*2</f>
        <v>2</v>
      </c>
      <c r="BX510" s="109">
        <v>38</v>
      </c>
      <c r="BY510" s="124">
        <f t="shared" si="4591"/>
        <v>18</v>
      </c>
      <c r="BZ510" s="109"/>
      <c r="CA510" s="109">
        <f t="shared" ref="CA510" si="4603">SUM(BZ510)*BU510</f>
        <v>0</v>
      </c>
      <c r="CB510" s="109">
        <v>18</v>
      </c>
      <c r="CC510" s="111"/>
      <c r="CD510" s="109"/>
      <c r="CE510" s="111"/>
      <c r="CF510" s="65"/>
      <c r="CG510" s="66"/>
      <c r="CH510" s="65"/>
      <c r="CI510" s="66"/>
      <c r="CJ510" s="67"/>
      <c r="CK510" s="68"/>
      <c r="CL510" s="65"/>
      <c r="CM510" s="66"/>
      <c r="CN510" s="65"/>
      <c r="CO510" s="67">
        <f t="shared" ref="CO510" si="4604">SUM(CN510)*3*BT510/5</f>
        <v>0</v>
      </c>
      <c r="CP510" s="65"/>
      <c r="CQ510" s="69">
        <f t="shared" ref="CQ510" si="4605">SUM(CP510*BT510*(30+4))</f>
        <v>0</v>
      </c>
      <c r="CR510" s="65"/>
      <c r="CS510" s="66">
        <f t="shared" ref="CS510" si="4606">SUM(CR510*BT510*3)</f>
        <v>0</v>
      </c>
      <c r="CT510" s="65"/>
      <c r="CU510" s="67">
        <f t="shared" ref="CU510" si="4607">SUM(CT510*BT510/3)</f>
        <v>0</v>
      </c>
      <c r="CV510" s="65"/>
      <c r="CW510" s="67">
        <f t="shared" ref="CW510" si="4608">SUM(CV510*BT510*2/3)</f>
        <v>0</v>
      </c>
      <c r="CX510" s="65">
        <v>1</v>
      </c>
      <c r="CY510" s="66">
        <f t="shared" ref="CY510" si="4609">SUM(CX510*BT510)*2</f>
        <v>34</v>
      </c>
      <c r="CZ510" s="65"/>
      <c r="DA510" s="66"/>
      <c r="DB510" s="65"/>
      <c r="DC510" s="66"/>
      <c r="DD510" s="65"/>
      <c r="DE510" s="66"/>
      <c r="DF510" s="65"/>
      <c r="DG510" s="67"/>
      <c r="DH510" s="65"/>
      <c r="DI510" s="66"/>
      <c r="DJ510" s="65"/>
      <c r="DK510" s="66"/>
      <c r="DL510" s="113"/>
      <c r="DM510" s="70"/>
      <c r="DN510" s="113"/>
      <c r="DO510" s="70"/>
      <c r="DP510" s="113"/>
      <c r="DQ510" s="70"/>
      <c r="DR510" s="70"/>
      <c r="DS510" s="70">
        <f t="shared" si="4542"/>
        <v>34</v>
      </c>
      <c r="DT510" s="70">
        <f t="shared" si="4543"/>
        <v>0</v>
      </c>
      <c r="DU510" s="116"/>
      <c r="DV510" s="116"/>
      <c r="DW510" s="116"/>
      <c r="DX510" s="117"/>
      <c r="DY510" s="108"/>
      <c r="DZ510" s="70"/>
      <c r="EA510" s="146"/>
      <c r="EB510" s="146"/>
      <c r="EC510" s="146"/>
      <c r="ED510" s="146"/>
      <c r="EE510" s="177"/>
      <c r="EF510" s="177"/>
      <c r="EG510" s="213"/>
      <c r="EH510" s="177"/>
      <c r="EI510" s="177"/>
      <c r="EJ510" s="177">
        <f t="shared" si="4544"/>
        <v>54</v>
      </c>
      <c r="EK510" s="147">
        <f t="shared" si="4545"/>
        <v>30</v>
      </c>
      <c r="EL510" s="65">
        <f t="shared" si="4546"/>
        <v>0</v>
      </c>
      <c r="EM510" s="70">
        <f t="shared" si="4547"/>
        <v>0</v>
      </c>
      <c r="EN510" s="65">
        <f t="shared" si="4548"/>
        <v>26</v>
      </c>
      <c r="EO510" s="70">
        <f t="shared" si="4549"/>
        <v>8</v>
      </c>
      <c r="EP510" s="65">
        <f t="shared" si="4550"/>
        <v>4</v>
      </c>
      <c r="EQ510" s="70">
        <f t="shared" si="4551"/>
        <v>4</v>
      </c>
      <c r="ER510" s="65">
        <f t="shared" si="4552"/>
        <v>0</v>
      </c>
      <c r="ES510" s="70">
        <f t="shared" si="4553"/>
        <v>0</v>
      </c>
      <c r="ET510" s="113">
        <f t="shared" si="4554"/>
        <v>0</v>
      </c>
      <c r="EU510" s="70">
        <f t="shared" si="4555"/>
        <v>0</v>
      </c>
      <c r="EV510" s="70">
        <f t="shared" si="4556"/>
        <v>0</v>
      </c>
      <c r="EW510" s="70">
        <f t="shared" si="4557"/>
        <v>2.4</v>
      </c>
      <c r="EX510" s="113">
        <f t="shared" si="4558"/>
        <v>0</v>
      </c>
      <c r="EY510" s="70">
        <f t="shared" si="4559"/>
        <v>0</v>
      </c>
      <c r="EZ510" s="113">
        <f t="shared" si="4560"/>
        <v>0</v>
      </c>
      <c r="FA510" s="70">
        <f t="shared" si="4561"/>
        <v>0</v>
      </c>
      <c r="FB510" s="113">
        <f t="shared" si="4562"/>
        <v>0</v>
      </c>
      <c r="FC510" s="114">
        <f t="shared" si="4563"/>
        <v>0</v>
      </c>
      <c r="FD510" s="113">
        <f t="shared" si="4564"/>
        <v>0</v>
      </c>
      <c r="FE510" s="70">
        <f t="shared" si="4565"/>
        <v>0</v>
      </c>
      <c r="FF510" s="113">
        <f t="shared" si="4566"/>
        <v>0</v>
      </c>
      <c r="FG510" s="70">
        <f t="shared" si="4567"/>
        <v>0</v>
      </c>
      <c r="FH510" s="113">
        <f t="shared" si="4568"/>
        <v>0</v>
      </c>
      <c r="FI510" s="70">
        <f t="shared" si="4569"/>
        <v>0</v>
      </c>
      <c r="FJ510" s="113">
        <f t="shared" si="4570"/>
        <v>1</v>
      </c>
      <c r="FK510" s="70">
        <f t="shared" si="4571"/>
        <v>34</v>
      </c>
      <c r="FL510" s="113">
        <f t="shared" si="4572"/>
        <v>0</v>
      </c>
      <c r="FM510" s="70">
        <f t="shared" si="4573"/>
        <v>0</v>
      </c>
      <c r="FN510" s="113">
        <f t="shared" si="4574"/>
        <v>0</v>
      </c>
      <c r="FO510" s="70">
        <f t="shared" si="4575"/>
        <v>0</v>
      </c>
      <c r="FP510" s="113">
        <f t="shared" si="4576"/>
        <v>0</v>
      </c>
      <c r="FQ510" s="70">
        <f t="shared" si="4577"/>
        <v>0</v>
      </c>
      <c r="FR510" s="113"/>
      <c r="FS510" s="70">
        <f t="shared" si="4577"/>
        <v>0</v>
      </c>
      <c r="FT510" s="113">
        <f t="shared" si="4578"/>
        <v>0</v>
      </c>
      <c r="FU510" s="70">
        <f t="shared" si="4579"/>
        <v>0</v>
      </c>
      <c r="FV510" s="113">
        <f t="shared" si="4580"/>
        <v>1</v>
      </c>
      <c r="FW510" s="70">
        <f t="shared" si="4581"/>
        <v>8</v>
      </c>
      <c r="FX510" s="113">
        <f t="shared" si="4582"/>
        <v>0</v>
      </c>
      <c r="FY510" s="70">
        <f t="shared" si="4583"/>
        <v>0</v>
      </c>
      <c r="FZ510" s="113">
        <f t="shared" si="4584"/>
        <v>0</v>
      </c>
      <c r="GA510" s="70">
        <f t="shared" si="4585"/>
        <v>0</v>
      </c>
      <c r="GB510" s="113">
        <f t="shared" si="4586"/>
        <v>0</v>
      </c>
      <c r="GC510" s="70">
        <f t="shared" si="4587"/>
        <v>0</v>
      </c>
      <c r="GD510" s="70">
        <f t="shared" si="4588"/>
        <v>0</v>
      </c>
      <c r="GE510" s="70">
        <f t="shared" si="4589"/>
        <v>56.4</v>
      </c>
      <c r="GF510" s="70">
        <f t="shared" si="4590"/>
        <v>20</v>
      </c>
      <c r="GG510" s="116"/>
      <c r="GH510" s="116"/>
      <c r="GI510" s="116"/>
      <c r="GJ510" s="116"/>
      <c r="GK510" s="267"/>
      <c r="GL510" s="10"/>
      <c r="GM510" s="10"/>
      <c r="GN510" s="1"/>
      <c r="GO510" s="13"/>
      <c r="GP510" s="26"/>
      <c r="GQ510" s="5"/>
      <c r="GR510" s="5"/>
    </row>
    <row r="511" spans="1:200" ht="24.95" hidden="1" customHeight="1" outlineLevel="1" x14ac:dyDescent="0.3">
      <c r="A511" s="108"/>
      <c r="B511" s="62" t="s">
        <v>102</v>
      </c>
      <c r="C511" s="63" t="s">
        <v>110</v>
      </c>
      <c r="D511" s="63" t="s">
        <v>95</v>
      </c>
      <c r="E511" s="63" t="s">
        <v>130</v>
      </c>
      <c r="F511" s="63" t="s">
        <v>153</v>
      </c>
      <c r="G511" s="63">
        <v>5</v>
      </c>
      <c r="H511" s="63">
        <v>24</v>
      </c>
      <c r="I511" s="63">
        <v>1</v>
      </c>
      <c r="J511" s="63">
        <v>1</v>
      </c>
      <c r="K511" s="63">
        <f>SUM(J511)*2</f>
        <v>2</v>
      </c>
      <c r="L511" s="109">
        <v>82</v>
      </c>
      <c r="M511" s="64">
        <f t="shared" ref="M511:M512" si="4610">SUM(N511+P511+R511+T511+V511)</f>
        <v>58</v>
      </c>
      <c r="N511" s="65"/>
      <c r="O511" s="66">
        <f t="shared" si="4539"/>
        <v>0</v>
      </c>
      <c r="P511" s="65">
        <v>16</v>
      </c>
      <c r="Q511" s="66"/>
      <c r="R511" s="65">
        <v>28</v>
      </c>
      <c r="S511" s="66"/>
      <c r="T511" s="65"/>
      <c r="U511" s="66">
        <f>SUM(T511)*K511</f>
        <v>0</v>
      </c>
      <c r="V511" s="65">
        <v>14</v>
      </c>
      <c r="W511" s="66"/>
      <c r="X511" s="67">
        <f>SUM(J511*AX511*2+K511*AZ511*2)</f>
        <v>0</v>
      </c>
      <c r="Y511" s="67"/>
      <c r="Z511" s="65"/>
      <c r="AA511" s="66"/>
      <c r="AB511" s="65"/>
      <c r="AC511" s="67">
        <f>SUM(AB511)*3*H511/5</f>
        <v>0</v>
      </c>
      <c r="AD511" s="65"/>
      <c r="AE511" s="69">
        <f>SUM(AD511*H511*(30+4))</f>
        <v>0</v>
      </c>
      <c r="AF511" s="65"/>
      <c r="AG511" s="66">
        <f>SUM(AF511*H511*3)</f>
        <v>0</v>
      </c>
      <c r="AH511" s="66"/>
      <c r="AI511" s="67">
        <f>SUM(AH511*H511/3)</f>
        <v>0</v>
      </c>
      <c r="AJ511" s="65"/>
      <c r="AK511" s="67">
        <f>SUM(AJ511*H511*2/3)</f>
        <v>0</v>
      </c>
      <c r="AL511" s="65">
        <v>1</v>
      </c>
      <c r="AM511" s="66">
        <f>SUM(AL511*H511)*2</f>
        <v>48</v>
      </c>
      <c r="AN511" s="176"/>
      <c r="AO511" s="66"/>
      <c r="AP511" s="176"/>
      <c r="AQ511" s="67"/>
      <c r="AR511" s="176"/>
      <c r="AS511" s="67"/>
      <c r="AT511" s="65"/>
      <c r="AU511" s="67"/>
      <c r="AV511" s="176"/>
      <c r="AW511" s="66"/>
      <c r="AX511" s="65"/>
      <c r="AY511" s="67"/>
      <c r="AZ511" s="176"/>
      <c r="BA511" s="67"/>
      <c r="BB511" s="176"/>
      <c r="BC511" s="67"/>
      <c r="BD511" s="176"/>
      <c r="BE511" s="70"/>
      <c r="BF511" s="70"/>
      <c r="BG511" s="70">
        <f t="shared" si="4540"/>
        <v>48</v>
      </c>
      <c r="BH511" s="70">
        <f t="shared" si="4541"/>
        <v>0</v>
      </c>
      <c r="BI511" s="116"/>
      <c r="BJ511" s="116"/>
      <c r="BK511" s="116"/>
      <c r="BL511" s="117"/>
      <c r="BM511" s="108"/>
      <c r="BN511" s="62" t="s">
        <v>102</v>
      </c>
      <c r="BO511" s="119" t="s">
        <v>94</v>
      </c>
      <c r="BP511" s="119" t="s">
        <v>190</v>
      </c>
      <c r="BQ511" s="119" t="s">
        <v>187</v>
      </c>
      <c r="BR511" s="63" t="s">
        <v>421</v>
      </c>
      <c r="BS511" s="119">
        <v>4</v>
      </c>
      <c r="BT511" s="63">
        <v>22</v>
      </c>
      <c r="BU511" s="63">
        <v>1</v>
      </c>
      <c r="BV511" s="63">
        <v>2</v>
      </c>
      <c r="BW511" s="63">
        <f>SUM(BV511)*2</f>
        <v>4</v>
      </c>
      <c r="BX511" s="109">
        <v>22</v>
      </c>
      <c r="BY511" s="124">
        <f>SUM(BZ511+CB511+CD511+CF511+CH511)</f>
        <v>0</v>
      </c>
      <c r="BZ511" s="109"/>
      <c r="CA511" s="109">
        <f>SUM(BZ511)*BU511</f>
        <v>0</v>
      </c>
      <c r="CB511" s="109"/>
      <c r="CC511" s="111">
        <f>BV511*CB511</f>
        <v>0</v>
      </c>
      <c r="CD511" s="109"/>
      <c r="CE511" s="111">
        <f>SUM(CD511)*BV511</f>
        <v>0</v>
      </c>
      <c r="CF511" s="65"/>
      <c r="CG511" s="66">
        <f>SUM(CF511)*BW511</f>
        <v>0</v>
      </c>
      <c r="CH511" s="65"/>
      <c r="CI511" s="66">
        <f>SUM(CH511)*BV511*5</f>
        <v>0</v>
      </c>
      <c r="CJ511" s="67">
        <v>0</v>
      </c>
      <c r="CK511" s="68"/>
      <c r="CL511" s="65"/>
      <c r="CM511" s="66"/>
      <c r="CN511" s="65"/>
      <c r="CO511" s="67">
        <f>SUM(CN511)*3*BT511/5</f>
        <v>0</v>
      </c>
      <c r="CP511" s="65"/>
      <c r="CQ511" s="69">
        <f>SUM(CP511*BT511*(30+4))</f>
        <v>0</v>
      </c>
      <c r="CR511" s="65"/>
      <c r="CS511" s="66">
        <f>SUM(CR511*BT511*3)</f>
        <v>0</v>
      </c>
      <c r="CT511" s="65"/>
      <c r="CU511" s="67">
        <f>SUM(CT511*BT511/3)</f>
        <v>0</v>
      </c>
      <c r="CV511" s="65"/>
      <c r="CW511" s="67">
        <f>SUM(CV511*BT511*2/3)</f>
        <v>0</v>
      </c>
      <c r="CX511" s="65">
        <v>1</v>
      </c>
      <c r="CY511" s="66">
        <f>SUM(CX511*BT511)*2</f>
        <v>44</v>
      </c>
      <c r="CZ511" s="65"/>
      <c r="DA511" s="66"/>
      <c r="DB511" s="65"/>
      <c r="DC511" s="66"/>
      <c r="DD511" s="65"/>
      <c r="DE511" s="66"/>
      <c r="DF511" s="65"/>
      <c r="DG511" s="67"/>
      <c r="DH511" s="65"/>
      <c r="DI511" s="66"/>
      <c r="DJ511" s="65"/>
      <c r="DK511" s="66"/>
      <c r="DL511" s="65"/>
      <c r="DM511" s="67"/>
      <c r="DN511" s="65"/>
      <c r="DO511" s="67"/>
      <c r="DP511" s="65"/>
      <c r="DQ511" s="70"/>
      <c r="DR511" s="70"/>
      <c r="DS511" s="70">
        <f t="shared" si="4542"/>
        <v>44</v>
      </c>
      <c r="DT511" s="70">
        <f t="shared" si="4543"/>
        <v>0</v>
      </c>
      <c r="DU511" s="116"/>
      <c r="DV511" s="116"/>
      <c r="DW511" s="116"/>
      <c r="DX511" s="117"/>
      <c r="DY511" s="108"/>
      <c r="DZ511" s="70"/>
      <c r="EA511" s="146"/>
      <c r="EB511" s="146"/>
      <c r="EC511" s="146"/>
      <c r="ED511" s="146"/>
      <c r="EE511" s="177"/>
      <c r="EF511" s="177"/>
      <c r="EG511" s="213"/>
      <c r="EH511" s="177"/>
      <c r="EI511" s="177"/>
      <c r="EJ511" s="66">
        <f t="shared" si="4544"/>
        <v>104</v>
      </c>
      <c r="EK511" s="147">
        <f t="shared" si="4545"/>
        <v>58</v>
      </c>
      <c r="EL511" s="65">
        <f t="shared" si="4546"/>
        <v>0</v>
      </c>
      <c r="EM511" s="70">
        <f t="shared" si="4547"/>
        <v>0</v>
      </c>
      <c r="EN511" s="65">
        <f t="shared" si="4548"/>
        <v>16</v>
      </c>
      <c r="EO511" s="70">
        <f t="shared" si="4549"/>
        <v>0</v>
      </c>
      <c r="EP511" s="65">
        <f t="shared" si="4550"/>
        <v>28</v>
      </c>
      <c r="EQ511" s="70">
        <f t="shared" si="4551"/>
        <v>0</v>
      </c>
      <c r="ER511" s="65">
        <f t="shared" si="4552"/>
        <v>0</v>
      </c>
      <c r="ES511" s="70">
        <f t="shared" si="4553"/>
        <v>0</v>
      </c>
      <c r="ET511" s="113">
        <f t="shared" si="4554"/>
        <v>14</v>
      </c>
      <c r="EU511" s="70">
        <f t="shared" si="4555"/>
        <v>0</v>
      </c>
      <c r="EV511" s="70">
        <f t="shared" si="4556"/>
        <v>0</v>
      </c>
      <c r="EW511" s="70">
        <f t="shared" si="4557"/>
        <v>0</v>
      </c>
      <c r="EX511" s="113">
        <f t="shared" si="4558"/>
        <v>0</v>
      </c>
      <c r="EY511" s="70">
        <f t="shared" si="4559"/>
        <v>0</v>
      </c>
      <c r="EZ511" s="113">
        <f t="shared" si="4560"/>
        <v>0</v>
      </c>
      <c r="FA511" s="70">
        <f t="shared" si="4561"/>
        <v>0</v>
      </c>
      <c r="FB511" s="113">
        <f t="shared" si="4562"/>
        <v>0</v>
      </c>
      <c r="FC511" s="114">
        <f t="shared" si="4563"/>
        <v>0</v>
      </c>
      <c r="FD511" s="113">
        <f t="shared" si="4564"/>
        <v>0</v>
      </c>
      <c r="FE511" s="70">
        <f t="shared" si="4565"/>
        <v>0</v>
      </c>
      <c r="FF511" s="113">
        <f t="shared" si="4566"/>
        <v>0</v>
      </c>
      <c r="FG511" s="70">
        <f t="shared" si="4567"/>
        <v>0</v>
      </c>
      <c r="FH511" s="113">
        <f t="shared" si="4568"/>
        <v>0</v>
      </c>
      <c r="FI511" s="70">
        <f t="shared" si="4569"/>
        <v>0</v>
      </c>
      <c r="FJ511" s="113">
        <f t="shared" si="4570"/>
        <v>2</v>
      </c>
      <c r="FK511" s="70">
        <f t="shared" si="4571"/>
        <v>92</v>
      </c>
      <c r="FL511" s="113">
        <f t="shared" si="4572"/>
        <v>0</v>
      </c>
      <c r="FM511" s="70">
        <f t="shared" si="4573"/>
        <v>0</v>
      </c>
      <c r="FN511" s="113">
        <f t="shared" si="4574"/>
        <v>0</v>
      </c>
      <c r="FO511" s="70">
        <f t="shared" si="4575"/>
        <v>0</v>
      </c>
      <c r="FP511" s="113">
        <f t="shared" si="4576"/>
        <v>0</v>
      </c>
      <c r="FQ511" s="70">
        <f t="shared" si="4577"/>
        <v>0</v>
      </c>
      <c r="FR511" s="113"/>
      <c r="FS511" s="70">
        <f t="shared" si="4577"/>
        <v>0</v>
      </c>
      <c r="FT511" s="113">
        <f t="shared" si="4578"/>
        <v>0</v>
      </c>
      <c r="FU511" s="70">
        <f t="shared" si="4579"/>
        <v>0</v>
      </c>
      <c r="FV511" s="113">
        <f t="shared" si="4580"/>
        <v>0</v>
      </c>
      <c r="FW511" s="70">
        <f t="shared" si="4581"/>
        <v>0</v>
      </c>
      <c r="FX511" s="113">
        <f t="shared" si="4582"/>
        <v>0</v>
      </c>
      <c r="FY511" s="70">
        <f t="shared" si="4583"/>
        <v>0</v>
      </c>
      <c r="FZ511" s="113">
        <f t="shared" si="4584"/>
        <v>0</v>
      </c>
      <c r="GA511" s="70">
        <f t="shared" si="4585"/>
        <v>0</v>
      </c>
      <c r="GB511" s="113">
        <f t="shared" si="4586"/>
        <v>0</v>
      </c>
      <c r="GC511" s="70">
        <f t="shared" si="4587"/>
        <v>0</v>
      </c>
      <c r="GD511" s="70">
        <f t="shared" si="4588"/>
        <v>0</v>
      </c>
      <c r="GE511" s="70">
        <f t="shared" si="4589"/>
        <v>92</v>
      </c>
      <c r="GF511" s="70">
        <f t="shared" si="4590"/>
        <v>0</v>
      </c>
      <c r="GG511" s="116"/>
      <c r="GH511" s="116"/>
      <c r="GI511" s="116"/>
      <c r="GJ511" s="116"/>
      <c r="GK511" s="267"/>
      <c r="GL511" s="10"/>
      <c r="GM511" s="10"/>
      <c r="GN511" s="1"/>
      <c r="GO511" s="13"/>
      <c r="GP511" s="26"/>
      <c r="GQ511" s="5"/>
      <c r="GR511" s="5"/>
    </row>
    <row r="512" spans="1:200" ht="24.95" hidden="1" customHeight="1" outlineLevel="1" x14ac:dyDescent="0.3">
      <c r="A512" s="108"/>
      <c r="B512" s="62" t="s">
        <v>158</v>
      </c>
      <c r="C512" s="63" t="s">
        <v>185</v>
      </c>
      <c r="D512" s="63" t="s">
        <v>186</v>
      </c>
      <c r="E512" s="63" t="s">
        <v>187</v>
      </c>
      <c r="F512" s="63" t="s">
        <v>188</v>
      </c>
      <c r="G512" s="63">
        <v>5</v>
      </c>
      <c r="H512" s="63">
        <v>17</v>
      </c>
      <c r="I512" s="63">
        <v>1</v>
      </c>
      <c r="J512" s="63">
        <v>1</v>
      </c>
      <c r="K512" s="63">
        <f>SUM(J512)*2</f>
        <v>2</v>
      </c>
      <c r="L512" s="109">
        <v>16</v>
      </c>
      <c r="M512" s="110">
        <f t="shared" si="4610"/>
        <v>10</v>
      </c>
      <c r="N512" s="109"/>
      <c r="O512" s="109"/>
      <c r="P512" s="109">
        <v>10</v>
      </c>
      <c r="Q512" s="111">
        <f t="shared" ref="Q512" si="4611">J512*P512</f>
        <v>10</v>
      </c>
      <c r="R512" s="109"/>
      <c r="S512" s="111">
        <f t="shared" ref="S512" si="4612">SUM(R512)*J512</f>
        <v>0</v>
      </c>
      <c r="T512" s="65"/>
      <c r="U512" s="66">
        <f t="shared" ref="U512" si="4613">SUM(T512)*K512</f>
        <v>0</v>
      </c>
      <c r="V512" s="65"/>
      <c r="W512" s="66">
        <f t="shared" ref="W512" si="4614">SUM(V512)*J512*5</f>
        <v>0</v>
      </c>
      <c r="X512" s="70">
        <v>0</v>
      </c>
      <c r="Y512" s="112">
        <f>SUM(L512*15/100*J512)</f>
        <v>2.4</v>
      </c>
      <c r="Z512" s="113"/>
      <c r="AA512" s="70"/>
      <c r="AB512" s="113"/>
      <c r="AC512" s="70">
        <f>SUM(AB512)*3*H512/5</f>
        <v>0</v>
      </c>
      <c r="AD512" s="113"/>
      <c r="AE512" s="114">
        <f>SUM(AD512*H512*(30+4))</f>
        <v>0</v>
      </c>
      <c r="AF512" s="113">
        <v>1</v>
      </c>
      <c r="AG512" s="70">
        <f t="shared" ref="AG512" si="4615">SUM(AF512*H512*3)</f>
        <v>51</v>
      </c>
      <c r="AH512" s="113"/>
      <c r="AI512" s="70">
        <f t="shared" ref="AI512" si="4616">SUM(AH512*H512/3)</f>
        <v>0</v>
      </c>
      <c r="AJ512" s="113"/>
      <c r="AK512" s="70">
        <f t="shared" ref="AK512" si="4617">SUM(AJ512*H512*2/3)</f>
        <v>0</v>
      </c>
      <c r="AL512" s="113"/>
      <c r="AM512" s="70">
        <f>SUM(AL512*H512)*2</f>
        <v>0</v>
      </c>
      <c r="AN512" s="113"/>
      <c r="AO512" s="70">
        <f>SUM(AN512*J512*2)</f>
        <v>0</v>
      </c>
      <c r="AP512" s="113"/>
      <c r="AQ512" s="70">
        <f>SUM(AP512*H512*2)</f>
        <v>0</v>
      </c>
      <c r="AR512" s="113"/>
      <c r="AS512" s="70">
        <f>SUM(J512*AR512*8)</f>
        <v>0</v>
      </c>
      <c r="AT512" s="113"/>
      <c r="AU512" s="70">
        <f t="shared" ref="AU512" si="4618">AT512*H512/3</f>
        <v>0</v>
      </c>
      <c r="AV512" s="113"/>
      <c r="AW512" s="70">
        <f>SUM(J512*AV512*6)</f>
        <v>0</v>
      </c>
      <c r="AX512" s="113">
        <v>1</v>
      </c>
      <c r="AY512" s="70">
        <f>H512*AX512/3</f>
        <v>5.666666666666667</v>
      </c>
      <c r="AZ512" s="113"/>
      <c r="BA512" s="70">
        <f>SUM(AZ512*K512*5*6)</f>
        <v>0</v>
      </c>
      <c r="BB512" s="113"/>
      <c r="BC512" s="70">
        <f>SUM(BB512*K512*4*6)</f>
        <v>0</v>
      </c>
      <c r="BD512" s="113"/>
      <c r="BE512" s="70">
        <f>SUM(BD512*50)</f>
        <v>0</v>
      </c>
      <c r="BF512" s="70"/>
      <c r="BG512" s="70">
        <f t="shared" si="4540"/>
        <v>69.066666666666663</v>
      </c>
      <c r="BH512" s="70">
        <f t="shared" si="4541"/>
        <v>15.666666666666668</v>
      </c>
      <c r="BI512" s="116"/>
      <c r="BJ512" s="116"/>
      <c r="BK512" s="116"/>
      <c r="BL512" s="117"/>
      <c r="BM512" s="108"/>
      <c r="BN512" s="62"/>
      <c r="BO512" s="63"/>
      <c r="BP512" s="63"/>
      <c r="BQ512" s="63"/>
      <c r="BR512" s="63"/>
      <c r="BS512" s="63"/>
      <c r="BT512" s="63"/>
      <c r="BU512" s="63"/>
      <c r="BV512" s="63"/>
      <c r="BW512" s="63"/>
      <c r="BX512" s="62"/>
      <c r="BY512" s="64"/>
      <c r="BZ512" s="65"/>
      <c r="CA512" s="66"/>
      <c r="CB512" s="65"/>
      <c r="CC512" s="66"/>
      <c r="CD512" s="65"/>
      <c r="CE512" s="66"/>
      <c r="CF512" s="65"/>
      <c r="CG512" s="66"/>
      <c r="CH512" s="65"/>
      <c r="CI512" s="66"/>
      <c r="CJ512" s="67"/>
      <c r="CK512" s="68"/>
      <c r="CL512" s="65"/>
      <c r="CM512" s="66"/>
      <c r="CN512" s="65"/>
      <c r="CO512" s="67"/>
      <c r="CP512" s="65"/>
      <c r="CQ512" s="69"/>
      <c r="CR512" s="65"/>
      <c r="CS512" s="66"/>
      <c r="CT512" s="65"/>
      <c r="CU512" s="67"/>
      <c r="CV512" s="65"/>
      <c r="CW512" s="67"/>
      <c r="CX512" s="65"/>
      <c r="CY512" s="66"/>
      <c r="CZ512" s="65"/>
      <c r="DA512" s="66"/>
      <c r="DB512" s="65"/>
      <c r="DC512" s="66"/>
      <c r="DD512" s="65"/>
      <c r="DE512" s="66"/>
      <c r="DF512" s="65"/>
      <c r="DG512" s="67"/>
      <c r="DH512" s="65"/>
      <c r="DI512" s="66"/>
      <c r="DJ512" s="65"/>
      <c r="DK512" s="66"/>
      <c r="DL512" s="113"/>
      <c r="DM512" s="70"/>
      <c r="DN512" s="113"/>
      <c r="DO512" s="70"/>
      <c r="DP512" s="113"/>
      <c r="DQ512" s="70"/>
      <c r="DR512" s="70"/>
      <c r="DS512" s="70">
        <f t="shared" si="4542"/>
        <v>0</v>
      </c>
      <c r="DT512" s="70">
        <f t="shared" si="4543"/>
        <v>0</v>
      </c>
      <c r="DU512" s="116"/>
      <c r="DV512" s="116"/>
      <c r="DW512" s="116"/>
      <c r="DX512" s="117"/>
      <c r="DY512" s="108"/>
      <c r="DZ512" s="70"/>
      <c r="EA512" s="146"/>
      <c r="EB512" s="146"/>
      <c r="EC512" s="146"/>
      <c r="ED512" s="146"/>
      <c r="EE512" s="177"/>
      <c r="EF512" s="177"/>
      <c r="EG512" s="177"/>
      <c r="EH512" s="177"/>
      <c r="EI512" s="177"/>
      <c r="EJ512" s="177">
        <f t="shared" si="4544"/>
        <v>16</v>
      </c>
      <c r="EK512" s="147">
        <f t="shared" si="4545"/>
        <v>10</v>
      </c>
      <c r="EL512" s="65">
        <f t="shared" si="4546"/>
        <v>0</v>
      </c>
      <c r="EM512" s="70">
        <f t="shared" si="4547"/>
        <v>0</v>
      </c>
      <c r="EN512" s="65">
        <f t="shared" si="4548"/>
        <v>10</v>
      </c>
      <c r="EO512" s="70">
        <f t="shared" si="4549"/>
        <v>10</v>
      </c>
      <c r="EP512" s="65">
        <f t="shared" si="4550"/>
        <v>0</v>
      </c>
      <c r="EQ512" s="70">
        <f t="shared" si="4551"/>
        <v>0</v>
      </c>
      <c r="ER512" s="65">
        <f t="shared" si="4552"/>
        <v>0</v>
      </c>
      <c r="ES512" s="70">
        <f t="shared" si="4553"/>
        <v>0</v>
      </c>
      <c r="ET512" s="113">
        <f t="shared" si="4554"/>
        <v>0</v>
      </c>
      <c r="EU512" s="70">
        <f t="shared" si="4555"/>
        <v>0</v>
      </c>
      <c r="EV512" s="70">
        <f t="shared" si="4556"/>
        <v>0</v>
      </c>
      <c r="EW512" s="70">
        <f t="shared" si="4557"/>
        <v>2.4</v>
      </c>
      <c r="EX512" s="113">
        <f t="shared" si="4558"/>
        <v>0</v>
      </c>
      <c r="EY512" s="70">
        <f t="shared" si="4559"/>
        <v>0</v>
      </c>
      <c r="EZ512" s="113">
        <f t="shared" si="4560"/>
        <v>0</v>
      </c>
      <c r="FA512" s="70">
        <f t="shared" si="4561"/>
        <v>0</v>
      </c>
      <c r="FB512" s="113">
        <f t="shared" si="4562"/>
        <v>0</v>
      </c>
      <c r="FC512" s="114">
        <f t="shared" si="4563"/>
        <v>0</v>
      </c>
      <c r="FD512" s="113">
        <f t="shared" si="4564"/>
        <v>1</v>
      </c>
      <c r="FE512" s="70">
        <f t="shared" si="4565"/>
        <v>51</v>
      </c>
      <c r="FF512" s="113">
        <f t="shared" si="4566"/>
        <v>0</v>
      </c>
      <c r="FG512" s="70">
        <f t="shared" si="4567"/>
        <v>0</v>
      </c>
      <c r="FH512" s="113">
        <f t="shared" si="4568"/>
        <v>0</v>
      </c>
      <c r="FI512" s="70">
        <f t="shared" si="4569"/>
        <v>0</v>
      </c>
      <c r="FJ512" s="113">
        <f t="shared" si="4570"/>
        <v>0</v>
      </c>
      <c r="FK512" s="70">
        <f t="shared" si="4571"/>
        <v>0</v>
      </c>
      <c r="FL512" s="113">
        <f t="shared" si="4572"/>
        <v>0</v>
      </c>
      <c r="FM512" s="70">
        <f t="shared" si="4573"/>
        <v>0</v>
      </c>
      <c r="FN512" s="113">
        <f t="shared" si="4574"/>
        <v>0</v>
      </c>
      <c r="FO512" s="70">
        <f t="shared" si="4575"/>
        <v>0</v>
      </c>
      <c r="FP512" s="113">
        <f t="shared" si="4576"/>
        <v>0</v>
      </c>
      <c r="FQ512" s="70">
        <f t="shared" si="4577"/>
        <v>0</v>
      </c>
      <c r="FR512" s="113"/>
      <c r="FS512" s="70">
        <f t="shared" si="4577"/>
        <v>0</v>
      </c>
      <c r="FT512" s="113">
        <f t="shared" si="4578"/>
        <v>0</v>
      </c>
      <c r="FU512" s="70">
        <f t="shared" si="4579"/>
        <v>0</v>
      </c>
      <c r="FV512" s="113">
        <f t="shared" si="4580"/>
        <v>1</v>
      </c>
      <c r="FW512" s="70">
        <f t="shared" si="4581"/>
        <v>5.666666666666667</v>
      </c>
      <c r="FX512" s="113">
        <f t="shared" si="4582"/>
        <v>0</v>
      </c>
      <c r="FY512" s="70">
        <f t="shared" si="4583"/>
        <v>0</v>
      </c>
      <c r="FZ512" s="113">
        <f t="shared" si="4584"/>
        <v>0</v>
      </c>
      <c r="GA512" s="70">
        <f t="shared" si="4585"/>
        <v>0</v>
      </c>
      <c r="GB512" s="113">
        <f t="shared" si="4586"/>
        <v>0</v>
      </c>
      <c r="GC512" s="70">
        <f t="shared" si="4587"/>
        <v>0</v>
      </c>
      <c r="GD512" s="70">
        <f t="shared" si="4588"/>
        <v>0</v>
      </c>
      <c r="GE512" s="70">
        <f t="shared" si="4589"/>
        <v>69.066666666666663</v>
      </c>
      <c r="GF512" s="70">
        <f t="shared" si="4590"/>
        <v>15.666666666666668</v>
      </c>
      <c r="GG512" s="116"/>
      <c r="GH512" s="116"/>
      <c r="GI512" s="116"/>
      <c r="GJ512" s="116"/>
      <c r="GK512" s="267"/>
      <c r="GL512" s="10"/>
      <c r="GM512" s="10"/>
      <c r="GN512" s="1"/>
      <c r="GO512" s="13"/>
      <c r="GP512" s="26"/>
      <c r="GQ512" s="5"/>
      <c r="GR512" s="5"/>
    </row>
    <row r="513" spans="1:200" ht="24.95" hidden="1" customHeight="1" outlineLevel="1" x14ac:dyDescent="0.3">
      <c r="A513" s="108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109"/>
      <c r="M513" s="64"/>
      <c r="N513" s="65"/>
      <c r="O513" s="66"/>
      <c r="P513" s="65"/>
      <c r="Q513" s="66"/>
      <c r="R513" s="65"/>
      <c r="S513" s="66"/>
      <c r="T513" s="65"/>
      <c r="U513" s="66"/>
      <c r="V513" s="65"/>
      <c r="W513" s="66"/>
      <c r="X513" s="116"/>
      <c r="Y513" s="116"/>
      <c r="Z513" s="116"/>
      <c r="AA513" s="116"/>
      <c r="AB513" s="116"/>
      <c r="AC513" s="116"/>
      <c r="AD513" s="116"/>
      <c r="AE513" s="116"/>
      <c r="AF513" s="116"/>
      <c r="AG513" s="116"/>
      <c r="AH513" s="116"/>
      <c r="AI513" s="181"/>
      <c r="AJ513" s="116"/>
      <c r="AK513" s="116"/>
      <c r="AL513" s="116"/>
      <c r="AM513" s="116"/>
      <c r="AN513" s="116"/>
      <c r="AO513" s="116"/>
      <c r="AP513" s="116"/>
      <c r="AQ513" s="116"/>
      <c r="AR513" s="116"/>
      <c r="AS513" s="116"/>
      <c r="AT513" s="116"/>
      <c r="AU513" s="116"/>
      <c r="AV513" s="116"/>
      <c r="AW513" s="116"/>
      <c r="AX513" s="116"/>
      <c r="AY513" s="116"/>
      <c r="AZ513" s="116"/>
      <c r="BA513" s="116"/>
      <c r="BB513" s="116"/>
      <c r="BC513" s="116"/>
      <c r="BD513" s="116"/>
      <c r="BE513" s="116"/>
      <c r="BF513" s="70"/>
      <c r="BG513" s="70">
        <f t="shared" si="4540"/>
        <v>0</v>
      </c>
      <c r="BH513" s="70">
        <f t="shared" si="4541"/>
        <v>0</v>
      </c>
      <c r="BI513" s="116"/>
      <c r="BJ513" s="116"/>
      <c r="BK513" s="116"/>
      <c r="BL513" s="117"/>
      <c r="BM513" s="108"/>
      <c r="BN513" s="62" t="s">
        <v>213</v>
      </c>
      <c r="BO513" s="63" t="s">
        <v>110</v>
      </c>
      <c r="BP513" s="63" t="s">
        <v>95</v>
      </c>
      <c r="BQ513" s="63" t="s">
        <v>130</v>
      </c>
      <c r="BR513" s="63" t="s">
        <v>310</v>
      </c>
      <c r="BS513" s="63">
        <v>8</v>
      </c>
      <c r="BT513" s="63">
        <v>91</v>
      </c>
      <c r="BU513" s="63">
        <v>1</v>
      </c>
      <c r="BV513" s="63">
        <v>1</v>
      </c>
      <c r="BW513" s="63">
        <f>BV513*2</f>
        <v>2</v>
      </c>
      <c r="BX513" s="109">
        <v>40</v>
      </c>
      <c r="BY513" s="135">
        <f t="shared" ref="BY513:BY515" si="4619">SUM(BZ513+CB513+CD513+CF513+CH513)</f>
        <v>16</v>
      </c>
      <c r="BZ513" s="65"/>
      <c r="CA513" s="66">
        <f t="shared" ref="CA513:CA514" si="4620">SUM(BZ513)*BU513</f>
        <v>0</v>
      </c>
      <c r="CB513" s="65">
        <v>10</v>
      </c>
      <c r="CC513" s="66">
        <f t="shared" ref="CC513:CC514" si="4621">BV513*CB513</f>
        <v>10</v>
      </c>
      <c r="CD513" s="65">
        <v>6</v>
      </c>
      <c r="CE513" s="66">
        <f t="shared" ref="CE513" si="4622">SUM(CD513)*BV513</f>
        <v>6</v>
      </c>
      <c r="CF513" s="65"/>
      <c r="CG513" s="66">
        <f t="shared" ref="CG513" si="4623">SUM(CF513)*BW513</f>
        <v>0</v>
      </c>
      <c r="CH513" s="65"/>
      <c r="CI513" s="66">
        <f t="shared" ref="CI513:CI514" si="4624">SUM(CH513)*BV513*5</f>
        <v>0</v>
      </c>
      <c r="CJ513" s="67">
        <f t="shared" ref="CJ513:CJ514" si="4625">SUM(BV513*DJ513*2+BW513*DL513*2)</f>
        <v>0</v>
      </c>
      <c r="CK513" s="67">
        <f t="shared" ref="CK513" si="4626">BX513*BV513*0.05</f>
        <v>2</v>
      </c>
      <c r="CL513" s="65"/>
      <c r="CM513" s="66"/>
      <c r="CN513" s="65"/>
      <c r="CO513" s="67">
        <f t="shared" ref="CO513" si="4627">SUM(CN513)*3*BT513/5</f>
        <v>0</v>
      </c>
      <c r="CP513" s="65"/>
      <c r="CQ513" s="69">
        <f t="shared" ref="CQ513" si="4628">SUM(CP513*BT513*(30+4))</f>
        <v>0</v>
      </c>
      <c r="CR513" s="65"/>
      <c r="CS513" s="66">
        <f t="shared" ref="CS513" si="4629">SUM(CR513*BT513*3)</f>
        <v>0</v>
      </c>
      <c r="CT513" s="65"/>
      <c r="CU513" s="67">
        <f t="shared" ref="CU513" si="4630">SUM(CT513*BT513/3)</f>
        <v>0</v>
      </c>
      <c r="CV513" s="65"/>
      <c r="CW513" s="67">
        <f t="shared" ref="CW513" si="4631">SUM(CV513*BT513*2/3)</f>
        <v>0</v>
      </c>
      <c r="CX513" s="65"/>
      <c r="CY513" s="66">
        <f>SUM(CX513*BT513*2)</f>
        <v>0</v>
      </c>
      <c r="CZ513" s="65"/>
      <c r="DA513" s="66">
        <f>SUM(CZ513*BV513*2)</f>
        <v>0</v>
      </c>
      <c r="DB513" s="65"/>
      <c r="DC513" s="66">
        <f t="shared" ref="DC513" si="4632">SUM(DB513*BT513*2)</f>
        <v>0</v>
      </c>
      <c r="DD513" s="65">
        <v>1</v>
      </c>
      <c r="DE513" s="66">
        <f>DD513*BV513*6</f>
        <v>6</v>
      </c>
      <c r="DF513" s="65"/>
      <c r="DG513" s="67">
        <f t="shared" ref="DG513" si="4633">DF513*BT513/3</f>
        <v>0</v>
      </c>
      <c r="DH513" s="65"/>
      <c r="DI513" s="66">
        <f t="shared" ref="DI513" si="4634">SUM(BV513*DH513*6)</f>
        <v>0</v>
      </c>
      <c r="DJ513" s="65"/>
      <c r="DK513" s="66">
        <f t="shared" ref="DK513" si="4635">SUM(BV513*DJ513*8)</f>
        <v>0</v>
      </c>
      <c r="DL513" s="113"/>
      <c r="DM513" s="70"/>
      <c r="DN513" s="113"/>
      <c r="DO513" s="70"/>
      <c r="DP513" s="113"/>
      <c r="DQ513" s="70"/>
      <c r="DR513" s="70"/>
      <c r="DS513" s="70">
        <f t="shared" si="4542"/>
        <v>24</v>
      </c>
      <c r="DT513" s="70">
        <f t="shared" si="4543"/>
        <v>22</v>
      </c>
      <c r="DU513" s="116"/>
      <c r="DV513" s="116"/>
      <c r="DW513" s="116"/>
      <c r="DX513" s="117"/>
      <c r="DY513" s="108"/>
      <c r="DZ513" s="70"/>
      <c r="EA513" s="63"/>
      <c r="EB513" s="63"/>
      <c r="EC513" s="63"/>
      <c r="ED513" s="63"/>
      <c r="EE513" s="63"/>
      <c r="EF513" s="63"/>
      <c r="EG513" s="63"/>
      <c r="EH513" s="63"/>
      <c r="EI513" s="63"/>
      <c r="EJ513" s="66">
        <f t="shared" si="4544"/>
        <v>40</v>
      </c>
      <c r="EK513" s="147">
        <f t="shared" si="4545"/>
        <v>16</v>
      </c>
      <c r="EL513" s="65">
        <f t="shared" si="4546"/>
        <v>0</v>
      </c>
      <c r="EM513" s="70">
        <f t="shared" si="4547"/>
        <v>0</v>
      </c>
      <c r="EN513" s="65">
        <f t="shared" si="4548"/>
        <v>10</v>
      </c>
      <c r="EO513" s="70">
        <f t="shared" si="4549"/>
        <v>10</v>
      </c>
      <c r="EP513" s="65">
        <f t="shared" si="4550"/>
        <v>6</v>
      </c>
      <c r="EQ513" s="70">
        <f t="shared" si="4551"/>
        <v>6</v>
      </c>
      <c r="ER513" s="65">
        <f t="shared" si="4552"/>
        <v>0</v>
      </c>
      <c r="ES513" s="70">
        <f t="shared" si="4553"/>
        <v>0</v>
      </c>
      <c r="ET513" s="113">
        <f t="shared" si="4554"/>
        <v>0</v>
      </c>
      <c r="EU513" s="70">
        <f t="shared" si="4555"/>
        <v>0</v>
      </c>
      <c r="EV513" s="70">
        <f t="shared" si="4556"/>
        <v>0</v>
      </c>
      <c r="EW513" s="70">
        <f t="shared" si="4557"/>
        <v>2</v>
      </c>
      <c r="EX513" s="113">
        <f t="shared" si="4558"/>
        <v>0</v>
      </c>
      <c r="EY513" s="70">
        <f t="shared" si="4559"/>
        <v>0</v>
      </c>
      <c r="EZ513" s="113">
        <f t="shared" si="4560"/>
        <v>0</v>
      </c>
      <c r="FA513" s="70">
        <f t="shared" si="4561"/>
        <v>0</v>
      </c>
      <c r="FB513" s="113">
        <f t="shared" si="4562"/>
        <v>0</v>
      </c>
      <c r="FC513" s="114">
        <f t="shared" si="4563"/>
        <v>0</v>
      </c>
      <c r="FD513" s="113">
        <f t="shared" si="4564"/>
        <v>0</v>
      </c>
      <c r="FE513" s="70">
        <f t="shared" si="4565"/>
        <v>0</v>
      </c>
      <c r="FF513" s="113">
        <f t="shared" si="4566"/>
        <v>0</v>
      </c>
      <c r="FG513" s="70">
        <f t="shared" si="4567"/>
        <v>0</v>
      </c>
      <c r="FH513" s="113">
        <f t="shared" si="4568"/>
        <v>0</v>
      </c>
      <c r="FI513" s="70">
        <f t="shared" si="4569"/>
        <v>0</v>
      </c>
      <c r="FJ513" s="113">
        <f t="shared" si="4570"/>
        <v>0</v>
      </c>
      <c r="FK513" s="70">
        <f t="shared" si="4571"/>
        <v>0</v>
      </c>
      <c r="FL513" s="113">
        <f t="shared" si="4572"/>
        <v>0</v>
      </c>
      <c r="FM513" s="70">
        <f t="shared" si="4573"/>
        <v>0</v>
      </c>
      <c r="FN513" s="113">
        <f t="shared" si="4574"/>
        <v>0</v>
      </c>
      <c r="FO513" s="70">
        <f t="shared" si="4575"/>
        <v>0</v>
      </c>
      <c r="FP513" s="113">
        <f t="shared" si="4576"/>
        <v>1</v>
      </c>
      <c r="FQ513" s="70">
        <f t="shared" si="4577"/>
        <v>6</v>
      </c>
      <c r="FR513" s="113"/>
      <c r="FS513" s="70">
        <f t="shared" si="4577"/>
        <v>0</v>
      </c>
      <c r="FT513" s="113">
        <f t="shared" si="4578"/>
        <v>0</v>
      </c>
      <c r="FU513" s="70">
        <f t="shared" si="4579"/>
        <v>0</v>
      </c>
      <c r="FV513" s="113">
        <f t="shared" si="4580"/>
        <v>0</v>
      </c>
      <c r="FW513" s="70">
        <f t="shared" si="4581"/>
        <v>0</v>
      </c>
      <c r="FX513" s="113">
        <f t="shared" si="4582"/>
        <v>0</v>
      </c>
      <c r="FY513" s="70">
        <f t="shared" si="4583"/>
        <v>0</v>
      </c>
      <c r="FZ513" s="113">
        <f t="shared" si="4584"/>
        <v>0</v>
      </c>
      <c r="GA513" s="70">
        <f t="shared" si="4585"/>
        <v>0</v>
      </c>
      <c r="GB513" s="113">
        <f t="shared" si="4586"/>
        <v>0</v>
      </c>
      <c r="GC513" s="70">
        <f t="shared" si="4587"/>
        <v>0</v>
      </c>
      <c r="GD513" s="70">
        <f t="shared" si="4588"/>
        <v>0</v>
      </c>
      <c r="GE513" s="70">
        <f t="shared" si="4589"/>
        <v>24</v>
      </c>
      <c r="GF513" s="70">
        <f t="shared" si="4590"/>
        <v>22</v>
      </c>
      <c r="GG513" s="116"/>
      <c r="GH513" s="116"/>
      <c r="GI513" s="116"/>
      <c r="GJ513" s="116"/>
      <c r="GK513" s="267"/>
      <c r="GL513" s="10"/>
      <c r="GM513" s="10"/>
      <c r="GN513" s="1"/>
      <c r="GO513" s="13"/>
      <c r="GP513" s="26"/>
      <c r="GQ513" s="5"/>
      <c r="GR513" s="5"/>
    </row>
    <row r="514" spans="1:200" ht="24.95" hidden="1" customHeight="1" outlineLevel="1" x14ac:dyDescent="0.3">
      <c r="A514" s="108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2"/>
      <c r="M514" s="64"/>
      <c r="N514" s="65"/>
      <c r="O514" s="66"/>
      <c r="P514" s="65"/>
      <c r="Q514" s="66"/>
      <c r="R514" s="65"/>
      <c r="S514" s="66"/>
      <c r="T514" s="65"/>
      <c r="U514" s="66"/>
      <c r="V514" s="65"/>
      <c r="W514" s="66"/>
      <c r="X514" s="67"/>
      <c r="Y514" s="67"/>
      <c r="Z514" s="65"/>
      <c r="AA514" s="66"/>
      <c r="AB514" s="65"/>
      <c r="AC514" s="67"/>
      <c r="AD514" s="65"/>
      <c r="AE514" s="69"/>
      <c r="AF514" s="65"/>
      <c r="AG514" s="66"/>
      <c r="AH514" s="65"/>
      <c r="AI514" s="67"/>
      <c r="AJ514" s="65"/>
      <c r="AK514" s="67"/>
      <c r="AL514" s="65"/>
      <c r="AM514" s="66"/>
      <c r="AN514" s="65"/>
      <c r="AO514" s="66"/>
      <c r="AP514" s="65"/>
      <c r="AQ514" s="68"/>
      <c r="AR514" s="65"/>
      <c r="AS514" s="67"/>
      <c r="AT514" s="65"/>
      <c r="AU514" s="67"/>
      <c r="AV514" s="65"/>
      <c r="AW514" s="66"/>
      <c r="AX514" s="65"/>
      <c r="AY514" s="67"/>
      <c r="AZ514" s="65"/>
      <c r="BA514" s="67"/>
      <c r="BB514" s="65"/>
      <c r="BC514" s="67"/>
      <c r="BD514" s="65"/>
      <c r="BE514" s="70"/>
      <c r="BF514" s="70"/>
      <c r="BG514" s="70">
        <f t="shared" si="4540"/>
        <v>0</v>
      </c>
      <c r="BH514" s="70">
        <f t="shared" si="4541"/>
        <v>0</v>
      </c>
      <c r="BI514" s="116"/>
      <c r="BJ514" s="116"/>
      <c r="BK514" s="116"/>
      <c r="BL514" s="117"/>
      <c r="BM514" s="108"/>
      <c r="BN514" s="62" t="s">
        <v>102</v>
      </c>
      <c r="BO514" s="63" t="s">
        <v>94</v>
      </c>
      <c r="BP514" s="63" t="s">
        <v>95</v>
      </c>
      <c r="BQ514" s="63" t="s">
        <v>162</v>
      </c>
      <c r="BR514" s="119" t="s">
        <v>312</v>
      </c>
      <c r="BS514" s="63">
        <v>6</v>
      </c>
      <c r="BT514" s="63">
        <v>71</v>
      </c>
      <c r="BU514" s="63">
        <v>1</v>
      </c>
      <c r="BV514" s="63">
        <v>3</v>
      </c>
      <c r="BW514" s="63">
        <f>SUM(BV514)*2</f>
        <v>6</v>
      </c>
      <c r="BX514" s="62">
        <v>74</v>
      </c>
      <c r="BY514" s="135">
        <f t="shared" si="4619"/>
        <v>0</v>
      </c>
      <c r="BZ514" s="65"/>
      <c r="CA514" s="66">
        <f t="shared" si="4620"/>
        <v>0</v>
      </c>
      <c r="CB514" s="65"/>
      <c r="CC514" s="66">
        <f t="shared" si="4621"/>
        <v>0</v>
      </c>
      <c r="CD514" s="65"/>
      <c r="CE514" s="66">
        <f t="shared" ref="CE514" si="4636">SUM(CD514)*BV514</f>
        <v>0</v>
      </c>
      <c r="CF514" s="65"/>
      <c r="CG514" s="66">
        <f t="shared" ref="CG514" si="4637">SUM(CF514)*BW514</f>
        <v>0</v>
      </c>
      <c r="CH514" s="65"/>
      <c r="CI514" s="66">
        <f t="shared" si="4624"/>
        <v>0</v>
      </c>
      <c r="CJ514" s="67">
        <f t="shared" si="4625"/>
        <v>0</v>
      </c>
      <c r="CK514" s="68">
        <f t="shared" ref="CK514" si="4638">SUM(BX514*5/100*BV514)</f>
        <v>11.100000000000001</v>
      </c>
      <c r="CL514" s="113"/>
      <c r="CM514" s="70"/>
      <c r="CN514" s="113"/>
      <c r="CO514" s="70"/>
      <c r="CP514" s="113"/>
      <c r="CQ514" s="114"/>
      <c r="CR514" s="113"/>
      <c r="CS514" s="70"/>
      <c r="CT514" s="113"/>
      <c r="CU514" s="70"/>
      <c r="CV514" s="113"/>
      <c r="CW514" s="70"/>
      <c r="CX514" s="113"/>
      <c r="CY514" s="70"/>
      <c r="CZ514" s="113"/>
      <c r="DA514" s="70"/>
      <c r="DB514" s="113"/>
      <c r="DC514" s="66"/>
      <c r="DD514" s="113"/>
      <c r="DE514" s="66"/>
      <c r="DF514" s="113"/>
      <c r="DG514" s="70"/>
      <c r="DH514" s="113"/>
      <c r="DI514" s="70"/>
      <c r="DJ514" s="113"/>
      <c r="DK514" s="66"/>
      <c r="DL514" s="113"/>
      <c r="DM514" s="70"/>
      <c r="DN514" s="113"/>
      <c r="DO514" s="70"/>
      <c r="DP514" s="113"/>
      <c r="DQ514" s="70"/>
      <c r="DR514" s="70"/>
      <c r="DS514" s="70">
        <f t="shared" si="4542"/>
        <v>11.100000000000001</v>
      </c>
      <c r="DT514" s="70">
        <f t="shared" si="4543"/>
        <v>0</v>
      </c>
      <c r="DU514" s="116"/>
      <c r="DV514" s="116"/>
      <c r="DW514" s="116"/>
      <c r="DX514" s="117"/>
      <c r="DY514" s="108"/>
      <c r="DZ514" s="62"/>
      <c r="EA514" s="63"/>
      <c r="EB514" s="63"/>
      <c r="EC514" s="63"/>
      <c r="ED514" s="63"/>
      <c r="EE514" s="63"/>
      <c r="EF514" s="63"/>
      <c r="EG514" s="145"/>
      <c r="EH514" s="63"/>
      <c r="EI514" s="63"/>
      <c r="EJ514" s="62">
        <f t="shared" si="4544"/>
        <v>74</v>
      </c>
      <c r="EK514" s="147">
        <f t="shared" si="4545"/>
        <v>0</v>
      </c>
      <c r="EL514" s="65">
        <f t="shared" si="4546"/>
        <v>0</v>
      </c>
      <c r="EM514" s="70">
        <f t="shared" si="4547"/>
        <v>0</v>
      </c>
      <c r="EN514" s="65">
        <f t="shared" si="4548"/>
        <v>0</v>
      </c>
      <c r="EO514" s="70">
        <f t="shared" si="4549"/>
        <v>0</v>
      </c>
      <c r="EP514" s="65">
        <f t="shared" si="4550"/>
        <v>0</v>
      </c>
      <c r="EQ514" s="70">
        <f t="shared" si="4551"/>
        <v>0</v>
      </c>
      <c r="ER514" s="65">
        <f t="shared" si="4552"/>
        <v>0</v>
      </c>
      <c r="ES514" s="70">
        <f t="shared" si="4553"/>
        <v>0</v>
      </c>
      <c r="ET514" s="113">
        <f t="shared" si="4554"/>
        <v>0</v>
      </c>
      <c r="EU514" s="70">
        <f t="shared" si="4555"/>
        <v>0</v>
      </c>
      <c r="EV514" s="70">
        <f t="shared" si="4556"/>
        <v>0</v>
      </c>
      <c r="EW514" s="70">
        <f t="shared" si="4557"/>
        <v>11.100000000000001</v>
      </c>
      <c r="EX514" s="113">
        <f t="shared" si="4558"/>
        <v>0</v>
      </c>
      <c r="EY514" s="70">
        <f t="shared" si="4559"/>
        <v>0</v>
      </c>
      <c r="EZ514" s="113">
        <f t="shared" si="4560"/>
        <v>0</v>
      </c>
      <c r="FA514" s="70">
        <f t="shared" si="4561"/>
        <v>0</v>
      </c>
      <c r="FB514" s="113">
        <f t="shared" si="4562"/>
        <v>0</v>
      </c>
      <c r="FC514" s="114">
        <f t="shared" si="4563"/>
        <v>0</v>
      </c>
      <c r="FD514" s="113">
        <f t="shared" si="4564"/>
        <v>0</v>
      </c>
      <c r="FE514" s="70">
        <f t="shared" si="4565"/>
        <v>0</v>
      </c>
      <c r="FF514" s="113">
        <f t="shared" si="4566"/>
        <v>0</v>
      </c>
      <c r="FG514" s="70">
        <f t="shared" si="4567"/>
        <v>0</v>
      </c>
      <c r="FH514" s="113">
        <f t="shared" si="4568"/>
        <v>0</v>
      </c>
      <c r="FI514" s="70">
        <f t="shared" si="4569"/>
        <v>0</v>
      </c>
      <c r="FJ514" s="113">
        <f t="shared" si="4570"/>
        <v>0</v>
      </c>
      <c r="FK514" s="70">
        <f t="shared" si="4571"/>
        <v>0</v>
      </c>
      <c r="FL514" s="113">
        <f t="shared" si="4572"/>
        <v>0</v>
      </c>
      <c r="FM514" s="70">
        <f t="shared" si="4573"/>
        <v>0</v>
      </c>
      <c r="FN514" s="113">
        <f t="shared" si="4574"/>
        <v>0</v>
      </c>
      <c r="FO514" s="70">
        <f t="shared" si="4575"/>
        <v>0</v>
      </c>
      <c r="FP514" s="113">
        <f t="shared" si="4576"/>
        <v>0</v>
      </c>
      <c r="FQ514" s="70">
        <f t="shared" si="4577"/>
        <v>0</v>
      </c>
      <c r="FR514" s="113"/>
      <c r="FS514" s="70">
        <f t="shared" si="4577"/>
        <v>0</v>
      </c>
      <c r="FT514" s="113">
        <f t="shared" si="4578"/>
        <v>0</v>
      </c>
      <c r="FU514" s="70">
        <f t="shared" si="4579"/>
        <v>0</v>
      </c>
      <c r="FV514" s="113">
        <f t="shared" si="4580"/>
        <v>0</v>
      </c>
      <c r="FW514" s="70">
        <f t="shared" si="4581"/>
        <v>0</v>
      </c>
      <c r="FX514" s="113">
        <f t="shared" si="4582"/>
        <v>0</v>
      </c>
      <c r="FY514" s="70">
        <f t="shared" si="4583"/>
        <v>0</v>
      </c>
      <c r="FZ514" s="113">
        <f t="shared" si="4584"/>
        <v>0</v>
      </c>
      <c r="GA514" s="70">
        <f t="shared" si="4585"/>
        <v>0</v>
      </c>
      <c r="GB514" s="113">
        <f t="shared" si="4586"/>
        <v>0</v>
      </c>
      <c r="GC514" s="70">
        <f t="shared" si="4587"/>
        <v>0</v>
      </c>
      <c r="GD514" s="70">
        <f t="shared" si="4588"/>
        <v>0</v>
      </c>
      <c r="GE514" s="70">
        <f t="shared" si="4589"/>
        <v>11.100000000000001</v>
      </c>
      <c r="GF514" s="70">
        <f t="shared" si="4590"/>
        <v>0</v>
      </c>
      <c r="GG514" s="116"/>
      <c r="GH514" s="116"/>
      <c r="GI514" s="116"/>
      <c r="GJ514" s="116"/>
      <c r="GK514" s="267"/>
      <c r="GL514" s="10"/>
      <c r="GM514" s="10"/>
      <c r="GN514" s="1"/>
      <c r="GO514" s="13"/>
      <c r="GP514" s="26"/>
      <c r="GQ514" s="5"/>
      <c r="GR514" s="5"/>
    </row>
    <row r="515" spans="1:200" ht="24.95" hidden="1" customHeight="1" outlineLevel="1" x14ac:dyDescent="0.3">
      <c r="A515" s="108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2"/>
      <c r="M515" s="64"/>
      <c r="N515" s="65"/>
      <c r="O515" s="66"/>
      <c r="P515" s="65"/>
      <c r="Q515" s="66"/>
      <c r="R515" s="65"/>
      <c r="S515" s="66"/>
      <c r="T515" s="65"/>
      <c r="U515" s="66"/>
      <c r="V515" s="65"/>
      <c r="W515" s="66"/>
      <c r="X515" s="67"/>
      <c r="Y515" s="67"/>
      <c r="Z515" s="65"/>
      <c r="AA515" s="66"/>
      <c r="AB515" s="65"/>
      <c r="AC515" s="67"/>
      <c r="AD515" s="65"/>
      <c r="AE515" s="69"/>
      <c r="AF515" s="65"/>
      <c r="AG515" s="66"/>
      <c r="AH515" s="65"/>
      <c r="AI515" s="67"/>
      <c r="AJ515" s="65"/>
      <c r="AK515" s="67"/>
      <c r="AL515" s="65"/>
      <c r="AM515" s="66"/>
      <c r="AN515" s="65"/>
      <c r="AO515" s="66"/>
      <c r="AP515" s="65"/>
      <c r="AQ515" s="68"/>
      <c r="AR515" s="65"/>
      <c r="AS515" s="67"/>
      <c r="AT515" s="65"/>
      <c r="AU515" s="67"/>
      <c r="AV515" s="65"/>
      <c r="AW515" s="66"/>
      <c r="AX515" s="65"/>
      <c r="AY515" s="67"/>
      <c r="AZ515" s="65"/>
      <c r="BA515" s="67"/>
      <c r="BB515" s="65"/>
      <c r="BC515" s="67"/>
      <c r="BD515" s="65"/>
      <c r="BE515" s="70"/>
      <c r="BF515" s="70"/>
      <c r="BG515" s="70">
        <f t="shared" si="4540"/>
        <v>0</v>
      </c>
      <c r="BH515" s="70">
        <f t="shared" si="4541"/>
        <v>0</v>
      </c>
      <c r="BI515" s="116"/>
      <c r="BJ515" s="116"/>
      <c r="BK515" s="116"/>
      <c r="BL515" s="117"/>
      <c r="BM515" s="108"/>
      <c r="BN515" s="62" t="s">
        <v>102</v>
      </c>
      <c r="BO515" s="63" t="s">
        <v>110</v>
      </c>
      <c r="BP515" s="119" t="s">
        <v>95</v>
      </c>
      <c r="BQ515" s="119" t="s">
        <v>130</v>
      </c>
      <c r="BR515" s="119" t="s">
        <v>407</v>
      </c>
      <c r="BS515" s="119">
        <v>4</v>
      </c>
      <c r="BT515" s="119">
        <v>55</v>
      </c>
      <c r="BU515" s="63">
        <v>1</v>
      </c>
      <c r="BV515" s="63">
        <v>1</v>
      </c>
      <c r="BW515" s="63">
        <f>SUM(BV515)*2</f>
        <v>2</v>
      </c>
      <c r="BX515" s="109">
        <v>84</v>
      </c>
      <c r="BY515" s="135">
        <f t="shared" si="4619"/>
        <v>54</v>
      </c>
      <c r="BZ515" s="65"/>
      <c r="CA515" s="65">
        <f>SUM(BZ515)*BU515</f>
        <v>0</v>
      </c>
      <c r="CB515" s="65">
        <v>26</v>
      </c>
      <c r="CC515" s="65">
        <f>BV515*CB515</f>
        <v>26</v>
      </c>
      <c r="CD515" s="65">
        <v>28</v>
      </c>
      <c r="CE515" s="65">
        <f t="shared" ref="CE515" si="4639">SUM(CD515)*BV515</f>
        <v>28</v>
      </c>
      <c r="CF515" s="65"/>
      <c r="CG515" s="66">
        <f t="shared" ref="CG515" si="4640">SUM(CF515)*BW515</f>
        <v>0</v>
      </c>
      <c r="CH515" s="65"/>
      <c r="CI515" s="66">
        <f>SUM(CH515)*BV515*5</f>
        <v>0</v>
      </c>
      <c r="CJ515" s="67">
        <f>SUM(BV515*DJ515*2+BW515*DL515*2)</f>
        <v>2</v>
      </c>
      <c r="CK515" s="68">
        <f>SUM(BX515*5/100*BV515)</f>
        <v>4.2</v>
      </c>
      <c r="CL515" s="65"/>
      <c r="CM515" s="66"/>
      <c r="CN515" s="65"/>
      <c r="CO515" s="67">
        <f>SUM(CN515)*3*BT515/5</f>
        <v>0</v>
      </c>
      <c r="CP515" s="65"/>
      <c r="CQ515" s="69">
        <f>SUM(CP515*BT515*(30+4))</f>
        <v>0</v>
      </c>
      <c r="CR515" s="65"/>
      <c r="CS515" s="66">
        <f>SUM(CR515*BT515*3)</f>
        <v>0</v>
      </c>
      <c r="CT515" s="66"/>
      <c r="CU515" s="67">
        <f>SUM(CT515*BT515/3)</f>
        <v>0</v>
      </c>
      <c r="CV515" s="65"/>
      <c r="CW515" s="67">
        <f t="shared" ref="CW515" si="4641">SUM(CV515*BT515*2/3)</f>
        <v>0</v>
      </c>
      <c r="CX515" s="65"/>
      <c r="CY515" s="66">
        <f t="shared" ref="CY515" si="4642">SUM(CX515*BT515)*2</f>
        <v>0</v>
      </c>
      <c r="CZ515" s="65"/>
      <c r="DA515" s="66">
        <f t="shared" ref="DA515" si="4643">SUM(CZ515*BV515*2)</f>
        <v>0</v>
      </c>
      <c r="DB515" s="65"/>
      <c r="DC515" s="66">
        <f t="shared" ref="DC515" si="4644">SUM(DB515*BT515*2)</f>
        <v>0</v>
      </c>
      <c r="DD515" s="65"/>
      <c r="DE515" s="66">
        <f t="shared" ref="DE515" si="4645">SUM(BV515*DD515*6)</f>
        <v>0</v>
      </c>
      <c r="DF515" s="65"/>
      <c r="DG515" s="67">
        <f>DF515*BT515/3</f>
        <v>0</v>
      </c>
      <c r="DH515" s="65"/>
      <c r="DI515" s="66">
        <f t="shared" ref="DI515" si="4646">SUM(DH515*BT515/3)</f>
        <v>0</v>
      </c>
      <c r="DJ515" s="65">
        <v>1</v>
      </c>
      <c r="DK515" s="66">
        <f t="shared" ref="DK515" si="4647">SUM(BV515*DJ515*8)</f>
        <v>8</v>
      </c>
      <c r="DL515" s="66"/>
      <c r="DM515" s="67">
        <f>SUM(DL515*BW515*5*6)</f>
        <v>0</v>
      </c>
      <c r="DN515" s="65"/>
      <c r="DO515" s="67">
        <f>SUM(DN515*BW515*4*6)</f>
        <v>0</v>
      </c>
      <c r="DP515" s="65"/>
      <c r="DQ515" s="70">
        <f>SUM(DP515*50)</f>
        <v>0</v>
      </c>
      <c r="DR515" s="70"/>
      <c r="DS515" s="70">
        <f t="shared" si="4542"/>
        <v>68.2</v>
      </c>
      <c r="DT515" s="70">
        <f t="shared" si="4543"/>
        <v>64</v>
      </c>
      <c r="DU515" s="116"/>
      <c r="DV515" s="116"/>
      <c r="DW515" s="116"/>
      <c r="DX515" s="117"/>
      <c r="DY515" s="108"/>
      <c r="DZ515" s="62"/>
      <c r="EA515" s="63"/>
      <c r="EB515" s="63"/>
      <c r="EC515" s="63"/>
      <c r="ED515" s="63"/>
      <c r="EE515" s="63"/>
      <c r="EF515" s="63"/>
      <c r="EG515" s="63"/>
      <c r="EH515" s="63"/>
      <c r="EI515" s="63"/>
      <c r="EJ515" s="109">
        <f t="shared" si="4544"/>
        <v>84</v>
      </c>
      <c r="EK515" s="147">
        <f t="shared" si="4545"/>
        <v>54</v>
      </c>
      <c r="EL515" s="65">
        <f t="shared" si="4546"/>
        <v>0</v>
      </c>
      <c r="EM515" s="70">
        <f t="shared" si="4547"/>
        <v>0</v>
      </c>
      <c r="EN515" s="65">
        <f t="shared" si="4548"/>
        <v>26</v>
      </c>
      <c r="EO515" s="70">
        <f t="shared" si="4549"/>
        <v>26</v>
      </c>
      <c r="EP515" s="65">
        <f t="shared" si="4550"/>
        <v>28</v>
      </c>
      <c r="EQ515" s="70">
        <f t="shared" si="4551"/>
        <v>28</v>
      </c>
      <c r="ER515" s="65">
        <f t="shared" si="4552"/>
        <v>0</v>
      </c>
      <c r="ES515" s="70">
        <f t="shared" si="4553"/>
        <v>0</v>
      </c>
      <c r="ET515" s="113">
        <f t="shared" si="4554"/>
        <v>0</v>
      </c>
      <c r="EU515" s="70">
        <f t="shared" si="4555"/>
        <v>0</v>
      </c>
      <c r="EV515" s="70">
        <f t="shared" si="4556"/>
        <v>2</v>
      </c>
      <c r="EW515" s="70">
        <f t="shared" si="4557"/>
        <v>4.2</v>
      </c>
      <c r="EX515" s="113">
        <f t="shared" si="4558"/>
        <v>0</v>
      </c>
      <c r="EY515" s="70">
        <f t="shared" si="4559"/>
        <v>0</v>
      </c>
      <c r="EZ515" s="113">
        <f t="shared" si="4560"/>
        <v>0</v>
      </c>
      <c r="FA515" s="70">
        <f t="shared" si="4561"/>
        <v>0</v>
      </c>
      <c r="FB515" s="113">
        <f t="shared" si="4562"/>
        <v>0</v>
      </c>
      <c r="FC515" s="114">
        <f t="shared" si="4563"/>
        <v>0</v>
      </c>
      <c r="FD515" s="113">
        <f t="shared" si="4564"/>
        <v>0</v>
      </c>
      <c r="FE515" s="70">
        <f t="shared" si="4565"/>
        <v>0</v>
      </c>
      <c r="FF515" s="113">
        <f t="shared" si="4566"/>
        <v>0</v>
      </c>
      <c r="FG515" s="70">
        <f t="shared" si="4567"/>
        <v>0</v>
      </c>
      <c r="FH515" s="113">
        <f t="shared" si="4568"/>
        <v>0</v>
      </c>
      <c r="FI515" s="70">
        <f t="shared" si="4569"/>
        <v>0</v>
      </c>
      <c r="FJ515" s="113">
        <f t="shared" si="4570"/>
        <v>0</v>
      </c>
      <c r="FK515" s="70">
        <f t="shared" si="4571"/>
        <v>0</v>
      </c>
      <c r="FL515" s="113">
        <f t="shared" si="4572"/>
        <v>0</v>
      </c>
      <c r="FM515" s="70">
        <f t="shared" si="4573"/>
        <v>0</v>
      </c>
      <c r="FN515" s="113">
        <f t="shared" si="4574"/>
        <v>0</v>
      </c>
      <c r="FO515" s="70">
        <f t="shared" si="4575"/>
        <v>0</v>
      </c>
      <c r="FP515" s="113">
        <f t="shared" si="4576"/>
        <v>0</v>
      </c>
      <c r="FQ515" s="70">
        <f t="shared" si="4577"/>
        <v>0</v>
      </c>
      <c r="FR515" s="113"/>
      <c r="FS515" s="70">
        <f t="shared" si="4577"/>
        <v>0</v>
      </c>
      <c r="FT515" s="113">
        <f t="shared" si="4578"/>
        <v>0</v>
      </c>
      <c r="FU515" s="70">
        <f t="shared" si="4579"/>
        <v>0</v>
      </c>
      <c r="FV515" s="113">
        <f t="shared" si="4580"/>
        <v>1</v>
      </c>
      <c r="FW515" s="70">
        <f t="shared" si="4581"/>
        <v>8</v>
      </c>
      <c r="FX515" s="113">
        <f t="shared" si="4582"/>
        <v>0</v>
      </c>
      <c r="FY515" s="70">
        <f t="shared" si="4583"/>
        <v>0</v>
      </c>
      <c r="FZ515" s="113">
        <f t="shared" si="4584"/>
        <v>0</v>
      </c>
      <c r="GA515" s="70">
        <f t="shared" si="4585"/>
        <v>0</v>
      </c>
      <c r="GB515" s="113">
        <f t="shared" si="4586"/>
        <v>0</v>
      </c>
      <c r="GC515" s="70">
        <f t="shared" si="4587"/>
        <v>0</v>
      </c>
      <c r="GD515" s="70">
        <f t="shared" si="4588"/>
        <v>0</v>
      </c>
      <c r="GE515" s="70">
        <f t="shared" si="4589"/>
        <v>68.2</v>
      </c>
      <c r="GF515" s="70">
        <f t="shared" si="4590"/>
        <v>64</v>
      </c>
      <c r="GG515" s="116"/>
      <c r="GH515" s="116"/>
      <c r="GI515" s="116"/>
      <c r="GJ515" s="116"/>
      <c r="GK515" s="267"/>
      <c r="GL515" s="10"/>
      <c r="GM515" s="10"/>
      <c r="GN515" s="1"/>
      <c r="GO515" s="13"/>
      <c r="GP515" s="26"/>
      <c r="GQ515" s="5"/>
      <c r="GR515" s="5"/>
    </row>
    <row r="516" spans="1:200" ht="24.95" hidden="1" customHeight="1" outlineLevel="1" x14ac:dyDescent="0.3">
      <c r="A516" s="108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2"/>
      <c r="M516" s="147">
        <f t="shared" ref="M516:M523" si="4648">SUM(N516+P516+T516+V516+AR516*2)</f>
        <v>0</v>
      </c>
      <c r="N516" s="65"/>
      <c r="O516" s="70"/>
      <c r="P516" s="65"/>
      <c r="Q516" s="70"/>
      <c r="R516" s="65"/>
      <c r="S516" s="70"/>
      <c r="T516" s="65"/>
      <c r="U516" s="70"/>
      <c r="V516" s="113"/>
      <c r="W516" s="70"/>
      <c r="X516" s="70"/>
      <c r="Y516" s="70"/>
      <c r="Z516" s="113"/>
      <c r="AA516" s="70"/>
      <c r="AB516" s="113"/>
      <c r="AC516" s="70"/>
      <c r="AD516" s="113"/>
      <c r="AE516" s="114"/>
      <c r="AF516" s="113"/>
      <c r="AG516" s="70"/>
      <c r="AH516" s="113"/>
      <c r="AI516" s="70"/>
      <c r="AJ516" s="113"/>
      <c r="AK516" s="70"/>
      <c r="AL516" s="113"/>
      <c r="AM516" s="70"/>
      <c r="AN516" s="113"/>
      <c r="AO516" s="70"/>
      <c r="AP516" s="113"/>
      <c r="AQ516" s="70"/>
      <c r="AR516" s="113"/>
      <c r="AS516" s="70"/>
      <c r="AT516" s="113"/>
      <c r="AU516" s="70"/>
      <c r="AV516" s="113"/>
      <c r="AW516" s="70"/>
      <c r="AX516" s="113"/>
      <c r="AY516" s="70"/>
      <c r="AZ516" s="113"/>
      <c r="BA516" s="70"/>
      <c r="BB516" s="113"/>
      <c r="BC516" s="70"/>
      <c r="BD516" s="113"/>
      <c r="BE516" s="70"/>
      <c r="BF516" s="70"/>
      <c r="BG516" s="70">
        <f t="shared" si="4540"/>
        <v>0</v>
      </c>
      <c r="BH516" s="70">
        <f t="shared" si="4541"/>
        <v>0</v>
      </c>
      <c r="BI516" s="116"/>
      <c r="BJ516" s="116"/>
      <c r="BK516" s="116"/>
      <c r="BL516" s="117"/>
      <c r="BM516" s="108"/>
      <c r="BN516" s="62"/>
      <c r="BO516" s="63"/>
      <c r="BP516" s="63"/>
      <c r="BQ516" s="63"/>
      <c r="BR516" s="63"/>
      <c r="BS516" s="63"/>
      <c r="BT516" s="63"/>
      <c r="BU516" s="63"/>
      <c r="BV516" s="63"/>
      <c r="BW516" s="63"/>
      <c r="BX516" s="109"/>
      <c r="BY516" s="135"/>
      <c r="BZ516" s="65"/>
      <c r="CA516" s="66"/>
      <c r="CB516" s="65"/>
      <c r="CC516" s="66"/>
      <c r="CD516" s="65"/>
      <c r="CE516" s="66"/>
      <c r="CF516" s="65"/>
      <c r="CG516" s="66"/>
      <c r="CH516" s="65"/>
      <c r="CI516" s="66"/>
      <c r="CJ516" s="67"/>
      <c r="CK516" s="67"/>
      <c r="CL516" s="65"/>
      <c r="CM516" s="66"/>
      <c r="CN516" s="65"/>
      <c r="CO516" s="67"/>
      <c r="CP516" s="65"/>
      <c r="CQ516" s="69"/>
      <c r="CR516" s="65"/>
      <c r="CS516" s="66"/>
      <c r="CT516" s="65"/>
      <c r="CU516" s="67"/>
      <c r="CV516" s="65"/>
      <c r="CW516" s="67"/>
      <c r="CX516" s="65"/>
      <c r="CY516" s="66"/>
      <c r="CZ516" s="65"/>
      <c r="DA516" s="66"/>
      <c r="DB516" s="65"/>
      <c r="DC516" s="66"/>
      <c r="DD516" s="65"/>
      <c r="DE516" s="66"/>
      <c r="DF516" s="65"/>
      <c r="DG516" s="67"/>
      <c r="DH516" s="65"/>
      <c r="DI516" s="66"/>
      <c r="DJ516" s="65"/>
      <c r="DK516" s="66"/>
      <c r="DL516" s="79"/>
      <c r="DM516" s="79"/>
      <c r="DN516" s="79"/>
      <c r="DO516" s="79"/>
      <c r="DP516" s="79"/>
      <c r="DQ516" s="79"/>
      <c r="DR516" s="70"/>
      <c r="DS516" s="70">
        <f t="shared" si="4542"/>
        <v>0</v>
      </c>
      <c r="DT516" s="70">
        <f t="shared" si="4543"/>
        <v>0</v>
      </c>
      <c r="DU516" s="116"/>
      <c r="DV516" s="116"/>
      <c r="DW516" s="116"/>
      <c r="DX516" s="117"/>
      <c r="DY516" s="108"/>
      <c r="DZ516" s="62"/>
      <c r="EA516" s="63"/>
      <c r="EB516" s="63"/>
      <c r="EC516" s="63"/>
      <c r="ED516" s="63"/>
      <c r="EE516" s="63"/>
      <c r="EF516" s="63"/>
      <c r="EG516" s="63"/>
      <c r="EH516" s="63"/>
      <c r="EI516" s="63"/>
      <c r="EJ516" s="62">
        <f t="shared" si="4544"/>
        <v>0</v>
      </c>
      <c r="EK516" s="147">
        <f t="shared" si="4545"/>
        <v>0</v>
      </c>
      <c r="EL516" s="65">
        <f t="shared" si="4546"/>
        <v>0</v>
      </c>
      <c r="EM516" s="70">
        <f t="shared" si="4547"/>
        <v>0</v>
      </c>
      <c r="EN516" s="65">
        <f t="shared" si="4548"/>
        <v>0</v>
      </c>
      <c r="EO516" s="70">
        <f t="shared" si="4549"/>
        <v>0</v>
      </c>
      <c r="EP516" s="65">
        <f t="shared" si="4550"/>
        <v>0</v>
      </c>
      <c r="EQ516" s="70">
        <f t="shared" si="4551"/>
        <v>0</v>
      </c>
      <c r="ER516" s="65">
        <f t="shared" si="4552"/>
        <v>0</v>
      </c>
      <c r="ES516" s="70">
        <f t="shared" si="4553"/>
        <v>0</v>
      </c>
      <c r="ET516" s="113">
        <f t="shared" si="4554"/>
        <v>0</v>
      </c>
      <c r="EU516" s="70">
        <f t="shared" si="4555"/>
        <v>0</v>
      </c>
      <c r="EV516" s="70">
        <f t="shared" si="4556"/>
        <v>0</v>
      </c>
      <c r="EW516" s="70">
        <f t="shared" si="4557"/>
        <v>0</v>
      </c>
      <c r="EX516" s="113">
        <f t="shared" si="4558"/>
        <v>0</v>
      </c>
      <c r="EY516" s="70">
        <f t="shared" si="4559"/>
        <v>0</v>
      </c>
      <c r="EZ516" s="113">
        <f t="shared" si="4560"/>
        <v>0</v>
      </c>
      <c r="FA516" s="70">
        <f t="shared" si="4561"/>
        <v>0</v>
      </c>
      <c r="FB516" s="113">
        <f t="shared" si="4562"/>
        <v>0</v>
      </c>
      <c r="FC516" s="114">
        <f t="shared" si="4563"/>
        <v>0</v>
      </c>
      <c r="FD516" s="113">
        <f t="shared" si="4564"/>
        <v>0</v>
      </c>
      <c r="FE516" s="70">
        <f t="shared" si="4565"/>
        <v>0</v>
      </c>
      <c r="FF516" s="113">
        <f t="shared" si="4566"/>
        <v>0</v>
      </c>
      <c r="FG516" s="70">
        <f t="shared" si="4567"/>
        <v>0</v>
      </c>
      <c r="FH516" s="113">
        <f t="shared" si="4568"/>
        <v>0</v>
      </c>
      <c r="FI516" s="70">
        <f t="shared" si="4569"/>
        <v>0</v>
      </c>
      <c r="FJ516" s="113">
        <f t="shared" si="4570"/>
        <v>0</v>
      </c>
      <c r="FK516" s="70">
        <f t="shared" si="4571"/>
        <v>0</v>
      </c>
      <c r="FL516" s="113">
        <f t="shared" si="4572"/>
        <v>0</v>
      </c>
      <c r="FM516" s="70">
        <f t="shared" si="4573"/>
        <v>0</v>
      </c>
      <c r="FN516" s="113">
        <f t="shared" si="4574"/>
        <v>0</v>
      </c>
      <c r="FO516" s="70">
        <f t="shared" si="4575"/>
        <v>0</v>
      </c>
      <c r="FP516" s="113">
        <f t="shared" si="4576"/>
        <v>0</v>
      </c>
      <c r="FQ516" s="70">
        <f t="shared" si="4577"/>
        <v>0</v>
      </c>
      <c r="FR516" s="113"/>
      <c r="FS516" s="70">
        <f t="shared" si="4577"/>
        <v>0</v>
      </c>
      <c r="FT516" s="113">
        <f t="shared" si="4578"/>
        <v>0</v>
      </c>
      <c r="FU516" s="70">
        <f t="shared" si="4579"/>
        <v>0</v>
      </c>
      <c r="FV516" s="113">
        <f t="shared" si="4580"/>
        <v>0</v>
      </c>
      <c r="FW516" s="70">
        <f t="shared" si="4581"/>
        <v>0</v>
      </c>
      <c r="FX516" s="113">
        <f t="shared" si="4582"/>
        <v>0</v>
      </c>
      <c r="FY516" s="70">
        <f t="shared" si="4583"/>
        <v>0</v>
      </c>
      <c r="FZ516" s="113">
        <f t="shared" si="4584"/>
        <v>0</v>
      </c>
      <c r="GA516" s="70">
        <f t="shared" si="4585"/>
        <v>0</v>
      </c>
      <c r="GB516" s="113">
        <f t="shared" si="4586"/>
        <v>0</v>
      </c>
      <c r="GC516" s="70">
        <f t="shared" si="4587"/>
        <v>0</v>
      </c>
      <c r="GD516" s="70">
        <f t="shared" si="4588"/>
        <v>0</v>
      </c>
      <c r="GE516" s="70">
        <f t="shared" si="4589"/>
        <v>0</v>
      </c>
      <c r="GF516" s="70">
        <f t="shared" si="4590"/>
        <v>0</v>
      </c>
      <c r="GG516" s="116"/>
      <c r="GH516" s="116"/>
      <c r="GI516" s="116"/>
      <c r="GJ516" s="116"/>
      <c r="GK516" s="267"/>
      <c r="GL516" s="10"/>
      <c r="GM516" s="10"/>
      <c r="GN516" s="1"/>
      <c r="GO516" s="13"/>
      <c r="GP516" s="26"/>
      <c r="GQ516" s="5"/>
      <c r="GR516" s="5"/>
    </row>
    <row r="517" spans="1:200" ht="24.95" hidden="1" customHeight="1" outlineLevel="1" x14ac:dyDescent="0.3">
      <c r="A517" s="108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109"/>
      <c r="M517" s="147">
        <f t="shared" si="4648"/>
        <v>0</v>
      </c>
      <c r="N517" s="65"/>
      <c r="O517" s="70"/>
      <c r="P517" s="65"/>
      <c r="Q517" s="70"/>
      <c r="R517" s="65"/>
      <c r="S517" s="70"/>
      <c r="T517" s="65"/>
      <c r="U517" s="70"/>
      <c r="V517" s="113"/>
      <c r="W517" s="70"/>
      <c r="X517" s="70"/>
      <c r="Y517" s="70"/>
      <c r="Z517" s="113"/>
      <c r="AA517" s="70"/>
      <c r="AB517" s="113"/>
      <c r="AC517" s="70"/>
      <c r="AD517" s="113"/>
      <c r="AE517" s="114"/>
      <c r="AF517" s="113"/>
      <c r="AG517" s="70"/>
      <c r="AH517" s="113"/>
      <c r="AI517" s="70"/>
      <c r="AJ517" s="113"/>
      <c r="AK517" s="70"/>
      <c r="AL517" s="113"/>
      <c r="AM517" s="70"/>
      <c r="AN517" s="113"/>
      <c r="AO517" s="70"/>
      <c r="AP517" s="113"/>
      <c r="AQ517" s="70"/>
      <c r="AR517" s="113"/>
      <c r="AS517" s="70"/>
      <c r="AT517" s="113"/>
      <c r="AU517" s="70"/>
      <c r="AV517" s="113"/>
      <c r="AW517" s="70"/>
      <c r="AX517" s="113"/>
      <c r="AY517" s="70"/>
      <c r="AZ517" s="113"/>
      <c r="BA517" s="70"/>
      <c r="BB517" s="113"/>
      <c r="BC517" s="70"/>
      <c r="BD517" s="113"/>
      <c r="BE517" s="70"/>
      <c r="BF517" s="70"/>
      <c r="BG517" s="70">
        <f t="shared" si="4540"/>
        <v>0</v>
      </c>
      <c r="BH517" s="70">
        <f t="shared" si="4541"/>
        <v>0</v>
      </c>
      <c r="BI517" s="116"/>
      <c r="BJ517" s="116"/>
      <c r="BK517" s="116"/>
      <c r="BL517" s="117"/>
      <c r="BM517" s="108"/>
      <c r="BN517" s="62"/>
      <c r="BO517" s="63"/>
      <c r="BP517" s="63"/>
      <c r="BQ517" s="63"/>
      <c r="BR517" s="63"/>
      <c r="BS517" s="63"/>
      <c r="BT517" s="63"/>
      <c r="BU517" s="63"/>
      <c r="BV517" s="63"/>
      <c r="BW517" s="63"/>
      <c r="BX517" s="120"/>
      <c r="BY517" s="135"/>
      <c r="BZ517" s="65"/>
      <c r="CA517" s="241"/>
      <c r="CB517" s="65"/>
      <c r="CC517" s="66"/>
      <c r="CD517" s="65"/>
      <c r="CE517" s="66"/>
      <c r="CF517" s="65"/>
      <c r="CG517" s="66"/>
      <c r="CH517" s="65"/>
      <c r="CI517" s="66"/>
      <c r="CJ517" s="67"/>
      <c r="CK517" s="67"/>
      <c r="CL517" s="65"/>
      <c r="CM517" s="66"/>
      <c r="CN517" s="65"/>
      <c r="CO517" s="67"/>
      <c r="CP517" s="65"/>
      <c r="CQ517" s="69"/>
      <c r="CR517" s="65"/>
      <c r="CS517" s="66"/>
      <c r="CT517" s="65"/>
      <c r="CU517" s="67"/>
      <c r="CV517" s="65"/>
      <c r="CW517" s="67"/>
      <c r="CX517" s="65"/>
      <c r="CY517" s="66"/>
      <c r="CZ517" s="65"/>
      <c r="DA517" s="66"/>
      <c r="DB517" s="65"/>
      <c r="DC517" s="66"/>
      <c r="DD517" s="65"/>
      <c r="DE517" s="66"/>
      <c r="DF517" s="65"/>
      <c r="DG517" s="67"/>
      <c r="DH517" s="65"/>
      <c r="DI517" s="66"/>
      <c r="DJ517" s="65"/>
      <c r="DK517" s="66"/>
      <c r="DL517" s="65"/>
      <c r="DM517" s="67"/>
      <c r="DN517" s="65"/>
      <c r="DO517" s="67"/>
      <c r="DP517" s="65"/>
      <c r="DQ517" s="70"/>
      <c r="DR517" s="70"/>
      <c r="DS517" s="70">
        <f t="shared" si="4542"/>
        <v>0</v>
      </c>
      <c r="DT517" s="70">
        <f t="shared" si="4543"/>
        <v>0</v>
      </c>
      <c r="DU517" s="116"/>
      <c r="DV517" s="116"/>
      <c r="DW517" s="116"/>
      <c r="DX517" s="117"/>
      <c r="DY517" s="108"/>
      <c r="DZ517" s="62"/>
      <c r="EA517" s="63"/>
      <c r="EB517" s="63"/>
      <c r="EC517" s="63"/>
      <c r="ED517" s="63"/>
      <c r="EE517" s="63"/>
      <c r="EF517" s="63"/>
      <c r="EG517" s="63"/>
      <c r="EH517" s="63"/>
      <c r="EI517" s="63"/>
      <c r="EJ517" s="109">
        <f t="shared" si="4544"/>
        <v>0</v>
      </c>
      <c r="EK517" s="147">
        <f t="shared" si="4545"/>
        <v>0</v>
      </c>
      <c r="EL517" s="65">
        <f t="shared" si="4546"/>
        <v>0</v>
      </c>
      <c r="EM517" s="70">
        <f t="shared" si="4547"/>
        <v>0</v>
      </c>
      <c r="EN517" s="65">
        <f t="shared" si="4548"/>
        <v>0</v>
      </c>
      <c r="EO517" s="70">
        <f t="shared" si="4549"/>
        <v>0</v>
      </c>
      <c r="EP517" s="65">
        <f t="shared" si="4550"/>
        <v>0</v>
      </c>
      <c r="EQ517" s="70">
        <f t="shared" si="4551"/>
        <v>0</v>
      </c>
      <c r="ER517" s="65">
        <f t="shared" si="4552"/>
        <v>0</v>
      </c>
      <c r="ES517" s="70">
        <f t="shared" si="4553"/>
        <v>0</v>
      </c>
      <c r="ET517" s="113">
        <f t="shared" si="4554"/>
        <v>0</v>
      </c>
      <c r="EU517" s="70">
        <f t="shared" si="4555"/>
        <v>0</v>
      </c>
      <c r="EV517" s="70">
        <f t="shared" si="4556"/>
        <v>0</v>
      </c>
      <c r="EW517" s="70">
        <f t="shared" si="4557"/>
        <v>0</v>
      </c>
      <c r="EX517" s="113">
        <f t="shared" si="4558"/>
        <v>0</v>
      </c>
      <c r="EY517" s="70">
        <f t="shared" si="4559"/>
        <v>0</v>
      </c>
      <c r="EZ517" s="113">
        <f t="shared" si="4560"/>
        <v>0</v>
      </c>
      <c r="FA517" s="70">
        <f t="shared" si="4561"/>
        <v>0</v>
      </c>
      <c r="FB517" s="113">
        <f t="shared" si="4562"/>
        <v>0</v>
      </c>
      <c r="FC517" s="114">
        <f t="shared" si="4563"/>
        <v>0</v>
      </c>
      <c r="FD517" s="113">
        <f t="shared" si="4564"/>
        <v>0</v>
      </c>
      <c r="FE517" s="70">
        <f t="shared" si="4565"/>
        <v>0</v>
      </c>
      <c r="FF517" s="113">
        <f t="shared" si="4566"/>
        <v>0</v>
      </c>
      <c r="FG517" s="70">
        <f t="shared" si="4567"/>
        <v>0</v>
      </c>
      <c r="FH517" s="113">
        <f t="shared" si="4568"/>
        <v>0</v>
      </c>
      <c r="FI517" s="70">
        <f t="shared" si="4569"/>
        <v>0</v>
      </c>
      <c r="FJ517" s="113">
        <f t="shared" si="4570"/>
        <v>0</v>
      </c>
      <c r="FK517" s="70">
        <f t="shared" si="4571"/>
        <v>0</v>
      </c>
      <c r="FL517" s="113">
        <f t="shared" si="4572"/>
        <v>0</v>
      </c>
      <c r="FM517" s="70">
        <f t="shared" si="4573"/>
        <v>0</v>
      </c>
      <c r="FN517" s="113">
        <f t="shared" si="4574"/>
        <v>0</v>
      </c>
      <c r="FO517" s="70">
        <f t="shared" si="4575"/>
        <v>0</v>
      </c>
      <c r="FP517" s="113">
        <f t="shared" si="4576"/>
        <v>0</v>
      </c>
      <c r="FQ517" s="70">
        <f t="shared" si="4577"/>
        <v>0</v>
      </c>
      <c r="FR517" s="113"/>
      <c r="FS517" s="70">
        <f t="shared" si="4577"/>
        <v>0</v>
      </c>
      <c r="FT517" s="113">
        <f t="shared" si="4578"/>
        <v>0</v>
      </c>
      <c r="FU517" s="70">
        <f t="shared" si="4579"/>
        <v>0</v>
      </c>
      <c r="FV517" s="113">
        <f t="shared" si="4580"/>
        <v>0</v>
      </c>
      <c r="FW517" s="70">
        <f t="shared" si="4581"/>
        <v>0</v>
      </c>
      <c r="FX517" s="113">
        <f t="shared" si="4582"/>
        <v>0</v>
      </c>
      <c r="FY517" s="70">
        <f t="shared" si="4583"/>
        <v>0</v>
      </c>
      <c r="FZ517" s="113">
        <f t="shared" si="4584"/>
        <v>0</v>
      </c>
      <c r="GA517" s="70">
        <f t="shared" si="4585"/>
        <v>0</v>
      </c>
      <c r="GB517" s="113">
        <f t="shared" si="4586"/>
        <v>0</v>
      </c>
      <c r="GC517" s="70">
        <f t="shared" si="4587"/>
        <v>0</v>
      </c>
      <c r="GD517" s="70">
        <f t="shared" si="4588"/>
        <v>0</v>
      </c>
      <c r="GE517" s="70">
        <f t="shared" si="4589"/>
        <v>0</v>
      </c>
      <c r="GF517" s="70">
        <f t="shared" si="4590"/>
        <v>0</v>
      </c>
      <c r="GG517" s="116"/>
      <c r="GH517" s="116"/>
      <c r="GI517" s="116"/>
      <c r="GJ517" s="116"/>
      <c r="GK517" s="267"/>
      <c r="GL517" s="10"/>
      <c r="GM517" s="10"/>
      <c r="GN517" s="1"/>
      <c r="GO517" s="13"/>
      <c r="GP517" s="26"/>
      <c r="GQ517" s="5"/>
      <c r="GR517" s="5"/>
    </row>
    <row r="518" spans="1:200" ht="24.95" hidden="1" customHeight="1" outlineLevel="1" x14ac:dyDescent="0.3">
      <c r="A518" s="108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2"/>
      <c r="M518" s="147">
        <f t="shared" si="4648"/>
        <v>0</v>
      </c>
      <c r="N518" s="65"/>
      <c r="O518" s="70"/>
      <c r="P518" s="65"/>
      <c r="Q518" s="70"/>
      <c r="R518" s="65"/>
      <c r="S518" s="70"/>
      <c r="T518" s="65"/>
      <c r="U518" s="70"/>
      <c r="V518" s="113"/>
      <c r="W518" s="70"/>
      <c r="X518" s="70"/>
      <c r="Y518" s="70"/>
      <c r="Z518" s="113"/>
      <c r="AA518" s="70"/>
      <c r="AB518" s="113"/>
      <c r="AC518" s="70"/>
      <c r="AD518" s="113"/>
      <c r="AE518" s="114"/>
      <c r="AF518" s="113"/>
      <c r="AG518" s="70"/>
      <c r="AH518" s="113"/>
      <c r="AI518" s="70"/>
      <c r="AJ518" s="113"/>
      <c r="AK518" s="70"/>
      <c r="AL518" s="113"/>
      <c r="AM518" s="70"/>
      <c r="AN518" s="113"/>
      <c r="AO518" s="70"/>
      <c r="AP518" s="113"/>
      <c r="AQ518" s="70"/>
      <c r="AR518" s="113"/>
      <c r="AS518" s="70"/>
      <c r="AT518" s="113"/>
      <c r="AU518" s="70"/>
      <c r="AV518" s="113"/>
      <c r="AW518" s="70"/>
      <c r="AX518" s="113"/>
      <c r="AY518" s="70"/>
      <c r="AZ518" s="113"/>
      <c r="BA518" s="70"/>
      <c r="BB518" s="113"/>
      <c r="BC518" s="70"/>
      <c r="BD518" s="113"/>
      <c r="BE518" s="70"/>
      <c r="BF518" s="70"/>
      <c r="BG518" s="70">
        <f t="shared" si="4540"/>
        <v>0</v>
      </c>
      <c r="BH518" s="70">
        <f t="shared" si="4541"/>
        <v>0</v>
      </c>
      <c r="BI518" s="116"/>
      <c r="BJ518" s="116"/>
      <c r="BK518" s="116"/>
      <c r="BL518" s="117"/>
      <c r="BM518" s="108"/>
      <c r="BN518" s="134" t="s">
        <v>257</v>
      </c>
      <c r="BO518" s="63" t="s">
        <v>110</v>
      </c>
      <c r="BP518" s="63" t="s">
        <v>95</v>
      </c>
      <c r="BQ518" s="63" t="s">
        <v>130</v>
      </c>
      <c r="BR518" s="63" t="s">
        <v>305</v>
      </c>
      <c r="BS518" s="63">
        <v>10</v>
      </c>
      <c r="BT518" s="63">
        <v>161</v>
      </c>
      <c r="BU518" s="63">
        <v>1</v>
      </c>
      <c r="BV518" s="63">
        <v>1</v>
      </c>
      <c r="BW518" s="63">
        <f>SUM(BV518)*2</f>
        <v>2</v>
      </c>
      <c r="BX518" s="62">
        <v>30</v>
      </c>
      <c r="BY518" s="135">
        <f t="shared" ref="BY518" si="4649">SUM(BZ518+CB518+CD518+CF518+CH518)</f>
        <v>30</v>
      </c>
      <c r="BZ518" s="65"/>
      <c r="CA518" s="66">
        <f>SUM(BZ518)*BU518</f>
        <v>0</v>
      </c>
      <c r="CB518" s="65"/>
      <c r="CC518" s="66">
        <f t="shared" ref="CC518" si="4650">BV518*CB518</f>
        <v>0</v>
      </c>
      <c r="CD518" s="65">
        <v>30</v>
      </c>
      <c r="CE518" s="66">
        <f>SUM(CD518)*BV518</f>
        <v>30</v>
      </c>
      <c r="CF518" s="65"/>
      <c r="CG518" s="66">
        <f>SUM(CF518)*BW518</f>
        <v>0</v>
      </c>
      <c r="CH518" s="65"/>
      <c r="CI518" s="66">
        <f>SUM(CH518)*BV518*5</f>
        <v>0</v>
      </c>
      <c r="CJ518" s="67">
        <f t="shared" ref="CJ518" si="4651">SUM(BV518*DJ518*2+BW518*DL518*2)</f>
        <v>0</v>
      </c>
      <c r="CK518" s="67">
        <f t="shared" ref="CK518" si="4652">BX518*BV518*0.05</f>
        <v>1.5</v>
      </c>
      <c r="CL518" s="65"/>
      <c r="CM518" s="66"/>
      <c r="CN518" s="65"/>
      <c r="CO518" s="67">
        <f t="shared" ref="CO518" si="4653">SUM(CN518)*3*BT518/5</f>
        <v>0</v>
      </c>
      <c r="CP518" s="65"/>
      <c r="CQ518" s="69">
        <f>SUM(CP518*BT518*(30+4))</f>
        <v>0</v>
      </c>
      <c r="CR518" s="65"/>
      <c r="CS518" s="66">
        <f>SUM(CR518*BT518*3)</f>
        <v>0</v>
      </c>
      <c r="CT518" s="65"/>
      <c r="CU518" s="67">
        <f>SUM(CT518*BT518/3)</f>
        <v>0</v>
      </c>
      <c r="CV518" s="65"/>
      <c r="CW518" s="67">
        <f>SUM(CV518*BT518*2/3)</f>
        <v>0</v>
      </c>
      <c r="CX518" s="65"/>
      <c r="CY518" s="66">
        <f>SUM(CX518*BT518*2)</f>
        <v>0</v>
      </c>
      <c r="CZ518" s="65"/>
      <c r="DA518" s="66">
        <f>SUM(CZ518*BV518*2)</f>
        <v>0</v>
      </c>
      <c r="DB518" s="65"/>
      <c r="DC518" s="66">
        <f>SUM(DB518*BT518*2)</f>
        <v>0</v>
      </c>
      <c r="DD518" s="65">
        <v>1</v>
      </c>
      <c r="DE518" s="66">
        <f>DD518*BV518*6</f>
        <v>6</v>
      </c>
      <c r="DF518" s="65"/>
      <c r="DG518" s="67">
        <f t="shared" ref="DG518" si="4654">DF518*BT518/3</f>
        <v>0</v>
      </c>
      <c r="DH518" s="65"/>
      <c r="DI518" s="66">
        <f>SUM(BV518*DH518*6)</f>
        <v>0</v>
      </c>
      <c r="DJ518" s="65"/>
      <c r="DK518" s="66">
        <f>SUM(BV518*DJ518*8)</f>
        <v>0</v>
      </c>
      <c r="DL518" s="65"/>
      <c r="DM518" s="67">
        <f t="shared" ref="DM518" si="4655">SUM(DL518*BW518*5*6)</f>
        <v>0</v>
      </c>
      <c r="DN518" s="65"/>
      <c r="DO518" s="67">
        <f>SUM(DN518*BW518*4*6)</f>
        <v>0</v>
      </c>
      <c r="DP518" s="65"/>
      <c r="DQ518" s="70">
        <f>SUM(DP518*50)</f>
        <v>0</v>
      </c>
      <c r="DR518" s="70"/>
      <c r="DS518" s="70">
        <f t="shared" si="4542"/>
        <v>37.5</v>
      </c>
      <c r="DT518" s="70">
        <f t="shared" si="4543"/>
        <v>36</v>
      </c>
      <c r="DU518" s="116"/>
      <c r="DV518" s="116"/>
      <c r="DW518" s="116"/>
      <c r="DX518" s="117"/>
      <c r="DY518" s="108"/>
      <c r="DZ518" s="62"/>
      <c r="EA518" s="63"/>
      <c r="EB518" s="63"/>
      <c r="EC518" s="63"/>
      <c r="ED518" s="63"/>
      <c r="EE518" s="63"/>
      <c r="EF518" s="63"/>
      <c r="EG518" s="63"/>
      <c r="EH518" s="63"/>
      <c r="EI518" s="63"/>
      <c r="EJ518" s="62">
        <f t="shared" si="4544"/>
        <v>30</v>
      </c>
      <c r="EK518" s="147">
        <f t="shared" si="4545"/>
        <v>30</v>
      </c>
      <c r="EL518" s="65">
        <f t="shared" si="4546"/>
        <v>0</v>
      </c>
      <c r="EM518" s="70">
        <f t="shared" si="4547"/>
        <v>0</v>
      </c>
      <c r="EN518" s="65">
        <f t="shared" si="4548"/>
        <v>0</v>
      </c>
      <c r="EO518" s="70">
        <f t="shared" si="4549"/>
        <v>0</v>
      </c>
      <c r="EP518" s="65">
        <f t="shared" si="4550"/>
        <v>30</v>
      </c>
      <c r="EQ518" s="70">
        <f t="shared" si="4551"/>
        <v>30</v>
      </c>
      <c r="ER518" s="65">
        <f t="shared" si="4552"/>
        <v>0</v>
      </c>
      <c r="ES518" s="70">
        <f t="shared" si="4553"/>
        <v>0</v>
      </c>
      <c r="ET518" s="113">
        <f t="shared" si="4554"/>
        <v>0</v>
      </c>
      <c r="EU518" s="70">
        <f t="shared" si="4555"/>
        <v>0</v>
      </c>
      <c r="EV518" s="70">
        <f t="shared" si="4556"/>
        <v>0</v>
      </c>
      <c r="EW518" s="70">
        <f t="shared" si="4557"/>
        <v>1.5</v>
      </c>
      <c r="EX518" s="113">
        <f t="shared" si="4558"/>
        <v>0</v>
      </c>
      <c r="EY518" s="70">
        <f t="shared" si="4559"/>
        <v>0</v>
      </c>
      <c r="EZ518" s="113">
        <f t="shared" si="4560"/>
        <v>0</v>
      </c>
      <c r="FA518" s="70">
        <f t="shared" si="4561"/>
        <v>0</v>
      </c>
      <c r="FB518" s="113">
        <f t="shared" si="4562"/>
        <v>0</v>
      </c>
      <c r="FC518" s="114">
        <f t="shared" si="4563"/>
        <v>0</v>
      </c>
      <c r="FD518" s="113">
        <f t="shared" si="4564"/>
        <v>0</v>
      </c>
      <c r="FE518" s="70">
        <f t="shared" si="4565"/>
        <v>0</v>
      </c>
      <c r="FF518" s="113">
        <f t="shared" si="4566"/>
        <v>0</v>
      </c>
      <c r="FG518" s="70">
        <f t="shared" si="4567"/>
        <v>0</v>
      </c>
      <c r="FH518" s="113">
        <f t="shared" si="4568"/>
        <v>0</v>
      </c>
      <c r="FI518" s="70">
        <f t="shared" si="4569"/>
        <v>0</v>
      </c>
      <c r="FJ518" s="113">
        <f t="shared" si="4570"/>
        <v>0</v>
      </c>
      <c r="FK518" s="70">
        <f t="shared" si="4571"/>
        <v>0</v>
      </c>
      <c r="FL518" s="113">
        <f t="shared" si="4572"/>
        <v>0</v>
      </c>
      <c r="FM518" s="70">
        <f t="shared" si="4573"/>
        <v>0</v>
      </c>
      <c r="FN518" s="113">
        <f t="shared" si="4574"/>
        <v>0</v>
      </c>
      <c r="FO518" s="70">
        <f t="shared" si="4575"/>
        <v>0</v>
      </c>
      <c r="FP518" s="113">
        <f t="shared" si="4576"/>
        <v>1</v>
      </c>
      <c r="FQ518" s="70">
        <f t="shared" si="4577"/>
        <v>6</v>
      </c>
      <c r="FR518" s="113"/>
      <c r="FS518" s="70">
        <f t="shared" si="4577"/>
        <v>0</v>
      </c>
      <c r="FT518" s="113">
        <f t="shared" si="4578"/>
        <v>0</v>
      </c>
      <c r="FU518" s="70">
        <f t="shared" si="4579"/>
        <v>0</v>
      </c>
      <c r="FV518" s="113">
        <f t="shared" si="4580"/>
        <v>0</v>
      </c>
      <c r="FW518" s="70">
        <f t="shared" si="4581"/>
        <v>0</v>
      </c>
      <c r="FX518" s="113">
        <f t="shared" si="4582"/>
        <v>0</v>
      </c>
      <c r="FY518" s="70">
        <f t="shared" si="4583"/>
        <v>0</v>
      </c>
      <c r="FZ518" s="113">
        <f t="shared" si="4584"/>
        <v>0</v>
      </c>
      <c r="GA518" s="70">
        <f t="shared" si="4585"/>
        <v>0</v>
      </c>
      <c r="GB518" s="113">
        <f t="shared" si="4586"/>
        <v>0</v>
      </c>
      <c r="GC518" s="70">
        <f t="shared" si="4587"/>
        <v>0</v>
      </c>
      <c r="GD518" s="70">
        <f t="shared" si="4588"/>
        <v>0</v>
      </c>
      <c r="GE518" s="70">
        <f t="shared" si="4589"/>
        <v>37.5</v>
      </c>
      <c r="GF518" s="70">
        <f t="shared" si="4590"/>
        <v>36</v>
      </c>
      <c r="GG518" s="116"/>
      <c r="GH518" s="116"/>
      <c r="GI518" s="116"/>
      <c r="GJ518" s="116"/>
      <c r="GK518" s="267"/>
      <c r="GL518" s="10"/>
      <c r="GM518" s="10"/>
      <c r="GN518" s="1"/>
      <c r="GO518" s="13"/>
      <c r="GP518" s="26"/>
      <c r="GQ518" s="5"/>
      <c r="GR518" s="5"/>
    </row>
    <row r="519" spans="1:200" ht="24.95" hidden="1" customHeight="1" outlineLevel="1" x14ac:dyDescent="0.3">
      <c r="A519" s="108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47">
        <f t="shared" si="4648"/>
        <v>0</v>
      </c>
      <c r="N519" s="65"/>
      <c r="O519" s="70"/>
      <c r="P519" s="65"/>
      <c r="Q519" s="70"/>
      <c r="R519" s="65"/>
      <c r="S519" s="70"/>
      <c r="T519" s="65"/>
      <c r="U519" s="70"/>
      <c r="V519" s="113"/>
      <c r="W519" s="70"/>
      <c r="X519" s="70"/>
      <c r="Y519" s="70"/>
      <c r="Z519" s="113"/>
      <c r="AA519" s="70"/>
      <c r="AB519" s="113"/>
      <c r="AC519" s="70"/>
      <c r="AD519" s="113"/>
      <c r="AE519" s="114"/>
      <c r="AF519" s="113"/>
      <c r="AG519" s="70"/>
      <c r="AH519" s="113"/>
      <c r="AI519" s="70"/>
      <c r="AJ519" s="113"/>
      <c r="AK519" s="70"/>
      <c r="AL519" s="113"/>
      <c r="AM519" s="70"/>
      <c r="AN519" s="113"/>
      <c r="AO519" s="70"/>
      <c r="AP519" s="113"/>
      <c r="AQ519" s="70"/>
      <c r="AR519" s="113"/>
      <c r="AS519" s="70"/>
      <c r="AT519" s="113"/>
      <c r="AU519" s="70"/>
      <c r="AV519" s="113"/>
      <c r="AW519" s="70"/>
      <c r="AX519" s="113"/>
      <c r="AY519" s="70"/>
      <c r="AZ519" s="113"/>
      <c r="BA519" s="70"/>
      <c r="BB519" s="113"/>
      <c r="BC519" s="70"/>
      <c r="BD519" s="113"/>
      <c r="BE519" s="70"/>
      <c r="BF519" s="70"/>
      <c r="BG519" s="70">
        <f t="shared" si="4540"/>
        <v>0</v>
      </c>
      <c r="BH519" s="70">
        <f t="shared" si="4541"/>
        <v>0</v>
      </c>
      <c r="BI519" s="116"/>
      <c r="BJ519" s="116"/>
      <c r="BK519" s="116"/>
      <c r="BL519" s="117"/>
      <c r="BM519" s="108"/>
      <c r="BN519" s="62" t="s">
        <v>102</v>
      </c>
      <c r="BO519" s="63" t="s">
        <v>110</v>
      </c>
      <c r="BP519" s="63" t="s">
        <v>95</v>
      </c>
      <c r="BQ519" s="63" t="s">
        <v>130</v>
      </c>
      <c r="BR519" s="63" t="s">
        <v>142</v>
      </c>
      <c r="BS519" s="63">
        <v>6</v>
      </c>
      <c r="BT519" s="63">
        <v>24</v>
      </c>
      <c r="BU519" s="63">
        <v>2</v>
      </c>
      <c r="BV519" s="63">
        <v>1</v>
      </c>
      <c r="BW519" s="63">
        <f>SUM(BV519)*2</f>
        <v>2</v>
      </c>
      <c r="BX519" s="62">
        <v>74</v>
      </c>
      <c r="BY519" s="64">
        <f>SUM(BZ519+CB519+CD519+CF519+CH519)</f>
        <v>46</v>
      </c>
      <c r="BZ519" s="65"/>
      <c r="CA519" s="66">
        <f>SUM(BZ519)*BU519</f>
        <v>0</v>
      </c>
      <c r="CB519" s="65">
        <v>26</v>
      </c>
      <c r="CC519" s="66">
        <f>BV519*CB519</f>
        <v>26</v>
      </c>
      <c r="CD519" s="65">
        <v>20</v>
      </c>
      <c r="CE519" s="66">
        <f>SUM(CD519)*BV519</f>
        <v>20</v>
      </c>
      <c r="CF519" s="65"/>
      <c r="CG519" s="66">
        <f>SUM(CF519)*BW519</f>
        <v>0</v>
      </c>
      <c r="CH519" s="65"/>
      <c r="CI519" s="66">
        <f>SUM(CH519)*BV519*5</f>
        <v>0</v>
      </c>
      <c r="CJ519" s="70">
        <f>SUM(BV519*DJ519*2+BW519*DL519*2)</f>
        <v>2</v>
      </c>
      <c r="CK519" s="70">
        <f>BX519*BV519*0.05</f>
        <v>3.7</v>
      </c>
      <c r="CL519" s="113"/>
      <c r="CM519" s="70"/>
      <c r="CN519" s="113"/>
      <c r="CO519" s="70">
        <f>SUM(CN519)*3*BT519/5</f>
        <v>0</v>
      </c>
      <c r="CP519" s="113"/>
      <c r="CQ519" s="114">
        <f>SUM(CP519*BT519*(30+4))</f>
        <v>0</v>
      </c>
      <c r="CR519" s="113"/>
      <c r="CS519" s="70">
        <f>SUM(CR519*BT519*3)</f>
        <v>0</v>
      </c>
      <c r="CT519" s="70"/>
      <c r="CU519" s="70">
        <f>SUM(CT519*BT519/3)</f>
        <v>0</v>
      </c>
      <c r="CV519" s="113"/>
      <c r="CW519" s="70">
        <f>SUM(CV519*BT519*2/3)</f>
        <v>0</v>
      </c>
      <c r="CX519" s="113"/>
      <c r="CY519" s="70">
        <f>SUM(CX519*BT519)*2</f>
        <v>0</v>
      </c>
      <c r="CZ519" s="113"/>
      <c r="DA519" s="70">
        <f t="shared" ref="DA519" si="4656">SUM(CZ519*BV519*2)</f>
        <v>0</v>
      </c>
      <c r="DB519" s="113"/>
      <c r="DC519" s="66">
        <f>SUM(DB519*BT519*2)</f>
        <v>0</v>
      </c>
      <c r="DD519" s="113"/>
      <c r="DE519" s="66">
        <f>SUM(BV519*DD519*6)</f>
        <v>0</v>
      </c>
      <c r="DF519" s="113"/>
      <c r="DG519" s="70">
        <f>DF519*BT519/3</f>
        <v>0</v>
      </c>
      <c r="DH519" s="113"/>
      <c r="DI519" s="70">
        <f>SUM(BV519*DH519*6)</f>
        <v>0</v>
      </c>
      <c r="DJ519" s="113">
        <v>1</v>
      </c>
      <c r="DK519" s="66">
        <f>SUM(BV519*DJ519*8)</f>
        <v>8</v>
      </c>
      <c r="DL519" s="113"/>
      <c r="DM519" s="70"/>
      <c r="DN519" s="113"/>
      <c r="DO519" s="70"/>
      <c r="DP519" s="113"/>
      <c r="DQ519" s="70"/>
      <c r="DR519" s="70"/>
      <c r="DS519" s="70">
        <f t="shared" si="4542"/>
        <v>59.7</v>
      </c>
      <c r="DT519" s="70">
        <f t="shared" si="4543"/>
        <v>56</v>
      </c>
      <c r="DU519" s="116"/>
      <c r="DV519" s="116"/>
      <c r="DW519" s="116"/>
      <c r="DX519" s="117"/>
      <c r="DY519" s="108"/>
      <c r="DZ519" s="116"/>
      <c r="EA519" s="116"/>
      <c r="EB519" s="116"/>
      <c r="EC519" s="116"/>
      <c r="ED519" s="116"/>
      <c r="EE519" s="116"/>
      <c r="EF519" s="116"/>
      <c r="EG519" s="116"/>
      <c r="EH519" s="116"/>
      <c r="EI519" s="116"/>
      <c r="EJ519" s="116">
        <f t="shared" si="4544"/>
        <v>74</v>
      </c>
      <c r="EK519" s="147">
        <f t="shared" si="4545"/>
        <v>46</v>
      </c>
      <c r="EL519" s="65">
        <f t="shared" si="4546"/>
        <v>0</v>
      </c>
      <c r="EM519" s="70">
        <f t="shared" si="4547"/>
        <v>0</v>
      </c>
      <c r="EN519" s="65">
        <f t="shared" si="4548"/>
        <v>26</v>
      </c>
      <c r="EO519" s="70">
        <f t="shared" si="4549"/>
        <v>26</v>
      </c>
      <c r="EP519" s="65">
        <f t="shared" si="4550"/>
        <v>20</v>
      </c>
      <c r="EQ519" s="70">
        <f t="shared" si="4551"/>
        <v>20</v>
      </c>
      <c r="ER519" s="65">
        <f t="shared" si="4552"/>
        <v>0</v>
      </c>
      <c r="ES519" s="70">
        <f t="shared" si="4553"/>
        <v>0</v>
      </c>
      <c r="ET519" s="113">
        <f t="shared" si="4554"/>
        <v>0</v>
      </c>
      <c r="EU519" s="70">
        <f t="shared" si="4555"/>
        <v>0</v>
      </c>
      <c r="EV519" s="70">
        <f t="shared" si="4556"/>
        <v>2</v>
      </c>
      <c r="EW519" s="70">
        <f t="shared" si="4557"/>
        <v>3.7</v>
      </c>
      <c r="EX519" s="113">
        <f t="shared" si="4558"/>
        <v>0</v>
      </c>
      <c r="EY519" s="70">
        <f t="shared" si="4559"/>
        <v>0</v>
      </c>
      <c r="EZ519" s="113">
        <f t="shared" si="4560"/>
        <v>0</v>
      </c>
      <c r="FA519" s="70">
        <f t="shared" si="4561"/>
        <v>0</v>
      </c>
      <c r="FB519" s="113">
        <f t="shared" si="4562"/>
        <v>0</v>
      </c>
      <c r="FC519" s="114">
        <f t="shared" si="4563"/>
        <v>0</v>
      </c>
      <c r="FD519" s="113">
        <f t="shared" si="4564"/>
        <v>0</v>
      </c>
      <c r="FE519" s="70">
        <f t="shared" si="4565"/>
        <v>0</v>
      </c>
      <c r="FF519" s="113">
        <f t="shared" si="4566"/>
        <v>0</v>
      </c>
      <c r="FG519" s="70">
        <f t="shared" si="4567"/>
        <v>0</v>
      </c>
      <c r="FH519" s="113">
        <f t="shared" si="4568"/>
        <v>0</v>
      </c>
      <c r="FI519" s="70">
        <f t="shared" si="4569"/>
        <v>0</v>
      </c>
      <c r="FJ519" s="113">
        <f t="shared" si="4570"/>
        <v>0</v>
      </c>
      <c r="FK519" s="70">
        <f t="shared" si="4571"/>
        <v>0</v>
      </c>
      <c r="FL519" s="113">
        <f t="shared" si="4572"/>
        <v>0</v>
      </c>
      <c r="FM519" s="70">
        <f t="shared" si="4573"/>
        <v>0</v>
      </c>
      <c r="FN519" s="113">
        <f t="shared" si="4574"/>
        <v>0</v>
      </c>
      <c r="FO519" s="70">
        <f t="shared" si="4575"/>
        <v>0</v>
      </c>
      <c r="FP519" s="113">
        <f t="shared" si="4576"/>
        <v>0</v>
      </c>
      <c r="FQ519" s="70">
        <f t="shared" si="4577"/>
        <v>0</v>
      </c>
      <c r="FR519" s="113"/>
      <c r="FS519" s="70">
        <f t="shared" si="4577"/>
        <v>0</v>
      </c>
      <c r="FT519" s="113">
        <f t="shared" si="4578"/>
        <v>0</v>
      </c>
      <c r="FU519" s="70">
        <f t="shared" si="4579"/>
        <v>0</v>
      </c>
      <c r="FV519" s="113">
        <f t="shared" si="4580"/>
        <v>1</v>
      </c>
      <c r="FW519" s="70">
        <f t="shared" si="4581"/>
        <v>8</v>
      </c>
      <c r="FX519" s="113">
        <f t="shared" si="4582"/>
        <v>0</v>
      </c>
      <c r="FY519" s="70">
        <f t="shared" si="4583"/>
        <v>0</v>
      </c>
      <c r="FZ519" s="113">
        <f t="shared" si="4584"/>
        <v>0</v>
      </c>
      <c r="GA519" s="70">
        <f t="shared" si="4585"/>
        <v>0</v>
      </c>
      <c r="GB519" s="113">
        <f t="shared" si="4586"/>
        <v>0</v>
      </c>
      <c r="GC519" s="70">
        <f t="shared" si="4587"/>
        <v>0</v>
      </c>
      <c r="GD519" s="70">
        <f t="shared" si="4588"/>
        <v>0</v>
      </c>
      <c r="GE519" s="70">
        <f t="shared" si="4589"/>
        <v>59.7</v>
      </c>
      <c r="GF519" s="70">
        <f t="shared" si="4590"/>
        <v>56</v>
      </c>
      <c r="GG519" s="116"/>
      <c r="GH519" s="116"/>
      <c r="GI519" s="116"/>
      <c r="GJ519" s="116"/>
      <c r="GK519" s="267"/>
      <c r="GL519" s="10"/>
      <c r="GM519" s="10"/>
      <c r="GN519" s="1"/>
      <c r="GO519" s="13"/>
      <c r="GP519" s="26"/>
      <c r="GQ519" s="5"/>
      <c r="GR519" s="5"/>
    </row>
    <row r="520" spans="1:200" ht="24.95" hidden="1" customHeight="1" outlineLevel="1" x14ac:dyDescent="0.3">
      <c r="A520" s="108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47">
        <f t="shared" si="4648"/>
        <v>0</v>
      </c>
      <c r="N520" s="65"/>
      <c r="O520" s="70"/>
      <c r="P520" s="65"/>
      <c r="Q520" s="70"/>
      <c r="R520" s="65"/>
      <c r="S520" s="70"/>
      <c r="T520" s="65"/>
      <c r="U520" s="70"/>
      <c r="V520" s="113"/>
      <c r="W520" s="70"/>
      <c r="X520" s="70"/>
      <c r="Y520" s="70"/>
      <c r="Z520" s="113"/>
      <c r="AA520" s="70"/>
      <c r="AB520" s="113"/>
      <c r="AC520" s="70"/>
      <c r="AD520" s="113"/>
      <c r="AE520" s="114"/>
      <c r="AF520" s="113"/>
      <c r="AG520" s="70"/>
      <c r="AH520" s="113"/>
      <c r="AI520" s="70"/>
      <c r="AJ520" s="113"/>
      <c r="AK520" s="70"/>
      <c r="AL520" s="113"/>
      <c r="AM520" s="70"/>
      <c r="AN520" s="113"/>
      <c r="AO520" s="70"/>
      <c r="AP520" s="113"/>
      <c r="AQ520" s="70"/>
      <c r="AR520" s="113"/>
      <c r="AS520" s="70"/>
      <c r="AT520" s="113"/>
      <c r="AU520" s="70"/>
      <c r="AV520" s="113"/>
      <c r="AW520" s="70"/>
      <c r="AX520" s="113"/>
      <c r="AY520" s="70"/>
      <c r="AZ520" s="113"/>
      <c r="BA520" s="70"/>
      <c r="BB520" s="113"/>
      <c r="BC520" s="70"/>
      <c r="BD520" s="113"/>
      <c r="BE520" s="70"/>
      <c r="BF520" s="70"/>
      <c r="BG520" s="70">
        <f t="shared" si="4540"/>
        <v>0</v>
      </c>
      <c r="BH520" s="70">
        <f t="shared" si="4541"/>
        <v>0</v>
      </c>
      <c r="BI520" s="116"/>
      <c r="BJ520" s="116"/>
      <c r="BK520" s="116"/>
      <c r="BL520" s="117"/>
      <c r="BM520" s="108"/>
      <c r="BN520" s="62" t="s">
        <v>102</v>
      </c>
      <c r="BO520" s="63" t="s">
        <v>110</v>
      </c>
      <c r="BP520" s="63" t="s">
        <v>95</v>
      </c>
      <c r="BQ520" s="63" t="s">
        <v>130</v>
      </c>
      <c r="BR520" s="119" t="s">
        <v>422</v>
      </c>
      <c r="BS520" s="63">
        <v>4</v>
      </c>
      <c r="BT520" s="119">
        <v>204</v>
      </c>
      <c r="BU520" s="119">
        <v>1</v>
      </c>
      <c r="BV520" s="63">
        <v>1</v>
      </c>
      <c r="BW520" s="63">
        <f>SUM(BV520)*2</f>
        <v>2</v>
      </c>
      <c r="BX520" s="62">
        <v>84</v>
      </c>
      <c r="BY520" s="64">
        <f>SUM(BZ520+CB520+CD520+CF520+CH520)</f>
        <v>54</v>
      </c>
      <c r="BZ520" s="65"/>
      <c r="CA520" s="66">
        <f>SUM(BZ520)*BU520</f>
        <v>0</v>
      </c>
      <c r="CB520" s="65">
        <v>26</v>
      </c>
      <c r="CC520" s="66">
        <f>BV520*CB520</f>
        <v>26</v>
      </c>
      <c r="CD520" s="65">
        <v>28</v>
      </c>
      <c r="CE520" s="66">
        <f>SUM(CD520)*BV520</f>
        <v>28</v>
      </c>
      <c r="CF520" s="65"/>
      <c r="CG520" s="66">
        <f>SUM(CF520)*BW520</f>
        <v>0</v>
      </c>
      <c r="CH520" s="65"/>
      <c r="CI520" s="66">
        <f>SUM(CH520)*BV520*5</f>
        <v>0</v>
      </c>
      <c r="CJ520" s="67">
        <f>SUM(BV520*DJ520*2+BW520*DL520*2)</f>
        <v>2</v>
      </c>
      <c r="CK520" s="68">
        <v>8.4</v>
      </c>
      <c r="CL520" s="65"/>
      <c r="CM520" s="66"/>
      <c r="CN520" s="65"/>
      <c r="CO520" s="67">
        <f>SUM(CN520)*3*BT520/5</f>
        <v>0</v>
      </c>
      <c r="CP520" s="65"/>
      <c r="CQ520" s="69">
        <f>SUM(CP520*BT520*(30+4))</f>
        <v>0</v>
      </c>
      <c r="CR520" s="65"/>
      <c r="CS520" s="66">
        <f>SUM(CR520*BT520*3)</f>
        <v>0</v>
      </c>
      <c r="CT520" s="66"/>
      <c r="CU520" s="67">
        <f>SUM(CT520*BT520/3)</f>
        <v>0</v>
      </c>
      <c r="CV520" s="65"/>
      <c r="CW520" s="67">
        <f>SUM(CV520*BT520*2/3)</f>
        <v>0</v>
      </c>
      <c r="CX520" s="65"/>
      <c r="CY520" s="66">
        <f>SUM(CX520*BT520)*2</f>
        <v>0</v>
      </c>
      <c r="CZ520" s="65"/>
      <c r="DA520" s="66">
        <f>SUM(CZ520*BV520*2)</f>
        <v>0</v>
      </c>
      <c r="DB520" s="65"/>
      <c r="DC520" s="66">
        <f>SUM(DB520*BT520*2)</f>
        <v>0</v>
      </c>
      <c r="DD520" s="65"/>
      <c r="DE520" s="66">
        <f>SUM(BV520*DD520*6)</f>
        <v>0</v>
      </c>
      <c r="DF520" s="65"/>
      <c r="DG520" s="67">
        <f>DF520*BT520/3</f>
        <v>0</v>
      </c>
      <c r="DH520" s="65"/>
      <c r="DI520" s="66">
        <f>SUM(DH520*BT520/3)</f>
        <v>0</v>
      </c>
      <c r="DJ520" s="65">
        <v>1</v>
      </c>
      <c r="DK520" s="66">
        <f>SUM(BV520*DJ520*8)</f>
        <v>8</v>
      </c>
      <c r="DL520" s="113"/>
      <c r="DM520" s="70"/>
      <c r="DN520" s="113"/>
      <c r="DO520" s="70"/>
      <c r="DP520" s="113"/>
      <c r="DQ520" s="70"/>
      <c r="DR520" s="70"/>
      <c r="DS520" s="70">
        <f t="shared" si="4542"/>
        <v>72.400000000000006</v>
      </c>
      <c r="DT520" s="70">
        <f t="shared" si="4543"/>
        <v>64</v>
      </c>
      <c r="DU520" s="116"/>
      <c r="DV520" s="116"/>
      <c r="DW520" s="116"/>
      <c r="DX520" s="117"/>
      <c r="DY520" s="108"/>
      <c r="DZ520" s="116"/>
      <c r="EA520" s="116"/>
      <c r="EB520" s="116"/>
      <c r="EC520" s="116"/>
      <c r="ED520" s="116"/>
      <c r="EE520" s="116"/>
      <c r="EF520" s="116"/>
      <c r="EG520" s="116"/>
      <c r="EH520" s="116"/>
      <c r="EI520" s="116"/>
      <c r="EJ520" s="116">
        <f t="shared" si="4544"/>
        <v>84</v>
      </c>
      <c r="EK520" s="147">
        <f t="shared" si="4545"/>
        <v>54</v>
      </c>
      <c r="EL520" s="65">
        <f t="shared" si="4546"/>
        <v>0</v>
      </c>
      <c r="EM520" s="70">
        <f t="shared" si="4547"/>
        <v>0</v>
      </c>
      <c r="EN520" s="65">
        <f t="shared" si="4548"/>
        <v>26</v>
      </c>
      <c r="EO520" s="70">
        <f t="shared" si="4549"/>
        <v>26</v>
      </c>
      <c r="EP520" s="65">
        <f t="shared" si="4550"/>
        <v>28</v>
      </c>
      <c r="EQ520" s="70">
        <f t="shared" si="4551"/>
        <v>28</v>
      </c>
      <c r="ER520" s="65">
        <f t="shared" si="4552"/>
        <v>0</v>
      </c>
      <c r="ES520" s="70">
        <f t="shared" si="4553"/>
        <v>0</v>
      </c>
      <c r="ET520" s="113">
        <f t="shared" si="4554"/>
        <v>0</v>
      </c>
      <c r="EU520" s="70">
        <f t="shared" si="4555"/>
        <v>0</v>
      </c>
      <c r="EV520" s="70">
        <f t="shared" si="4556"/>
        <v>2</v>
      </c>
      <c r="EW520" s="70">
        <f t="shared" si="4557"/>
        <v>8.4</v>
      </c>
      <c r="EX520" s="113">
        <f t="shared" si="4558"/>
        <v>0</v>
      </c>
      <c r="EY520" s="70">
        <f t="shared" si="4559"/>
        <v>0</v>
      </c>
      <c r="EZ520" s="113">
        <f t="shared" si="4560"/>
        <v>0</v>
      </c>
      <c r="FA520" s="70">
        <f t="shared" si="4561"/>
        <v>0</v>
      </c>
      <c r="FB520" s="113">
        <f t="shared" si="4562"/>
        <v>0</v>
      </c>
      <c r="FC520" s="114">
        <f t="shared" si="4563"/>
        <v>0</v>
      </c>
      <c r="FD520" s="113">
        <f t="shared" si="4564"/>
        <v>0</v>
      </c>
      <c r="FE520" s="70">
        <f t="shared" si="4565"/>
        <v>0</v>
      </c>
      <c r="FF520" s="113">
        <f t="shared" si="4566"/>
        <v>0</v>
      </c>
      <c r="FG520" s="70">
        <f t="shared" si="4567"/>
        <v>0</v>
      </c>
      <c r="FH520" s="113">
        <f t="shared" si="4568"/>
        <v>0</v>
      </c>
      <c r="FI520" s="70">
        <f t="shared" si="4569"/>
        <v>0</v>
      </c>
      <c r="FJ520" s="113">
        <f t="shared" si="4570"/>
        <v>0</v>
      </c>
      <c r="FK520" s="70">
        <f t="shared" si="4571"/>
        <v>0</v>
      </c>
      <c r="FL520" s="113">
        <f t="shared" si="4572"/>
        <v>0</v>
      </c>
      <c r="FM520" s="70">
        <f t="shared" si="4573"/>
        <v>0</v>
      </c>
      <c r="FN520" s="113">
        <f t="shared" si="4574"/>
        <v>0</v>
      </c>
      <c r="FO520" s="70">
        <f t="shared" si="4575"/>
        <v>0</v>
      </c>
      <c r="FP520" s="113">
        <f t="shared" si="4576"/>
        <v>0</v>
      </c>
      <c r="FQ520" s="70">
        <f t="shared" si="4577"/>
        <v>0</v>
      </c>
      <c r="FR520" s="113"/>
      <c r="FS520" s="70">
        <f t="shared" si="4577"/>
        <v>0</v>
      </c>
      <c r="FT520" s="113">
        <f t="shared" si="4578"/>
        <v>0</v>
      </c>
      <c r="FU520" s="70">
        <f t="shared" si="4579"/>
        <v>0</v>
      </c>
      <c r="FV520" s="113">
        <f t="shared" si="4580"/>
        <v>1</v>
      </c>
      <c r="FW520" s="70">
        <f t="shared" si="4581"/>
        <v>8</v>
      </c>
      <c r="FX520" s="113">
        <f t="shared" si="4582"/>
        <v>0</v>
      </c>
      <c r="FY520" s="70">
        <f t="shared" si="4583"/>
        <v>0</v>
      </c>
      <c r="FZ520" s="113">
        <f t="shared" si="4584"/>
        <v>0</v>
      </c>
      <c r="GA520" s="70">
        <f t="shared" si="4585"/>
        <v>0</v>
      </c>
      <c r="GB520" s="113">
        <f t="shared" si="4586"/>
        <v>0</v>
      </c>
      <c r="GC520" s="70">
        <f t="shared" si="4587"/>
        <v>0</v>
      </c>
      <c r="GD520" s="70">
        <f t="shared" si="4588"/>
        <v>0</v>
      </c>
      <c r="GE520" s="70">
        <f t="shared" si="4589"/>
        <v>72.400000000000006</v>
      </c>
      <c r="GF520" s="70">
        <f t="shared" si="4590"/>
        <v>64</v>
      </c>
      <c r="GG520" s="116"/>
      <c r="GH520" s="116"/>
      <c r="GI520" s="116"/>
      <c r="GJ520" s="116"/>
      <c r="GK520" s="267"/>
      <c r="GL520" s="10"/>
      <c r="GM520" s="10"/>
      <c r="GN520" s="1"/>
      <c r="GO520" s="13"/>
      <c r="GP520" s="26"/>
      <c r="GQ520" s="5"/>
      <c r="GR520" s="5"/>
    </row>
    <row r="521" spans="1:200" ht="24.95" hidden="1" customHeight="1" outlineLevel="1" x14ac:dyDescent="0.3">
      <c r="A521" s="108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47">
        <f t="shared" si="4648"/>
        <v>0</v>
      </c>
      <c r="N521" s="65"/>
      <c r="O521" s="70"/>
      <c r="P521" s="65"/>
      <c r="Q521" s="70"/>
      <c r="R521" s="65"/>
      <c r="S521" s="70"/>
      <c r="T521" s="65"/>
      <c r="U521" s="70"/>
      <c r="V521" s="113"/>
      <c r="W521" s="70"/>
      <c r="X521" s="70"/>
      <c r="Y521" s="70"/>
      <c r="Z521" s="113"/>
      <c r="AA521" s="70"/>
      <c r="AB521" s="113"/>
      <c r="AC521" s="70"/>
      <c r="AD521" s="113"/>
      <c r="AE521" s="114"/>
      <c r="AF521" s="113"/>
      <c r="AG521" s="70"/>
      <c r="AH521" s="113"/>
      <c r="AI521" s="70"/>
      <c r="AJ521" s="113"/>
      <c r="AK521" s="70"/>
      <c r="AL521" s="113"/>
      <c r="AM521" s="70"/>
      <c r="AN521" s="113"/>
      <c r="AO521" s="70"/>
      <c r="AP521" s="113"/>
      <c r="AQ521" s="70"/>
      <c r="AR521" s="113"/>
      <c r="AS521" s="70"/>
      <c r="AT521" s="113"/>
      <c r="AU521" s="70"/>
      <c r="AV521" s="113"/>
      <c r="AW521" s="70"/>
      <c r="AX521" s="113"/>
      <c r="AY521" s="70"/>
      <c r="AZ521" s="113"/>
      <c r="BA521" s="70"/>
      <c r="BB521" s="113"/>
      <c r="BC521" s="70"/>
      <c r="BD521" s="113"/>
      <c r="BE521" s="70"/>
      <c r="BF521" s="70"/>
      <c r="BG521" s="70">
        <f t="shared" si="4540"/>
        <v>0</v>
      </c>
      <c r="BH521" s="70">
        <f t="shared" si="4541"/>
        <v>0</v>
      </c>
      <c r="BI521" s="116"/>
      <c r="BJ521" s="116"/>
      <c r="BK521" s="116"/>
      <c r="BL521" s="117"/>
      <c r="BM521" s="108"/>
      <c r="BN521" s="116"/>
      <c r="BO521" s="116"/>
      <c r="BP521" s="116"/>
      <c r="BQ521" s="116"/>
      <c r="BR521" s="116"/>
      <c r="BS521" s="116"/>
      <c r="BT521" s="116"/>
      <c r="BU521" s="116"/>
      <c r="BV521" s="116"/>
      <c r="BW521" s="116"/>
      <c r="BX521" s="116"/>
      <c r="BY521" s="147">
        <f t="shared" ref="BY521:BY523" si="4657">SUM(BZ521+CB521+CF521+CH521+DD521*2)</f>
        <v>0</v>
      </c>
      <c r="BZ521" s="65"/>
      <c r="CA521" s="70"/>
      <c r="CB521" s="65"/>
      <c r="CC521" s="70"/>
      <c r="CD521" s="65"/>
      <c r="CE521" s="70"/>
      <c r="CF521" s="65"/>
      <c r="CG521" s="70"/>
      <c r="CH521" s="113"/>
      <c r="CI521" s="70"/>
      <c r="CJ521" s="70"/>
      <c r="CK521" s="70"/>
      <c r="CL521" s="113"/>
      <c r="CM521" s="70"/>
      <c r="CN521" s="113"/>
      <c r="CO521" s="70"/>
      <c r="CP521" s="113"/>
      <c r="CQ521" s="114"/>
      <c r="CR521" s="113"/>
      <c r="CS521" s="70"/>
      <c r="CT521" s="113"/>
      <c r="CU521" s="70"/>
      <c r="CV521" s="113"/>
      <c r="CW521" s="70"/>
      <c r="CX521" s="113"/>
      <c r="CY521" s="70"/>
      <c r="CZ521" s="113"/>
      <c r="DA521" s="70"/>
      <c r="DB521" s="113"/>
      <c r="DC521" s="66"/>
      <c r="DD521" s="113"/>
      <c r="DE521" s="66"/>
      <c r="DF521" s="113"/>
      <c r="DG521" s="70"/>
      <c r="DH521" s="113"/>
      <c r="DI521" s="70"/>
      <c r="DJ521" s="113"/>
      <c r="DK521" s="66"/>
      <c r="DL521" s="113"/>
      <c r="DM521" s="70"/>
      <c r="DN521" s="113"/>
      <c r="DO521" s="70"/>
      <c r="DP521" s="113"/>
      <c r="DQ521" s="70"/>
      <c r="DR521" s="70"/>
      <c r="DS521" s="70">
        <f t="shared" si="4542"/>
        <v>0</v>
      </c>
      <c r="DT521" s="70">
        <f t="shared" si="4543"/>
        <v>0</v>
      </c>
      <c r="DU521" s="116"/>
      <c r="DV521" s="116"/>
      <c r="DW521" s="116"/>
      <c r="DX521" s="117"/>
      <c r="DY521" s="108"/>
      <c r="DZ521" s="116"/>
      <c r="EA521" s="116"/>
      <c r="EB521" s="116"/>
      <c r="EC521" s="116"/>
      <c r="ED521" s="116"/>
      <c r="EE521" s="116"/>
      <c r="EF521" s="116"/>
      <c r="EG521" s="116"/>
      <c r="EH521" s="116"/>
      <c r="EI521" s="116"/>
      <c r="EJ521" s="116">
        <f t="shared" si="4544"/>
        <v>0</v>
      </c>
      <c r="EK521" s="147">
        <f t="shared" si="4545"/>
        <v>0</v>
      </c>
      <c r="EL521" s="65">
        <f t="shared" si="4546"/>
        <v>0</v>
      </c>
      <c r="EM521" s="70">
        <f t="shared" si="4547"/>
        <v>0</v>
      </c>
      <c r="EN521" s="65">
        <f t="shared" si="4548"/>
        <v>0</v>
      </c>
      <c r="EO521" s="70">
        <f t="shared" si="4549"/>
        <v>0</v>
      </c>
      <c r="EP521" s="65">
        <f t="shared" si="4550"/>
        <v>0</v>
      </c>
      <c r="EQ521" s="70">
        <f t="shared" si="4551"/>
        <v>0</v>
      </c>
      <c r="ER521" s="65">
        <f t="shared" si="4552"/>
        <v>0</v>
      </c>
      <c r="ES521" s="70">
        <f t="shared" si="4553"/>
        <v>0</v>
      </c>
      <c r="ET521" s="113">
        <f t="shared" si="4554"/>
        <v>0</v>
      </c>
      <c r="EU521" s="70">
        <f t="shared" si="4555"/>
        <v>0</v>
      </c>
      <c r="EV521" s="70">
        <f t="shared" si="4556"/>
        <v>0</v>
      </c>
      <c r="EW521" s="70">
        <f t="shared" si="4557"/>
        <v>0</v>
      </c>
      <c r="EX521" s="113">
        <f t="shared" si="4558"/>
        <v>0</v>
      </c>
      <c r="EY521" s="70">
        <f t="shared" si="4559"/>
        <v>0</v>
      </c>
      <c r="EZ521" s="113">
        <f t="shared" si="4560"/>
        <v>0</v>
      </c>
      <c r="FA521" s="70">
        <f t="shared" si="4561"/>
        <v>0</v>
      </c>
      <c r="FB521" s="113">
        <f t="shared" si="4562"/>
        <v>0</v>
      </c>
      <c r="FC521" s="114">
        <f t="shared" si="4563"/>
        <v>0</v>
      </c>
      <c r="FD521" s="113">
        <f t="shared" si="4564"/>
        <v>0</v>
      </c>
      <c r="FE521" s="70">
        <f t="shared" si="4565"/>
        <v>0</v>
      </c>
      <c r="FF521" s="113">
        <f t="shared" si="4566"/>
        <v>0</v>
      </c>
      <c r="FG521" s="70">
        <f t="shared" si="4567"/>
        <v>0</v>
      </c>
      <c r="FH521" s="113">
        <f t="shared" si="4568"/>
        <v>0</v>
      </c>
      <c r="FI521" s="70">
        <f t="shared" si="4569"/>
        <v>0</v>
      </c>
      <c r="FJ521" s="113">
        <f t="shared" si="4570"/>
        <v>0</v>
      </c>
      <c r="FK521" s="70">
        <f t="shared" si="4571"/>
        <v>0</v>
      </c>
      <c r="FL521" s="113">
        <f t="shared" si="4572"/>
        <v>0</v>
      </c>
      <c r="FM521" s="70">
        <f t="shared" si="4573"/>
        <v>0</v>
      </c>
      <c r="FN521" s="113">
        <f t="shared" si="4574"/>
        <v>0</v>
      </c>
      <c r="FO521" s="70">
        <f t="shared" si="4575"/>
        <v>0</v>
      </c>
      <c r="FP521" s="113">
        <f t="shared" si="4576"/>
        <v>0</v>
      </c>
      <c r="FQ521" s="70">
        <f t="shared" si="4577"/>
        <v>0</v>
      </c>
      <c r="FR521" s="113"/>
      <c r="FS521" s="70">
        <f t="shared" si="4577"/>
        <v>0</v>
      </c>
      <c r="FT521" s="113">
        <f t="shared" si="4578"/>
        <v>0</v>
      </c>
      <c r="FU521" s="70">
        <f t="shared" si="4579"/>
        <v>0</v>
      </c>
      <c r="FV521" s="113">
        <f t="shared" si="4580"/>
        <v>0</v>
      </c>
      <c r="FW521" s="70">
        <f t="shared" si="4581"/>
        <v>0</v>
      </c>
      <c r="FX521" s="113">
        <f t="shared" si="4582"/>
        <v>0</v>
      </c>
      <c r="FY521" s="70">
        <f t="shared" si="4583"/>
        <v>0</v>
      </c>
      <c r="FZ521" s="113">
        <f t="shared" si="4584"/>
        <v>0</v>
      </c>
      <c r="GA521" s="70">
        <f t="shared" si="4585"/>
        <v>0</v>
      </c>
      <c r="GB521" s="113">
        <f t="shared" si="4586"/>
        <v>0</v>
      </c>
      <c r="GC521" s="70">
        <f t="shared" si="4587"/>
        <v>0</v>
      </c>
      <c r="GD521" s="70">
        <f t="shared" si="4588"/>
        <v>0</v>
      </c>
      <c r="GE521" s="70">
        <f t="shared" si="4589"/>
        <v>0</v>
      </c>
      <c r="GF521" s="70">
        <f t="shared" si="4590"/>
        <v>0</v>
      </c>
      <c r="GG521" s="116"/>
      <c r="GH521" s="116"/>
      <c r="GI521" s="116"/>
      <c r="GJ521" s="116"/>
      <c r="GK521" s="267"/>
      <c r="GL521" s="10"/>
      <c r="GM521" s="10"/>
      <c r="GN521" s="1"/>
      <c r="GO521" s="13"/>
      <c r="GP521" s="26"/>
      <c r="GQ521" s="5"/>
      <c r="GR521" s="5"/>
    </row>
    <row r="522" spans="1:200" ht="24.95" hidden="1" customHeight="1" outlineLevel="1" x14ac:dyDescent="0.3">
      <c r="A522" s="108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47">
        <f t="shared" si="4648"/>
        <v>0</v>
      </c>
      <c r="N522" s="65"/>
      <c r="O522" s="70"/>
      <c r="P522" s="65"/>
      <c r="Q522" s="70"/>
      <c r="R522" s="65"/>
      <c r="S522" s="70"/>
      <c r="T522" s="65"/>
      <c r="U522" s="70"/>
      <c r="V522" s="113"/>
      <c r="W522" s="70"/>
      <c r="X522" s="70"/>
      <c r="Y522" s="70"/>
      <c r="Z522" s="113"/>
      <c r="AA522" s="70"/>
      <c r="AB522" s="113"/>
      <c r="AC522" s="70"/>
      <c r="AD522" s="113"/>
      <c r="AE522" s="114"/>
      <c r="AF522" s="113"/>
      <c r="AG522" s="70"/>
      <c r="AH522" s="113"/>
      <c r="AI522" s="70"/>
      <c r="AJ522" s="113"/>
      <c r="AK522" s="70"/>
      <c r="AL522" s="113"/>
      <c r="AM522" s="70"/>
      <c r="AN522" s="113"/>
      <c r="AO522" s="70"/>
      <c r="AP522" s="113"/>
      <c r="AQ522" s="70"/>
      <c r="AR522" s="113"/>
      <c r="AS522" s="70"/>
      <c r="AT522" s="113"/>
      <c r="AU522" s="70"/>
      <c r="AV522" s="113"/>
      <c r="AW522" s="70"/>
      <c r="AX522" s="113"/>
      <c r="AY522" s="70"/>
      <c r="AZ522" s="113"/>
      <c r="BA522" s="70"/>
      <c r="BB522" s="113"/>
      <c r="BC522" s="70"/>
      <c r="BD522" s="113"/>
      <c r="BE522" s="70"/>
      <c r="BF522" s="70"/>
      <c r="BG522" s="70">
        <f t="shared" si="4540"/>
        <v>0</v>
      </c>
      <c r="BH522" s="70">
        <f t="shared" si="4541"/>
        <v>0</v>
      </c>
      <c r="BI522" s="116"/>
      <c r="BJ522" s="116"/>
      <c r="BK522" s="116"/>
      <c r="BL522" s="117"/>
      <c r="BM522" s="108"/>
      <c r="BN522" s="116"/>
      <c r="BO522" s="116"/>
      <c r="BP522" s="116"/>
      <c r="BQ522" s="116"/>
      <c r="BR522" s="116"/>
      <c r="BS522" s="116"/>
      <c r="BT522" s="116"/>
      <c r="BU522" s="116"/>
      <c r="BV522" s="116"/>
      <c r="BW522" s="116"/>
      <c r="BX522" s="116"/>
      <c r="BY522" s="147">
        <f t="shared" si="4657"/>
        <v>0</v>
      </c>
      <c r="BZ522" s="65"/>
      <c r="CA522" s="70"/>
      <c r="CB522" s="65"/>
      <c r="CC522" s="70"/>
      <c r="CD522" s="65"/>
      <c r="CE522" s="70"/>
      <c r="CF522" s="65"/>
      <c r="CG522" s="70"/>
      <c r="CH522" s="113"/>
      <c r="CI522" s="70"/>
      <c r="CJ522" s="70"/>
      <c r="CK522" s="70"/>
      <c r="CL522" s="113"/>
      <c r="CM522" s="70"/>
      <c r="CN522" s="113"/>
      <c r="CO522" s="70"/>
      <c r="CP522" s="113"/>
      <c r="CQ522" s="114"/>
      <c r="CR522" s="113"/>
      <c r="CS522" s="70"/>
      <c r="CT522" s="113"/>
      <c r="CU522" s="70"/>
      <c r="CV522" s="113"/>
      <c r="CW522" s="70"/>
      <c r="CX522" s="113"/>
      <c r="CY522" s="70"/>
      <c r="CZ522" s="113"/>
      <c r="DA522" s="70"/>
      <c r="DB522" s="113"/>
      <c r="DC522" s="66"/>
      <c r="DD522" s="113"/>
      <c r="DE522" s="66"/>
      <c r="DF522" s="113"/>
      <c r="DG522" s="70"/>
      <c r="DH522" s="113"/>
      <c r="DI522" s="70"/>
      <c r="DJ522" s="113"/>
      <c r="DK522" s="66"/>
      <c r="DL522" s="113"/>
      <c r="DM522" s="70"/>
      <c r="DN522" s="113"/>
      <c r="DO522" s="70"/>
      <c r="DP522" s="113"/>
      <c r="DQ522" s="70"/>
      <c r="DR522" s="70"/>
      <c r="DS522" s="70">
        <f t="shared" si="4542"/>
        <v>0</v>
      </c>
      <c r="DT522" s="70">
        <f t="shared" si="4543"/>
        <v>0</v>
      </c>
      <c r="DU522" s="116"/>
      <c r="DV522" s="116"/>
      <c r="DW522" s="116"/>
      <c r="DX522" s="117"/>
      <c r="DY522" s="108"/>
      <c r="DZ522" s="116"/>
      <c r="EA522" s="116"/>
      <c r="EB522" s="116"/>
      <c r="EC522" s="116"/>
      <c r="ED522" s="116"/>
      <c r="EE522" s="116"/>
      <c r="EF522" s="116"/>
      <c r="EG522" s="116"/>
      <c r="EH522" s="116"/>
      <c r="EI522" s="116"/>
      <c r="EJ522" s="116">
        <f t="shared" si="4544"/>
        <v>0</v>
      </c>
      <c r="EK522" s="147">
        <f t="shared" si="4545"/>
        <v>0</v>
      </c>
      <c r="EL522" s="65">
        <f t="shared" si="4546"/>
        <v>0</v>
      </c>
      <c r="EM522" s="70">
        <f t="shared" si="4547"/>
        <v>0</v>
      </c>
      <c r="EN522" s="65">
        <f t="shared" si="4548"/>
        <v>0</v>
      </c>
      <c r="EO522" s="70">
        <f t="shared" si="4549"/>
        <v>0</v>
      </c>
      <c r="EP522" s="65">
        <f t="shared" si="4550"/>
        <v>0</v>
      </c>
      <c r="EQ522" s="70">
        <f t="shared" si="4551"/>
        <v>0</v>
      </c>
      <c r="ER522" s="65">
        <f t="shared" si="4552"/>
        <v>0</v>
      </c>
      <c r="ES522" s="70">
        <f t="shared" si="4553"/>
        <v>0</v>
      </c>
      <c r="ET522" s="113">
        <f t="shared" si="4554"/>
        <v>0</v>
      </c>
      <c r="EU522" s="70">
        <f t="shared" si="4555"/>
        <v>0</v>
      </c>
      <c r="EV522" s="70">
        <f t="shared" si="4556"/>
        <v>0</v>
      </c>
      <c r="EW522" s="70">
        <f t="shared" si="4557"/>
        <v>0</v>
      </c>
      <c r="EX522" s="113">
        <f t="shared" si="4558"/>
        <v>0</v>
      </c>
      <c r="EY522" s="70">
        <f t="shared" si="4559"/>
        <v>0</v>
      </c>
      <c r="EZ522" s="113">
        <f t="shared" si="4560"/>
        <v>0</v>
      </c>
      <c r="FA522" s="70">
        <f t="shared" si="4561"/>
        <v>0</v>
      </c>
      <c r="FB522" s="113">
        <f t="shared" si="4562"/>
        <v>0</v>
      </c>
      <c r="FC522" s="114">
        <f t="shared" si="4563"/>
        <v>0</v>
      </c>
      <c r="FD522" s="113">
        <f t="shared" si="4564"/>
        <v>0</v>
      </c>
      <c r="FE522" s="70">
        <f t="shared" si="4565"/>
        <v>0</v>
      </c>
      <c r="FF522" s="113">
        <f t="shared" si="4566"/>
        <v>0</v>
      </c>
      <c r="FG522" s="70">
        <f t="shared" si="4567"/>
        <v>0</v>
      </c>
      <c r="FH522" s="113">
        <f t="shared" si="4568"/>
        <v>0</v>
      </c>
      <c r="FI522" s="70">
        <f t="shared" si="4569"/>
        <v>0</v>
      </c>
      <c r="FJ522" s="113">
        <f t="shared" si="4570"/>
        <v>0</v>
      </c>
      <c r="FK522" s="70">
        <f t="shared" si="4571"/>
        <v>0</v>
      </c>
      <c r="FL522" s="113">
        <f t="shared" si="4572"/>
        <v>0</v>
      </c>
      <c r="FM522" s="70">
        <f t="shared" si="4573"/>
        <v>0</v>
      </c>
      <c r="FN522" s="113">
        <f t="shared" si="4574"/>
        <v>0</v>
      </c>
      <c r="FO522" s="70">
        <f t="shared" si="4575"/>
        <v>0</v>
      </c>
      <c r="FP522" s="113">
        <f t="shared" si="4576"/>
        <v>0</v>
      </c>
      <c r="FQ522" s="70">
        <f t="shared" si="4577"/>
        <v>0</v>
      </c>
      <c r="FR522" s="113"/>
      <c r="FS522" s="70">
        <f t="shared" si="4577"/>
        <v>0</v>
      </c>
      <c r="FT522" s="113">
        <f t="shared" si="4578"/>
        <v>0</v>
      </c>
      <c r="FU522" s="70">
        <f t="shared" si="4579"/>
        <v>0</v>
      </c>
      <c r="FV522" s="113">
        <f t="shared" si="4580"/>
        <v>0</v>
      </c>
      <c r="FW522" s="70">
        <f t="shared" si="4581"/>
        <v>0</v>
      </c>
      <c r="FX522" s="113">
        <f t="shared" si="4582"/>
        <v>0</v>
      </c>
      <c r="FY522" s="70">
        <f t="shared" si="4583"/>
        <v>0</v>
      </c>
      <c r="FZ522" s="113">
        <f t="shared" si="4584"/>
        <v>0</v>
      </c>
      <c r="GA522" s="70">
        <f t="shared" si="4585"/>
        <v>0</v>
      </c>
      <c r="GB522" s="113">
        <f t="shared" si="4586"/>
        <v>0</v>
      </c>
      <c r="GC522" s="70">
        <f t="shared" si="4587"/>
        <v>0</v>
      </c>
      <c r="GD522" s="70">
        <f t="shared" si="4588"/>
        <v>0</v>
      </c>
      <c r="GE522" s="70">
        <f t="shared" si="4589"/>
        <v>0</v>
      </c>
      <c r="GF522" s="70">
        <f t="shared" si="4590"/>
        <v>0</v>
      </c>
      <c r="GG522" s="116"/>
      <c r="GH522" s="116"/>
      <c r="GI522" s="116"/>
      <c r="GJ522" s="116"/>
      <c r="GK522" s="267"/>
      <c r="GL522" s="10"/>
      <c r="GM522" s="10"/>
      <c r="GN522" s="1"/>
      <c r="GO522" s="13"/>
      <c r="GP522" s="26"/>
      <c r="GQ522" s="5"/>
      <c r="GR522" s="5"/>
    </row>
    <row r="523" spans="1:200" ht="24.95" hidden="1" customHeight="1" outlineLevel="1" x14ac:dyDescent="0.3">
      <c r="A523" s="108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47">
        <f t="shared" si="4648"/>
        <v>0</v>
      </c>
      <c r="N523" s="65"/>
      <c r="O523" s="70"/>
      <c r="P523" s="65"/>
      <c r="Q523" s="70"/>
      <c r="R523" s="65"/>
      <c r="S523" s="70"/>
      <c r="T523" s="65"/>
      <c r="U523" s="70"/>
      <c r="V523" s="113"/>
      <c r="W523" s="70"/>
      <c r="X523" s="70"/>
      <c r="Y523" s="70"/>
      <c r="Z523" s="113"/>
      <c r="AA523" s="70"/>
      <c r="AB523" s="113"/>
      <c r="AC523" s="70"/>
      <c r="AD523" s="113"/>
      <c r="AE523" s="114"/>
      <c r="AF523" s="113"/>
      <c r="AG523" s="70"/>
      <c r="AH523" s="113"/>
      <c r="AI523" s="70"/>
      <c r="AJ523" s="113"/>
      <c r="AK523" s="70"/>
      <c r="AL523" s="113"/>
      <c r="AM523" s="70"/>
      <c r="AN523" s="113"/>
      <c r="AO523" s="70"/>
      <c r="AP523" s="113"/>
      <c r="AQ523" s="70"/>
      <c r="AR523" s="113"/>
      <c r="AS523" s="70"/>
      <c r="AT523" s="113"/>
      <c r="AU523" s="70"/>
      <c r="AV523" s="113"/>
      <c r="AW523" s="70"/>
      <c r="AX523" s="113"/>
      <c r="AY523" s="70"/>
      <c r="AZ523" s="113"/>
      <c r="BA523" s="70"/>
      <c r="BB523" s="113"/>
      <c r="BC523" s="70"/>
      <c r="BD523" s="113"/>
      <c r="BE523" s="70"/>
      <c r="BF523" s="70"/>
      <c r="BG523" s="70">
        <f t="shared" si="4540"/>
        <v>0</v>
      </c>
      <c r="BH523" s="70">
        <f t="shared" si="4541"/>
        <v>0</v>
      </c>
      <c r="BI523" s="116"/>
      <c r="BJ523" s="116"/>
      <c r="BK523" s="116"/>
      <c r="BL523" s="117"/>
      <c r="BM523" s="108"/>
      <c r="BN523" s="116"/>
      <c r="BO523" s="116"/>
      <c r="BP523" s="116"/>
      <c r="BQ523" s="116"/>
      <c r="BR523" s="116"/>
      <c r="BS523" s="116"/>
      <c r="BT523" s="116"/>
      <c r="BU523" s="116"/>
      <c r="BV523" s="116"/>
      <c r="BW523" s="116"/>
      <c r="BX523" s="116"/>
      <c r="BY523" s="147">
        <f t="shared" si="4657"/>
        <v>0</v>
      </c>
      <c r="BZ523" s="65"/>
      <c r="CA523" s="70"/>
      <c r="CB523" s="65"/>
      <c r="CC523" s="70"/>
      <c r="CD523" s="65"/>
      <c r="CE523" s="70"/>
      <c r="CF523" s="65"/>
      <c r="CG523" s="70"/>
      <c r="CH523" s="113"/>
      <c r="CI523" s="70"/>
      <c r="CJ523" s="70"/>
      <c r="CK523" s="70"/>
      <c r="CL523" s="113"/>
      <c r="CM523" s="70"/>
      <c r="CN523" s="113"/>
      <c r="CO523" s="70"/>
      <c r="CP523" s="113"/>
      <c r="CQ523" s="114"/>
      <c r="CR523" s="113"/>
      <c r="CS523" s="70"/>
      <c r="CT523" s="113"/>
      <c r="CU523" s="70"/>
      <c r="CV523" s="113"/>
      <c r="CW523" s="70"/>
      <c r="CX523" s="113"/>
      <c r="CY523" s="70"/>
      <c r="CZ523" s="113"/>
      <c r="DA523" s="70"/>
      <c r="DB523" s="113"/>
      <c r="DC523" s="66"/>
      <c r="DD523" s="113"/>
      <c r="DE523" s="66"/>
      <c r="DF523" s="113"/>
      <c r="DG523" s="70"/>
      <c r="DH523" s="113"/>
      <c r="DI523" s="70"/>
      <c r="DJ523" s="113"/>
      <c r="DK523" s="66"/>
      <c r="DL523" s="113"/>
      <c r="DM523" s="70"/>
      <c r="DN523" s="113"/>
      <c r="DO523" s="70"/>
      <c r="DP523" s="113"/>
      <c r="DQ523" s="70"/>
      <c r="DR523" s="70"/>
      <c r="DS523" s="70">
        <f t="shared" si="4542"/>
        <v>0</v>
      </c>
      <c r="DT523" s="70">
        <f t="shared" si="4543"/>
        <v>0</v>
      </c>
      <c r="DU523" s="116"/>
      <c r="DV523" s="116"/>
      <c r="DW523" s="116"/>
      <c r="DX523" s="117"/>
      <c r="DY523" s="108"/>
      <c r="DZ523" s="116"/>
      <c r="EA523" s="116"/>
      <c r="EB523" s="116"/>
      <c r="EC523" s="116"/>
      <c r="ED523" s="116"/>
      <c r="EE523" s="116"/>
      <c r="EF523" s="116"/>
      <c r="EG523" s="116"/>
      <c r="EH523" s="116"/>
      <c r="EI523" s="116"/>
      <c r="EJ523" s="116">
        <f t="shared" si="4544"/>
        <v>0</v>
      </c>
      <c r="EK523" s="147">
        <f t="shared" si="4545"/>
        <v>0</v>
      </c>
      <c r="EL523" s="65">
        <f t="shared" si="4546"/>
        <v>0</v>
      </c>
      <c r="EM523" s="70">
        <f t="shared" si="4547"/>
        <v>0</v>
      </c>
      <c r="EN523" s="65">
        <f t="shared" si="4548"/>
        <v>0</v>
      </c>
      <c r="EO523" s="70">
        <f t="shared" si="4549"/>
        <v>0</v>
      </c>
      <c r="EP523" s="65">
        <f t="shared" si="4550"/>
        <v>0</v>
      </c>
      <c r="EQ523" s="70">
        <f t="shared" si="4551"/>
        <v>0</v>
      </c>
      <c r="ER523" s="65">
        <f t="shared" si="4552"/>
        <v>0</v>
      </c>
      <c r="ES523" s="70">
        <f t="shared" si="4553"/>
        <v>0</v>
      </c>
      <c r="ET523" s="113">
        <f t="shared" si="4554"/>
        <v>0</v>
      </c>
      <c r="EU523" s="70">
        <f t="shared" si="4555"/>
        <v>0</v>
      </c>
      <c r="EV523" s="70">
        <f t="shared" si="4556"/>
        <v>0</v>
      </c>
      <c r="EW523" s="70">
        <f t="shared" si="4557"/>
        <v>0</v>
      </c>
      <c r="EX523" s="113">
        <f t="shared" si="4558"/>
        <v>0</v>
      </c>
      <c r="EY523" s="70">
        <f t="shared" si="4559"/>
        <v>0</v>
      </c>
      <c r="EZ523" s="113">
        <f t="shared" si="4560"/>
        <v>0</v>
      </c>
      <c r="FA523" s="70">
        <f t="shared" si="4561"/>
        <v>0</v>
      </c>
      <c r="FB523" s="113">
        <f t="shared" si="4562"/>
        <v>0</v>
      </c>
      <c r="FC523" s="114">
        <f t="shared" si="4563"/>
        <v>0</v>
      </c>
      <c r="FD523" s="113">
        <f t="shared" si="4564"/>
        <v>0</v>
      </c>
      <c r="FE523" s="70">
        <f t="shared" si="4565"/>
        <v>0</v>
      </c>
      <c r="FF523" s="113">
        <f t="shared" si="4566"/>
        <v>0</v>
      </c>
      <c r="FG523" s="70">
        <f t="shared" si="4567"/>
        <v>0</v>
      </c>
      <c r="FH523" s="113">
        <f t="shared" si="4568"/>
        <v>0</v>
      </c>
      <c r="FI523" s="70">
        <f t="shared" si="4569"/>
        <v>0</v>
      </c>
      <c r="FJ523" s="113">
        <f t="shared" si="4570"/>
        <v>0</v>
      </c>
      <c r="FK523" s="70">
        <f t="shared" si="4571"/>
        <v>0</v>
      </c>
      <c r="FL523" s="113">
        <f t="shared" si="4572"/>
        <v>0</v>
      </c>
      <c r="FM523" s="70">
        <f t="shared" si="4573"/>
        <v>0</v>
      </c>
      <c r="FN523" s="113">
        <f t="shared" si="4574"/>
        <v>0</v>
      </c>
      <c r="FO523" s="70">
        <f t="shared" si="4575"/>
        <v>0</v>
      </c>
      <c r="FP523" s="113">
        <f t="shared" si="4576"/>
        <v>0</v>
      </c>
      <c r="FQ523" s="70">
        <f t="shared" si="4577"/>
        <v>0</v>
      </c>
      <c r="FR523" s="113"/>
      <c r="FS523" s="70">
        <f t="shared" si="4577"/>
        <v>0</v>
      </c>
      <c r="FT523" s="113">
        <f t="shared" si="4578"/>
        <v>0</v>
      </c>
      <c r="FU523" s="70">
        <f t="shared" si="4579"/>
        <v>0</v>
      </c>
      <c r="FV523" s="113">
        <f t="shared" si="4580"/>
        <v>0</v>
      </c>
      <c r="FW523" s="70">
        <f t="shared" si="4581"/>
        <v>0</v>
      </c>
      <c r="FX523" s="113">
        <f t="shared" si="4582"/>
        <v>0</v>
      </c>
      <c r="FY523" s="70">
        <f t="shared" si="4583"/>
        <v>0</v>
      </c>
      <c r="FZ523" s="113">
        <f t="shared" si="4584"/>
        <v>0</v>
      </c>
      <c r="GA523" s="70">
        <f t="shared" si="4585"/>
        <v>0</v>
      </c>
      <c r="GB523" s="113">
        <f t="shared" si="4586"/>
        <v>0</v>
      </c>
      <c r="GC523" s="70">
        <f t="shared" si="4587"/>
        <v>0</v>
      </c>
      <c r="GD523" s="70">
        <f t="shared" si="4588"/>
        <v>0</v>
      </c>
      <c r="GE523" s="70">
        <f t="shared" si="4589"/>
        <v>0</v>
      </c>
      <c r="GF523" s="70">
        <f t="shared" si="4590"/>
        <v>0</v>
      </c>
      <c r="GG523" s="116"/>
      <c r="GH523" s="116"/>
      <c r="GI523" s="116"/>
      <c r="GJ523" s="116"/>
      <c r="GK523" s="267"/>
      <c r="GL523" s="10"/>
      <c r="GM523" s="10"/>
      <c r="GN523" s="1"/>
      <c r="GO523" s="13"/>
      <c r="GP523" s="26"/>
      <c r="GQ523" s="5"/>
      <c r="GR523" s="5"/>
    </row>
    <row r="524" spans="1:200" ht="24.75" customHeight="1" collapsed="1" thickBot="1" x14ac:dyDescent="0.35">
      <c r="A524" s="151">
        <v>33</v>
      </c>
      <c r="B524" s="152"/>
      <c r="C524" s="212"/>
      <c r="D524" s="152"/>
      <c r="E524" s="152"/>
      <c r="F524" s="152"/>
      <c r="G524" s="152"/>
      <c r="H524" s="152"/>
      <c r="I524" s="152"/>
      <c r="J524" s="152"/>
      <c r="K524" s="152"/>
      <c r="L524" s="71">
        <f>SUM(L525:L534)</f>
        <v>0</v>
      </c>
      <c r="M524" s="71">
        <f>SUM(M525:M534)</f>
        <v>0</v>
      </c>
      <c r="N524" s="71">
        <f>SUM(N525:N534)</f>
        <v>0</v>
      </c>
      <c r="O524" s="152">
        <f t="shared" ref="O524:BH524" si="4658">SUM(O525:O540)</f>
        <v>0</v>
      </c>
      <c r="P524" s="152">
        <f t="shared" si="4658"/>
        <v>0</v>
      </c>
      <c r="Q524" s="152">
        <f t="shared" si="4658"/>
        <v>0</v>
      </c>
      <c r="R524" s="152">
        <f t="shared" si="4658"/>
        <v>0</v>
      </c>
      <c r="S524" s="152">
        <f t="shared" si="4658"/>
        <v>0</v>
      </c>
      <c r="T524" s="152">
        <f t="shared" si="4658"/>
        <v>0</v>
      </c>
      <c r="U524" s="152">
        <f t="shared" si="4658"/>
        <v>0</v>
      </c>
      <c r="V524" s="152">
        <f t="shared" si="4658"/>
        <v>0</v>
      </c>
      <c r="W524" s="152">
        <f t="shared" si="4658"/>
        <v>0</v>
      </c>
      <c r="X524" s="152">
        <f t="shared" si="4658"/>
        <v>0</v>
      </c>
      <c r="Y524" s="152">
        <f t="shared" si="4658"/>
        <v>0</v>
      </c>
      <c r="Z524" s="152">
        <f t="shared" si="4658"/>
        <v>0</v>
      </c>
      <c r="AA524" s="152">
        <f t="shared" si="4658"/>
        <v>0</v>
      </c>
      <c r="AB524" s="152">
        <f t="shared" si="4658"/>
        <v>0</v>
      </c>
      <c r="AC524" s="152">
        <f t="shared" si="4658"/>
        <v>0</v>
      </c>
      <c r="AD524" s="152">
        <f t="shared" si="4658"/>
        <v>0</v>
      </c>
      <c r="AE524" s="152">
        <f t="shared" si="4658"/>
        <v>0</v>
      </c>
      <c r="AF524" s="152">
        <f t="shared" si="4658"/>
        <v>0</v>
      </c>
      <c r="AG524" s="152">
        <f t="shared" si="4658"/>
        <v>0</v>
      </c>
      <c r="AH524" s="152">
        <f t="shared" si="4658"/>
        <v>0</v>
      </c>
      <c r="AI524" s="152">
        <f t="shared" si="4658"/>
        <v>0</v>
      </c>
      <c r="AJ524" s="152">
        <f t="shared" si="4658"/>
        <v>0</v>
      </c>
      <c r="AK524" s="152">
        <f t="shared" si="4658"/>
        <v>0</v>
      </c>
      <c r="AL524" s="152">
        <f t="shared" si="4658"/>
        <v>0</v>
      </c>
      <c r="AM524" s="152">
        <f t="shared" si="4658"/>
        <v>0</v>
      </c>
      <c r="AN524" s="152">
        <f t="shared" si="4658"/>
        <v>0</v>
      </c>
      <c r="AO524" s="152">
        <f t="shared" si="4658"/>
        <v>0</v>
      </c>
      <c r="AP524" s="152">
        <f t="shared" si="4658"/>
        <v>0</v>
      </c>
      <c r="AQ524" s="152">
        <f t="shared" si="4658"/>
        <v>0</v>
      </c>
      <c r="AR524" s="152">
        <f t="shared" si="4658"/>
        <v>0</v>
      </c>
      <c r="AS524" s="152">
        <f t="shared" si="4658"/>
        <v>0</v>
      </c>
      <c r="AT524" s="152">
        <f>SUM(AT525:AT540)</f>
        <v>0</v>
      </c>
      <c r="AU524" s="152">
        <f>SUM(AU525:AU540)</f>
        <v>0</v>
      </c>
      <c r="AV524" s="152">
        <f t="shared" si="4658"/>
        <v>0</v>
      </c>
      <c r="AW524" s="152">
        <f t="shared" si="4658"/>
        <v>0</v>
      </c>
      <c r="AX524" s="152">
        <f t="shared" si="4658"/>
        <v>0</v>
      </c>
      <c r="AY524" s="152">
        <f t="shared" si="4658"/>
        <v>0</v>
      </c>
      <c r="AZ524" s="152">
        <f t="shared" si="4658"/>
        <v>0</v>
      </c>
      <c r="BA524" s="152">
        <f t="shared" si="4658"/>
        <v>0</v>
      </c>
      <c r="BB524" s="152">
        <f t="shared" si="4658"/>
        <v>0</v>
      </c>
      <c r="BC524" s="152">
        <f t="shared" si="4658"/>
        <v>0</v>
      </c>
      <c r="BD524" s="152">
        <f t="shared" si="4658"/>
        <v>0</v>
      </c>
      <c r="BE524" s="152">
        <f t="shared" si="4658"/>
        <v>0</v>
      </c>
      <c r="BF524" s="152">
        <f t="shared" si="4658"/>
        <v>0</v>
      </c>
      <c r="BG524" s="71">
        <f t="shared" si="4658"/>
        <v>0</v>
      </c>
      <c r="BH524" s="71">
        <f t="shared" si="4658"/>
        <v>0</v>
      </c>
      <c r="BI524" s="152"/>
      <c r="BJ524" s="152"/>
      <c r="BK524" s="152"/>
      <c r="BL524" s="154"/>
      <c r="BM524" s="151">
        <v>33</v>
      </c>
      <c r="BN524" s="152"/>
      <c r="BO524" s="212"/>
      <c r="BP524" s="152"/>
      <c r="BQ524" s="152"/>
      <c r="BR524" s="152"/>
      <c r="BS524" s="152"/>
      <c r="BT524" s="152"/>
      <c r="BU524" s="152"/>
      <c r="BV524" s="152"/>
      <c r="BW524" s="152"/>
      <c r="BX524" s="71">
        <f>SUM(BX525:BX534)</f>
        <v>0</v>
      </c>
      <c r="BY524" s="71">
        <f>SUM(BY525:BY534)</f>
        <v>0</v>
      </c>
      <c r="BZ524" s="71">
        <f>SUM(BZ525:BZ534)</f>
        <v>0</v>
      </c>
      <c r="CA524" s="152">
        <f t="shared" ref="CA524:DT524" si="4659">SUM(CA525:CA540)</f>
        <v>0</v>
      </c>
      <c r="CB524" s="152">
        <f t="shared" si="4659"/>
        <v>0</v>
      </c>
      <c r="CC524" s="152">
        <f t="shared" si="4659"/>
        <v>0</v>
      </c>
      <c r="CD524" s="152">
        <f t="shared" si="4659"/>
        <v>0</v>
      </c>
      <c r="CE524" s="152">
        <f t="shared" si="4659"/>
        <v>0</v>
      </c>
      <c r="CF524" s="152">
        <f t="shared" si="4659"/>
        <v>0</v>
      </c>
      <c r="CG524" s="152">
        <f t="shared" si="4659"/>
        <v>0</v>
      </c>
      <c r="CH524" s="152">
        <f t="shared" si="4659"/>
        <v>0</v>
      </c>
      <c r="CI524" s="152">
        <f t="shared" si="4659"/>
        <v>0</v>
      </c>
      <c r="CJ524" s="152">
        <f t="shared" si="4659"/>
        <v>0</v>
      </c>
      <c r="CK524" s="152">
        <f t="shared" si="4659"/>
        <v>0</v>
      </c>
      <c r="CL524" s="152">
        <f t="shared" si="4659"/>
        <v>0</v>
      </c>
      <c r="CM524" s="152">
        <f t="shared" si="4659"/>
        <v>0</v>
      </c>
      <c r="CN524" s="152">
        <f t="shared" si="4659"/>
        <v>0</v>
      </c>
      <c r="CO524" s="152">
        <f t="shared" si="4659"/>
        <v>0</v>
      </c>
      <c r="CP524" s="152">
        <f t="shared" si="4659"/>
        <v>0</v>
      </c>
      <c r="CQ524" s="152">
        <f t="shared" si="4659"/>
        <v>0</v>
      </c>
      <c r="CR524" s="152">
        <f t="shared" si="4659"/>
        <v>0</v>
      </c>
      <c r="CS524" s="152">
        <f t="shared" si="4659"/>
        <v>0</v>
      </c>
      <c r="CT524" s="152">
        <f t="shared" si="4659"/>
        <v>0</v>
      </c>
      <c r="CU524" s="152">
        <f t="shared" si="4659"/>
        <v>0</v>
      </c>
      <c r="CV524" s="152">
        <f t="shared" si="4659"/>
        <v>0</v>
      </c>
      <c r="CW524" s="152">
        <f t="shared" si="4659"/>
        <v>0</v>
      </c>
      <c r="CX524" s="152">
        <f t="shared" si="4659"/>
        <v>0</v>
      </c>
      <c r="CY524" s="152">
        <f t="shared" si="4659"/>
        <v>0</v>
      </c>
      <c r="CZ524" s="152">
        <f t="shared" si="4659"/>
        <v>0</v>
      </c>
      <c r="DA524" s="152">
        <f t="shared" si="4659"/>
        <v>0</v>
      </c>
      <c r="DB524" s="152">
        <f t="shared" si="4659"/>
        <v>0</v>
      </c>
      <c r="DC524" s="169">
        <f t="shared" si="4659"/>
        <v>0</v>
      </c>
      <c r="DD524" s="152">
        <f t="shared" si="4659"/>
        <v>0</v>
      </c>
      <c r="DE524" s="169">
        <f t="shared" si="4659"/>
        <v>0</v>
      </c>
      <c r="DF524" s="152">
        <f t="shared" si="4659"/>
        <v>0</v>
      </c>
      <c r="DG524" s="152">
        <f t="shared" si="4659"/>
        <v>0</v>
      </c>
      <c r="DH524" s="152">
        <f t="shared" si="4659"/>
        <v>0</v>
      </c>
      <c r="DI524" s="152">
        <f t="shared" si="4659"/>
        <v>0</v>
      </c>
      <c r="DJ524" s="152">
        <f t="shared" si="4659"/>
        <v>0</v>
      </c>
      <c r="DK524" s="169">
        <f t="shared" si="4659"/>
        <v>0</v>
      </c>
      <c r="DL524" s="152">
        <f t="shared" si="4659"/>
        <v>0</v>
      </c>
      <c r="DM524" s="152">
        <f t="shared" si="4659"/>
        <v>0</v>
      </c>
      <c r="DN524" s="152">
        <f t="shared" si="4659"/>
        <v>0</v>
      </c>
      <c r="DO524" s="152">
        <f t="shared" si="4659"/>
        <v>0</v>
      </c>
      <c r="DP524" s="152">
        <f t="shared" si="4659"/>
        <v>0</v>
      </c>
      <c r="DQ524" s="152">
        <f t="shared" si="4659"/>
        <v>0</v>
      </c>
      <c r="DR524" s="152">
        <f t="shared" si="4659"/>
        <v>0</v>
      </c>
      <c r="DS524" s="71">
        <f t="shared" si="4659"/>
        <v>0</v>
      </c>
      <c r="DT524" s="71">
        <f t="shared" si="4659"/>
        <v>0</v>
      </c>
      <c r="DU524" s="152"/>
      <c r="DV524" s="152"/>
      <c r="DW524" s="152"/>
      <c r="DX524" s="154"/>
      <c r="DY524" s="151">
        <v>33</v>
      </c>
      <c r="DZ524" s="152"/>
      <c r="EA524" s="212"/>
      <c r="EB524" s="152"/>
      <c r="EC524" s="152"/>
      <c r="ED524" s="152"/>
      <c r="EE524" s="152"/>
      <c r="EF524" s="152"/>
      <c r="EG524" s="152"/>
      <c r="EH524" s="152"/>
      <c r="EI524" s="152"/>
      <c r="EJ524" s="71">
        <f t="shared" ref="EJ524:GF524" si="4660">SUM(EJ525:EJ540)</f>
        <v>0</v>
      </c>
      <c r="EK524" s="71">
        <f t="shared" si="4660"/>
        <v>0</v>
      </c>
      <c r="EL524" s="71">
        <f t="shared" si="4660"/>
        <v>0</v>
      </c>
      <c r="EM524" s="152">
        <f>SUM(EM525:EM540)</f>
        <v>0</v>
      </c>
      <c r="EN524" s="152">
        <f t="shared" si="4660"/>
        <v>0</v>
      </c>
      <c r="EO524" s="152">
        <f t="shared" si="4660"/>
        <v>0</v>
      </c>
      <c r="EP524" s="152">
        <f>SUM(EP525:EP540)</f>
        <v>0</v>
      </c>
      <c r="EQ524" s="152">
        <f>SUM(EQ525:EQ540)</f>
        <v>0</v>
      </c>
      <c r="ER524" s="152">
        <f t="shared" si="4660"/>
        <v>0</v>
      </c>
      <c r="ES524" s="152">
        <f t="shared" si="4660"/>
        <v>0</v>
      </c>
      <c r="ET524" s="152">
        <f t="shared" si="4660"/>
        <v>0</v>
      </c>
      <c r="EU524" s="152">
        <f t="shared" si="4660"/>
        <v>0</v>
      </c>
      <c r="EV524" s="152">
        <f t="shared" si="4660"/>
        <v>0</v>
      </c>
      <c r="EW524" s="152">
        <f t="shared" si="4660"/>
        <v>0</v>
      </c>
      <c r="EX524" s="152">
        <f t="shared" si="4660"/>
        <v>0</v>
      </c>
      <c r="EY524" s="152">
        <f t="shared" si="4660"/>
        <v>0</v>
      </c>
      <c r="EZ524" s="152">
        <f t="shared" si="4660"/>
        <v>0</v>
      </c>
      <c r="FA524" s="152">
        <f t="shared" si="4660"/>
        <v>0</v>
      </c>
      <c r="FB524" s="152">
        <f t="shared" si="4660"/>
        <v>0</v>
      </c>
      <c r="FC524" s="152">
        <f t="shared" si="4660"/>
        <v>0</v>
      </c>
      <c r="FD524" s="152">
        <f t="shared" si="4660"/>
        <v>0</v>
      </c>
      <c r="FE524" s="152">
        <f t="shared" si="4660"/>
        <v>0</v>
      </c>
      <c r="FF524" s="152">
        <f t="shared" si="4660"/>
        <v>0</v>
      </c>
      <c r="FG524" s="152">
        <f t="shared" si="4660"/>
        <v>0</v>
      </c>
      <c r="FH524" s="152">
        <f t="shared" si="4660"/>
        <v>0</v>
      </c>
      <c r="FI524" s="152">
        <f t="shared" si="4660"/>
        <v>0</v>
      </c>
      <c r="FJ524" s="152">
        <f t="shared" si="4660"/>
        <v>0</v>
      </c>
      <c r="FK524" s="152">
        <f t="shared" si="4660"/>
        <v>0</v>
      </c>
      <c r="FL524" s="152">
        <f t="shared" si="4660"/>
        <v>0</v>
      </c>
      <c r="FM524" s="152">
        <f t="shared" si="4660"/>
        <v>0</v>
      </c>
      <c r="FN524" s="152">
        <f t="shared" si="4660"/>
        <v>0</v>
      </c>
      <c r="FO524" s="152">
        <f t="shared" si="4660"/>
        <v>0</v>
      </c>
      <c r="FP524" s="152">
        <f t="shared" si="4660"/>
        <v>0</v>
      </c>
      <c r="FQ524" s="152">
        <f t="shared" si="4660"/>
        <v>0</v>
      </c>
      <c r="FR524" s="152"/>
      <c r="FS524" s="152">
        <f>SUM(FS525:FS540)</f>
        <v>0</v>
      </c>
      <c r="FT524" s="152">
        <f t="shared" si="4660"/>
        <v>0</v>
      </c>
      <c r="FU524" s="152">
        <f t="shared" si="4660"/>
        <v>0</v>
      </c>
      <c r="FV524" s="152">
        <f t="shared" si="4660"/>
        <v>0</v>
      </c>
      <c r="FW524" s="152">
        <f t="shared" si="4660"/>
        <v>0</v>
      </c>
      <c r="FX524" s="152">
        <f t="shared" si="4660"/>
        <v>0</v>
      </c>
      <c r="FY524" s="152">
        <f t="shared" si="4660"/>
        <v>0</v>
      </c>
      <c r="FZ524" s="152">
        <f t="shared" si="4660"/>
        <v>0</v>
      </c>
      <c r="GA524" s="152">
        <f t="shared" si="4660"/>
        <v>0</v>
      </c>
      <c r="GB524" s="152">
        <f t="shared" si="4660"/>
        <v>0</v>
      </c>
      <c r="GC524" s="152">
        <f t="shared" si="4660"/>
        <v>0</v>
      </c>
      <c r="GD524" s="152">
        <f t="shared" si="4660"/>
        <v>0</v>
      </c>
      <c r="GE524" s="71">
        <f t="shared" si="4660"/>
        <v>0</v>
      </c>
      <c r="GF524" s="71">
        <f t="shared" si="4660"/>
        <v>0</v>
      </c>
      <c r="GG524" s="152"/>
      <c r="GH524" s="152"/>
      <c r="GI524" s="152"/>
      <c r="GJ524" s="264"/>
      <c r="GK524" s="271"/>
      <c r="GL524" s="10"/>
      <c r="GM524" s="10"/>
      <c r="GN524" s="5"/>
      <c r="GO524" s="9"/>
      <c r="GP524" s="27"/>
      <c r="GQ524" s="5"/>
      <c r="GR524" s="33"/>
    </row>
    <row r="525" spans="1:200" ht="24.75" hidden="1" customHeight="1" outlineLevel="1" x14ac:dyDescent="0.35">
      <c r="A525" s="108"/>
      <c r="B525" s="70"/>
      <c r="C525" s="146"/>
      <c r="D525" s="146"/>
      <c r="E525" s="146"/>
      <c r="F525" s="146"/>
      <c r="G525" s="177"/>
      <c r="H525" s="177"/>
      <c r="I525" s="177"/>
      <c r="J525" s="177"/>
      <c r="K525" s="177"/>
      <c r="L525" s="66"/>
      <c r="M525" s="147">
        <f t="shared" ref="M525:M540" si="4661">SUM(N525+P525+T525+V525+AR525*2)</f>
        <v>0</v>
      </c>
      <c r="N525" s="65"/>
      <c r="O525" s="70"/>
      <c r="P525" s="65"/>
      <c r="Q525" s="70"/>
      <c r="R525" s="65"/>
      <c r="S525" s="70"/>
      <c r="T525" s="65"/>
      <c r="U525" s="70"/>
      <c r="V525" s="113"/>
      <c r="W525" s="70"/>
      <c r="X525" s="70"/>
      <c r="Y525" s="70"/>
      <c r="Z525" s="113"/>
      <c r="AA525" s="70"/>
      <c r="AB525" s="113"/>
      <c r="AC525" s="70"/>
      <c r="AD525" s="113"/>
      <c r="AE525" s="114"/>
      <c r="AF525" s="113"/>
      <c r="AG525" s="70"/>
      <c r="AH525" s="113"/>
      <c r="AI525" s="70"/>
      <c r="AJ525" s="113"/>
      <c r="AK525" s="70"/>
      <c r="AL525" s="113"/>
      <c r="AM525" s="70"/>
      <c r="AN525" s="113"/>
      <c r="AO525" s="70"/>
      <c r="AP525" s="113"/>
      <c r="AQ525" s="70"/>
      <c r="AR525" s="113"/>
      <c r="AS525" s="70"/>
      <c r="AT525" s="113"/>
      <c r="AU525" s="70"/>
      <c r="AV525" s="113"/>
      <c r="AW525" s="70"/>
      <c r="AX525" s="113"/>
      <c r="AY525" s="70"/>
      <c r="AZ525" s="113"/>
      <c r="BA525" s="70"/>
      <c r="BB525" s="113"/>
      <c r="BC525" s="70"/>
      <c r="BD525" s="113"/>
      <c r="BE525" s="70"/>
      <c r="BF525" s="70"/>
      <c r="BG525" s="70">
        <f t="shared" ref="BG525:BG540" si="4662">SUM(AO525+BE525+BC525+BA525+AY525+AW525+AS525+AQ525+AK525+AM525+AI525+AG525+AE525+AC525+AA525+Y525+X525+W525+U525+Q525+O525+S525+AU525)</f>
        <v>0</v>
      </c>
      <c r="BH525" s="70">
        <f t="shared" ref="BH525:BH540" si="4663">SUM(O525+Q525+U525+W525+X525+AS525+AW525+AY525+BA525+BC525+S525+AQ525)</f>
        <v>0</v>
      </c>
      <c r="BI525" s="116"/>
      <c r="BJ525" s="116"/>
      <c r="BK525" s="116"/>
      <c r="BL525" s="117"/>
      <c r="BM525" s="108"/>
      <c r="BN525" s="70"/>
      <c r="BO525" s="146"/>
      <c r="BP525" s="146"/>
      <c r="BQ525" s="146"/>
      <c r="BR525" s="146"/>
      <c r="BS525" s="177"/>
      <c r="BT525" s="177"/>
      <c r="BU525" s="177"/>
      <c r="BV525" s="177"/>
      <c r="BW525" s="177"/>
      <c r="BX525" s="66"/>
      <c r="BY525" s="147">
        <f t="shared" ref="BY525:BY540" si="4664">SUM(BZ525+CB525+CF525+CH525+DD525*2)</f>
        <v>0</v>
      </c>
      <c r="BZ525" s="65"/>
      <c r="CA525" s="70"/>
      <c r="CB525" s="65"/>
      <c r="CC525" s="70"/>
      <c r="CD525" s="65"/>
      <c r="CE525" s="70"/>
      <c r="CF525" s="65"/>
      <c r="CG525" s="70"/>
      <c r="CH525" s="113"/>
      <c r="CI525" s="70"/>
      <c r="CJ525" s="70"/>
      <c r="CK525" s="70"/>
      <c r="CL525" s="113"/>
      <c r="CM525" s="70"/>
      <c r="CN525" s="113"/>
      <c r="CO525" s="70"/>
      <c r="CP525" s="113"/>
      <c r="CQ525" s="114"/>
      <c r="CR525" s="113"/>
      <c r="CS525" s="70"/>
      <c r="CT525" s="113"/>
      <c r="CU525" s="70"/>
      <c r="CV525" s="113"/>
      <c r="CW525" s="70"/>
      <c r="CX525" s="113"/>
      <c r="CY525" s="70"/>
      <c r="CZ525" s="113"/>
      <c r="DA525" s="70"/>
      <c r="DB525" s="113"/>
      <c r="DC525" s="70"/>
      <c r="DD525" s="113"/>
      <c r="DE525" s="70"/>
      <c r="DF525" s="113"/>
      <c r="DG525" s="70"/>
      <c r="DH525" s="113"/>
      <c r="DI525" s="70"/>
      <c r="DJ525" s="113"/>
      <c r="DK525" s="70"/>
      <c r="DL525" s="113"/>
      <c r="DM525" s="70"/>
      <c r="DN525" s="113"/>
      <c r="DO525" s="70"/>
      <c r="DP525" s="113"/>
      <c r="DQ525" s="70"/>
      <c r="DR525" s="70"/>
      <c r="DS525" s="70">
        <f t="shared" ref="DS525:DS540" si="4665">SUM(DA525+DQ525+DO525+DM525+DK525+DI525+DE525+DC525+CW525+CY525+CU525+CS525+CQ525+CO525+CM525+CK525+CJ525+CI525+CG525+CC525+CA525+CE525+DG525)</f>
        <v>0</v>
      </c>
      <c r="DT525" s="70">
        <f t="shared" ref="DT525:DT540" si="4666">SUM(CA525+CC525+CG525+CI525+CJ525+DE525+DI525+DK525+DM525+DO525+CE525+DC525)</f>
        <v>0</v>
      </c>
      <c r="DU525" s="116"/>
      <c r="DV525" s="116"/>
      <c r="DW525" s="116"/>
      <c r="DX525" s="117"/>
      <c r="DY525" s="108"/>
      <c r="DZ525" s="62"/>
      <c r="EA525" s="63"/>
      <c r="EB525" s="63"/>
      <c r="EC525" s="116"/>
      <c r="ED525" s="116"/>
      <c r="EE525" s="116"/>
      <c r="EF525" s="116"/>
      <c r="EG525" s="116"/>
      <c r="EH525" s="116"/>
      <c r="EI525" s="116"/>
      <c r="EJ525" s="116">
        <f t="shared" ref="EJ525:EJ540" si="4667">SUM(L525+BX525)</f>
        <v>0</v>
      </c>
      <c r="EK525" s="116">
        <f t="shared" ref="EK525:EK540" si="4668">SUM(M525+BY525)</f>
        <v>0</v>
      </c>
      <c r="EL525" s="116">
        <f t="shared" ref="EL525:EL540" si="4669">SUM(N525+BZ525)</f>
        <v>0</v>
      </c>
      <c r="EM525" s="181">
        <f t="shared" ref="EM525:EM540" si="4670">SUM(O525+CA525)</f>
        <v>0</v>
      </c>
      <c r="EN525" s="116">
        <f t="shared" ref="EN525:EN540" si="4671">SUM(P525+CB525)</f>
        <v>0</v>
      </c>
      <c r="EO525" s="116">
        <f t="shared" ref="EO525:EO540" si="4672">SUM(Q525+CC525)</f>
        <v>0</v>
      </c>
      <c r="EP525" s="116">
        <f t="shared" ref="EP525:EP540" si="4673">SUM(R525+CD525)</f>
        <v>0</v>
      </c>
      <c r="EQ525" s="116">
        <f t="shared" ref="EQ525:EQ540" si="4674">SUM(S525+CE525)</f>
        <v>0</v>
      </c>
      <c r="ER525" s="116">
        <f t="shared" ref="ER525:ER540" si="4675">SUM(T525+CF525)</f>
        <v>0</v>
      </c>
      <c r="ES525" s="116">
        <f t="shared" ref="ES525:ES540" si="4676">SUM(U525+CG525)</f>
        <v>0</v>
      </c>
      <c r="ET525" s="116">
        <f t="shared" ref="ET525:ET540" si="4677">SUM(V525+CH525)</f>
        <v>0</v>
      </c>
      <c r="EU525" s="116">
        <f t="shared" ref="EU525:EU540" si="4678">SUM(W525+CI525)</f>
        <v>0</v>
      </c>
      <c r="EV525" s="116">
        <f t="shared" ref="EV525:EV540" si="4679">SUM(X525+CJ525)</f>
        <v>0</v>
      </c>
      <c r="EW525" s="181">
        <f t="shared" ref="EW525:EW540" si="4680">SUM(Y525+CK525)</f>
        <v>0</v>
      </c>
      <c r="EX525" s="116">
        <f t="shared" ref="EX525:EX540" si="4681">SUM(Z525+CL525)</f>
        <v>0</v>
      </c>
      <c r="EY525" s="116">
        <f t="shared" ref="EY525:EY540" si="4682">SUM(AA525+CM525)</f>
        <v>0</v>
      </c>
      <c r="EZ525" s="116">
        <f t="shared" ref="EZ525:EZ540" si="4683">SUM(AB525+CN525)</f>
        <v>0</v>
      </c>
      <c r="FA525" s="116">
        <f t="shared" ref="FA525:FA540" si="4684">SUM(AC525+CO525)</f>
        <v>0</v>
      </c>
      <c r="FB525" s="116">
        <f t="shared" ref="FB525:FB540" si="4685">SUM(AD525+CP525)</f>
        <v>0</v>
      </c>
      <c r="FC525" s="116">
        <f t="shared" ref="FC525:FC540" si="4686">SUM(AE525+CQ525)</f>
        <v>0</v>
      </c>
      <c r="FD525" s="116">
        <f t="shared" ref="FD525:FD540" si="4687">SUM(AF525+CR525)</f>
        <v>0</v>
      </c>
      <c r="FE525" s="116">
        <f t="shared" ref="FE525:FE540" si="4688">SUM(AG525+CS525)</f>
        <v>0</v>
      </c>
      <c r="FF525" s="116">
        <f t="shared" ref="FF525:FF540" si="4689">SUM(AH525+CT525)</f>
        <v>0</v>
      </c>
      <c r="FG525" s="181">
        <f t="shared" ref="FG525:FG540" si="4690">SUM(AI525+CU525)</f>
        <v>0</v>
      </c>
      <c r="FH525" s="116">
        <f t="shared" ref="FH525:FH540" si="4691">SUM(AJ525+CV525)</f>
        <v>0</v>
      </c>
      <c r="FI525" s="116">
        <f t="shared" ref="FI525:FI540" si="4692">SUM(AK525+CW525)</f>
        <v>0</v>
      </c>
      <c r="FJ525" s="116">
        <f t="shared" ref="FJ525:FJ540" si="4693">SUM(AL525+CX525)</f>
        <v>0</v>
      </c>
      <c r="FK525" s="116">
        <f t="shared" ref="FK525:FK540" si="4694">SUM(AM525+CY525)</f>
        <v>0</v>
      </c>
      <c r="FL525" s="116">
        <f t="shared" ref="FL525:FL540" si="4695">SUM(AN525+CZ525)</f>
        <v>0</v>
      </c>
      <c r="FM525" s="116">
        <f t="shared" ref="FM525:FM540" si="4696">SUM(AO525+DA525)</f>
        <v>0</v>
      </c>
      <c r="FN525" s="116">
        <f t="shared" ref="FN525:FN540" si="4697">SUM(AP525+DB525)</f>
        <v>0</v>
      </c>
      <c r="FO525" s="116">
        <f t="shared" ref="FO525:FO540" si="4698">SUM(AQ525+DC525)</f>
        <v>0</v>
      </c>
      <c r="FP525" s="116">
        <f t="shared" ref="FP525:FP540" si="4699">SUM(AR525+DD525)</f>
        <v>0</v>
      </c>
      <c r="FQ525" s="116">
        <f t="shared" ref="FQ525:FS540" si="4700">SUM(AS525+DE525)</f>
        <v>0</v>
      </c>
      <c r="FR525" s="116"/>
      <c r="FS525" s="116">
        <f t="shared" si="4700"/>
        <v>0</v>
      </c>
      <c r="FT525" s="116">
        <f t="shared" ref="FT525:FT540" si="4701">SUM(AV525+DH525)</f>
        <v>0</v>
      </c>
      <c r="FU525" s="116">
        <f t="shared" ref="FU525:FU540" si="4702">SUM(AW525+DI525)</f>
        <v>0</v>
      </c>
      <c r="FV525" s="116">
        <f t="shared" ref="FV525:FV540" si="4703">SUM(AX525+DJ525)</f>
        <v>0</v>
      </c>
      <c r="FW525" s="116">
        <f t="shared" ref="FW525:FW540" si="4704">SUM(AY525+DK525)</f>
        <v>0</v>
      </c>
      <c r="FX525" s="116">
        <f t="shared" ref="FX525:FX540" si="4705">SUM(AZ525+DL525)</f>
        <v>0</v>
      </c>
      <c r="FY525" s="116">
        <f t="shared" ref="FY525:FY540" si="4706">SUM(BA525+DM525)</f>
        <v>0</v>
      </c>
      <c r="FZ525" s="116">
        <f t="shared" ref="FZ525:FZ540" si="4707">SUM(BB525+DN525)</f>
        <v>0</v>
      </c>
      <c r="GA525" s="116">
        <f t="shared" ref="GA525:GA540" si="4708">SUM(BC525+DO525)</f>
        <v>0</v>
      </c>
      <c r="GB525" s="116">
        <f t="shared" ref="GB525:GB540" si="4709">SUM(BD525+DP525)</f>
        <v>0</v>
      </c>
      <c r="GC525" s="116">
        <f t="shared" ref="GC525:GC540" si="4710">SUM(BE525+DQ525)</f>
        <v>0</v>
      </c>
      <c r="GD525" s="116">
        <f t="shared" ref="GD525:GD540" si="4711">SUM(BF525+DR525)</f>
        <v>0</v>
      </c>
      <c r="GE525" s="210">
        <f t="shared" ref="GE525:GE540" si="4712">SUM(BG525+DS525)</f>
        <v>0</v>
      </c>
      <c r="GF525" s="211">
        <f t="shared" ref="GF525:GF540" si="4713">SUM(BH525+DT525)</f>
        <v>0</v>
      </c>
      <c r="GG525" s="116"/>
      <c r="GH525" s="116"/>
      <c r="GI525" s="116"/>
      <c r="GJ525" s="117"/>
      <c r="GL525" s="10"/>
      <c r="GM525" s="10"/>
      <c r="GN525" s="1"/>
      <c r="GO525" s="13"/>
      <c r="GP525" s="26"/>
      <c r="GQ525" s="5"/>
      <c r="GR525" s="5"/>
    </row>
    <row r="526" spans="1:200" ht="24.95" hidden="1" customHeight="1" outlineLevel="1" x14ac:dyDescent="0.35">
      <c r="A526" s="108"/>
      <c r="B526" s="70"/>
      <c r="C526" s="146"/>
      <c r="D526" s="146"/>
      <c r="E526" s="146"/>
      <c r="F526" s="177"/>
      <c r="G526" s="177"/>
      <c r="H526" s="177"/>
      <c r="I526" s="177"/>
      <c r="J526" s="177"/>
      <c r="K526" s="177"/>
      <c r="L526" s="66"/>
      <c r="M526" s="147">
        <f t="shared" si="4661"/>
        <v>0</v>
      </c>
      <c r="N526" s="65"/>
      <c r="O526" s="70"/>
      <c r="P526" s="65"/>
      <c r="Q526" s="70"/>
      <c r="R526" s="65"/>
      <c r="S526" s="70"/>
      <c r="T526" s="65"/>
      <c r="U526" s="70"/>
      <c r="V526" s="113"/>
      <c r="W526" s="70"/>
      <c r="X526" s="70"/>
      <c r="Y526" s="70"/>
      <c r="Z526" s="113"/>
      <c r="AA526" s="70"/>
      <c r="AB526" s="113"/>
      <c r="AC526" s="70"/>
      <c r="AD526" s="113"/>
      <c r="AE526" s="114"/>
      <c r="AF526" s="113"/>
      <c r="AG526" s="70"/>
      <c r="AH526" s="113"/>
      <c r="AI526" s="70"/>
      <c r="AJ526" s="113"/>
      <c r="AK526" s="70"/>
      <c r="AL526" s="113"/>
      <c r="AM526" s="70"/>
      <c r="AN526" s="113"/>
      <c r="AO526" s="70"/>
      <c r="AP526" s="113"/>
      <c r="AQ526" s="70"/>
      <c r="AR526" s="113"/>
      <c r="AS526" s="70"/>
      <c r="AT526" s="113"/>
      <c r="AU526" s="70"/>
      <c r="AV526" s="113"/>
      <c r="AW526" s="70"/>
      <c r="AX526" s="113"/>
      <c r="AY526" s="70"/>
      <c r="AZ526" s="113"/>
      <c r="BA526" s="70"/>
      <c r="BB526" s="113"/>
      <c r="BC526" s="70"/>
      <c r="BD526" s="113"/>
      <c r="BE526" s="70"/>
      <c r="BF526" s="70"/>
      <c r="BG526" s="70">
        <f t="shared" si="4662"/>
        <v>0</v>
      </c>
      <c r="BH526" s="70">
        <f t="shared" si="4663"/>
        <v>0</v>
      </c>
      <c r="BI526" s="116"/>
      <c r="BJ526" s="116"/>
      <c r="BK526" s="116"/>
      <c r="BL526" s="117"/>
      <c r="BM526" s="108"/>
      <c r="BN526" s="70"/>
      <c r="BO526" s="146"/>
      <c r="BP526" s="146"/>
      <c r="BQ526" s="146"/>
      <c r="BR526" s="177"/>
      <c r="BS526" s="177"/>
      <c r="BT526" s="177"/>
      <c r="BU526" s="177"/>
      <c r="BV526" s="177"/>
      <c r="BW526" s="177"/>
      <c r="BX526" s="66"/>
      <c r="BY526" s="147">
        <f t="shared" si="4664"/>
        <v>0</v>
      </c>
      <c r="BZ526" s="65"/>
      <c r="CA526" s="70"/>
      <c r="CB526" s="65"/>
      <c r="CC526" s="70"/>
      <c r="CD526" s="65"/>
      <c r="CE526" s="70"/>
      <c r="CF526" s="65"/>
      <c r="CG526" s="70"/>
      <c r="CH526" s="113"/>
      <c r="CI526" s="70"/>
      <c r="CJ526" s="70"/>
      <c r="CK526" s="70"/>
      <c r="CL526" s="113"/>
      <c r="CM526" s="70"/>
      <c r="CN526" s="113"/>
      <c r="CO526" s="70"/>
      <c r="CP526" s="113"/>
      <c r="CQ526" s="114"/>
      <c r="CR526" s="113"/>
      <c r="CS526" s="70"/>
      <c r="CT526" s="113"/>
      <c r="CU526" s="70"/>
      <c r="CV526" s="113"/>
      <c r="CW526" s="70"/>
      <c r="CX526" s="113"/>
      <c r="CY526" s="70"/>
      <c r="CZ526" s="113"/>
      <c r="DA526" s="70"/>
      <c r="DB526" s="113"/>
      <c r="DC526" s="70"/>
      <c r="DD526" s="113"/>
      <c r="DE526" s="70"/>
      <c r="DF526" s="113"/>
      <c r="DG526" s="70"/>
      <c r="DH526" s="113"/>
      <c r="DI526" s="70"/>
      <c r="DJ526" s="113"/>
      <c r="DK526" s="70"/>
      <c r="DL526" s="113"/>
      <c r="DM526" s="70"/>
      <c r="DN526" s="113"/>
      <c r="DO526" s="70"/>
      <c r="DP526" s="113"/>
      <c r="DQ526" s="70"/>
      <c r="DR526" s="70"/>
      <c r="DS526" s="70">
        <f t="shared" si="4665"/>
        <v>0</v>
      </c>
      <c r="DT526" s="70">
        <f t="shared" si="4666"/>
        <v>0</v>
      </c>
      <c r="DU526" s="116"/>
      <c r="DV526" s="116"/>
      <c r="DW526" s="116"/>
      <c r="DX526" s="117"/>
      <c r="DY526" s="108"/>
      <c r="DZ526" s="62"/>
      <c r="EA526" s="63"/>
      <c r="EB526" s="63"/>
      <c r="EC526" s="116"/>
      <c r="ED526" s="116"/>
      <c r="EE526" s="116"/>
      <c r="EF526" s="116"/>
      <c r="EG526" s="116"/>
      <c r="EH526" s="116"/>
      <c r="EI526" s="116"/>
      <c r="EJ526" s="116">
        <f t="shared" si="4667"/>
        <v>0</v>
      </c>
      <c r="EK526" s="116">
        <f t="shared" si="4668"/>
        <v>0</v>
      </c>
      <c r="EL526" s="116">
        <f t="shared" si="4669"/>
        <v>0</v>
      </c>
      <c r="EM526" s="181">
        <f t="shared" si="4670"/>
        <v>0</v>
      </c>
      <c r="EN526" s="116">
        <f t="shared" si="4671"/>
        <v>0</v>
      </c>
      <c r="EO526" s="116">
        <f t="shared" si="4672"/>
        <v>0</v>
      </c>
      <c r="EP526" s="116">
        <f t="shared" si="4673"/>
        <v>0</v>
      </c>
      <c r="EQ526" s="116">
        <f t="shared" si="4674"/>
        <v>0</v>
      </c>
      <c r="ER526" s="116">
        <f t="shared" si="4675"/>
        <v>0</v>
      </c>
      <c r="ES526" s="116">
        <f t="shared" si="4676"/>
        <v>0</v>
      </c>
      <c r="ET526" s="116">
        <f t="shared" si="4677"/>
        <v>0</v>
      </c>
      <c r="EU526" s="116">
        <f t="shared" si="4678"/>
        <v>0</v>
      </c>
      <c r="EV526" s="116">
        <f t="shared" si="4679"/>
        <v>0</v>
      </c>
      <c r="EW526" s="181">
        <f t="shared" si="4680"/>
        <v>0</v>
      </c>
      <c r="EX526" s="116">
        <f t="shared" si="4681"/>
        <v>0</v>
      </c>
      <c r="EY526" s="116">
        <f t="shared" si="4682"/>
        <v>0</v>
      </c>
      <c r="EZ526" s="116">
        <f t="shared" si="4683"/>
        <v>0</v>
      </c>
      <c r="FA526" s="116">
        <f t="shared" si="4684"/>
        <v>0</v>
      </c>
      <c r="FB526" s="116">
        <f t="shared" si="4685"/>
        <v>0</v>
      </c>
      <c r="FC526" s="116">
        <f t="shared" si="4686"/>
        <v>0</v>
      </c>
      <c r="FD526" s="116">
        <f t="shared" si="4687"/>
        <v>0</v>
      </c>
      <c r="FE526" s="116">
        <f t="shared" si="4688"/>
        <v>0</v>
      </c>
      <c r="FF526" s="116">
        <f t="shared" si="4689"/>
        <v>0</v>
      </c>
      <c r="FG526" s="181">
        <f t="shared" si="4690"/>
        <v>0</v>
      </c>
      <c r="FH526" s="116">
        <f t="shared" si="4691"/>
        <v>0</v>
      </c>
      <c r="FI526" s="116">
        <f t="shared" si="4692"/>
        <v>0</v>
      </c>
      <c r="FJ526" s="116">
        <f t="shared" si="4693"/>
        <v>0</v>
      </c>
      <c r="FK526" s="116">
        <f t="shared" si="4694"/>
        <v>0</v>
      </c>
      <c r="FL526" s="116">
        <f t="shared" si="4695"/>
        <v>0</v>
      </c>
      <c r="FM526" s="116">
        <f t="shared" si="4696"/>
        <v>0</v>
      </c>
      <c r="FN526" s="116">
        <f t="shared" si="4697"/>
        <v>0</v>
      </c>
      <c r="FO526" s="116">
        <f t="shared" si="4698"/>
        <v>0</v>
      </c>
      <c r="FP526" s="116">
        <f t="shared" si="4699"/>
        <v>0</v>
      </c>
      <c r="FQ526" s="116">
        <f t="shared" si="4700"/>
        <v>0</v>
      </c>
      <c r="FR526" s="116"/>
      <c r="FS526" s="116">
        <f t="shared" si="4700"/>
        <v>0</v>
      </c>
      <c r="FT526" s="116">
        <f t="shared" si="4701"/>
        <v>0</v>
      </c>
      <c r="FU526" s="116">
        <f t="shared" si="4702"/>
        <v>0</v>
      </c>
      <c r="FV526" s="116">
        <f t="shared" si="4703"/>
        <v>0</v>
      </c>
      <c r="FW526" s="116">
        <f t="shared" si="4704"/>
        <v>0</v>
      </c>
      <c r="FX526" s="116">
        <f t="shared" si="4705"/>
        <v>0</v>
      </c>
      <c r="FY526" s="116">
        <f t="shared" si="4706"/>
        <v>0</v>
      </c>
      <c r="FZ526" s="116">
        <f t="shared" si="4707"/>
        <v>0</v>
      </c>
      <c r="GA526" s="116">
        <f t="shared" si="4708"/>
        <v>0</v>
      </c>
      <c r="GB526" s="116">
        <f t="shared" si="4709"/>
        <v>0</v>
      </c>
      <c r="GC526" s="116">
        <f t="shared" si="4710"/>
        <v>0</v>
      </c>
      <c r="GD526" s="116">
        <f t="shared" si="4711"/>
        <v>0</v>
      </c>
      <c r="GE526" s="210">
        <f t="shared" si="4712"/>
        <v>0</v>
      </c>
      <c r="GF526" s="211">
        <f t="shared" si="4713"/>
        <v>0</v>
      </c>
      <c r="GG526" s="116"/>
      <c r="GH526" s="116"/>
      <c r="GI526" s="116"/>
      <c r="GJ526" s="117"/>
      <c r="GL526" s="10"/>
      <c r="GM526" s="10"/>
      <c r="GN526" s="1"/>
      <c r="GO526" s="13"/>
      <c r="GP526" s="26"/>
      <c r="GQ526" s="5"/>
      <c r="GR526" s="5"/>
    </row>
    <row r="527" spans="1:200" ht="24.95" hidden="1" customHeight="1" outlineLevel="1" x14ac:dyDescent="0.35">
      <c r="A527" s="108"/>
      <c r="B527" s="70"/>
      <c r="C527" s="146"/>
      <c r="D527" s="146"/>
      <c r="E527" s="146"/>
      <c r="F527" s="146"/>
      <c r="G527" s="177"/>
      <c r="H527" s="177"/>
      <c r="I527" s="213"/>
      <c r="J527" s="177"/>
      <c r="K527" s="177"/>
      <c r="L527" s="177"/>
      <c r="M527" s="147">
        <f t="shared" si="4661"/>
        <v>0</v>
      </c>
      <c r="N527" s="65"/>
      <c r="O527" s="70"/>
      <c r="P527" s="65"/>
      <c r="Q527" s="70"/>
      <c r="R527" s="65"/>
      <c r="S527" s="70"/>
      <c r="T527" s="65"/>
      <c r="U527" s="70"/>
      <c r="V527" s="113"/>
      <c r="W527" s="70"/>
      <c r="X527" s="70"/>
      <c r="Y527" s="70"/>
      <c r="Z527" s="113"/>
      <c r="AA527" s="70"/>
      <c r="AB527" s="113"/>
      <c r="AC527" s="70"/>
      <c r="AD527" s="113"/>
      <c r="AE527" s="114"/>
      <c r="AF527" s="113"/>
      <c r="AG527" s="70"/>
      <c r="AH527" s="113"/>
      <c r="AI527" s="70"/>
      <c r="AJ527" s="113"/>
      <c r="AK527" s="70"/>
      <c r="AL527" s="113"/>
      <c r="AM527" s="70"/>
      <c r="AN527" s="113"/>
      <c r="AO527" s="70"/>
      <c r="AP527" s="113"/>
      <c r="AQ527" s="70"/>
      <c r="AR527" s="113"/>
      <c r="AS527" s="70"/>
      <c r="AT527" s="113"/>
      <c r="AU527" s="70"/>
      <c r="AV527" s="113"/>
      <c r="AW527" s="70"/>
      <c r="AX527" s="113"/>
      <c r="AY527" s="70"/>
      <c r="AZ527" s="113"/>
      <c r="BA527" s="70"/>
      <c r="BB527" s="113"/>
      <c r="BC527" s="70"/>
      <c r="BD527" s="113"/>
      <c r="BE527" s="70"/>
      <c r="BF527" s="70"/>
      <c r="BG527" s="70">
        <f t="shared" si="4662"/>
        <v>0</v>
      </c>
      <c r="BH527" s="70">
        <f t="shared" si="4663"/>
        <v>0</v>
      </c>
      <c r="BI527" s="62"/>
      <c r="BJ527" s="116"/>
      <c r="BK527" s="116"/>
      <c r="BL527" s="117"/>
      <c r="BM527" s="108"/>
      <c r="BN527" s="70"/>
      <c r="BO527" s="146"/>
      <c r="BP527" s="146"/>
      <c r="BQ527" s="146"/>
      <c r="BR527" s="146"/>
      <c r="BS527" s="177"/>
      <c r="BT527" s="177"/>
      <c r="BU527" s="213"/>
      <c r="BV527" s="177"/>
      <c r="BW527" s="177"/>
      <c r="BX527" s="177"/>
      <c r="BY527" s="147">
        <f t="shared" si="4664"/>
        <v>0</v>
      </c>
      <c r="BZ527" s="65"/>
      <c r="CA527" s="70"/>
      <c r="CB527" s="65"/>
      <c r="CC527" s="70"/>
      <c r="CD527" s="65"/>
      <c r="CE527" s="70"/>
      <c r="CF527" s="65"/>
      <c r="CG527" s="70"/>
      <c r="CH527" s="113"/>
      <c r="CI527" s="70"/>
      <c r="CJ527" s="70"/>
      <c r="CK527" s="70"/>
      <c r="CL527" s="113"/>
      <c r="CM527" s="70"/>
      <c r="CN527" s="113"/>
      <c r="CO527" s="70"/>
      <c r="CP527" s="113"/>
      <c r="CQ527" s="114"/>
      <c r="CR527" s="113"/>
      <c r="CS527" s="70"/>
      <c r="CT527" s="113"/>
      <c r="CU527" s="70"/>
      <c r="CV527" s="113"/>
      <c r="CW527" s="70"/>
      <c r="CX527" s="113"/>
      <c r="CY527" s="70"/>
      <c r="CZ527" s="113"/>
      <c r="DA527" s="70"/>
      <c r="DB527" s="113"/>
      <c r="DC527" s="70"/>
      <c r="DD527" s="113"/>
      <c r="DE527" s="70"/>
      <c r="DF527" s="113"/>
      <c r="DG527" s="70"/>
      <c r="DH527" s="113"/>
      <c r="DI527" s="70"/>
      <c r="DJ527" s="113"/>
      <c r="DK527" s="70"/>
      <c r="DL527" s="113"/>
      <c r="DM527" s="70"/>
      <c r="DN527" s="113"/>
      <c r="DO527" s="70"/>
      <c r="DP527" s="113"/>
      <c r="DQ527" s="70"/>
      <c r="DR527" s="70"/>
      <c r="DS527" s="70">
        <f t="shared" si="4665"/>
        <v>0</v>
      </c>
      <c r="DT527" s="70">
        <f t="shared" si="4666"/>
        <v>0</v>
      </c>
      <c r="DU527" s="116"/>
      <c r="DV527" s="116"/>
      <c r="DW527" s="116"/>
      <c r="DX527" s="117"/>
      <c r="DY527" s="108"/>
      <c r="DZ527" s="62"/>
      <c r="EA527" s="63"/>
      <c r="EB527" s="63"/>
      <c r="EC527" s="116"/>
      <c r="ED527" s="116"/>
      <c r="EE527" s="116"/>
      <c r="EF527" s="116"/>
      <c r="EG527" s="116"/>
      <c r="EH527" s="116"/>
      <c r="EI527" s="116"/>
      <c r="EJ527" s="116">
        <f t="shared" si="4667"/>
        <v>0</v>
      </c>
      <c r="EK527" s="116">
        <f t="shared" si="4668"/>
        <v>0</v>
      </c>
      <c r="EL527" s="116">
        <f t="shared" si="4669"/>
        <v>0</v>
      </c>
      <c r="EM527" s="181">
        <f t="shared" si="4670"/>
        <v>0</v>
      </c>
      <c r="EN527" s="116">
        <f t="shared" si="4671"/>
        <v>0</v>
      </c>
      <c r="EO527" s="116">
        <f t="shared" si="4672"/>
        <v>0</v>
      </c>
      <c r="EP527" s="116">
        <f t="shared" si="4673"/>
        <v>0</v>
      </c>
      <c r="EQ527" s="116">
        <f t="shared" si="4674"/>
        <v>0</v>
      </c>
      <c r="ER527" s="116">
        <f t="shared" si="4675"/>
        <v>0</v>
      </c>
      <c r="ES527" s="116">
        <f t="shared" si="4676"/>
        <v>0</v>
      </c>
      <c r="ET527" s="116">
        <f t="shared" si="4677"/>
        <v>0</v>
      </c>
      <c r="EU527" s="116">
        <f t="shared" si="4678"/>
        <v>0</v>
      </c>
      <c r="EV527" s="116">
        <f t="shared" si="4679"/>
        <v>0</v>
      </c>
      <c r="EW527" s="181">
        <f t="shared" si="4680"/>
        <v>0</v>
      </c>
      <c r="EX527" s="116">
        <f t="shared" si="4681"/>
        <v>0</v>
      </c>
      <c r="EY527" s="116">
        <f t="shared" si="4682"/>
        <v>0</v>
      </c>
      <c r="EZ527" s="116">
        <f t="shared" si="4683"/>
        <v>0</v>
      </c>
      <c r="FA527" s="116">
        <f t="shared" si="4684"/>
        <v>0</v>
      </c>
      <c r="FB527" s="116">
        <f t="shared" si="4685"/>
        <v>0</v>
      </c>
      <c r="FC527" s="116">
        <f t="shared" si="4686"/>
        <v>0</v>
      </c>
      <c r="FD527" s="116">
        <f t="shared" si="4687"/>
        <v>0</v>
      </c>
      <c r="FE527" s="116">
        <f t="shared" si="4688"/>
        <v>0</v>
      </c>
      <c r="FF527" s="116">
        <f t="shared" si="4689"/>
        <v>0</v>
      </c>
      <c r="FG527" s="181">
        <f t="shared" si="4690"/>
        <v>0</v>
      </c>
      <c r="FH527" s="116">
        <f t="shared" si="4691"/>
        <v>0</v>
      </c>
      <c r="FI527" s="116">
        <f t="shared" si="4692"/>
        <v>0</v>
      </c>
      <c r="FJ527" s="116">
        <f t="shared" si="4693"/>
        <v>0</v>
      </c>
      <c r="FK527" s="116">
        <f t="shared" si="4694"/>
        <v>0</v>
      </c>
      <c r="FL527" s="116">
        <f t="shared" si="4695"/>
        <v>0</v>
      </c>
      <c r="FM527" s="116">
        <f t="shared" si="4696"/>
        <v>0</v>
      </c>
      <c r="FN527" s="116">
        <f t="shared" si="4697"/>
        <v>0</v>
      </c>
      <c r="FO527" s="116">
        <f t="shared" si="4698"/>
        <v>0</v>
      </c>
      <c r="FP527" s="116">
        <f t="shared" si="4699"/>
        <v>0</v>
      </c>
      <c r="FQ527" s="116">
        <f t="shared" si="4700"/>
        <v>0</v>
      </c>
      <c r="FR527" s="116"/>
      <c r="FS527" s="116">
        <f t="shared" si="4700"/>
        <v>0</v>
      </c>
      <c r="FT527" s="116">
        <f t="shared" si="4701"/>
        <v>0</v>
      </c>
      <c r="FU527" s="116">
        <f t="shared" si="4702"/>
        <v>0</v>
      </c>
      <c r="FV527" s="116">
        <f t="shared" si="4703"/>
        <v>0</v>
      </c>
      <c r="FW527" s="116">
        <f t="shared" si="4704"/>
        <v>0</v>
      </c>
      <c r="FX527" s="116">
        <f t="shared" si="4705"/>
        <v>0</v>
      </c>
      <c r="FY527" s="116">
        <f t="shared" si="4706"/>
        <v>0</v>
      </c>
      <c r="FZ527" s="116">
        <f t="shared" si="4707"/>
        <v>0</v>
      </c>
      <c r="GA527" s="116">
        <f t="shared" si="4708"/>
        <v>0</v>
      </c>
      <c r="GB527" s="116">
        <f t="shared" si="4709"/>
        <v>0</v>
      </c>
      <c r="GC527" s="116">
        <f t="shared" si="4710"/>
        <v>0</v>
      </c>
      <c r="GD527" s="116">
        <f t="shared" si="4711"/>
        <v>0</v>
      </c>
      <c r="GE527" s="210">
        <f t="shared" si="4712"/>
        <v>0</v>
      </c>
      <c r="GF527" s="211">
        <f t="shared" si="4713"/>
        <v>0</v>
      </c>
      <c r="GG527" s="116"/>
      <c r="GH527" s="116"/>
      <c r="GI527" s="116"/>
      <c r="GJ527" s="117"/>
      <c r="GL527" s="10"/>
      <c r="GM527" s="10"/>
      <c r="GN527" s="1"/>
      <c r="GO527" s="13"/>
      <c r="GP527" s="26"/>
      <c r="GQ527" s="5"/>
      <c r="GR527" s="5"/>
    </row>
    <row r="528" spans="1:200" ht="24.95" hidden="1" customHeight="1" outlineLevel="1" x14ac:dyDescent="0.35">
      <c r="A528" s="108"/>
      <c r="B528" s="70"/>
      <c r="C528" s="146"/>
      <c r="D528" s="146"/>
      <c r="E528" s="146"/>
      <c r="F528" s="146"/>
      <c r="G528" s="177"/>
      <c r="H528" s="177"/>
      <c r="I528" s="213"/>
      <c r="J528" s="177"/>
      <c r="K528" s="177"/>
      <c r="L528" s="66"/>
      <c r="M528" s="147">
        <f t="shared" si="4661"/>
        <v>0</v>
      </c>
      <c r="N528" s="65"/>
      <c r="O528" s="70"/>
      <c r="P528" s="65"/>
      <c r="Q528" s="70"/>
      <c r="R528" s="65"/>
      <c r="S528" s="70"/>
      <c r="T528" s="65"/>
      <c r="U528" s="70"/>
      <c r="V528" s="113"/>
      <c r="W528" s="70"/>
      <c r="X528" s="70"/>
      <c r="Y528" s="70"/>
      <c r="Z528" s="113"/>
      <c r="AA528" s="70"/>
      <c r="AB528" s="113"/>
      <c r="AC528" s="70"/>
      <c r="AD528" s="113"/>
      <c r="AE528" s="114"/>
      <c r="AF528" s="113"/>
      <c r="AG528" s="70"/>
      <c r="AH528" s="113"/>
      <c r="AI528" s="70"/>
      <c r="AJ528" s="113"/>
      <c r="AK528" s="70"/>
      <c r="AL528" s="113"/>
      <c r="AM528" s="70"/>
      <c r="AN528" s="113"/>
      <c r="AO528" s="70"/>
      <c r="AP528" s="113"/>
      <c r="AQ528" s="70"/>
      <c r="AR528" s="113"/>
      <c r="AS528" s="70"/>
      <c r="AT528" s="113"/>
      <c r="AU528" s="70"/>
      <c r="AV528" s="113"/>
      <c r="AW528" s="70"/>
      <c r="AX528" s="113"/>
      <c r="AY528" s="70"/>
      <c r="AZ528" s="113"/>
      <c r="BA528" s="70"/>
      <c r="BB528" s="113"/>
      <c r="BC528" s="70"/>
      <c r="BD528" s="113"/>
      <c r="BE528" s="70"/>
      <c r="BF528" s="70"/>
      <c r="BG528" s="70">
        <f t="shared" si="4662"/>
        <v>0</v>
      </c>
      <c r="BH528" s="70">
        <f t="shared" si="4663"/>
        <v>0</v>
      </c>
      <c r="BI528" s="62"/>
      <c r="BJ528" s="62"/>
      <c r="BK528" s="62"/>
      <c r="BL528" s="237"/>
      <c r="BM528" s="108"/>
      <c r="BN528" s="70"/>
      <c r="BO528" s="146"/>
      <c r="BP528" s="146"/>
      <c r="BQ528" s="146"/>
      <c r="BR528" s="146"/>
      <c r="BS528" s="177"/>
      <c r="BT528" s="177"/>
      <c r="BU528" s="213"/>
      <c r="BV528" s="177"/>
      <c r="BW528" s="177"/>
      <c r="BX528" s="66"/>
      <c r="BY528" s="147">
        <f t="shared" si="4664"/>
        <v>0</v>
      </c>
      <c r="BZ528" s="65"/>
      <c r="CA528" s="70"/>
      <c r="CB528" s="65"/>
      <c r="CC528" s="70"/>
      <c r="CD528" s="65"/>
      <c r="CE528" s="70"/>
      <c r="CF528" s="65"/>
      <c r="CG528" s="70"/>
      <c r="CH528" s="113"/>
      <c r="CI528" s="70"/>
      <c r="CJ528" s="70"/>
      <c r="CK528" s="70"/>
      <c r="CL528" s="113"/>
      <c r="CM528" s="70"/>
      <c r="CN528" s="113"/>
      <c r="CO528" s="70"/>
      <c r="CP528" s="113"/>
      <c r="CQ528" s="114"/>
      <c r="CR528" s="113"/>
      <c r="CS528" s="70"/>
      <c r="CT528" s="113"/>
      <c r="CU528" s="70"/>
      <c r="CV528" s="113"/>
      <c r="CW528" s="70"/>
      <c r="CX528" s="113"/>
      <c r="CY528" s="70"/>
      <c r="CZ528" s="113"/>
      <c r="DA528" s="70"/>
      <c r="DB528" s="113"/>
      <c r="DC528" s="70"/>
      <c r="DD528" s="113"/>
      <c r="DE528" s="70"/>
      <c r="DF528" s="113"/>
      <c r="DG528" s="70"/>
      <c r="DH528" s="113"/>
      <c r="DI528" s="70"/>
      <c r="DJ528" s="113"/>
      <c r="DK528" s="70"/>
      <c r="DL528" s="113"/>
      <c r="DM528" s="70"/>
      <c r="DN528" s="113"/>
      <c r="DO528" s="70"/>
      <c r="DP528" s="113"/>
      <c r="DQ528" s="70"/>
      <c r="DR528" s="70"/>
      <c r="DS528" s="70">
        <f t="shared" si="4665"/>
        <v>0</v>
      </c>
      <c r="DT528" s="70">
        <f t="shared" si="4666"/>
        <v>0</v>
      </c>
      <c r="DU528" s="116"/>
      <c r="DV528" s="116"/>
      <c r="DW528" s="116"/>
      <c r="DX528" s="117"/>
      <c r="DY528" s="108"/>
      <c r="DZ528" s="62"/>
      <c r="EA528" s="63"/>
      <c r="EB528" s="63"/>
      <c r="EC528" s="116"/>
      <c r="ED528" s="116"/>
      <c r="EE528" s="116"/>
      <c r="EF528" s="116"/>
      <c r="EG528" s="116"/>
      <c r="EH528" s="116"/>
      <c r="EI528" s="116"/>
      <c r="EJ528" s="116">
        <f t="shared" si="4667"/>
        <v>0</v>
      </c>
      <c r="EK528" s="116">
        <f t="shared" si="4668"/>
        <v>0</v>
      </c>
      <c r="EL528" s="116">
        <f t="shared" si="4669"/>
        <v>0</v>
      </c>
      <c r="EM528" s="181">
        <f t="shared" si="4670"/>
        <v>0</v>
      </c>
      <c r="EN528" s="116">
        <f t="shared" si="4671"/>
        <v>0</v>
      </c>
      <c r="EO528" s="116">
        <f t="shared" si="4672"/>
        <v>0</v>
      </c>
      <c r="EP528" s="116">
        <f t="shared" si="4673"/>
        <v>0</v>
      </c>
      <c r="EQ528" s="116">
        <f t="shared" si="4674"/>
        <v>0</v>
      </c>
      <c r="ER528" s="116">
        <f t="shared" si="4675"/>
        <v>0</v>
      </c>
      <c r="ES528" s="116">
        <f t="shared" si="4676"/>
        <v>0</v>
      </c>
      <c r="ET528" s="116">
        <f t="shared" si="4677"/>
        <v>0</v>
      </c>
      <c r="EU528" s="116">
        <f t="shared" si="4678"/>
        <v>0</v>
      </c>
      <c r="EV528" s="116">
        <f t="shared" si="4679"/>
        <v>0</v>
      </c>
      <c r="EW528" s="181">
        <f t="shared" si="4680"/>
        <v>0</v>
      </c>
      <c r="EX528" s="116">
        <f t="shared" si="4681"/>
        <v>0</v>
      </c>
      <c r="EY528" s="116">
        <f t="shared" si="4682"/>
        <v>0</v>
      </c>
      <c r="EZ528" s="116">
        <f t="shared" si="4683"/>
        <v>0</v>
      </c>
      <c r="FA528" s="116">
        <f t="shared" si="4684"/>
        <v>0</v>
      </c>
      <c r="FB528" s="116">
        <f t="shared" si="4685"/>
        <v>0</v>
      </c>
      <c r="FC528" s="116">
        <f t="shared" si="4686"/>
        <v>0</v>
      </c>
      <c r="FD528" s="116">
        <f t="shared" si="4687"/>
        <v>0</v>
      </c>
      <c r="FE528" s="116">
        <f t="shared" si="4688"/>
        <v>0</v>
      </c>
      <c r="FF528" s="116">
        <f t="shared" si="4689"/>
        <v>0</v>
      </c>
      <c r="FG528" s="181">
        <f t="shared" si="4690"/>
        <v>0</v>
      </c>
      <c r="FH528" s="116">
        <f t="shared" si="4691"/>
        <v>0</v>
      </c>
      <c r="FI528" s="116">
        <f t="shared" si="4692"/>
        <v>0</v>
      </c>
      <c r="FJ528" s="116">
        <f t="shared" si="4693"/>
        <v>0</v>
      </c>
      <c r="FK528" s="116">
        <f t="shared" si="4694"/>
        <v>0</v>
      </c>
      <c r="FL528" s="116">
        <f t="shared" si="4695"/>
        <v>0</v>
      </c>
      <c r="FM528" s="116">
        <f t="shared" si="4696"/>
        <v>0</v>
      </c>
      <c r="FN528" s="116">
        <f t="shared" si="4697"/>
        <v>0</v>
      </c>
      <c r="FO528" s="116">
        <f t="shared" si="4698"/>
        <v>0</v>
      </c>
      <c r="FP528" s="116">
        <f t="shared" si="4699"/>
        <v>0</v>
      </c>
      <c r="FQ528" s="116">
        <f t="shared" si="4700"/>
        <v>0</v>
      </c>
      <c r="FR528" s="116"/>
      <c r="FS528" s="116">
        <f t="shared" si="4700"/>
        <v>0</v>
      </c>
      <c r="FT528" s="116">
        <f t="shared" si="4701"/>
        <v>0</v>
      </c>
      <c r="FU528" s="116">
        <f t="shared" si="4702"/>
        <v>0</v>
      </c>
      <c r="FV528" s="116">
        <f t="shared" si="4703"/>
        <v>0</v>
      </c>
      <c r="FW528" s="116">
        <f t="shared" si="4704"/>
        <v>0</v>
      </c>
      <c r="FX528" s="116">
        <f t="shared" si="4705"/>
        <v>0</v>
      </c>
      <c r="FY528" s="116">
        <f t="shared" si="4706"/>
        <v>0</v>
      </c>
      <c r="FZ528" s="116">
        <f t="shared" si="4707"/>
        <v>0</v>
      </c>
      <c r="GA528" s="116">
        <f t="shared" si="4708"/>
        <v>0</v>
      </c>
      <c r="GB528" s="116">
        <f t="shared" si="4709"/>
        <v>0</v>
      </c>
      <c r="GC528" s="116">
        <f t="shared" si="4710"/>
        <v>0</v>
      </c>
      <c r="GD528" s="116">
        <f t="shared" si="4711"/>
        <v>0</v>
      </c>
      <c r="GE528" s="210">
        <f t="shared" si="4712"/>
        <v>0</v>
      </c>
      <c r="GF528" s="211">
        <f t="shared" si="4713"/>
        <v>0</v>
      </c>
      <c r="GG528" s="116"/>
      <c r="GH528" s="116"/>
      <c r="GI528" s="116"/>
      <c r="GJ528" s="117"/>
      <c r="GL528" s="10"/>
      <c r="GM528" s="10"/>
      <c r="GN528" s="1"/>
      <c r="GO528" s="13"/>
      <c r="GP528" s="26"/>
      <c r="GQ528" s="5"/>
      <c r="GR528" s="5"/>
    </row>
    <row r="529" spans="1:256" ht="24.95" hidden="1" customHeight="1" outlineLevel="1" x14ac:dyDescent="0.35">
      <c r="A529" s="108"/>
      <c r="B529" s="70"/>
      <c r="C529" s="146"/>
      <c r="D529" s="146"/>
      <c r="E529" s="146"/>
      <c r="F529" s="146"/>
      <c r="G529" s="177"/>
      <c r="H529" s="177"/>
      <c r="I529" s="177"/>
      <c r="J529" s="177"/>
      <c r="K529" s="177"/>
      <c r="L529" s="177"/>
      <c r="M529" s="147">
        <f t="shared" si="4661"/>
        <v>0</v>
      </c>
      <c r="N529" s="65"/>
      <c r="O529" s="70"/>
      <c r="P529" s="65"/>
      <c r="Q529" s="70"/>
      <c r="R529" s="65"/>
      <c r="S529" s="70"/>
      <c r="T529" s="65"/>
      <c r="U529" s="70"/>
      <c r="V529" s="113"/>
      <c r="W529" s="70"/>
      <c r="X529" s="70"/>
      <c r="Y529" s="70"/>
      <c r="Z529" s="113"/>
      <c r="AA529" s="70"/>
      <c r="AB529" s="113"/>
      <c r="AC529" s="70"/>
      <c r="AD529" s="113"/>
      <c r="AE529" s="114"/>
      <c r="AF529" s="113"/>
      <c r="AG529" s="70"/>
      <c r="AH529" s="113"/>
      <c r="AI529" s="70"/>
      <c r="AJ529" s="113"/>
      <c r="AK529" s="70"/>
      <c r="AL529" s="113"/>
      <c r="AM529" s="70"/>
      <c r="AN529" s="113"/>
      <c r="AO529" s="70"/>
      <c r="AP529" s="113"/>
      <c r="AQ529" s="70"/>
      <c r="AR529" s="113"/>
      <c r="AS529" s="70"/>
      <c r="AT529" s="113"/>
      <c r="AU529" s="70"/>
      <c r="AV529" s="113"/>
      <c r="AW529" s="70"/>
      <c r="AX529" s="113"/>
      <c r="AY529" s="70"/>
      <c r="AZ529" s="113"/>
      <c r="BA529" s="70"/>
      <c r="BB529" s="113"/>
      <c r="BC529" s="70"/>
      <c r="BD529" s="113"/>
      <c r="BE529" s="70"/>
      <c r="BF529" s="70"/>
      <c r="BG529" s="70">
        <f t="shared" si="4662"/>
        <v>0</v>
      </c>
      <c r="BH529" s="70">
        <f t="shared" si="4663"/>
        <v>0</v>
      </c>
      <c r="BI529" s="62"/>
      <c r="BJ529" s="62"/>
      <c r="BK529" s="62"/>
      <c r="BL529" s="237"/>
      <c r="BM529" s="108"/>
      <c r="BN529" s="70"/>
      <c r="BO529" s="146"/>
      <c r="BP529" s="146"/>
      <c r="BQ529" s="146"/>
      <c r="BR529" s="146"/>
      <c r="BS529" s="177"/>
      <c r="BT529" s="177"/>
      <c r="BU529" s="177"/>
      <c r="BV529" s="177"/>
      <c r="BW529" s="177"/>
      <c r="BX529" s="177"/>
      <c r="BY529" s="147">
        <f t="shared" si="4664"/>
        <v>0</v>
      </c>
      <c r="BZ529" s="65"/>
      <c r="CA529" s="70"/>
      <c r="CB529" s="65"/>
      <c r="CC529" s="70"/>
      <c r="CD529" s="65"/>
      <c r="CE529" s="70"/>
      <c r="CF529" s="65"/>
      <c r="CG529" s="70"/>
      <c r="CH529" s="113"/>
      <c r="CI529" s="70"/>
      <c r="CJ529" s="70"/>
      <c r="CK529" s="70"/>
      <c r="CL529" s="113"/>
      <c r="CM529" s="70"/>
      <c r="CN529" s="113"/>
      <c r="CO529" s="70"/>
      <c r="CP529" s="113"/>
      <c r="CQ529" s="114"/>
      <c r="CR529" s="113"/>
      <c r="CS529" s="70"/>
      <c r="CT529" s="113"/>
      <c r="CU529" s="70"/>
      <c r="CV529" s="113"/>
      <c r="CW529" s="70"/>
      <c r="CX529" s="113"/>
      <c r="CY529" s="70"/>
      <c r="CZ529" s="113"/>
      <c r="DA529" s="70"/>
      <c r="DB529" s="113"/>
      <c r="DC529" s="70"/>
      <c r="DD529" s="113"/>
      <c r="DE529" s="70"/>
      <c r="DF529" s="113"/>
      <c r="DG529" s="70"/>
      <c r="DH529" s="113"/>
      <c r="DI529" s="70"/>
      <c r="DJ529" s="113"/>
      <c r="DK529" s="70"/>
      <c r="DL529" s="113"/>
      <c r="DM529" s="70"/>
      <c r="DN529" s="113"/>
      <c r="DO529" s="70"/>
      <c r="DP529" s="113"/>
      <c r="DQ529" s="70"/>
      <c r="DR529" s="70"/>
      <c r="DS529" s="70">
        <f t="shared" si="4665"/>
        <v>0</v>
      </c>
      <c r="DT529" s="70">
        <f t="shared" si="4666"/>
        <v>0</v>
      </c>
      <c r="DU529" s="116"/>
      <c r="DV529" s="116"/>
      <c r="DW529" s="116"/>
      <c r="DX529" s="117"/>
      <c r="DY529" s="214"/>
      <c r="DZ529" s="62"/>
      <c r="EA529" s="63"/>
      <c r="EB529" s="63"/>
      <c r="EC529" s="116"/>
      <c r="ED529" s="116"/>
      <c r="EE529" s="116"/>
      <c r="EF529" s="116"/>
      <c r="EG529" s="116"/>
      <c r="EH529" s="116"/>
      <c r="EI529" s="116"/>
      <c r="EJ529" s="116">
        <f t="shared" si="4667"/>
        <v>0</v>
      </c>
      <c r="EK529" s="116">
        <f t="shared" si="4668"/>
        <v>0</v>
      </c>
      <c r="EL529" s="116">
        <f t="shared" si="4669"/>
        <v>0</v>
      </c>
      <c r="EM529" s="181">
        <f t="shared" si="4670"/>
        <v>0</v>
      </c>
      <c r="EN529" s="116">
        <f t="shared" si="4671"/>
        <v>0</v>
      </c>
      <c r="EO529" s="116">
        <f t="shared" si="4672"/>
        <v>0</v>
      </c>
      <c r="EP529" s="116">
        <f t="shared" si="4673"/>
        <v>0</v>
      </c>
      <c r="EQ529" s="116">
        <f t="shared" si="4674"/>
        <v>0</v>
      </c>
      <c r="ER529" s="116">
        <f t="shared" si="4675"/>
        <v>0</v>
      </c>
      <c r="ES529" s="116">
        <f t="shared" si="4676"/>
        <v>0</v>
      </c>
      <c r="ET529" s="116">
        <f t="shared" si="4677"/>
        <v>0</v>
      </c>
      <c r="EU529" s="116">
        <f t="shared" si="4678"/>
        <v>0</v>
      </c>
      <c r="EV529" s="116">
        <f t="shared" si="4679"/>
        <v>0</v>
      </c>
      <c r="EW529" s="181">
        <f t="shared" si="4680"/>
        <v>0</v>
      </c>
      <c r="EX529" s="116">
        <f t="shared" si="4681"/>
        <v>0</v>
      </c>
      <c r="EY529" s="116">
        <f t="shared" si="4682"/>
        <v>0</v>
      </c>
      <c r="EZ529" s="116">
        <f t="shared" si="4683"/>
        <v>0</v>
      </c>
      <c r="FA529" s="116">
        <f t="shared" si="4684"/>
        <v>0</v>
      </c>
      <c r="FB529" s="116">
        <f t="shared" si="4685"/>
        <v>0</v>
      </c>
      <c r="FC529" s="116">
        <f t="shared" si="4686"/>
        <v>0</v>
      </c>
      <c r="FD529" s="116">
        <f t="shared" si="4687"/>
        <v>0</v>
      </c>
      <c r="FE529" s="116">
        <f t="shared" si="4688"/>
        <v>0</v>
      </c>
      <c r="FF529" s="116">
        <f t="shared" si="4689"/>
        <v>0</v>
      </c>
      <c r="FG529" s="181">
        <f t="shared" si="4690"/>
        <v>0</v>
      </c>
      <c r="FH529" s="116">
        <f t="shared" si="4691"/>
        <v>0</v>
      </c>
      <c r="FI529" s="116">
        <f t="shared" si="4692"/>
        <v>0</v>
      </c>
      <c r="FJ529" s="116">
        <f t="shared" si="4693"/>
        <v>0</v>
      </c>
      <c r="FK529" s="116">
        <f t="shared" si="4694"/>
        <v>0</v>
      </c>
      <c r="FL529" s="116">
        <f t="shared" si="4695"/>
        <v>0</v>
      </c>
      <c r="FM529" s="116">
        <f t="shared" si="4696"/>
        <v>0</v>
      </c>
      <c r="FN529" s="116">
        <f t="shared" si="4697"/>
        <v>0</v>
      </c>
      <c r="FO529" s="116">
        <f t="shared" si="4698"/>
        <v>0</v>
      </c>
      <c r="FP529" s="116">
        <f t="shared" si="4699"/>
        <v>0</v>
      </c>
      <c r="FQ529" s="116">
        <f t="shared" si="4700"/>
        <v>0</v>
      </c>
      <c r="FR529" s="116"/>
      <c r="FS529" s="116">
        <f t="shared" si="4700"/>
        <v>0</v>
      </c>
      <c r="FT529" s="116">
        <f t="shared" si="4701"/>
        <v>0</v>
      </c>
      <c r="FU529" s="116">
        <f t="shared" si="4702"/>
        <v>0</v>
      </c>
      <c r="FV529" s="116">
        <f t="shared" si="4703"/>
        <v>0</v>
      </c>
      <c r="FW529" s="116">
        <f t="shared" si="4704"/>
        <v>0</v>
      </c>
      <c r="FX529" s="116">
        <f t="shared" si="4705"/>
        <v>0</v>
      </c>
      <c r="FY529" s="116">
        <f t="shared" si="4706"/>
        <v>0</v>
      </c>
      <c r="FZ529" s="116">
        <f t="shared" si="4707"/>
        <v>0</v>
      </c>
      <c r="GA529" s="116">
        <f t="shared" si="4708"/>
        <v>0</v>
      </c>
      <c r="GB529" s="116">
        <f t="shared" si="4709"/>
        <v>0</v>
      </c>
      <c r="GC529" s="116">
        <f t="shared" si="4710"/>
        <v>0</v>
      </c>
      <c r="GD529" s="116">
        <f t="shared" si="4711"/>
        <v>0</v>
      </c>
      <c r="GE529" s="210">
        <f t="shared" si="4712"/>
        <v>0</v>
      </c>
      <c r="GF529" s="211">
        <f t="shared" si="4713"/>
        <v>0</v>
      </c>
      <c r="GG529" s="116"/>
      <c r="GH529" s="116"/>
      <c r="GI529" s="116"/>
      <c r="GJ529" s="117"/>
      <c r="GL529" s="10"/>
      <c r="GM529" s="10"/>
      <c r="GN529" s="1"/>
      <c r="GO529" s="13"/>
      <c r="GP529" s="26"/>
      <c r="GQ529" s="5"/>
      <c r="GR529" s="5"/>
    </row>
    <row r="530" spans="1:256" ht="24.95" hidden="1" customHeight="1" outlineLevel="1" x14ac:dyDescent="0.35">
      <c r="A530" s="108"/>
      <c r="B530" s="70"/>
      <c r="C530" s="63"/>
      <c r="D530" s="63"/>
      <c r="E530" s="63"/>
      <c r="F530" s="63"/>
      <c r="G530" s="63"/>
      <c r="H530" s="63"/>
      <c r="I530" s="63"/>
      <c r="J530" s="63"/>
      <c r="K530" s="63"/>
      <c r="L530" s="66"/>
      <c r="M530" s="147">
        <f t="shared" si="4661"/>
        <v>0</v>
      </c>
      <c r="N530" s="65"/>
      <c r="O530" s="70"/>
      <c r="P530" s="65"/>
      <c r="Q530" s="70"/>
      <c r="R530" s="65"/>
      <c r="S530" s="70"/>
      <c r="T530" s="65"/>
      <c r="U530" s="70"/>
      <c r="V530" s="113"/>
      <c r="W530" s="70"/>
      <c r="X530" s="70"/>
      <c r="Y530" s="70"/>
      <c r="Z530" s="113"/>
      <c r="AA530" s="70"/>
      <c r="AB530" s="113"/>
      <c r="AC530" s="70"/>
      <c r="AD530" s="113"/>
      <c r="AE530" s="114"/>
      <c r="AF530" s="113"/>
      <c r="AG530" s="70"/>
      <c r="AH530" s="113"/>
      <c r="AI530" s="70"/>
      <c r="AJ530" s="113"/>
      <c r="AK530" s="70"/>
      <c r="AL530" s="113"/>
      <c r="AM530" s="70"/>
      <c r="AN530" s="113"/>
      <c r="AO530" s="70"/>
      <c r="AP530" s="113"/>
      <c r="AQ530" s="70"/>
      <c r="AR530" s="113"/>
      <c r="AS530" s="70"/>
      <c r="AT530" s="113"/>
      <c r="AU530" s="70"/>
      <c r="AV530" s="113"/>
      <c r="AW530" s="70"/>
      <c r="AX530" s="113"/>
      <c r="AY530" s="70"/>
      <c r="AZ530" s="113"/>
      <c r="BA530" s="70"/>
      <c r="BB530" s="113"/>
      <c r="BC530" s="70"/>
      <c r="BD530" s="113"/>
      <c r="BE530" s="70"/>
      <c r="BF530" s="70"/>
      <c r="BG530" s="70">
        <f t="shared" si="4662"/>
        <v>0</v>
      </c>
      <c r="BH530" s="70">
        <f t="shared" si="4663"/>
        <v>0</v>
      </c>
      <c r="BI530" s="62"/>
      <c r="BJ530" s="62"/>
      <c r="BK530" s="62"/>
      <c r="BL530" s="237"/>
      <c r="BM530" s="108"/>
      <c r="BN530" s="70"/>
      <c r="BO530" s="63"/>
      <c r="BP530" s="63"/>
      <c r="BQ530" s="63"/>
      <c r="BR530" s="63"/>
      <c r="BS530" s="63"/>
      <c r="BT530" s="63"/>
      <c r="BU530" s="63"/>
      <c r="BV530" s="63"/>
      <c r="BW530" s="63"/>
      <c r="BX530" s="66"/>
      <c r="BY530" s="147">
        <f t="shared" si="4664"/>
        <v>0</v>
      </c>
      <c r="BZ530" s="65"/>
      <c r="CA530" s="70"/>
      <c r="CB530" s="65"/>
      <c r="CC530" s="70"/>
      <c r="CD530" s="65"/>
      <c r="CE530" s="70"/>
      <c r="CF530" s="65"/>
      <c r="CG530" s="70"/>
      <c r="CH530" s="113"/>
      <c r="CI530" s="70"/>
      <c r="CJ530" s="70"/>
      <c r="CK530" s="70"/>
      <c r="CL530" s="113"/>
      <c r="CM530" s="70"/>
      <c r="CN530" s="113"/>
      <c r="CO530" s="70"/>
      <c r="CP530" s="113"/>
      <c r="CQ530" s="114"/>
      <c r="CR530" s="113"/>
      <c r="CS530" s="70"/>
      <c r="CT530" s="113"/>
      <c r="CU530" s="70"/>
      <c r="CV530" s="113"/>
      <c r="CW530" s="70"/>
      <c r="CX530" s="113"/>
      <c r="CY530" s="70"/>
      <c r="CZ530" s="113"/>
      <c r="DA530" s="70"/>
      <c r="DB530" s="113"/>
      <c r="DC530" s="70"/>
      <c r="DD530" s="113"/>
      <c r="DE530" s="70"/>
      <c r="DF530" s="113"/>
      <c r="DG530" s="70"/>
      <c r="DH530" s="113"/>
      <c r="DI530" s="70"/>
      <c r="DJ530" s="113"/>
      <c r="DK530" s="70"/>
      <c r="DL530" s="113"/>
      <c r="DM530" s="70"/>
      <c r="DN530" s="113"/>
      <c r="DO530" s="70"/>
      <c r="DP530" s="113"/>
      <c r="DQ530" s="70"/>
      <c r="DR530" s="70"/>
      <c r="DS530" s="70">
        <f t="shared" si="4665"/>
        <v>0</v>
      </c>
      <c r="DT530" s="70">
        <f t="shared" si="4666"/>
        <v>0</v>
      </c>
      <c r="DU530" s="116"/>
      <c r="DV530" s="116"/>
      <c r="DW530" s="116"/>
      <c r="DX530" s="117"/>
      <c r="DY530" s="214"/>
      <c r="DZ530" s="62"/>
      <c r="EA530" s="63"/>
      <c r="EB530" s="63"/>
      <c r="EC530" s="116"/>
      <c r="ED530" s="116"/>
      <c r="EE530" s="116"/>
      <c r="EF530" s="116"/>
      <c r="EG530" s="116"/>
      <c r="EH530" s="116"/>
      <c r="EI530" s="116"/>
      <c r="EJ530" s="116">
        <f t="shared" si="4667"/>
        <v>0</v>
      </c>
      <c r="EK530" s="116">
        <f t="shared" si="4668"/>
        <v>0</v>
      </c>
      <c r="EL530" s="116">
        <f t="shared" si="4669"/>
        <v>0</v>
      </c>
      <c r="EM530" s="181">
        <f t="shared" si="4670"/>
        <v>0</v>
      </c>
      <c r="EN530" s="116">
        <f t="shared" si="4671"/>
        <v>0</v>
      </c>
      <c r="EO530" s="116">
        <f t="shared" si="4672"/>
        <v>0</v>
      </c>
      <c r="EP530" s="116">
        <f t="shared" si="4673"/>
        <v>0</v>
      </c>
      <c r="EQ530" s="116">
        <f t="shared" si="4674"/>
        <v>0</v>
      </c>
      <c r="ER530" s="116">
        <f t="shared" si="4675"/>
        <v>0</v>
      </c>
      <c r="ES530" s="116">
        <f t="shared" si="4676"/>
        <v>0</v>
      </c>
      <c r="ET530" s="116">
        <f t="shared" si="4677"/>
        <v>0</v>
      </c>
      <c r="EU530" s="116">
        <f t="shared" si="4678"/>
        <v>0</v>
      </c>
      <c r="EV530" s="116">
        <f t="shared" si="4679"/>
        <v>0</v>
      </c>
      <c r="EW530" s="181">
        <f t="shared" si="4680"/>
        <v>0</v>
      </c>
      <c r="EX530" s="116">
        <f t="shared" si="4681"/>
        <v>0</v>
      </c>
      <c r="EY530" s="116">
        <f t="shared" si="4682"/>
        <v>0</v>
      </c>
      <c r="EZ530" s="116">
        <f t="shared" si="4683"/>
        <v>0</v>
      </c>
      <c r="FA530" s="116">
        <f t="shared" si="4684"/>
        <v>0</v>
      </c>
      <c r="FB530" s="116">
        <f t="shared" si="4685"/>
        <v>0</v>
      </c>
      <c r="FC530" s="116">
        <f t="shared" si="4686"/>
        <v>0</v>
      </c>
      <c r="FD530" s="116">
        <f t="shared" si="4687"/>
        <v>0</v>
      </c>
      <c r="FE530" s="116">
        <f t="shared" si="4688"/>
        <v>0</v>
      </c>
      <c r="FF530" s="116">
        <f t="shared" si="4689"/>
        <v>0</v>
      </c>
      <c r="FG530" s="181">
        <f t="shared" si="4690"/>
        <v>0</v>
      </c>
      <c r="FH530" s="116">
        <f t="shared" si="4691"/>
        <v>0</v>
      </c>
      <c r="FI530" s="116">
        <f t="shared" si="4692"/>
        <v>0</v>
      </c>
      <c r="FJ530" s="116">
        <f t="shared" si="4693"/>
        <v>0</v>
      </c>
      <c r="FK530" s="116">
        <f t="shared" si="4694"/>
        <v>0</v>
      </c>
      <c r="FL530" s="116">
        <f t="shared" si="4695"/>
        <v>0</v>
      </c>
      <c r="FM530" s="116">
        <f t="shared" si="4696"/>
        <v>0</v>
      </c>
      <c r="FN530" s="116">
        <f t="shared" si="4697"/>
        <v>0</v>
      </c>
      <c r="FO530" s="116">
        <f t="shared" si="4698"/>
        <v>0</v>
      </c>
      <c r="FP530" s="116">
        <f t="shared" si="4699"/>
        <v>0</v>
      </c>
      <c r="FQ530" s="116">
        <f t="shared" si="4700"/>
        <v>0</v>
      </c>
      <c r="FR530" s="116"/>
      <c r="FS530" s="116">
        <f t="shared" si="4700"/>
        <v>0</v>
      </c>
      <c r="FT530" s="116">
        <f t="shared" si="4701"/>
        <v>0</v>
      </c>
      <c r="FU530" s="116">
        <f t="shared" si="4702"/>
        <v>0</v>
      </c>
      <c r="FV530" s="116">
        <f t="shared" si="4703"/>
        <v>0</v>
      </c>
      <c r="FW530" s="116">
        <f t="shared" si="4704"/>
        <v>0</v>
      </c>
      <c r="FX530" s="116">
        <f t="shared" si="4705"/>
        <v>0</v>
      </c>
      <c r="FY530" s="116">
        <f t="shared" si="4706"/>
        <v>0</v>
      </c>
      <c r="FZ530" s="116">
        <f t="shared" si="4707"/>
        <v>0</v>
      </c>
      <c r="GA530" s="116">
        <f t="shared" si="4708"/>
        <v>0</v>
      </c>
      <c r="GB530" s="116">
        <f t="shared" si="4709"/>
        <v>0</v>
      </c>
      <c r="GC530" s="116">
        <f t="shared" si="4710"/>
        <v>0</v>
      </c>
      <c r="GD530" s="116">
        <f t="shared" si="4711"/>
        <v>0</v>
      </c>
      <c r="GE530" s="210">
        <f t="shared" si="4712"/>
        <v>0</v>
      </c>
      <c r="GF530" s="211">
        <f t="shared" si="4713"/>
        <v>0</v>
      </c>
      <c r="GG530" s="116"/>
      <c r="GH530" s="116"/>
      <c r="GI530" s="116"/>
      <c r="GJ530" s="117"/>
      <c r="GL530" s="10"/>
      <c r="GM530" s="10"/>
      <c r="GN530" s="1"/>
      <c r="GO530" s="13"/>
      <c r="GP530" s="26"/>
      <c r="GQ530" s="5"/>
      <c r="GR530" s="5"/>
    </row>
    <row r="531" spans="1:256" ht="24.95" hidden="1" customHeight="1" outlineLevel="1" x14ac:dyDescent="0.35">
      <c r="A531" s="108"/>
      <c r="B531" s="62"/>
      <c r="C531" s="63"/>
      <c r="D531" s="63"/>
      <c r="E531" s="63"/>
      <c r="F531" s="63"/>
      <c r="G531" s="63"/>
      <c r="H531" s="63"/>
      <c r="I531" s="145"/>
      <c r="J531" s="63"/>
      <c r="K531" s="63"/>
      <c r="L531" s="62"/>
      <c r="M531" s="147">
        <f t="shared" si="4661"/>
        <v>0</v>
      </c>
      <c r="N531" s="65"/>
      <c r="O531" s="70"/>
      <c r="P531" s="65"/>
      <c r="Q531" s="70"/>
      <c r="R531" s="65"/>
      <c r="S531" s="70"/>
      <c r="T531" s="65"/>
      <c r="U531" s="70"/>
      <c r="V531" s="113"/>
      <c r="W531" s="70"/>
      <c r="X531" s="70"/>
      <c r="Y531" s="70"/>
      <c r="Z531" s="113"/>
      <c r="AA531" s="70"/>
      <c r="AB531" s="113"/>
      <c r="AC531" s="70"/>
      <c r="AD531" s="113"/>
      <c r="AE531" s="114"/>
      <c r="AF531" s="113"/>
      <c r="AG531" s="70"/>
      <c r="AH531" s="113"/>
      <c r="AI531" s="70"/>
      <c r="AJ531" s="113"/>
      <c r="AK531" s="70"/>
      <c r="AL531" s="113"/>
      <c r="AM531" s="70"/>
      <c r="AN531" s="113"/>
      <c r="AO531" s="70"/>
      <c r="AP531" s="113"/>
      <c r="AQ531" s="70"/>
      <c r="AR531" s="113"/>
      <c r="AS531" s="70"/>
      <c r="AT531" s="113"/>
      <c r="AU531" s="70"/>
      <c r="AV531" s="113"/>
      <c r="AW531" s="70"/>
      <c r="AX531" s="113"/>
      <c r="AY531" s="70"/>
      <c r="AZ531" s="113"/>
      <c r="BA531" s="70"/>
      <c r="BB531" s="113"/>
      <c r="BC531" s="70"/>
      <c r="BD531" s="113"/>
      <c r="BE531" s="70"/>
      <c r="BF531" s="70"/>
      <c r="BG531" s="70">
        <f t="shared" si="4662"/>
        <v>0</v>
      </c>
      <c r="BH531" s="70">
        <f t="shared" si="4663"/>
        <v>0</v>
      </c>
      <c r="BI531" s="116"/>
      <c r="BJ531" s="62"/>
      <c r="BK531" s="62"/>
      <c r="BL531" s="237"/>
      <c r="BM531" s="108"/>
      <c r="BN531" s="62"/>
      <c r="BO531" s="63"/>
      <c r="BP531" s="63"/>
      <c r="BQ531" s="63"/>
      <c r="BR531" s="63"/>
      <c r="BS531" s="63"/>
      <c r="BT531" s="63"/>
      <c r="BU531" s="145"/>
      <c r="BV531" s="63"/>
      <c r="BW531" s="63"/>
      <c r="BX531" s="62"/>
      <c r="BY531" s="147">
        <f t="shared" si="4664"/>
        <v>0</v>
      </c>
      <c r="BZ531" s="65"/>
      <c r="CA531" s="70"/>
      <c r="CB531" s="65"/>
      <c r="CC531" s="70"/>
      <c r="CD531" s="65"/>
      <c r="CE531" s="70"/>
      <c r="CF531" s="65"/>
      <c r="CG531" s="70"/>
      <c r="CH531" s="113"/>
      <c r="CI531" s="70"/>
      <c r="CJ531" s="70"/>
      <c r="CK531" s="70"/>
      <c r="CL531" s="113"/>
      <c r="CM531" s="70"/>
      <c r="CN531" s="113"/>
      <c r="CO531" s="70"/>
      <c r="CP531" s="113"/>
      <c r="CQ531" s="114"/>
      <c r="CR531" s="113"/>
      <c r="CS531" s="70"/>
      <c r="CT531" s="113"/>
      <c r="CU531" s="70"/>
      <c r="CV531" s="113"/>
      <c r="CW531" s="70"/>
      <c r="CX531" s="113"/>
      <c r="CY531" s="70"/>
      <c r="CZ531" s="113"/>
      <c r="DA531" s="70"/>
      <c r="DB531" s="113"/>
      <c r="DC531" s="70"/>
      <c r="DD531" s="113"/>
      <c r="DE531" s="70"/>
      <c r="DF531" s="113"/>
      <c r="DG531" s="70"/>
      <c r="DH531" s="113"/>
      <c r="DI531" s="70"/>
      <c r="DJ531" s="113"/>
      <c r="DK531" s="70"/>
      <c r="DL531" s="113"/>
      <c r="DM531" s="70"/>
      <c r="DN531" s="113"/>
      <c r="DO531" s="70"/>
      <c r="DP531" s="113"/>
      <c r="DQ531" s="70"/>
      <c r="DR531" s="70"/>
      <c r="DS531" s="70">
        <f t="shared" si="4665"/>
        <v>0</v>
      </c>
      <c r="DT531" s="70">
        <f t="shared" si="4666"/>
        <v>0</v>
      </c>
      <c r="DU531" s="116"/>
      <c r="DV531" s="116"/>
      <c r="DW531" s="116"/>
      <c r="DX531" s="117"/>
      <c r="DY531" s="214"/>
      <c r="DZ531" s="62"/>
      <c r="EA531" s="63"/>
      <c r="EB531" s="63"/>
      <c r="EC531" s="116"/>
      <c r="ED531" s="116"/>
      <c r="EE531" s="116"/>
      <c r="EF531" s="116"/>
      <c r="EG531" s="116"/>
      <c r="EH531" s="116"/>
      <c r="EI531" s="116"/>
      <c r="EJ531" s="116">
        <f t="shared" si="4667"/>
        <v>0</v>
      </c>
      <c r="EK531" s="116">
        <f t="shared" si="4668"/>
        <v>0</v>
      </c>
      <c r="EL531" s="116">
        <f t="shared" si="4669"/>
        <v>0</v>
      </c>
      <c r="EM531" s="181">
        <f t="shared" si="4670"/>
        <v>0</v>
      </c>
      <c r="EN531" s="116">
        <f t="shared" si="4671"/>
        <v>0</v>
      </c>
      <c r="EO531" s="116">
        <f t="shared" si="4672"/>
        <v>0</v>
      </c>
      <c r="EP531" s="116">
        <f t="shared" si="4673"/>
        <v>0</v>
      </c>
      <c r="EQ531" s="116">
        <f t="shared" si="4674"/>
        <v>0</v>
      </c>
      <c r="ER531" s="116">
        <f t="shared" si="4675"/>
        <v>0</v>
      </c>
      <c r="ES531" s="116">
        <f t="shared" si="4676"/>
        <v>0</v>
      </c>
      <c r="ET531" s="116">
        <f t="shared" si="4677"/>
        <v>0</v>
      </c>
      <c r="EU531" s="116">
        <f t="shared" si="4678"/>
        <v>0</v>
      </c>
      <c r="EV531" s="116">
        <f t="shared" si="4679"/>
        <v>0</v>
      </c>
      <c r="EW531" s="181">
        <f t="shared" si="4680"/>
        <v>0</v>
      </c>
      <c r="EX531" s="116">
        <f t="shared" si="4681"/>
        <v>0</v>
      </c>
      <c r="EY531" s="116">
        <f t="shared" si="4682"/>
        <v>0</v>
      </c>
      <c r="EZ531" s="116">
        <f t="shared" si="4683"/>
        <v>0</v>
      </c>
      <c r="FA531" s="116">
        <f t="shared" si="4684"/>
        <v>0</v>
      </c>
      <c r="FB531" s="116">
        <f t="shared" si="4685"/>
        <v>0</v>
      </c>
      <c r="FC531" s="116">
        <f t="shared" si="4686"/>
        <v>0</v>
      </c>
      <c r="FD531" s="116">
        <f t="shared" si="4687"/>
        <v>0</v>
      </c>
      <c r="FE531" s="116">
        <f t="shared" si="4688"/>
        <v>0</v>
      </c>
      <c r="FF531" s="116">
        <f t="shared" si="4689"/>
        <v>0</v>
      </c>
      <c r="FG531" s="181">
        <f t="shared" si="4690"/>
        <v>0</v>
      </c>
      <c r="FH531" s="116">
        <f t="shared" si="4691"/>
        <v>0</v>
      </c>
      <c r="FI531" s="116">
        <f t="shared" si="4692"/>
        <v>0</v>
      </c>
      <c r="FJ531" s="116">
        <f t="shared" si="4693"/>
        <v>0</v>
      </c>
      <c r="FK531" s="116">
        <f t="shared" si="4694"/>
        <v>0</v>
      </c>
      <c r="FL531" s="116">
        <f t="shared" si="4695"/>
        <v>0</v>
      </c>
      <c r="FM531" s="116">
        <f t="shared" si="4696"/>
        <v>0</v>
      </c>
      <c r="FN531" s="116">
        <f t="shared" si="4697"/>
        <v>0</v>
      </c>
      <c r="FO531" s="116">
        <f t="shared" si="4698"/>
        <v>0</v>
      </c>
      <c r="FP531" s="116">
        <f t="shared" si="4699"/>
        <v>0</v>
      </c>
      <c r="FQ531" s="116">
        <f t="shared" si="4700"/>
        <v>0</v>
      </c>
      <c r="FR531" s="116"/>
      <c r="FS531" s="116">
        <f t="shared" si="4700"/>
        <v>0</v>
      </c>
      <c r="FT531" s="116">
        <f t="shared" si="4701"/>
        <v>0</v>
      </c>
      <c r="FU531" s="116">
        <f t="shared" si="4702"/>
        <v>0</v>
      </c>
      <c r="FV531" s="116">
        <f t="shared" si="4703"/>
        <v>0</v>
      </c>
      <c r="FW531" s="116">
        <f t="shared" si="4704"/>
        <v>0</v>
      </c>
      <c r="FX531" s="116">
        <f t="shared" si="4705"/>
        <v>0</v>
      </c>
      <c r="FY531" s="116">
        <f t="shared" si="4706"/>
        <v>0</v>
      </c>
      <c r="FZ531" s="116">
        <f t="shared" si="4707"/>
        <v>0</v>
      </c>
      <c r="GA531" s="116">
        <f t="shared" si="4708"/>
        <v>0</v>
      </c>
      <c r="GB531" s="116">
        <f t="shared" si="4709"/>
        <v>0</v>
      </c>
      <c r="GC531" s="116">
        <f t="shared" si="4710"/>
        <v>0</v>
      </c>
      <c r="GD531" s="116">
        <f t="shared" si="4711"/>
        <v>0</v>
      </c>
      <c r="GE531" s="210">
        <f t="shared" si="4712"/>
        <v>0</v>
      </c>
      <c r="GF531" s="211">
        <f t="shared" si="4713"/>
        <v>0</v>
      </c>
      <c r="GG531" s="116"/>
      <c r="GH531" s="116"/>
      <c r="GI531" s="116"/>
      <c r="GJ531" s="117"/>
      <c r="GL531" s="10"/>
      <c r="GM531" s="10"/>
      <c r="GN531" s="1"/>
      <c r="GO531" s="13"/>
      <c r="GP531" s="26"/>
      <c r="GQ531" s="5"/>
      <c r="GR531" s="5"/>
    </row>
    <row r="532" spans="1:256" ht="24.95" hidden="1" customHeight="1" outlineLevel="1" x14ac:dyDescent="0.35">
      <c r="A532" s="108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109"/>
      <c r="M532" s="147">
        <f t="shared" si="4661"/>
        <v>0</v>
      </c>
      <c r="N532" s="65"/>
      <c r="O532" s="70"/>
      <c r="P532" s="65"/>
      <c r="Q532" s="70"/>
      <c r="R532" s="65"/>
      <c r="S532" s="70"/>
      <c r="T532" s="65"/>
      <c r="U532" s="70"/>
      <c r="V532" s="113"/>
      <c r="W532" s="70"/>
      <c r="X532" s="70"/>
      <c r="Y532" s="70"/>
      <c r="Z532" s="113"/>
      <c r="AA532" s="70"/>
      <c r="AB532" s="113"/>
      <c r="AC532" s="70"/>
      <c r="AD532" s="113"/>
      <c r="AE532" s="114"/>
      <c r="AF532" s="113"/>
      <c r="AG532" s="70"/>
      <c r="AH532" s="113"/>
      <c r="AI532" s="70"/>
      <c r="AJ532" s="113"/>
      <c r="AK532" s="70"/>
      <c r="AL532" s="113"/>
      <c r="AM532" s="70"/>
      <c r="AN532" s="113"/>
      <c r="AO532" s="70"/>
      <c r="AP532" s="113"/>
      <c r="AQ532" s="70"/>
      <c r="AR532" s="113"/>
      <c r="AS532" s="70"/>
      <c r="AT532" s="113"/>
      <c r="AU532" s="70"/>
      <c r="AV532" s="113"/>
      <c r="AW532" s="70"/>
      <c r="AX532" s="113"/>
      <c r="AY532" s="70"/>
      <c r="AZ532" s="113"/>
      <c r="BA532" s="70"/>
      <c r="BB532" s="113"/>
      <c r="BC532" s="70"/>
      <c r="BD532" s="113"/>
      <c r="BE532" s="70"/>
      <c r="BF532" s="70"/>
      <c r="BG532" s="70">
        <f t="shared" si="4662"/>
        <v>0</v>
      </c>
      <c r="BH532" s="70">
        <f t="shared" si="4663"/>
        <v>0</v>
      </c>
      <c r="BI532" s="116"/>
      <c r="BJ532" s="62"/>
      <c r="BK532" s="62"/>
      <c r="BL532" s="237"/>
      <c r="BM532" s="108"/>
      <c r="BN532" s="62"/>
      <c r="BO532" s="63"/>
      <c r="BP532" s="63"/>
      <c r="BQ532" s="63"/>
      <c r="BR532" s="63"/>
      <c r="BS532" s="63"/>
      <c r="BT532" s="63"/>
      <c r="BU532" s="63"/>
      <c r="BV532" s="63"/>
      <c r="BW532" s="63"/>
      <c r="BX532" s="109"/>
      <c r="BY532" s="147">
        <f t="shared" si="4664"/>
        <v>0</v>
      </c>
      <c r="BZ532" s="65"/>
      <c r="CA532" s="70"/>
      <c r="CB532" s="65"/>
      <c r="CC532" s="70"/>
      <c r="CD532" s="65"/>
      <c r="CE532" s="70"/>
      <c r="CF532" s="65"/>
      <c r="CG532" s="70"/>
      <c r="CH532" s="113"/>
      <c r="CI532" s="70"/>
      <c r="CJ532" s="70"/>
      <c r="CK532" s="70"/>
      <c r="CL532" s="113"/>
      <c r="CM532" s="70"/>
      <c r="CN532" s="113"/>
      <c r="CO532" s="70"/>
      <c r="CP532" s="113"/>
      <c r="CQ532" s="114"/>
      <c r="CR532" s="113"/>
      <c r="CS532" s="70"/>
      <c r="CT532" s="113"/>
      <c r="CU532" s="70"/>
      <c r="CV532" s="113"/>
      <c r="CW532" s="70"/>
      <c r="CX532" s="113"/>
      <c r="CY532" s="70"/>
      <c r="CZ532" s="113"/>
      <c r="DA532" s="70"/>
      <c r="DB532" s="113"/>
      <c r="DC532" s="70"/>
      <c r="DD532" s="113"/>
      <c r="DE532" s="70"/>
      <c r="DF532" s="113"/>
      <c r="DG532" s="70"/>
      <c r="DH532" s="113"/>
      <c r="DI532" s="70"/>
      <c r="DJ532" s="113"/>
      <c r="DK532" s="70"/>
      <c r="DL532" s="113"/>
      <c r="DM532" s="70"/>
      <c r="DN532" s="113"/>
      <c r="DO532" s="70"/>
      <c r="DP532" s="113"/>
      <c r="DQ532" s="70"/>
      <c r="DR532" s="70"/>
      <c r="DS532" s="70">
        <f t="shared" si="4665"/>
        <v>0</v>
      </c>
      <c r="DT532" s="70">
        <f t="shared" si="4666"/>
        <v>0</v>
      </c>
      <c r="DU532" s="116"/>
      <c r="DV532" s="116"/>
      <c r="DW532" s="116"/>
      <c r="DX532" s="117"/>
      <c r="DY532" s="214"/>
      <c r="DZ532" s="62"/>
      <c r="EA532" s="63"/>
      <c r="EB532" s="63"/>
      <c r="EC532" s="116"/>
      <c r="ED532" s="116"/>
      <c r="EE532" s="116"/>
      <c r="EF532" s="116"/>
      <c r="EG532" s="116"/>
      <c r="EH532" s="116"/>
      <c r="EI532" s="116"/>
      <c r="EJ532" s="116">
        <f t="shared" si="4667"/>
        <v>0</v>
      </c>
      <c r="EK532" s="116">
        <f t="shared" si="4668"/>
        <v>0</v>
      </c>
      <c r="EL532" s="116">
        <f t="shared" si="4669"/>
        <v>0</v>
      </c>
      <c r="EM532" s="181">
        <f t="shared" si="4670"/>
        <v>0</v>
      </c>
      <c r="EN532" s="116">
        <f t="shared" si="4671"/>
        <v>0</v>
      </c>
      <c r="EO532" s="116">
        <f t="shared" si="4672"/>
        <v>0</v>
      </c>
      <c r="EP532" s="116">
        <f t="shared" si="4673"/>
        <v>0</v>
      </c>
      <c r="EQ532" s="116">
        <f t="shared" si="4674"/>
        <v>0</v>
      </c>
      <c r="ER532" s="116">
        <f t="shared" si="4675"/>
        <v>0</v>
      </c>
      <c r="ES532" s="116">
        <f t="shared" si="4676"/>
        <v>0</v>
      </c>
      <c r="ET532" s="116">
        <f t="shared" si="4677"/>
        <v>0</v>
      </c>
      <c r="EU532" s="116">
        <f t="shared" si="4678"/>
        <v>0</v>
      </c>
      <c r="EV532" s="116">
        <f t="shared" si="4679"/>
        <v>0</v>
      </c>
      <c r="EW532" s="181">
        <f t="shared" si="4680"/>
        <v>0</v>
      </c>
      <c r="EX532" s="116">
        <f t="shared" si="4681"/>
        <v>0</v>
      </c>
      <c r="EY532" s="116">
        <f t="shared" si="4682"/>
        <v>0</v>
      </c>
      <c r="EZ532" s="116">
        <f t="shared" si="4683"/>
        <v>0</v>
      </c>
      <c r="FA532" s="116">
        <f t="shared" si="4684"/>
        <v>0</v>
      </c>
      <c r="FB532" s="116">
        <f t="shared" si="4685"/>
        <v>0</v>
      </c>
      <c r="FC532" s="116">
        <f t="shared" si="4686"/>
        <v>0</v>
      </c>
      <c r="FD532" s="116">
        <f t="shared" si="4687"/>
        <v>0</v>
      </c>
      <c r="FE532" s="116">
        <f t="shared" si="4688"/>
        <v>0</v>
      </c>
      <c r="FF532" s="116">
        <f t="shared" si="4689"/>
        <v>0</v>
      </c>
      <c r="FG532" s="181">
        <f t="shared" si="4690"/>
        <v>0</v>
      </c>
      <c r="FH532" s="116">
        <f t="shared" si="4691"/>
        <v>0</v>
      </c>
      <c r="FI532" s="116">
        <f t="shared" si="4692"/>
        <v>0</v>
      </c>
      <c r="FJ532" s="116">
        <f t="shared" si="4693"/>
        <v>0</v>
      </c>
      <c r="FK532" s="116">
        <f t="shared" si="4694"/>
        <v>0</v>
      </c>
      <c r="FL532" s="116">
        <f t="shared" si="4695"/>
        <v>0</v>
      </c>
      <c r="FM532" s="116">
        <f t="shared" si="4696"/>
        <v>0</v>
      </c>
      <c r="FN532" s="116">
        <f t="shared" si="4697"/>
        <v>0</v>
      </c>
      <c r="FO532" s="116">
        <f t="shared" si="4698"/>
        <v>0</v>
      </c>
      <c r="FP532" s="116">
        <f t="shared" si="4699"/>
        <v>0</v>
      </c>
      <c r="FQ532" s="116">
        <f t="shared" si="4700"/>
        <v>0</v>
      </c>
      <c r="FR532" s="116"/>
      <c r="FS532" s="116">
        <f t="shared" si="4700"/>
        <v>0</v>
      </c>
      <c r="FT532" s="116">
        <f t="shared" si="4701"/>
        <v>0</v>
      </c>
      <c r="FU532" s="116">
        <f t="shared" si="4702"/>
        <v>0</v>
      </c>
      <c r="FV532" s="116">
        <f t="shared" si="4703"/>
        <v>0</v>
      </c>
      <c r="FW532" s="116">
        <f t="shared" si="4704"/>
        <v>0</v>
      </c>
      <c r="FX532" s="116">
        <f t="shared" si="4705"/>
        <v>0</v>
      </c>
      <c r="FY532" s="116">
        <f t="shared" si="4706"/>
        <v>0</v>
      </c>
      <c r="FZ532" s="116">
        <f t="shared" si="4707"/>
        <v>0</v>
      </c>
      <c r="GA532" s="116">
        <f t="shared" si="4708"/>
        <v>0</v>
      </c>
      <c r="GB532" s="116">
        <f t="shared" si="4709"/>
        <v>0</v>
      </c>
      <c r="GC532" s="116">
        <f t="shared" si="4710"/>
        <v>0</v>
      </c>
      <c r="GD532" s="116">
        <f t="shared" si="4711"/>
        <v>0</v>
      </c>
      <c r="GE532" s="210">
        <f t="shared" si="4712"/>
        <v>0</v>
      </c>
      <c r="GF532" s="211">
        <f t="shared" si="4713"/>
        <v>0</v>
      </c>
      <c r="GG532" s="116"/>
      <c r="GH532" s="116"/>
      <c r="GI532" s="116"/>
      <c r="GJ532" s="117"/>
      <c r="GL532" s="10"/>
      <c r="GM532" s="10"/>
      <c r="GN532" s="1"/>
      <c r="GO532" s="13"/>
      <c r="GP532" s="26"/>
      <c r="GQ532" s="5"/>
      <c r="GR532" s="5"/>
    </row>
    <row r="533" spans="1:256" ht="24.95" hidden="1" customHeight="1" outlineLevel="1" x14ac:dyDescent="0.35">
      <c r="A533" s="108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2"/>
      <c r="M533" s="147">
        <f t="shared" si="4661"/>
        <v>0</v>
      </c>
      <c r="N533" s="65"/>
      <c r="O533" s="70"/>
      <c r="P533" s="65"/>
      <c r="Q533" s="70"/>
      <c r="R533" s="65"/>
      <c r="S533" s="70"/>
      <c r="T533" s="65"/>
      <c r="U533" s="70"/>
      <c r="V533" s="113"/>
      <c r="W533" s="70"/>
      <c r="X533" s="70"/>
      <c r="Y533" s="70"/>
      <c r="Z533" s="113"/>
      <c r="AA533" s="70"/>
      <c r="AB533" s="113"/>
      <c r="AC533" s="70"/>
      <c r="AD533" s="113"/>
      <c r="AE533" s="114"/>
      <c r="AF533" s="113"/>
      <c r="AG533" s="70"/>
      <c r="AH533" s="113"/>
      <c r="AI533" s="70"/>
      <c r="AJ533" s="113"/>
      <c r="AK533" s="70"/>
      <c r="AL533" s="113"/>
      <c r="AM533" s="70"/>
      <c r="AN533" s="113"/>
      <c r="AO533" s="70"/>
      <c r="AP533" s="113"/>
      <c r="AQ533" s="70"/>
      <c r="AR533" s="113"/>
      <c r="AS533" s="70"/>
      <c r="AT533" s="113"/>
      <c r="AU533" s="70"/>
      <c r="AV533" s="113"/>
      <c r="AW533" s="70"/>
      <c r="AX533" s="113"/>
      <c r="AY533" s="70"/>
      <c r="AZ533" s="113"/>
      <c r="BA533" s="70"/>
      <c r="BB533" s="113"/>
      <c r="BC533" s="70"/>
      <c r="BD533" s="113"/>
      <c r="BE533" s="70"/>
      <c r="BF533" s="70"/>
      <c r="BG533" s="70">
        <f t="shared" si="4662"/>
        <v>0</v>
      </c>
      <c r="BH533" s="70">
        <f t="shared" si="4663"/>
        <v>0</v>
      </c>
      <c r="BI533" s="116"/>
      <c r="BJ533" s="62"/>
      <c r="BK533" s="62"/>
      <c r="BL533" s="237"/>
      <c r="BM533" s="108"/>
      <c r="BN533" s="62"/>
      <c r="BO533" s="63"/>
      <c r="BP533" s="63"/>
      <c r="BQ533" s="63"/>
      <c r="BR533" s="63"/>
      <c r="BS533" s="63"/>
      <c r="BT533" s="63"/>
      <c r="BU533" s="63"/>
      <c r="BV533" s="63"/>
      <c r="BW533" s="63"/>
      <c r="BX533" s="62"/>
      <c r="BY533" s="147">
        <f t="shared" si="4664"/>
        <v>0</v>
      </c>
      <c r="BZ533" s="65"/>
      <c r="CA533" s="70"/>
      <c r="CB533" s="65"/>
      <c r="CC533" s="70"/>
      <c r="CD533" s="65"/>
      <c r="CE533" s="70"/>
      <c r="CF533" s="65"/>
      <c r="CG533" s="70"/>
      <c r="CH533" s="113"/>
      <c r="CI533" s="70"/>
      <c r="CJ533" s="70"/>
      <c r="CK533" s="70"/>
      <c r="CL533" s="113"/>
      <c r="CM533" s="70"/>
      <c r="CN533" s="113"/>
      <c r="CO533" s="70"/>
      <c r="CP533" s="113"/>
      <c r="CQ533" s="114"/>
      <c r="CR533" s="113"/>
      <c r="CS533" s="70"/>
      <c r="CT533" s="113"/>
      <c r="CU533" s="70"/>
      <c r="CV533" s="113"/>
      <c r="CW533" s="70"/>
      <c r="CX533" s="113"/>
      <c r="CY533" s="70"/>
      <c r="CZ533" s="113"/>
      <c r="DA533" s="70"/>
      <c r="DB533" s="113"/>
      <c r="DC533" s="70"/>
      <c r="DD533" s="113"/>
      <c r="DE533" s="70"/>
      <c r="DF533" s="113"/>
      <c r="DG533" s="70"/>
      <c r="DH533" s="113"/>
      <c r="DI533" s="70"/>
      <c r="DJ533" s="113"/>
      <c r="DK533" s="70"/>
      <c r="DL533" s="113"/>
      <c r="DM533" s="70"/>
      <c r="DN533" s="113"/>
      <c r="DO533" s="70"/>
      <c r="DP533" s="113"/>
      <c r="DQ533" s="70"/>
      <c r="DR533" s="70"/>
      <c r="DS533" s="70">
        <f t="shared" si="4665"/>
        <v>0</v>
      </c>
      <c r="DT533" s="70">
        <f t="shared" si="4666"/>
        <v>0</v>
      </c>
      <c r="DU533" s="116"/>
      <c r="DV533" s="116"/>
      <c r="DW533" s="116"/>
      <c r="DX533" s="117"/>
      <c r="DY533" s="214"/>
      <c r="DZ533" s="62"/>
      <c r="EA533" s="63"/>
      <c r="EB533" s="63"/>
      <c r="EC533" s="116"/>
      <c r="ED533" s="116"/>
      <c r="EE533" s="116"/>
      <c r="EF533" s="116"/>
      <c r="EG533" s="116"/>
      <c r="EH533" s="116"/>
      <c r="EI533" s="116"/>
      <c r="EJ533" s="116">
        <f t="shared" si="4667"/>
        <v>0</v>
      </c>
      <c r="EK533" s="116">
        <f t="shared" si="4668"/>
        <v>0</v>
      </c>
      <c r="EL533" s="116">
        <f t="shared" si="4669"/>
        <v>0</v>
      </c>
      <c r="EM533" s="181">
        <f t="shared" si="4670"/>
        <v>0</v>
      </c>
      <c r="EN533" s="116">
        <f t="shared" si="4671"/>
        <v>0</v>
      </c>
      <c r="EO533" s="116">
        <f t="shared" si="4672"/>
        <v>0</v>
      </c>
      <c r="EP533" s="116">
        <f t="shared" si="4673"/>
        <v>0</v>
      </c>
      <c r="EQ533" s="116">
        <f t="shared" si="4674"/>
        <v>0</v>
      </c>
      <c r="ER533" s="116">
        <f t="shared" si="4675"/>
        <v>0</v>
      </c>
      <c r="ES533" s="116">
        <f t="shared" si="4676"/>
        <v>0</v>
      </c>
      <c r="ET533" s="116">
        <f t="shared" si="4677"/>
        <v>0</v>
      </c>
      <c r="EU533" s="116">
        <f t="shared" si="4678"/>
        <v>0</v>
      </c>
      <c r="EV533" s="116">
        <f t="shared" si="4679"/>
        <v>0</v>
      </c>
      <c r="EW533" s="181">
        <f t="shared" si="4680"/>
        <v>0</v>
      </c>
      <c r="EX533" s="116">
        <f t="shared" si="4681"/>
        <v>0</v>
      </c>
      <c r="EY533" s="116">
        <f t="shared" si="4682"/>
        <v>0</v>
      </c>
      <c r="EZ533" s="116">
        <f t="shared" si="4683"/>
        <v>0</v>
      </c>
      <c r="FA533" s="116">
        <f t="shared" si="4684"/>
        <v>0</v>
      </c>
      <c r="FB533" s="116">
        <f t="shared" si="4685"/>
        <v>0</v>
      </c>
      <c r="FC533" s="116">
        <f t="shared" si="4686"/>
        <v>0</v>
      </c>
      <c r="FD533" s="116">
        <f t="shared" si="4687"/>
        <v>0</v>
      </c>
      <c r="FE533" s="116">
        <f t="shared" si="4688"/>
        <v>0</v>
      </c>
      <c r="FF533" s="116">
        <f t="shared" si="4689"/>
        <v>0</v>
      </c>
      <c r="FG533" s="181">
        <f t="shared" si="4690"/>
        <v>0</v>
      </c>
      <c r="FH533" s="116">
        <f t="shared" si="4691"/>
        <v>0</v>
      </c>
      <c r="FI533" s="116">
        <f t="shared" si="4692"/>
        <v>0</v>
      </c>
      <c r="FJ533" s="116">
        <f t="shared" si="4693"/>
        <v>0</v>
      </c>
      <c r="FK533" s="116">
        <f t="shared" si="4694"/>
        <v>0</v>
      </c>
      <c r="FL533" s="116">
        <f t="shared" si="4695"/>
        <v>0</v>
      </c>
      <c r="FM533" s="116">
        <f t="shared" si="4696"/>
        <v>0</v>
      </c>
      <c r="FN533" s="116">
        <f t="shared" si="4697"/>
        <v>0</v>
      </c>
      <c r="FO533" s="116">
        <f t="shared" si="4698"/>
        <v>0</v>
      </c>
      <c r="FP533" s="116">
        <f t="shared" si="4699"/>
        <v>0</v>
      </c>
      <c r="FQ533" s="116">
        <f t="shared" si="4700"/>
        <v>0</v>
      </c>
      <c r="FR533" s="116"/>
      <c r="FS533" s="116">
        <f t="shared" si="4700"/>
        <v>0</v>
      </c>
      <c r="FT533" s="116">
        <f t="shared" si="4701"/>
        <v>0</v>
      </c>
      <c r="FU533" s="116">
        <f t="shared" si="4702"/>
        <v>0</v>
      </c>
      <c r="FV533" s="116">
        <f t="shared" si="4703"/>
        <v>0</v>
      </c>
      <c r="FW533" s="116">
        <f t="shared" si="4704"/>
        <v>0</v>
      </c>
      <c r="FX533" s="116">
        <f t="shared" si="4705"/>
        <v>0</v>
      </c>
      <c r="FY533" s="116">
        <f t="shared" si="4706"/>
        <v>0</v>
      </c>
      <c r="FZ533" s="116">
        <f t="shared" si="4707"/>
        <v>0</v>
      </c>
      <c r="GA533" s="116">
        <f t="shared" si="4708"/>
        <v>0</v>
      </c>
      <c r="GB533" s="116">
        <f t="shared" si="4709"/>
        <v>0</v>
      </c>
      <c r="GC533" s="116">
        <f t="shared" si="4710"/>
        <v>0</v>
      </c>
      <c r="GD533" s="116">
        <f t="shared" si="4711"/>
        <v>0</v>
      </c>
      <c r="GE533" s="210">
        <f t="shared" si="4712"/>
        <v>0</v>
      </c>
      <c r="GF533" s="211">
        <f t="shared" si="4713"/>
        <v>0</v>
      </c>
      <c r="GG533" s="116"/>
      <c r="GH533" s="116"/>
      <c r="GI533" s="116"/>
      <c r="GJ533" s="117"/>
      <c r="GL533" s="10"/>
      <c r="GM533" s="10"/>
      <c r="GN533" s="1"/>
      <c r="GO533" s="13"/>
      <c r="GP533" s="26"/>
      <c r="GQ533" s="5"/>
      <c r="GR533" s="5"/>
    </row>
    <row r="534" spans="1:256" ht="24.95" hidden="1" customHeight="1" outlineLevel="1" x14ac:dyDescent="0.35">
      <c r="A534" s="108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109"/>
      <c r="M534" s="147">
        <f t="shared" si="4661"/>
        <v>0</v>
      </c>
      <c r="N534" s="65"/>
      <c r="O534" s="70"/>
      <c r="P534" s="65"/>
      <c r="Q534" s="70"/>
      <c r="R534" s="65"/>
      <c r="S534" s="70"/>
      <c r="T534" s="65"/>
      <c r="U534" s="70"/>
      <c r="V534" s="113"/>
      <c r="W534" s="70"/>
      <c r="X534" s="70"/>
      <c r="Y534" s="70"/>
      <c r="Z534" s="113"/>
      <c r="AA534" s="70"/>
      <c r="AB534" s="113"/>
      <c r="AC534" s="70"/>
      <c r="AD534" s="113"/>
      <c r="AE534" s="114"/>
      <c r="AF534" s="113"/>
      <c r="AG534" s="70"/>
      <c r="AH534" s="113"/>
      <c r="AI534" s="70"/>
      <c r="AJ534" s="113"/>
      <c r="AK534" s="70"/>
      <c r="AL534" s="113"/>
      <c r="AM534" s="70"/>
      <c r="AN534" s="113"/>
      <c r="AO534" s="70"/>
      <c r="AP534" s="113"/>
      <c r="AQ534" s="70"/>
      <c r="AR534" s="113"/>
      <c r="AS534" s="70"/>
      <c r="AT534" s="113"/>
      <c r="AU534" s="70"/>
      <c r="AV534" s="113"/>
      <c r="AW534" s="70"/>
      <c r="AX534" s="113"/>
      <c r="AY534" s="70"/>
      <c r="AZ534" s="113"/>
      <c r="BA534" s="70"/>
      <c r="BB534" s="113"/>
      <c r="BC534" s="70"/>
      <c r="BD534" s="113"/>
      <c r="BE534" s="70"/>
      <c r="BF534" s="70"/>
      <c r="BG534" s="70">
        <f t="shared" si="4662"/>
        <v>0</v>
      </c>
      <c r="BH534" s="70">
        <f t="shared" si="4663"/>
        <v>0</v>
      </c>
      <c r="BI534" s="116"/>
      <c r="BJ534" s="62"/>
      <c r="BK534" s="62"/>
      <c r="BL534" s="237"/>
      <c r="BM534" s="108"/>
      <c r="BN534" s="62"/>
      <c r="BO534" s="63"/>
      <c r="BP534" s="63"/>
      <c r="BQ534" s="63"/>
      <c r="BR534" s="63"/>
      <c r="BS534" s="63"/>
      <c r="BT534" s="63"/>
      <c r="BU534" s="63"/>
      <c r="BV534" s="63"/>
      <c r="BW534" s="63"/>
      <c r="BX534" s="109"/>
      <c r="BY534" s="147">
        <f t="shared" si="4664"/>
        <v>0</v>
      </c>
      <c r="BZ534" s="65"/>
      <c r="CA534" s="70"/>
      <c r="CB534" s="65"/>
      <c r="CC534" s="70"/>
      <c r="CD534" s="65"/>
      <c r="CE534" s="70"/>
      <c r="CF534" s="65"/>
      <c r="CG534" s="70"/>
      <c r="CH534" s="113"/>
      <c r="CI534" s="70"/>
      <c r="CJ534" s="70"/>
      <c r="CK534" s="70"/>
      <c r="CL534" s="113"/>
      <c r="CM534" s="70"/>
      <c r="CN534" s="113"/>
      <c r="CO534" s="70"/>
      <c r="CP534" s="113"/>
      <c r="CQ534" s="114"/>
      <c r="CR534" s="113"/>
      <c r="CS534" s="70"/>
      <c r="CT534" s="113"/>
      <c r="CU534" s="70"/>
      <c r="CV534" s="113"/>
      <c r="CW534" s="70"/>
      <c r="CX534" s="113"/>
      <c r="CY534" s="70"/>
      <c r="CZ534" s="113"/>
      <c r="DA534" s="70"/>
      <c r="DB534" s="113"/>
      <c r="DC534" s="70"/>
      <c r="DD534" s="113"/>
      <c r="DE534" s="70"/>
      <c r="DF534" s="113"/>
      <c r="DG534" s="70"/>
      <c r="DH534" s="113"/>
      <c r="DI534" s="70"/>
      <c r="DJ534" s="113"/>
      <c r="DK534" s="70"/>
      <c r="DL534" s="113"/>
      <c r="DM534" s="70"/>
      <c r="DN534" s="113"/>
      <c r="DO534" s="70"/>
      <c r="DP534" s="113"/>
      <c r="DQ534" s="70"/>
      <c r="DR534" s="70"/>
      <c r="DS534" s="70">
        <f t="shared" si="4665"/>
        <v>0</v>
      </c>
      <c r="DT534" s="70">
        <f t="shared" si="4666"/>
        <v>0</v>
      </c>
      <c r="DU534" s="116"/>
      <c r="DV534" s="116"/>
      <c r="DW534" s="116"/>
      <c r="DX534" s="117"/>
      <c r="DY534" s="214"/>
      <c r="DZ534" s="62"/>
      <c r="EA534" s="63"/>
      <c r="EB534" s="63"/>
      <c r="EC534" s="116"/>
      <c r="ED534" s="116"/>
      <c r="EE534" s="116"/>
      <c r="EF534" s="116"/>
      <c r="EG534" s="116"/>
      <c r="EH534" s="116"/>
      <c r="EI534" s="116"/>
      <c r="EJ534" s="116">
        <f t="shared" si="4667"/>
        <v>0</v>
      </c>
      <c r="EK534" s="116">
        <f t="shared" si="4668"/>
        <v>0</v>
      </c>
      <c r="EL534" s="116">
        <f t="shared" si="4669"/>
        <v>0</v>
      </c>
      <c r="EM534" s="181">
        <f t="shared" si="4670"/>
        <v>0</v>
      </c>
      <c r="EN534" s="116">
        <f t="shared" si="4671"/>
        <v>0</v>
      </c>
      <c r="EO534" s="116">
        <f t="shared" si="4672"/>
        <v>0</v>
      </c>
      <c r="EP534" s="116">
        <f t="shared" si="4673"/>
        <v>0</v>
      </c>
      <c r="EQ534" s="116">
        <f t="shared" si="4674"/>
        <v>0</v>
      </c>
      <c r="ER534" s="116">
        <f t="shared" si="4675"/>
        <v>0</v>
      </c>
      <c r="ES534" s="116">
        <f t="shared" si="4676"/>
        <v>0</v>
      </c>
      <c r="ET534" s="116">
        <f t="shared" si="4677"/>
        <v>0</v>
      </c>
      <c r="EU534" s="116">
        <f t="shared" si="4678"/>
        <v>0</v>
      </c>
      <c r="EV534" s="116">
        <f t="shared" si="4679"/>
        <v>0</v>
      </c>
      <c r="EW534" s="181">
        <f t="shared" si="4680"/>
        <v>0</v>
      </c>
      <c r="EX534" s="116">
        <f t="shared" si="4681"/>
        <v>0</v>
      </c>
      <c r="EY534" s="116">
        <f t="shared" si="4682"/>
        <v>0</v>
      </c>
      <c r="EZ534" s="116">
        <f t="shared" si="4683"/>
        <v>0</v>
      </c>
      <c r="FA534" s="116">
        <f t="shared" si="4684"/>
        <v>0</v>
      </c>
      <c r="FB534" s="116">
        <f t="shared" si="4685"/>
        <v>0</v>
      </c>
      <c r="FC534" s="116">
        <f t="shared" si="4686"/>
        <v>0</v>
      </c>
      <c r="FD534" s="116">
        <f t="shared" si="4687"/>
        <v>0</v>
      </c>
      <c r="FE534" s="116">
        <f t="shared" si="4688"/>
        <v>0</v>
      </c>
      <c r="FF534" s="116">
        <f t="shared" si="4689"/>
        <v>0</v>
      </c>
      <c r="FG534" s="181">
        <f t="shared" si="4690"/>
        <v>0</v>
      </c>
      <c r="FH534" s="116">
        <f t="shared" si="4691"/>
        <v>0</v>
      </c>
      <c r="FI534" s="116">
        <f t="shared" si="4692"/>
        <v>0</v>
      </c>
      <c r="FJ534" s="116">
        <f t="shared" si="4693"/>
        <v>0</v>
      </c>
      <c r="FK534" s="116">
        <f t="shared" si="4694"/>
        <v>0</v>
      </c>
      <c r="FL534" s="116">
        <f t="shared" si="4695"/>
        <v>0</v>
      </c>
      <c r="FM534" s="116">
        <f t="shared" si="4696"/>
        <v>0</v>
      </c>
      <c r="FN534" s="116">
        <f t="shared" si="4697"/>
        <v>0</v>
      </c>
      <c r="FO534" s="116">
        <f t="shared" si="4698"/>
        <v>0</v>
      </c>
      <c r="FP534" s="116">
        <f t="shared" si="4699"/>
        <v>0</v>
      </c>
      <c r="FQ534" s="116">
        <f t="shared" si="4700"/>
        <v>0</v>
      </c>
      <c r="FR534" s="116"/>
      <c r="FS534" s="116">
        <f t="shared" si="4700"/>
        <v>0</v>
      </c>
      <c r="FT534" s="116">
        <f t="shared" si="4701"/>
        <v>0</v>
      </c>
      <c r="FU534" s="116">
        <f t="shared" si="4702"/>
        <v>0</v>
      </c>
      <c r="FV534" s="116">
        <f t="shared" si="4703"/>
        <v>0</v>
      </c>
      <c r="FW534" s="116">
        <f t="shared" si="4704"/>
        <v>0</v>
      </c>
      <c r="FX534" s="116">
        <f t="shared" si="4705"/>
        <v>0</v>
      </c>
      <c r="FY534" s="116">
        <f t="shared" si="4706"/>
        <v>0</v>
      </c>
      <c r="FZ534" s="116">
        <f t="shared" si="4707"/>
        <v>0</v>
      </c>
      <c r="GA534" s="116">
        <f t="shared" si="4708"/>
        <v>0</v>
      </c>
      <c r="GB534" s="116">
        <f t="shared" si="4709"/>
        <v>0</v>
      </c>
      <c r="GC534" s="116">
        <f t="shared" si="4710"/>
        <v>0</v>
      </c>
      <c r="GD534" s="116">
        <f t="shared" si="4711"/>
        <v>0</v>
      </c>
      <c r="GE534" s="210">
        <f t="shared" si="4712"/>
        <v>0</v>
      </c>
      <c r="GF534" s="211">
        <f t="shared" si="4713"/>
        <v>0</v>
      </c>
      <c r="GG534" s="116"/>
      <c r="GH534" s="116"/>
      <c r="GI534" s="116"/>
      <c r="GJ534" s="117"/>
      <c r="GL534" s="10"/>
      <c r="GM534" s="10"/>
      <c r="GN534" s="1"/>
      <c r="GO534" s="13"/>
      <c r="GP534" s="26"/>
      <c r="GQ534" s="5"/>
      <c r="GR534" s="5"/>
    </row>
    <row r="535" spans="1:256" ht="24.95" hidden="1" customHeight="1" outlineLevel="1" x14ac:dyDescent="0.35">
      <c r="A535" s="108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2"/>
      <c r="M535" s="147">
        <f t="shared" si="4661"/>
        <v>0</v>
      </c>
      <c r="N535" s="65"/>
      <c r="O535" s="70"/>
      <c r="P535" s="65"/>
      <c r="Q535" s="70"/>
      <c r="R535" s="65"/>
      <c r="S535" s="70"/>
      <c r="T535" s="65"/>
      <c r="U535" s="70"/>
      <c r="V535" s="113"/>
      <c r="W535" s="70"/>
      <c r="X535" s="70"/>
      <c r="Y535" s="70"/>
      <c r="Z535" s="113"/>
      <c r="AA535" s="70"/>
      <c r="AB535" s="113"/>
      <c r="AC535" s="70"/>
      <c r="AD535" s="113"/>
      <c r="AE535" s="114"/>
      <c r="AF535" s="113"/>
      <c r="AG535" s="70"/>
      <c r="AH535" s="113"/>
      <c r="AI535" s="70"/>
      <c r="AJ535" s="113"/>
      <c r="AK535" s="70"/>
      <c r="AL535" s="113"/>
      <c r="AM535" s="70"/>
      <c r="AN535" s="113"/>
      <c r="AO535" s="70"/>
      <c r="AP535" s="113"/>
      <c r="AQ535" s="70"/>
      <c r="AR535" s="113"/>
      <c r="AS535" s="70"/>
      <c r="AT535" s="113"/>
      <c r="AU535" s="70"/>
      <c r="AV535" s="113"/>
      <c r="AW535" s="70"/>
      <c r="AX535" s="113"/>
      <c r="AY535" s="70"/>
      <c r="AZ535" s="113"/>
      <c r="BA535" s="70"/>
      <c r="BB535" s="113"/>
      <c r="BC535" s="70"/>
      <c r="BD535" s="113"/>
      <c r="BE535" s="70"/>
      <c r="BF535" s="70"/>
      <c r="BG535" s="70">
        <f t="shared" si="4662"/>
        <v>0</v>
      </c>
      <c r="BH535" s="70">
        <f t="shared" si="4663"/>
        <v>0</v>
      </c>
      <c r="BI535" s="116"/>
      <c r="BJ535" s="62"/>
      <c r="BK535" s="62"/>
      <c r="BL535" s="237"/>
      <c r="BM535" s="108"/>
      <c r="BN535" s="62"/>
      <c r="BO535" s="63"/>
      <c r="BP535" s="63"/>
      <c r="BQ535" s="63"/>
      <c r="BR535" s="63"/>
      <c r="BS535" s="63"/>
      <c r="BT535" s="63"/>
      <c r="BU535" s="63"/>
      <c r="BV535" s="63"/>
      <c r="BW535" s="63"/>
      <c r="BX535" s="62"/>
      <c r="BY535" s="147">
        <f t="shared" si="4664"/>
        <v>0</v>
      </c>
      <c r="BZ535" s="65"/>
      <c r="CA535" s="70"/>
      <c r="CB535" s="65"/>
      <c r="CC535" s="70"/>
      <c r="CD535" s="65"/>
      <c r="CE535" s="70"/>
      <c r="CF535" s="65"/>
      <c r="CG535" s="70"/>
      <c r="CH535" s="113"/>
      <c r="CI535" s="70"/>
      <c r="CJ535" s="70"/>
      <c r="CK535" s="70"/>
      <c r="CL535" s="113"/>
      <c r="CM535" s="70"/>
      <c r="CN535" s="113"/>
      <c r="CO535" s="70"/>
      <c r="CP535" s="113"/>
      <c r="CQ535" s="114"/>
      <c r="CR535" s="113"/>
      <c r="CS535" s="70"/>
      <c r="CT535" s="113"/>
      <c r="CU535" s="70"/>
      <c r="CV535" s="113"/>
      <c r="CW535" s="70"/>
      <c r="CX535" s="113"/>
      <c r="CY535" s="70"/>
      <c r="CZ535" s="113"/>
      <c r="DA535" s="70"/>
      <c r="DB535" s="113"/>
      <c r="DC535" s="70"/>
      <c r="DD535" s="113"/>
      <c r="DE535" s="70"/>
      <c r="DF535" s="113"/>
      <c r="DG535" s="70"/>
      <c r="DH535" s="113"/>
      <c r="DI535" s="70"/>
      <c r="DJ535" s="113"/>
      <c r="DK535" s="70"/>
      <c r="DL535" s="113"/>
      <c r="DM535" s="70"/>
      <c r="DN535" s="113"/>
      <c r="DO535" s="70"/>
      <c r="DP535" s="113"/>
      <c r="DQ535" s="70"/>
      <c r="DR535" s="70"/>
      <c r="DS535" s="70">
        <f t="shared" si="4665"/>
        <v>0</v>
      </c>
      <c r="DT535" s="70">
        <f t="shared" si="4666"/>
        <v>0</v>
      </c>
      <c r="DU535" s="116"/>
      <c r="DV535" s="116"/>
      <c r="DW535" s="116"/>
      <c r="DX535" s="117"/>
      <c r="DY535" s="214"/>
      <c r="DZ535" s="62"/>
      <c r="EA535" s="63"/>
      <c r="EB535" s="63"/>
      <c r="EC535" s="116"/>
      <c r="ED535" s="116"/>
      <c r="EE535" s="116"/>
      <c r="EF535" s="116"/>
      <c r="EG535" s="116"/>
      <c r="EH535" s="116"/>
      <c r="EI535" s="116"/>
      <c r="EJ535" s="116">
        <f t="shared" si="4667"/>
        <v>0</v>
      </c>
      <c r="EK535" s="116">
        <f t="shared" si="4668"/>
        <v>0</v>
      </c>
      <c r="EL535" s="116">
        <f t="shared" si="4669"/>
        <v>0</v>
      </c>
      <c r="EM535" s="181">
        <f t="shared" si="4670"/>
        <v>0</v>
      </c>
      <c r="EN535" s="116">
        <f t="shared" si="4671"/>
        <v>0</v>
      </c>
      <c r="EO535" s="116">
        <f t="shared" si="4672"/>
        <v>0</v>
      </c>
      <c r="EP535" s="116">
        <f t="shared" si="4673"/>
        <v>0</v>
      </c>
      <c r="EQ535" s="116">
        <f t="shared" si="4674"/>
        <v>0</v>
      </c>
      <c r="ER535" s="116">
        <f t="shared" si="4675"/>
        <v>0</v>
      </c>
      <c r="ES535" s="116">
        <f t="shared" si="4676"/>
        <v>0</v>
      </c>
      <c r="ET535" s="116">
        <f t="shared" si="4677"/>
        <v>0</v>
      </c>
      <c r="EU535" s="116">
        <f t="shared" si="4678"/>
        <v>0</v>
      </c>
      <c r="EV535" s="116">
        <f t="shared" si="4679"/>
        <v>0</v>
      </c>
      <c r="EW535" s="181">
        <f t="shared" si="4680"/>
        <v>0</v>
      </c>
      <c r="EX535" s="116">
        <f t="shared" si="4681"/>
        <v>0</v>
      </c>
      <c r="EY535" s="116">
        <f t="shared" si="4682"/>
        <v>0</v>
      </c>
      <c r="EZ535" s="116">
        <f t="shared" si="4683"/>
        <v>0</v>
      </c>
      <c r="FA535" s="116">
        <f t="shared" si="4684"/>
        <v>0</v>
      </c>
      <c r="FB535" s="116">
        <f t="shared" si="4685"/>
        <v>0</v>
      </c>
      <c r="FC535" s="116">
        <f t="shared" si="4686"/>
        <v>0</v>
      </c>
      <c r="FD535" s="116">
        <f t="shared" si="4687"/>
        <v>0</v>
      </c>
      <c r="FE535" s="116">
        <f t="shared" si="4688"/>
        <v>0</v>
      </c>
      <c r="FF535" s="116">
        <f t="shared" si="4689"/>
        <v>0</v>
      </c>
      <c r="FG535" s="181">
        <f t="shared" si="4690"/>
        <v>0</v>
      </c>
      <c r="FH535" s="116">
        <f t="shared" si="4691"/>
        <v>0</v>
      </c>
      <c r="FI535" s="116">
        <f t="shared" si="4692"/>
        <v>0</v>
      </c>
      <c r="FJ535" s="116">
        <f t="shared" si="4693"/>
        <v>0</v>
      </c>
      <c r="FK535" s="116">
        <f t="shared" si="4694"/>
        <v>0</v>
      </c>
      <c r="FL535" s="116">
        <f t="shared" si="4695"/>
        <v>0</v>
      </c>
      <c r="FM535" s="116">
        <f t="shared" si="4696"/>
        <v>0</v>
      </c>
      <c r="FN535" s="116">
        <f t="shared" si="4697"/>
        <v>0</v>
      </c>
      <c r="FO535" s="116">
        <f t="shared" si="4698"/>
        <v>0</v>
      </c>
      <c r="FP535" s="116">
        <f t="shared" si="4699"/>
        <v>0</v>
      </c>
      <c r="FQ535" s="116">
        <f t="shared" si="4700"/>
        <v>0</v>
      </c>
      <c r="FR535" s="116"/>
      <c r="FS535" s="116">
        <f t="shared" si="4700"/>
        <v>0</v>
      </c>
      <c r="FT535" s="116">
        <f t="shared" si="4701"/>
        <v>0</v>
      </c>
      <c r="FU535" s="116">
        <f t="shared" si="4702"/>
        <v>0</v>
      </c>
      <c r="FV535" s="116">
        <f t="shared" si="4703"/>
        <v>0</v>
      </c>
      <c r="FW535" s="116">
        <f t="shared" si="4704"/>
        <v>0</v>
      </c>
      <c r="FX535" s="116">
        <f t="shared" si="4705"/>
        <v>0</v>
      </c>
      <c r="FY535" s="116">
        <f t="shared" si="4706"/>
        <v>0</v>
      </c>
      <c r="FZ535" s="116">
        <f t="shared" si="4707"/>
        <v>0</v>
      </c>
      <c r="GA535" s="116">
        <f t="shared" si="4708"/>
        <v>0</v>
      </c>
      <c r="GB535" s="116">
        <f t="shared" si="4709"/>
        <v>0</v>
      </c>
      <c r="GC535" s="116">
        <f t="shared" si="4710"/>
        <v>0</v>
      </c>
      <c r="GD535" s="116">
        <f t="shared" si="4711"/>
        <v>0</v>
      </c>
      <c r="GE535" s="210">
        <f t="shared" si="4712"/>
        <v>0</v>
      </c>
      <c r="GF535" s="211">
        <f t="shared" si="4713"/>
        <v>0</v>
      </c>
      <c r="GG535" s="116"/>
      <c r="GH535" s="116"/>
      <c r="GI535" s="116"/>
      <c r="GJ535" s="117"/>
      <c r="GL535" s="10"/>
      <c r="GM535" s="10"/>
      <c r="GN535" s="1"/>
      <c r="GO535" s="13"/>
      <c r="GP535" s="26"/>
      <c r="GQ535" s="5"/>
      <c r="GR535" s="5"/>
    </row>
    <row r="536" spans="1:256" ht="24.95" hidden="1" customHeight="1" outlineLevel="1" x14ac:dyDescent="0.35">
      <c r="A536" s="108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47">
        <f t="shared" si="4661"/>
        <v>0</v>
      </c>
      <c r="N536" s="65"/>
      <c r="O536" s="70"/>
      <c r="P536" s="65"/>
      <c r="Q536" s="70"/>
      <c r="R536" s="65"/>
      <c r="S536" s="70"/>
      <c r="T536" s="65"/>
      <c r="U536" s="70"/>
      <c r="V536" s="113"/>
      <c r="W536" s="70"/>
      <c r="X536" s="70"/>
      <c r="Y536" s="70"/>
      <c r="Z536" s="113"/>
      <c r="AA536" s="70"/>
      <c r="AB536" s="113"/>
      <c r="AC536" s="70"/>
      <c r="AD536" s="113"/>
      <c r="AE536" s="114"/>
      <c r="AF536" s="113"/>
      <c r="AG536" s="70"/>
      <c r="AH536" s="113"/>
      <c r="AI536" s="70"/>
      <c r="AJ536" s="113"/>
      <c r="AK536" s="70"/>
      <c r="AL536" s="113"/>
      <c r="AM536" s="70"/>
      <c r="AN536" s="113"/>
      <c r="AO536" s="70"/>
      <c r="AP536" s="113"/>
      <c r="AQ536" s="70"/>
      <c r="AR536" s="113"/>
      <c r="AS536" s="70"/>
      <c r="AT536" s="113"/>
      <c r="AU536" s="70"/>
      <c r="AV536" s="113"/>
      <c r="AW536" s="70"/>
      <c r="AX536" s="113"/>
      <c r="AY536" s="70"/>
      <c r="AZ536" s="113"/>
      <c r="BA536" s="70"/>
      <c r="BB536" s="113"/>
      <c r="BC536" s="70"/>
      <c r="BD536" s="113"/>
      <c r="BE536" s="70"/>
      <c r="BF536" s="70"/>
      <c r="BG536" s="70">
        <f t="shared" si="4662"/>
        <v>0</v>
      </c>
      <c r="BH536" s="70">
        <f t="shared" si="4663"/>
        <v>0</v>
      </c>
      <c r="BI536" s="116"/>
      <c r="BJ536" s="62"/>
      <c r="BK536" s="62"/>
      <c r="BL536" s="237"/>
      <c r="BM536" s="108"/>
      <c r="BN536" s="116"/>
      <c r="BO536" s="116"/>
      <c r="BP536" s="116"/>
      <c r="BQ536" s="116"/>
      <c r="BR536" s="116"/>
      <c r="BS536" s="116"/>
      <c r="BT536" s="116"/>
      <c r="BU536" s="116"/>
      <c r="BV536" s="116"/>
      <c r="BW536" s="116"/>
      <c r="BX536" s="116"/>
      <c r="BY536" s="147">
        <f t="shared" si="4664"/>
        <v>0</v>
      </c>
      <c r="BZ536" s="65"/>
      <c r="CA536" s="70"/>
      <c r="CB536" s="65"/>
      <c r="CC536" s="70"/>
      <c r="CD536" s="65"/>
      <c r="CE536" s="70"/>
      <c r="CF536" s="65"/>
      <c r="CG536" s="70"/>
      <c r="CH536" s="113"/>
      <c r="CI536" s="70"/>
      <c r="CJ536" s="70"/>
      <c r="CK536" s="70"/>
      <c r="CL536" s="113"/>
      <c r="CM536" s="70"/>
      <c r="CN536" s="113"/>
      <c r="CO536" s="70"/>
      <c r="CP536" s="113"/>
      <c r="CQ536" s="114"/>
      <c r="CR536" s="113"/>
      <c r="CS536" s="70"/>
      <c r="CT536" s="113"/>
      <c r="CU536" s="70"/>
      <c r="CV536" s="113"/>
      <c r="CW536" s="70"/>
      <c r="CX536" s="113"/>
      <c r="CY536" s="70"/>
      <c r="CZ536" s="113"/>
      <c r="DA536" s="70"/>
      <c r="DB536" s="113"/>
      <c r="DC536" s="70"/>
      <c r="DD536" s="113"/>
      <c r="DE536" s="70"/>
      <c r="DF536" s="113"/>
      <c r="DG536" s="70"/>
      <c r="DH536" s="113"/>
      <c r="DI536" s="70"/>
      <c r="DJ536" s="113"/>
      <c r="DK536" s="70"/>
      <c r="DL536" s="113"/>
      <c r="DM536" s="70"/>
      <c r="DN536" s="113"/>
      <c r="DO536" s="70"/>
      <c r="DP536" s="113"/>
      <c r="DQ536" s="70"/>
      <c r="DR536" s="70"/>
      <c r="DS536" s="70">
        <f t="shared" si="4665"/>
        <v>0</v>
      </c>
      <c r="DT536" s="70">
        <f t="shared" si="4666"/>
        <v>0</v>
      </c>
      <c r="DU536" s="116"/>
      <c r="DV536" s="116"/>
      <c r="DW536" s="116"/>
      <c r="DX536" s="117"/>
      <c r="DY536" s="214"/>
      <c r="DZ536" s="116"/>
      <c r="EA536" s="116"/>
      <c r="EB536" s="116"/>
      <c r="EC536" s="116"/>
      <c r="ED536" s="116"/>
      <c r="EE536" s="116"/>
      <c r="EF536" s="116"/>
      <c r="EG536" s="116"/>
      <c r="EH536" s="116"/>
      <c r="EI536" s="116"/>
      <c r="EJ536" s="116">
        <f t="shared" si="4667"/>
        <v>0</v>
      </c>
      <c r="EK536" s="116">
        <f t="shared" si="4668"/>
        <v>0</v>
      </c>
      <c r="EL536" s="116">
        <f t="shared" si="4669"/>
        <v>0</v>
      </c>
      <c r="EM536" s="181">
        <f t="shared" si="4670"/>
        <v>0</v>
      </c>
      <c r="EN536" s="116">
        <f t="shared" si="4671"/>
        <v>0</v>
      </c>
      <c r="EO536" s="116">
        <f t="shared" si="4672"/>
        <v>0</v>
      </c>
      <c r="EP536" s="116">
        <f t="shared" si="4673"/>
        <v>0</v>
      </c>
      <c r="EQ536" s="116">
        <f t="shared" si="4674"/>
        <v>0</v>
      </c>
      <c r="ER536" s="116">
        <f t="shared" si="4675"/>
        <v>0</v>
      </c>
      <c r="ES536" s="116">
        <f t="shared" si="4676"/>
        <v>0</v>
      </c>
      <c r="ET536" s="116">
        <f t="shared" si="4677"/>
        <v>0</v>
      </c>
      <c r="EU536" s="116">
        <f t="shared" si="4678"/>
        <v>0</v>
      </c>
      <c r="EV536" s="116">
        <f t="shared" si="4679"/>
        <v>0</v>
      </c>
      <c r="EW536" s="181">
        <f t="shared" si="4680"/>
        <v>0</v>
      </c>
      <c r="EX536" s="116">
        <f t="shared" si="4681"/>
        <v>0</v>
      </c>
      <c r="EY536" s="116">
        <f t="shared" si="4682"/>
        <v>0</v>
      </c>
      <c r="EZ536" s="116">
        <f t="shared" si="4683"/>
        <v>0</v>
      </c>
      <c r="FA536" s="116">
        <f t="shared" si="4684"/>
        <v>0</v>
      </c>
      <c r="FB536" s="116">
        <f t="shared" si="4685"/>
        <v>0</v>
      </c>
      <c r="FC536" s="116">
        <f t="shared" si="4686"/>
        <v>0</v>
      </c>
      <c r="FD536" s="116">
        <f t="shared" si="4687"/>
        <v>0</v>
      </c>
      <c r="FE536" s="116">
        <f t="shared" si="4688"/>
        <v>0</v>
      </c>
      <c r="FF536" s="116">
        <f t="shared" si="4689"/>
        <v>0</v>
      </c>
      <c r="FG536" s="181">
        <f t="shared" si="4690"/>
        <v>0</v>
      </c>
      <c r="FH536" s="116">
        <f t="shared" si="4691"/>
        <v>0</v>
      </c>
      <c r="FI536" s="116">
        <f t="shared" si="4692"/>
        <v>0</v>
      </c>
      <c r="FJ536" s="116">
        <f t="shared" si="4693"/>
        <v>0</v>
      </c>
      <c r="FK536" s="116">
        <f t="shared" si="4694"/>
        <v>0</v>
      </c>
      <c r="FL536" s="116">
        <f t="shared" si="4695"/>
        <v>0</v>
      </c>
      <c r="FM536" s="116">
        <f t="shared" si="4696"/>
        <v>0</v>
      </c>
      <c r="FN536" s="116">
        <f t="shared" si="4697"/>
        <v>0</v>
      </c>
      <c r="FO536" s="116">
        <f t="shared" si="4698"/>
        <v>0</v>
      </c>
      <c r="FP536" s="116">
        <f t="shared" si="4699"/>
        <v>0</v>
      </c>
      <c r="FQ536" s="116">
        <f t="shared" si="4700"/>
        <v>0</v>
      </c>
      <c r="FR536" s="116"/>
      <c r="FS536" s="116">
        <f t="shared" si="4700"/>
        <v>0</v>
      </c>
      <c r="FT536" s="116">
        <f t="shared" si="4701"/>
        <v>0</v>
      </c>
      <c r="FU536" s="116">
        <f t="shared" si="4702"/>
        <v>0</v>
      </c>
      <c r="FV536" s="116">
        <f t="shared" si="4703"/>
        <v>0</v>
      </c>
      <c r="FW536" s="116">
        <f t="shared" si="4704"/>
        <v>0</v>
      </c>
      <c r="FX536" s="116">
        <f t="shared" si="4705"/>
        <v>0</v>
      </c>
      <c r="FY536" s="116">
        <f t="shared" si="4706"/>
        <v>0</v>
      </c>
      <c r="FZ536" s="116">
        <f t="shared" si="4707"/>
        <v>0</v>
      </c>
      <c r="GA536" s="116">
        <f t="shared" si="4708"/>
        <v>0</v>
      </c>
      <c r="GB536" s="116">
        <f t="shared" si="4709"/>
        <v>0</v>
      </c>
      <c r="GC536" s="116">
        <f t="shared" si="4710"/>
        <v>0</v>
      </c>
      <c r="GD536" s="116">
        <f t="shared" si="4711"/>
        <v>0</v>
      </c>
      <c r="GE536" s="210">
        <f t="shared" si="4712"/>
        <v>0</v>
      </c>
      <c r="GF536" s="211">
        <f t="shared" si="4713"/>
        <v>0</v>
      </c>
      <c r="GG536" s="116"/>
      <c r="GH536" s="116"/>
      <c r="GI536" s="116"/>
      <c r="GJ536" s="117"/>
      <c r="GL536" s="10"/>
      <c r="GM536" s="10"/>
      <c r="GN536" s="1"/>
      <c r="GO536" s="13"/>
      <c r="GP536" s="26"/>
      <c r="GQ536" s="5"/>
      <c r="GR536" s="5"/>
    </row>
    <row r="537" spans="1:256" ht="24.95" hidden="1" customHeight="1" outlineLevel="1" x14ac:dyDescent="0.35">
      <c r="A537" s="108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47">
        <f t="shared" si="4661"/>
        <v>0</v>
      </c>
      <c r="N537" s="65"/>
      <c r="O537" s="70"/>
      <c r="P537" s="65"/>
      <c r="Q537" s="70"/>
      <c r="R537" s="65"/>
      <c r="S537" s="70"/>
      <c r="T537" s="65"/>
      <c r="U537" s="70"/>
      <c r="V537" s="113"/>
      <c r="W537" s="70"/>
      <c r="X537" s="70"/>
      <c r="Y537" s="70"/>
      <c r="Z537" s="113"/>
      <c r="AA537" s="70"/>
      <c r="AB537" s="113"/>
      <c r="AC537" s="70"/>
      <c r="AD537" s="113"/>
      <c r="AE537" s="114"/>
      <c r="AF537" s="113"/>
      <c r="AG537" s="70"/>
      <c r="AH537" s="113"/>
      <c r="AI537" s="70"/>
      <c r="AJ537" s="113"/>
      <c r="AK537" s="70"/>
      <c r="AL537" s="113"/>
      <c r="AM537" s="70"/>
      <c r="AN537" s="113"/>
      <c r="AO537" s="70"/>
      <c r="AP537" s="113"/>
      <c r="AQ537" s="70"/>
      <c r="AR537" s="113"/>
      <c r="AS537" s="70"/>
      <c r="AT537" s="113"/>
      <c r="AU537" s="70"/>
      <c r="AV537" s="113"/>
      <c r="AW537" s="70"/>
      <c r="AX537" s="113"/>
      <c r="AY537" s="70"/>
      <c r="AZ537" s="113"/>
      <c r="BA537" s="70"/>
      <c r="BB537" s="113"/>
      <c r="BC537" s="70"/>
      <c r="BD537" s="113"/>
      <c r="BE537" s="70"/>
      <c r="BF537" s="70"/>
      <c r="BG537" s="70">
        <f t="shared" si="4662"/>
        <v>0</v>
      </c>
      <c r="BH537" s="70">
        <f t="shared" si="4663"/>
        <v>0</v>
      </c>
      <c r="BI537" s="116"/>
      <c r="BJ537" s="62"/>
      <c r="BK537" s="62"/>
      <c r="BL537" s="237"/>
      <c r="BM537" s="108"/>
      <c r="BN537" s="116"/>
      <c r="BO537" s="116"/>
      <c r="BP537" s="116"/>
      <c r="BQ537" s="116"/>
      <c r="BR537" s="116"/>
      <c r="BS537" s="116"/>
      <c r="BT537" s="116"/>
      <c r="BU537" s="116"/>
      <c r="BV537" s="116"/>
      <c r="BW537" s="116"/>
      <c r="BX537" s="116"/>
      <c r="BY537" s="147">
        <f t="shared" si="4664"/>
        <v>0</v>
      </c>
      <c r="BZ537" s="65"/>
      <c r="CA537" s="70"/>
      <c r="CB537" s="65"/>
      <c r="CC537" s="70"/>
      <c r="CD537" s="65"/>
      <c r="CE537" s="70"/>
      <c r="CF537" s="65"/>
      <c r="CG537" s="70"/>
      <c r="CH537" s="113"/>
      <c r="CI537" s="70"/>
      <c r="CJ537" s="70"/>
      <c r="CK537" s="70"/>
      <c r="CL537" s="113"/>
      <c r="CM537" s="70"/>
      <c r="CN537" s="113"/>
      <c r="CO537" s="70"/>
      <c r="CP537" s="113"/>
      <c r="CQ537" s="114"/>
      <c r="CR537" s="113"/>
      <c r="CS537" s="70"/>
      <c r="CT537" s="113"/>
      <c r="CU537" s="70"/>
      <c r="CV537" s="113"/>
      <c r="CW537" s="70"/>
      <c r="CX537" s="113"/>
      <c r="CY537" s="70"/>
      <c r="CZ537" s="113"/>
      <c r="DA537" s="70"/>
      <c r="DB537" s="113"/>
      <c r="DC537" s="70"/>
      <c r="DD537" s="113"/>
      <c r="DE537" s="70"/>
      <c r="DF537" s="113"/>
      <c r="DG537" s="70"/>
      <c r="DH537" s="113"/>
      <c r="DI537" s="70"/>
      <c r="DJ537" s="113"/>
      <c r="DK537" s="70"/>
      <c r="DL537" s="113"/>
      <c r="DM537" s="70"/>
      <c r="DN537" s="113"/>
      <c r="DO537" s="70"/>
      <c r="DP537" s="113"/>
      <c r="DQ537" s="70"/>
      <c r="DR537" s="70"/>
      <c r="DS537" s="70">
        <f t="shared" si="4665"/>
        <v>0</v>
      </c>
      <c r="DT537" s="70">
        <f t="shared" si="4666"/>
        <v>0</v>
      </c>
      <c r="DU537" s="116"/>
      <c r="DV537" s="116"/>
      <c r="DW537" s="116"/>
      <c r="DX537" s="117"/>
      <c r="DY537" s="214"/>
      <c r="DZ537" s="116"/>
      <c r="EA537" s="116"/>
      <c r="EB537" s="116"/>
      <c r="EC537" s="116"/>
      <c r="ED537" s="116"/>
      <c r="EE537" s="116"/>
      <c r="EF537" s="116"/>
      <c r="EG537" s="116"/>
      <c r="EH537" s="116"/>
      <c r="EI537" s="116"/>
      <c r="EJ537" s="116">
        <f t="shared" si="4667"/>
        <v>0</v>
      </c>
      <c r="EK537" s="116">
        <f t="shared" si="4668"/>
        <v>0</v>
      </c>
      <c r="EL537" s="116">
        <f t="shared" si="4669"/>
        <v>0</v>
      </c>
      <c r="EM537" s="181">
        <f t="shared" si="4670"/>
        <v>0</v>
      </c>
      <c r="EN537" s="116">
        <f t="shared" si="4671"/>
        <v>0</v>
      </c>
      <c r="EO537" s="116">
        <f t="shared" si="4672"/>
        <v>0</v>
      </c>
      <c r="EP537" s="116">
        <f t="shared" si="4673"/>
        <v>0</v>
      </c>
      <c r="EQ537" s="116">
        <f t="shared" si="4674"/>
        <v>0</v>
      </c>
      <c r="ER537" s="116">
        <f t="shared" si="4675"/>
        <v>0</v>
      </c>
      <c r="ES537" s="116">
        <f t="shared" si="4676"/>
        <v>0</v>
      </c>
      <c r="ET537" s="116">
        <f t="shared" si="4677"/>
        <v>0</v>
      </c>
      <c r="EU537" s="116">
        <f t="shared" si="4678"/>
        <v>0</v>
      </c>
      <c r="EV537" s="116">
        <f t="shared" si="4679"/>
        <v>0</v>
      </c>
      <c r="EW537" s="181">
        <f t="shared" si="4680"/>
        <v>0</v>
      </c>
      <c r="EX537" s="116">
        <f t="shared" si="4681"/>
        <v>0</v>
      </c>
      <c r="EY537" s="116">
        <f t="shared" si="4682"/>
        <v>0</v>
      </c>
      <c r="EZ537" s="116">
        <f t="shared" si="4683"/>
        <v>0</v>
      </c>
      <c r="FA537" s="116">
        <f t="shared" si="4684"/>
        <v>0</v>
      </c>
      <c r="FB537" s="116">
        <f t="shared" si="4685"/>
        <v>0</v>
      </c>
      <c r="FC537" s="116">
        <f t="shared" si="4686"/>
        <v>0</v>
      </c>
      <c r="FD537" s="116">
        <f t="shared" si="4687"/>
        <v>0</v>
      </c>
      <c r="FE537" s="116">
        <f t="shared" si="4688"/>
        <v>0</v>
      </c>
      <c r="FF537" s="116">
        <f t="shared" si="4689"/>
        <v>0</v>
      </c>
      <c r="FG537" s="181">
        <f t="shared" si="4690"/>
        <v>0</v>
      </c>
      <c r="FH537" s="116">
        <f t="shared" si="4691"/>
        <v>0</v>
      </c>
      <c r="FI537" s="116">
        <f t="shared" si="4692"/>
        <v>0</v>
      </c>
      <c r="FJ537" s="116">
        <f t="shared" si="4693"/>
        <v>0</v>
      </c>
      <c r="FK537" s="116">
        <f t="shared" si="4694"/>
        <v>0</v>
      </c>
      <c r="FL537" s="116">
        <f t="shared" si="4695"/>
        <v>0</v>
      </c>
      <c r="FM537" s="116">
        <f t="shared" si="4696"/>
        <v>0</v>
      </c>
      <c r="FN537" s="116">
        <f t="shared" si="4697"/>
        <v>0</v>
      </c>
      <c r="FO537" s="116">
        <f t="shared" si="4698"/>
        <v>0</v>
      </c>
      <c r="FP537" s="116">
        <f t="shared" si="4699"/>
        <v>0</v>
      </c>
      <c r="FQ537" s="116">
        <f t="shared" si="4700"/>
        <v>0</v>
      </c>
      <c r="FR537" s="116"/>
      <c r="FS537" s="116">
        <f t="shared" si="4700"/>
        <v>0</v>
      </c>
      <c r="FT537" s="116">
        <f t="shared" si="4701"/>
        <v>0</v>
      </c>
      <c r="FU537" s="116">
        <f t="shared" si="4702"/>
        <v>0</v>
      </c>
      <c r="FV537" s="116">
        <f t="shared" si="4703"/>
        <v>0</v>
      </c>
      <c r="FW537" s="116">
        <f t="shared" si="4704"/>
        <v>0</v>
      </c>
      <c r="FX537" s="116">
        <f t="shared" si="4705"/>
        <v>0</v>
      </c>
      <c r="FY537" s="116">
        <f t="shared" si="4706"/>
        <v>0</v>
      </c>
      <c r="FZ537" s="116">
        <f t="shared" si="4707"/>
        <v>0</v>
      </c>
      <c r="GA537" s="116">
        <f t="shared" si="4708"/>
        <v>0</v>
      </c>
      <c r="GB537" s="116">
        <f t="shared" si="4709"/>
        <v>0</v>
      </c>
      <c r="GC537" s="116">
        <f t="shared" si="4710"/>
        <v>0</v>
      </c>
      <c r="GD537" s="116">
        <f t="shared" si="4711"/>
        <v>0</v>
      </c>
      <c r="GE537" s="210">
        <f t="shared" si="4712"/>
        <v>0</v>
      </c>
      <c r="GF537" s="211">
        <f t="shared" si="4713"/>
        <v>0</v>
      </c>
      <c r="GG537" s="116"/>
      <c r="GH537" s="116"/>
      <c r="GI537" s="116"/>
      <c r="GJ537" s="117"/>
      <c r="GL537" s="10"/>
      <c r="GM537" s="10"/>
      <c r="GN537" s="1"/>
      <c r="GO537" s="13"/>
      <c r="GP537" s="26"/>
      <c r="GQ537" s="5"/>
      <c r="GR537" s="5"/>
    </row>
    <row r="538" spans="1:256" ht="24.95" hidden="1" customHeight="1" outlineLevel="1" x14ac:dyDescent="0.35">
      <c r="A538" s="108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47">
        <f t="shared" si="4661"/>
        <v>0</v>
      </c>
      <c r="N538" s="65"/>
      <c r="O538" s="70"/>
      <c r="P538" s="65"/>
      <c r="Q538" s="70"/>
      <c r="R538" s="65"/>
      <c r="S538" s="70"/>
      <c r="T538" s="65"/>
      <c r="U538" s="70"/>
      <c r="V538" s="113"/>
      <c r="W538" s="70"/>
      <c r="X538" s="70"/>
      <c r="Y538" s="70"/>
      <c r="Z538" s="113"/>
      <c r="AA538" s="70"/>
      <c r="AB538" s="113"/>
      <c r="AC538" s="70"/>
      <c r="AD538" s="113"/>
      <c r="AE538" s="114"/>
      <c r="AF538" s="113"/>
      <c r="AG538" s="70"/>
      <c r="AH538" s="113"/>
      <c r="AI538" s="70"/>
      <c r="AJ538" s="113"/>
      <c r="AK538" s="70"/>
      <c r="AL538" s="113"/>
      <c r="AM538" s="70"/>
      <c r="AN538" s="113"/>
      <c r="AO538" s="70"/>
      <c r="AP538" s="113"/>
      <c r="AQ538" s="70"/>
      <c r="AR538" s="113"/>
      <c r="AS538" s="70"/>
      <c r="AT538" s="113"/>
      <c r="AU538" s="70"/>
      <c r="AV538" s="113"/>
      <c r="AW538" s="70"/>
      <c r="AX538" s="113"/>
      <c r="AY538" s="70"/>
      <c r="AZ538" s="113"/>
      <c r="BA538" s="70"/>
      <c r="BB538" s="113"/>
      <c r="BC538" s="70"/>
      <c r="BD538" s="113"/>
      <c r="BE538" s="70"/>
      <c r="BF538" s="70"/>
      <c r="BG538" s="70">
        <f t="shared" si="4662"/>
        <v>0</v>
      </c>
      <c r="BH538" s="70">
        <f t="shared" si="4663"/>
        <v>0</v>
      </c>
      <c r="BI538" s="116"/>
      <c r="BJ538" s="62"/>
      <c r="BK538" s="62"/>
      <c r="BL538" s="237"/>
      <c r="BM538" s="108"/>
      <c r="BN538" s="116"/>
      <c r="BO538" s="116"/>
      <c r="BP538" s="116"/>
      <c r="BQ538" s="116"/>
      <c r="BR538" s="116"/>
      <c r="BS538" s="116"/>
      <c r="BT538" s="116"/>
      <c r="BU538" s="116"/>
      <c r="BV538" s="116"/>
      <c r="BW538" s="116"/>
      <c r="BX538" s="116"/>
      <c r="BY538" s="147">
        <f t="shared" si="4664"/>
        <v>0</v>
      </c>
      <c r="BZ538" s="65"/>
      <c r="CA538" s="70"/>
      <c r="CB538" s="65"/>
      <c r="CC538" s="70"/>
      <c r="CD538" s="65"/>
      <c r="CE538" s="70"/>
      <c r="CF538" s="65"/>
      <c r="CG538" s="70"/>
      <c r="CH538" s="113"/>
      <c r="CI538" s="70"/>
      <c r="CJ538" s="70"/>
      <c r="CK538" s="70"/>
      <c r="CL538" s="113"/>
      <c r="CM538" s="70"/>
      <c r="CN538" s="113"/>
      <c r="CO538" s="70"/>
      <c r="CP538" s="113"/>
      <c r="CQ538" s="114"/>
      <c r="CR538" s="113"/>
      <c r="CS538" s="70"/>
      <c r="CT538" s="113"/>
      <c r="CU538" s="70"/>
      <c r="CV538" s="113"/>
      <c r="CW538" s="70"/>
      <c r="CX538" s="113"/>
      <c r="CY538" s="70"/>
      <c r="CZ538" s="113"/>
      <c r="DA538" s="70"/>
      <c r="DB538" s="113"/>
      <c r="DC538" s="70"/>
      <c r="DD538" s="113"/>
      <c r="DE538" s="70"/>
      <c r="DF538" s="113"/>
      <c r="DG538" s="70"/>
      <c r="DH538" s="113"/>
      <c r="DI538" s="70"/>
      <c r="DJ538" s="113"/>
      <c r="DK538" s="70"/>
      <c r="DL538" s="113"/>
      <c r="DM538" s="70"/>
      <c r="DN538" s="113"/>
      <c r="DO538" s="70"/>
      <c r="DP538" s="113"/>
      <c r="DQ538" s="70"/>
      <c r="DR538" s="70"/>
      <c r="DS538" s="70">
        <f t="shared" si="4665"/>
        <v>0</v>
      </c>
      <c r="DT538" s="70">
        <f t="shared" si="4666"/>
        <v>0</v>
      </c>
      <c r="DU538" s="116"/>
      <c r="DV538" s="116"/>
      <c r="DW538" s="116"/>
      <c r="DX538" s="117"/>
      <c r="DY538" s="214"/>
      <c r="DZ538" s="116"/>
      <c r="EA538" s="116"/>
      <c r="EB538" s="116"/>
      <c r="EC538" s="116"/>
      <c r="ED538" s="116"/>
      <c r="EE538" s="116"/>
      <c r="EF538" s="116"/>
      <c r="EG538" s="116"/>
      <c r="EH538" s="116"/>
      <c r="EI538" s="116"/>
      <c r="EJ538" s="116">
        <f t="shared" si="4667"/>
        <v>0</v>
      </c>
      <c r="EK538" s="116">
        <f t="shared" si="4668"/>
        <v>0</v>
      </c>
      <c r="EL538" s="116">
        <f t="shared" si="4669"/>
        <v>0</v>
      </c>
      <c r="EM538" s="181">
        <f t="shared" si="4670"/>
        <v>0</v>
      </c>
      <c r="EN538" s="116">
        <f t="shared" si="4671"/>
        <v>0</v>
      </c>
      <c r="EO538" s="116">
        <f t="shared" si="4672"/>
        <v>0</v>
      </c>
      <c r="EP538" s="116">
        <f t="shared" si="4673"/>
        <v>0</v>
      </c>
      <c r="EQ538" s="116">
        <f t="shared" si="4674"/>
        <v>0</v>
      </c>
      <c r="ER538" s="116">
        <f t="shared" si="4675"/>
        <v>0</v>
      </c>
      <c r="ES538" s="116">
        <f t="shared" si="4676"/>
        <v>0</v>
      </c>
      <c r="ET538" s="116">
        <f t="shared" si="4677"/>
        <v>0</v>
      </c>
      <c r="EU538" s="116">
        <f t="shared" si="4678"/>
        <v>0</v>
      </c>
      <c r="EV538" s="116">
        <f t="shared" si="4679"/>
        <v>0</v>
      </c>
      <c r="EW538" s="181">
        <f t="shared" si="4680"/>
        <v>0</v>
      </c>
      <c r="EX538" s="116">
        <f t="shared" si="4681"/>
        <v>0</v>
      </c>
      <c r="EY538" s="116">
        <f t="shared" si="4682"/>
        <v>0</v>
      </c>
      <c r="EZ538" s="116">
        <f t="shared" si="4683"/>
        <v>0</v>
      </c>
      <c r="FA538" s="116">
        <f t="shared" si="4684"/>
        <v>0</v>
      </c>
      <c r="FB538" s="116">
        <f t="shared" si="4685"/>
        <v>0</v>
      </c>
      <c r="FC538" s="116">
        <f t="shared" si="4686"/>
        <v>0</v>
      </c>
      <c r="FD538" s="116">
        <f t="shared" si="4687"/>
        <v>0</v>
      </c>
      <c r="FE538" s="116">
        <f t="shared" si="4688"/>
        <v>0</v>
      </c>
      <c r="FF538" s="116">
        <f t="shared" si="4689"/>
        <v>0</v>
      </c>
      <c r="FG538" s="181">
        <f t="shared" si="4690"/>
        <v>0</v>
      </c>
      <c r="FH538" s="116">
        <f t="shared" si="4691"/>
        <v>0</v>
      </c>
      <c r="FI538" s="116">
        <f t="shared" si="4692"/>
        <v>0</v>
      </c>
      <c r="FJ538" s="116">
        <f t="shared" si="4693"/>
        <v>0</v>
      </c>
      <c r="FK538" s="116">
        <f t="shared" si="4694"/>
        <v>0</v>
      </c>
      <c r="FL538" s="116">
        <f t="shared" si="4695"/>
        <v>0</v>
      </c>
      <c r="FM538" s="116">
        <f t="shared" si="4696"/>
        <v>0</v>
      </c>
      <c r="FN538" s="116">
        <f t="shared" si="4697"/>
        <v>0</v>
      </c>
      <c r="FO538" s="116">
        <f t="shared" si="4698"/>
        <v>0</v>
      </c>
      <c r="FP538" s="116">
        <f t="shared" si="4699"/>
        <v>0</v>
      </c>
      <c r="FQ538" s="116">
        <f t="shared" si="4700"/>
        <v>0</v>
      </c>
      <c r="FR538" s="116"/>
      <c r="FS538" s="116">
        <f t="shared" si="4700"/>
        <v>0</v>
      </c>
      <c r="FT538" s="116">
        <f t="shared" si="4701"/>
        <v>0</v>
      </c>
      <c r="FU538" s="116">
        <f t="shared" si="4702"/>
        <v>0</v>
      </c>
      <c r="FV538" s="116">
        <f t="shared" si="4703"/>
        <v>0</v>
      </c>
      <c r="FW538" s="116">
        <f t="shared" si="4704"/>
        <v>0</v>
      </c>
      <c r="FX538" s="116">
        <f t="shared" si="4705"/>
        <v>0</v>
      </c>
      <c r="FY538" s="116">
        <f t="shared" si="4706"/>
        <v>0</v>
      </c>
      <c r="FZ538" s="116">
        <f t="shared" si="4707"/>
        <v>0</v>
      </c>
      <c r="GA538" s="116">
        <f t="shared" si="4708"/>
        <v>0</v>
      </c>
      <c r="GB538" s="116">
        <f t="shared" si="4709"/>
        <v>0</v>
      </c>
      <c r="GC538" s="116">
        <f t="shared" si="4710"/>
        <v>0</v>
      </c>
      <c r="GD538" s="116">
        <f t="shared" si="4711"/>
        <v>0</v>
      </c>
      <c r="GE538" s="210">
        <f t="shared" si="4712"/>
        <v>0</v>
      </c>
      <c r="GF538" s="211">
        <f t="shared" si="4713"/>
        <v>0</v>
      </c>
      <c r="GG538" s="116"/>
      <c r="GH538" s="116"/>
      <c r="GI538" s="116"/>
      <c r="GJ538" s="117"/>
      <c r="GL538" s="10"/>
      <c r="GM538" s="10"/>
      <c r="GN538" s="1"/>
      <c r="GO538" s="13"/>
      <c r="GP538" s="26"/>
      <c r="GQ538" s="5"/>
      <c r="GR538" s="5"/>
    </row>
    <row r="539" spans="1:256" ht="24.95" hidden="1" customHeight="1" outlineLevel="1" x14ac:dyDescent="0.35">
      <c r="A539" s="108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47">
        <f t="shared" si="4661"/>
        <v>0</v>
      </c>
      <c r="N539" s="65"/>
      <c r="O539" s="70"/>
      <c r="P539" s="65"/>
      <c r="Q539" s="70"/>
      <c r="R539" s="65"/>
      <c r="S539" s="70"/>
      <c r="T539" s="65"/>
      <c r="U539" s="70"/>
      <c r="V539" s="113"/>
      <c r="W539" s="70"/>
      <c r="X539" s="70"/>
      <c r="Y539" s="70"/>
      <c r="Z539" s="113"/>
      <c r="AA539" s="70"/>
      <c r="AB539" s="113"/>
      <c r="AC539" s="70"/>
      <c r="AD539" s="113"/>
      <c r="AE539" s="114"/>
      <c r="AF539" s="113"/>
      <c r="AG539" s="70"/>
      <c r="AH539" s="113"/>
      <c r="AI539" s="70"/>
      <c r="AJ539" s="113"/>
      <c r="AK539" s="70"/>
      <c r="AL539" s="113"/>
      <c r="AM539" s="70"/>
      <c r="AN539" s="113"/>
      <c r="AO539" s="70"/>
      <c r="AP539" s="113"/>
      <c r="AQ539" s="70"/>
      <c r="AR539" s="113"/>
      <c r="AS539" s="70"/>
      <c r="AT539" s="113"/>
      <c r="AU539" s="70"/>
      <c r="AV539" s="113"/>
      <c r="AW539" s="70"/>
      <c r="AX539" s="113"/>
      <c r="AY539" s="70"/>
      <c r="AZ539" s="113"/>
      <c r="BA539" s="70"/>
      <c r="BB539" s="113"/>
      <c r="BC539" s="70"/>
      <c r="BD539" s="113"/>
      <c r="BE539" s="70"/>
      <c r="BF539" s="70"/>
      <c r="BG539" s="70">
        <f t="shared" si="4662"/>
        <v>0</v>
      </c>
      <c r="BH539" s="70">
        <f t="shared" si="4663"/>
        <v>0</v>
      </c>
      <c r="BI539" s="116"/>
      <c r="BJ539" s="62"/>
      <c r="BK539" s="62"/>
      <c r="BL539" s="237"/>
      <c r="BM539" s="108"/>
      <c r="BN539" s="116"/>
      <c r="BO539" s="116"/>
      <c r="BP539" s="116"/>
      <c r="BQ539" s="116"/>
      <c r="BR539" s="116"/>
      <c r="BS539" s="116"/>
      <c r="BT539" s="116"/>
      <c r="BU539" s="116"/>
      <c r="BV539" s="116"/>
      <c r="BW539" s="116"/>
      <c r="BX539" s="116"/>
      <c r="BY539" s="147">
        <f t="shared" si="4664"/>
        <v>0</v>
      </c>
      <c r="BZ539" s="65"/>
      <c r="CA539" s="70"/>
      <c r="CB539" s="65"/>
      <c r="CC539" s="70"/>
      <c r="CD539" s="65"/>
      <c r="CE539" s="70"/>
      <c r="CF539" s="65"/>
      <c r="CG539" s="70"/>
      <c r="CH539" s="113"/>
      <c r="CI539" s="70"/>
      <c r="CJ539" s="70"/>
      <c r="CK539" s="70"/>
      <c r="CL539" s="113"/>
      <c r="CM539" s="70"/>
      <c r="CN539" s="113"/>
      <c r="CO539" s="70"/>
      <c r="CP539" s="113"/>
      <c r="CQ539" s="114"/>
      <c r="CR539" s="113"/>
      <c r="CS539" s="70"/>
      <c r="CT539" s="113"/>
      <c r="CU539" s="70"/>
      <c r="CV539" s="113"/>
      <c r="CW539" s="70"/>
      <c r="CX539" s="113"/>
      <c r="CY539" s="70"/>
      <c r="CZ539" s="113"/>
      <c r="DA539" s="70"/>
      <c r="DB539" s="113"/>
      <c r="DC539" s="70"/>
      <c r="DD539" s="113"/>
      <c r="DE539" s="70"/>
      <c r="DF539" s="113"/>
      <c r="DG539" s="70"/>
      <c r="DH539" s="113"/>
      <c r="DI539" s="70"/>
      <c r="DJ539" s="113"/>
      <c r="DK539" s="70"/>
      <c r="DL539" s="113"/>
      <c r="DM539" s="70"/>
      <c r="DN539" s="113"/>
      <c r="DO539" s="70"/>
      <c r="DP539" s="113"/>
      <c r="DQ539" s="70"/>
      <c r="DR539" s="70"/>
      <c r="DS539" s="70">
        <f t="shared" si="4665"/>
        <v>0</v>
      </c>
      <c r="DT539" s="70">
        <f t="shared" si="4666"/>
        <v>0</v>
      </c>
      <c r="DU539" s="116"/>
      <c r="DV539" s="116"/>
      <c r="DW539" s="116"/>
      <c r="DX539" s="117"/>
      <c r="DY539" s="214"/>
      <c r="DZ539" s="116"/>
      <c r="EA539" s="116"/>
      <c r="EB539" s="116"/>
      <c r="EC539" s="116"/>
      <c r="ED539" s="116"/>
      <c r="EE539" s="116"/>
      <c r="EF539" s="116"/>
      <c r="EG539" s="116"/>
      <c r="EH539" s="116"/>
      <c r="EI539" s="116"/>
      <c r="EJ539" s="116">
        <f t="shared" si="4667"/>
        <v>0</v>
      </c>
      <c r="EK539" s="116">
        <f t="shared" si="4668"/>
        <v>0</v>
      </c>
      <c r="EL539" s="116">
        <f t="shared" si="4669"/>
        <v>0</v>
      </c>
      <c r="EM539" s="181">
        <f t="shared" si="4670"/>
        <v>0</v>
      </c>
      <c r="EN539" s="116">
        <f t="shared" si="4671"/>
        <v>0</v>
      </c>
      <c r="EO539" s="116">
        <f t="shared" si="4672"/>
        <v>0</v>
      </c>
      <c r="EP539" s="116">
        <f t="shared" si="4673"/>
        <v>0</v>
      </c>
      <c r="EQ539" s="116">
        <f t="shared" si="4674"/>
        <v>0</v>
      </c>
      <c r="ER539" s="116">
        <f t="shared" si="4675"/>
        <v>0</v>
      </c>
      <c r="ES539" s="116">
        <f t="shared" si="4676"/>
        <v>0</v>
      </c>
      <c r="ET539" s="116">
        <f t="shared" si="4677"/>
        <v>0</v>
      </c>
      <c r="EU539" s="116">
        <f t="shared" si="4678"/>
        <v>0</v>
      </c>
      <c r="EV539" s="116">
        <f t="shared" si="4679"/>
        <v>0</v>
      </c>
      <c r="EW539" s="181">
        <f t="shared" si="4680"/>
        <v>0</v>
      </c>
      <c r="EX539" s="116">
        <f t="shared" si="4681"/>
        <v>0</v>
      </c>
      <c r="EY539" s="116">
        <f t="shared" si="4682"/>
        <v>0</v>
      </c>
      <c r="EZ539" s="116">
        <f t="shared" si="4683"/>
        <v>0</v>
      </c>
      <c r="FA539" s="116">
        <f t="shared" si="4684"/>
        <v>0</v>
      </c>
      <c r="FB539" s="116">
        <f t="shared" si="4685"/>
        <v>0</v>
      </c>
      <c r="FC539" s="116">
        <f t="shared" si="4686"/>
        <v>0</v>
      </c>
      <c r="FD539" s="116">
        <f t="shared" si="4687"/>
        <v>0</v>
      </c>
      <c r="FE539" s="116">
        <f t="shared" si="4688"/>
        <v>0</v>
      </c>
      <c r="FF539" s="116">
        <f t="shared" si="4689"/>
        <v>0</v>
      </c>
      <c r="FG539" s="181">
        <f t="shared" si="4690"/>
        <v>0</v>
      </c>
      <c r="FH539" s="116">
        <f t="shared" si="4691"/>
        <v>0</v>
      </c>
      <c r="FI539" s="116">
        <f t="shared" si="4692"/>
        <v>0</v>
      </c>
      <c r="FJ539" s="116">
        <f t="shared" si="4693"/>
        <v>0</v>
      </c>
      <c r="FK539" s="116">
        <f t="shared" si="4694"/>
        <v>0</v>
      </c>
      <c r="FL539" s="116">
        <f t="shared" si="4695"/>
        <v>0</v>
      </c>
      <c r="FM539" s="116">
        <f t="shared" si="4696"/>
        <v>0</v>
      </c>
      <c r="FN539" s="116">
        <f t="shared" si="4697"/>
        <v>0</v>
      </c>
      <c r="FO539" s="116">
        <f t="shared" si="4698"/>
        <v>0</v>
      </c>
      <c r="FP539" s="116">
        <f t="shared" si="4699"/>
        <v>0</v>
      </c>
      <c r="FQ539" s="116">
        <f t="shared" si="4700"/>
        <v>0</v>
      </c>
      <c r="FR539" s="116"/>
      <c r="FS539" s="116">
        <f t="shared" si="4700"/>
        <v>0</v>
      </c>
      <c r="FT539" s="116">
        <f t="shared" si="4701"/>
        <v>0</v>
      </c>
      <c r="FU539" s="116">
        <f t="shared" si="4702"/>
        <v>0</v>
      </c>
      <c r="FV539" s="116">
        <f t="shared" si="4703"/>
        <v>0</v>
      </c>
      <c r="FW539" s="116">
        <f t="shared" si="4704"/>
        <v>0</v>
      </c>
      <c r="FX539" s="116">
        <f t="shared" si="4705"/>
        <v>0</v>
      </c>
      <c r="FY539" s="116">
        <f t="shared" si="4706"/>
        <v>0</v>
      </c>
      <c r="FZ539" s="116">
        <f t="shared" si="4707"/>
        <v>0</v>
      </c>
      <c r="GA539" s="116">
        <f t="shared" si="4708"/>
        <v>0</v>
      </c>
      <c r="GB539" s="116">
        <f t="shared" si="4709"/>
        <v>0</v>
      </c>
      <c r="GC539" s="116">
        <f t="shared" si="4710"/>
        <v>0</v>
      </c>
      <c r="GD539" s="116">
        <f t="shared" si="4711"/>
        <v>0</v>
      </c>
      <c r="GE539" s="210">
        <f t="shared" si="4712"/>
        <v>0</v>
      </c>
      <c r="GF539" s="211">
        <f t="shared" si="4713"/>
        <v>0</v>
      </c>
      <c r="GG539" s="116"/>
      <c r="GH539" s="116"/>
      <c r="GI539" s="116"/>
      <c r="GJ539" s="117"/>
      <c r="GL539" s="10"/>
      <c r="GM539" s="10"/>
      <c r="GN539" s="1"/>
      <c r="GO539" s="13"/>
      <c r="GP539" s="26"/>
      <c r="GQ539" s="5"/>
      <c r="GR539" s="5"/>
    </row>
    <row r="540" spans="1:256" ht="24.95" hidden="1" customHeight="1" outlineLevel="1" thickBot="1" x14ac:dyDescent="0.4">
      <c r="A540" s="108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47">
        <f t="shared" si="4661"/>
        <v>0</v>
      </c>
      <c r="N540" s="65"/>
      <c r="O540" s="70"/>
      <c r="P540" s="65"/>
      <c r="Q540" s="70"/>
      <c r="R540" s="65"/>
      <c r="S540" s="70"/>
      <c r="T540" s="65"/>
      <c r="U540" s="70"/>
      <c r="V540" s="113"/>
      <c r="W540" s="70"/>
      <c r="X540" s="70"/>
      <c r="Y540" s="70"/>
      <c r="Z540" s="113"/>
      <c r="AA540" s="70"/>
      <c r="AB540" s="113"/>
      <c r="AC540" s="70"/>
      <c r="AD540" s="113"/>
      <c r="AE540" s="114"/>
      <c r="AF540" s="113"/>
      <c r="AG540" s="70"/>
      <c r="AH540" s="113"/>
      <c r="AI540" s="70"/>
      <c r="AJ540" s="113"/>
      <c r="AK540" s="70"/>
      <c r="AL540" s="113"/>
      <c r="AM540" s="70"/>
      <c r="AN540" s="113"/>
      <c r="AO540" s="70"/>
      <c r="AP540" s="113"/>
      <c r="AQ540" s="70"/>
      <c r="AR540" s="113"/>
      <c r="AS540" s="70"/>
      <c r="AT540" s="113"/>
      <c r="AU540" s="70"/>
      <c r="AV540" s="113"/>
      <c r="AW540" s="70"/>
      <c r="AX540" s="113"/>
      <c r="AY540" s="70"/>
      <c r="AZ540" s="113"/>
      <c r="BA540" s="70"/>
      <c r="BB540" s="113"/>
      <c r="BC540" s="70"/>
      <c r="BD540" s="113"/>
      <c r="BE540" s="70"/>
      <c r="BF540" s="70"/>
      <c r="BG540" s="70">
        <f t="shared" si="4662"/>
        <v>0</v>
      </c>
      <c r="BH540" s="70">
        <f t="shared" si="4663"/>
        <v>0</v>
      </c>
      <c r="BI540" s="116"/>
      <c r="BJ540" s="62"/>
      <c r="BK540" s="62"/>
      <c r="BL540" s="237"/>
      <c r="BM540" s="108"/>
      <c r="BN540" s="116"/>
      <c r="BO540" s="116"/>
      <c r="BP540" s="116"/>
      <c r="BQ540" s="116"/>
      <c r="BR540" s="116"/>
      <c r="BS540" s="116"/>
      <c r="BT540" s="116"/>
      <c r="BU540" s="116"/>
      <c r="BV540" s="116"/>
      <c r="BW540" s="116"/>
      <c r="BX540" s="116"/>
      <c r="BY540" s="147">
        <f t="shared" si="4664"/>
        <v>0</v>
      </c>
      <c r="BZ540" s="65"/>
      <c r="CA540" s="70"/>
      <c r="CB540" s="65"/>
      <c r="CC540" s="70"/>
      <c r="CD540" s="65"/>
      <c r="CE540" s="70"/>
      <c r="CF540" s="65"/>
      <c r="CG540" s="70"/>
      <c r="CH540" s="113"/>
      <c r="CI540" s="70"/>
      <c r="CJ540" s="70"/>
      <c r="CK540" s="70"/>
      <c r="CL540" s="113"/>
      <c r="CM540" s="70"/>
      <c r="CN540" s="113"/>
      <c r="CO540" s="70"/>
      <c r="CP540" s="113"/>
      <c r="CQ540" s="114"/>
      <c r="CR540" s="113"/>
      <c r="CS540" s="70"/>
      <c r="CT540" s="113"/>
      <c r="CU540" s="70"/>
      <c r="CV540" s="113"/>
      <c r="CW540" s="70"/>
      <c r="CX540" s="113"/>
      <c r="CY540" s="70"/>
      <c r="CZ540" s="113"/>
      <c r="DA540" s="70"/>
      <c r="DB540" s="113"/>
      <c r="DC540" s="70"/>
      <c r="DD540" s="113"/>
      <c r="DE540" s="70"/>
      <c r="DF540" s="113"/>
      <c r="DG540" s="70"/>
      <c r="DH540" s="113"/>
      <c r="DI540" s="70"/>
      <c r="DJ540" s="113"/>
      <c r="DK540" s="70"/>
      <c r="DL540" s="113"/>
      <c r="DM540" s="70"/>
      <c r="DN540" s="113"/>
      <c r="DO540" s="70"/>
      <c r="DP540" s="113"/>
      <c r="DQ540" s="70"/>
      <c r="DR540" s="70"/>
      <c r="DS540" s="70">
        <f t="shared" si="4665"/>
        <v>0</v>
      </c>
      <c r="DT540" s="70">
        <f t="shared" si="4666"/>
        <v>0</v>
      </c>
      <c r="DU540" s="116"/>
      <c r="DV540" s="116"/>
      <c r="DW540" s="116"/>
      <c r="DX540" s="117"/>
      <c r="DY540" s="214"/>
      <c r="DZ540" s="116"/>
      <c r="EA540" s="116"/>
      <c r="EB540" s="116"/>
      <c r="EC540" s="116"/>
      <c r="ED540" s="116"/>
      <c r="EE540" s="116"/>
      <c r="EF540" s="116"/>
      <c r="EG540" s="116"/>
      <c r="EH540" s="116"/>
      <c r="EI540" s="116"/>
      <c r="EJ540" s="116">
        <f t="shared" si="4667"/>
        <v>0</v>
      </c>
      <c r="EK540" s="116">
        <f t="shared" si="4668"/>
        <v>0</v>
      </c>
      <c r="EL540" s="116">
        <f t="shared" si="4669"/>
        <v>0</v>
      </c>
      <c r="EM540" s="181">
        <f t="shared" si="4670"/>
        <v>0</v>
      </c>
      <c r="EN540" s="116">
        <f t="shared" si="4671"/>
        <v>0</v>
      </c>
      <c r="EO540" s="116">
        <f t="shared" si="4672"/>
        <v>0</v>
      </c>
      <c r="EP540" s="116">
        <f t="shared" si="4673"/>
        <v>0</v>
      </c>
      <c r="EQ540" s="116">
        <f t="shared" si="4674"/>
        <v>0</v>
      </c>
      <c r="ER540" s="116">
        <f t="shared" si="4675"/>
        <v>0</v>
      </c>
      <c r="ES540" s="116">
        <f t="shared" si="4676"/>
        <v>0</v>
      </c>
      <c r="ET540" s="116">
        <f t="shared" si="4677"/>
        <v>0</v>
      </c>
      <c r="EU540" s="116">
        <f t="shared" si="4678"/>
        <v>0</v>
      </c>
      <c r="EV540" s="116">
        <f t="shared" si="4679"/>
        <v>0</v>
      </c>
      <c r="EW540" s="181">
        <f t="shared" si="4680"/>
        <v>0</v>
      </c>
      <c r="EX540" s="116">
        <f t="shared" si="4681"/>
        <v>0</v>
      </c>
      <c r="EY540" s="116">
        <f t="shared" si="4682"/>
        <v>0</v>
      </c>
      <c r="EZ540" s="116">
        <f t="shared" si="4683"/>
        <v>0</v>
      </c>
      <c r="FA540" s="116">
        <f t="shared" si="4684"/>
        <v>0</v>
      </c>
      <c r="FB540" s="116">
        <f t="shared" si="4685"/>
        <v>0</v>
      </c>
      <c r="FC540" s="116">
        <f t="shared" si="4686"/>
        <v>0</v>
      </c>
      <c r="FD540" s="116">
        <f t="shared" si="4687"/>
        <v>0</v>
      </c>
      <c r="FE540" s="116">
        <f t="shared" si="4688"/>
        <v>0</v>
      </c>
      <c r="FF540" s="116">
        <f t="shared" si="4689"/>
        <v>0</v>
      </c>
      <c r="FG540" s="181">
        <f t="shared" si="4690"/>
        <v>0</v>
      </c>
      <c r="FH540" s="116">
        <f t="shared" si="4691"/>
        <v>0</v>
      </c>
      <c r="FI540" s="116">
        <f t="shared" si="4692"/>
        <v>0</v>
      </c>
      <c r="FJ540" s="116">
        <f t="shared" si="4693"/>
        <v>0</v>
      </c>
      <c r="FK540" s="116">
        <f t="shared" si="4694"/>
        <v>0</v>
      </c>
      <c r="FL540" s="116">
        <f t="shared" si="4695"/>
        <v>0</v>
      </c>
      <c r="FM540" s="116">
        <f t="shared" si="4696"/>
        <v>0</v>
      </c>
      <c r="FN540" s="116">
        <f t="shared" si="4697"/>
        <v>0</v>
      </c>
      <c r="FO540" s="116">
        <f t="shared" si="4698"/>
        <v>0</v>
      </c>
      <c r="FP540" s="116">
        <f t="shared" si="4699"/>
        <v>0</v>
      </c>
      <c r="FQ540" s="116">
        <f t="shared" si="4700"/>
        <v>0</v>
      </c>
      <c r="FR540" s="116"/>
      <c r="FS540" s="116">
        <f t="shared" si="4700"/>
        <v>0</v>
      </c>
      <c r="FT540" s="116">
        <f t="shared" si="4701"/>
        <v>0</v>
      </c>
      <c r="FU540" s="116">
        <f t="shared" si="4702"/>
        <v>0</v>
      </c>
      <c r="FV540" s="116">
        <f t="shared" si="4703"/>
        <v>0</v>
      </c>
      <c r="FW540" s="116">
        <f t="shared" si="4704"/>
        <v>0</v>
      </c>
      <c r="FX540" s="116">
        <f t="shared" si="4705"/>
        <v>0</v>
      </c>
      <c r="FY540" s="116">
        <f t="shared" si="4706"/>
        <v>0</v>
      </c>
      <c r="FZ540" s="116">
        <f t="shared" si="4707"/>
        <v>0</v>
      </c>
      <c r="GA540" s="116">
        <f t="shared" si="4708"/>
        <v>0</v>
      </c>
      <c r="GB540" s="116">
        <f t="shared" si="4709"/>
        <v>0</v>
      </c>
      <c r="GC540" s="116">
        <f t="shared" si="4710"/>
        <v>0</v>
      </c>
      <c r="GD540" s="116">
        <f t="shared" si="4711"/>
        <v>0</v>
      </c>
      <c r="GE540" s="210">
        <f t="shared" si="4712"/>
        <v>0</v>
      </c>
      <c r="GF540" s="211">
        <f t="shared" si="4713"/>
        <v>0</v>
      </c>
      <c r="GG540" s="116"/>
      <c r="GH540" s="116"/>
      <c r="GI540" s="116"/>
      <c r="GJ540" s="117"/>
      <c r="GL540" s="10"/>
      <c r="GM540" s="10"/>
      <c r="GN540" s="1"/>
      <c r="GO540" s="13"/>
      <c r="GP540" s="26"/>
      <c r="GQ540" s="5"/>
      <c r="GR540" s="5"/>
    </row>
    <row r="541" spans="1:256" s="18" customFormat="1" ht="24.95" customHeight="1" collapsed="1" thickBot="1" x14ac:dyDescent="0.35">
      <c r="A541" s="215"/>
      <c r="B541" s="216" t="s">
        <v>34</v>
      </c>
      <c r="C541" s="217"/>
      <c r="D541" s="218"/>
      <c r="E541" s="218"/>
      <c r="F541" s="218"/>
      <c r="G541" s="218"/>
      <c r="H541" s="218"/>
      <c r="I541" s="218"/>
      <c r="J541" s="218"/>
      <c r="K541" s="218"/>
      <c r="L541" s="219">
        <f>SUM(L524+L410+L397+L262+L250+L238+L225+L205+L190+L175+L158+L144+L130+L115+L94+L76+L62+L48+L33+L9)</f>
        <v>3472</v>
      </c>
      <c r="M541" s="219">
        <f>SUM(M524+M410+M397+M262+M250+M238+M225+M205+M190+M175+M158+M144+M130+M115+M94+M76+M62+M48+M33+M9)</f>
        <v>1684</v>
      </c>
      <c r="N541" s="220">
        <f>SUM(N524+N410+N397+N262+N250+N238+N225+N205+N190+N175+N158+N144+N130+N115+N94+N76+N62+N48+N33+N9)</f>
        <v>428</v>
      </c>
      <c r="O541" s="220">
        <f>SUM(O524+O410+O397+O262+O250+O238+O225+O205+O190+O175+O158+O144+O130+O115+O94+O76+O62+O48+O33+O9+O422+O439+O456+O507+O275+O288+O312+O329+O346+O363+O380+O490+O473)</f>
        <v>799</v>
      </c>
      <c r="P541" s="220">
        <f>SUM(P524+P410+P397+P262+P250+P238+P225+P205+P190+P175+P158+P144+P130+P115+P94+P76+P62+P48+P33+P9)</f>
        <v>672</v>
      </c>
      <c r="Q541" s="220">
        <f t="shared" ref="Q541:BH541" si="4714">SUM(Q524+Q410+Q397+Q262+Q250+Q238+Q225+Q205+Q190+Q175+Q158+Q144+Q130+Q115+Q94+Q76+Q62+Q48+Q33+Q9+Q422+Q439+Q456+Q507+Q275+Q288+Q312+Q329+Q346+Q363+Q380+Q490+Q473)</f>
        <v>1528</v>
      </c>
      <c r="R541" s="220">
        <f t="shared" si="4714"/>
        <v>1066</v>
      </c>
      <c r="S541" s="220">
        <f t="shared" si="4714"/>
        <v>936</v>
      </c>
      <c r="T541" s="220">
        <f t="shared" si="4714"/>
        <v>0</v>
      </c>
      <c r="U541" s="220">
        <f t="shared" si="4714"/>
        <v>0</v>
      </c>
      <c r="V541" s="220">
        <f t="shared" si="4714"/>
        <v>322</v>
      </c>
      <c r="W541" s="220">
        <f t="shared" si="4714"/>
        <v>280</v>
      </c>
      <c r="X541" s="220">
        <f t="shared" si="4714"/>
        <v>8</v>
      </c>
      <c r="Y541" s="219">
        <f t="shared" si="4714"/>
        <v>261.10000000000002</v>
      </c>
      <c r="Z541" s="220">
        <f t="shared" si="4714"/>
        <v>0</v>
      </c>
      <c r="AA541" s="220">
        <f t="shared" si="4714"/>
        <v>0</v>
      </c>
      <c r="AB541" s="220">
        <f t="shared" si="4714"/>
        <v>869</v>
      </c>
      <c r="AC541" s="220">
        <f t="shared" si="4714"/>
        <v>2399</v>
      </c>
      <c r="AD541" s="220">
        <f t="shared" si="4714"/>
        <v>50</v>
      </c>
      <c r="AE541" s="220">
        <f t="shared" si="4714"/>
        <v>2050</v>
      </c>
      <c r="AF541" s="220">
        <f t="shared" si="4714"/>
        <v>15</v>
      </c>
      <c r="AG541" s="220">
        <f t="shared" si="4714"/>
        <v>978</v>
      </c>
      <c r="AH541" s="220">
        <f t="shared" si="4714"/>
        <v>6</v>
      </c>
      <c r="AI541" s="219">
        <f t="shared" si="4714"/>
        <v>59.333333333333336</v>
      </c>
      <c r="AJ541" s="220">
        <f t="shared" si="4714"/>
        <v>0</v>
      </c>
      <c r="AK541" s="220">
        <f t="shared" si="4714"/>
        <v>0</v>
      </c>
      <c r="AL541" s="220">
        <f t="shared" si="4714"/>
        <v>25</v>
      </c>
      <c r="AM541" s="220">
        <f t="shared" si="4714"/>
        <v>1078</v>
      </c>
      <c r="AN541" s="220">
        <f t="shared" si="4714"/>
        <v>0</v>
      </c>
      <c r="AO541" s="220">
        <f t="shared" si="4714"/>
        <v>0</v>
      </c>
      <c r="AP541" s="220">
        <f t="shared" si="4714"/>
        <v>7</v>
      </c>
      <c r="AQ541" s="219">
        <f t="shared" si="4714"/>
        <v>97</v>
      </c>
      <c r="AR541" s="220">
        <f t="shared" si="4714"/>
        <v>41</v>
      </c>
      <c r="AS541" s="220">
        <f t="shared" si="4714"/>
        <v>250.66666666666666</v>
      </c>
      <c r="AT541" s="220">
        <f t="shared" si="4714"/>
        <v>29</v>
      </c>
      <c r="AU541" s="220">
        <f t="shared" si="4714"/>
        <v>225.00000000000003</v>
      </c>
      <c r="AV541" s="220">
        <f t="shared" si="4714"/>
        <v>0</v>
      </c>
      <c r="AW541" s="220">
        <f t="shared" si="4714"/>
        <v>0</v>
      </c>
      <c r="AX541" s="220">
        <f t="shared" si="4714"/>
        <v>21</v>
      </c>
      <c r="AY541" s="220">
        <f t="shared" si="4714"/>
        <v>154.33333333333334</v>
      </c>
      <c r="AZ541" s="220">
        <f t="shared" si="4714"/>
        <v>5</v>
      </c>
      <c r="BA541" s="219">
        <f t="shared" si="4714"/>
        <v>44</v>
      </c>
      <c r="BB541" s="220">
        <f t="shared" si="4714"/>
        <v>2</v>
      </c>
      <c r="BC541" s="219">
        <f t="shared" si="4714"/>
        <v>4</v>
      </c>
      <c r="BD541" s="220">
        <f t="shared" si="4714"/>
        <v>9</v>
      </c>
      <c r="BE541" s="220">
        <f t="shared" si="4714"/>
        <v>225</v>
      </c>
      <c r="BF541" s="220">
        <f t="shared" si="4714"/>
        <v>0</v>
      </c>
      <c r="BG541" s="219">
        <f t="shared" si="4714"/>
        <v>11376.433333333336</v>
      </c>
      <c r="BH541" s="219">
        <f t="shared" si="4714"/>
        <v>4101</v>
      </c>
      <c r="BI541" s="219"/>
      <c r="BJ541" s="219"/>
      <c r="BK541" s="219"/>
      <c r="BL541" s="221"/>
      <c r="BM541" s="222"/>
      <c r="BN541" s="216" t="s">
        <v>34</v>
      </c>
      <c r="BO541" s="217"/>
      <c r="BP541" s="218"/>
      <c r="BQ541" s="218"/>
      <c r="BR541" s="218"/>
      <c r="BS541" s="218"/>
      <c r="BT541" s="218"/>
      <c r="BU541" s="218"/>
      <c r="BV541" s="218"/>
      <c r="BW541" s="218"/>
      <c r="BX541" s="219">
        <f>SUM(BX524+BX410+BX397+BX262+BX250+BX238+BX225+BX205+BX190+BX175+BX158+BX144+BX130+BX115+BX94+BX76+BX62+BX48+BX33+BX9)</f>
        <v>4926</v>
      </c>
      <c r="BY541" s="219">
        <f>SUM(BY524+BY410+BY397+BY262+BY250+BY238+BY225+BY205+BY190+BY175+BY158+BY144+BY130+BY115+BY94+BY76+BY62+BY48+BY33+BY9)</f>
        <v>2904</v>
      </c>
      <c r="BZ541" s="219">
        <f t="shared" ref="BZ541:DK541" si="4715">SUM(BZ524+BZ410+BZ397+BZ262+BZ250+BZ238+BZ225+BZ205+BZ190+BZ175+BZ158+BZ144+BZ130+BZ115+BZ94+BZ76+BZ62+BZ48+BZ33+BZ9+BZ422+BZ439+BZ456+BZ507+BZ275+BZ288+BZ312+BZ329+BZ346+BZ363+BZ380+BZ473+BZ490)</f>
        <v>1307</v>
      </c>
      <c r="CA541" s="220">
        <f t="shared" si="4715"/>
        <v>1343</v>
      </c>
      <c r="CB541" s="220">
        <f t="shared" si="4715"/>
        <v>2034</v>
      </c>
      <c r="CC541" s="220">
        <f t="shared" si="4715"/>
        <v>2262</v>
      </c>
      <c r="CD541" s="220">
        <f t="shared" si="4715"/>
        <v>2252</v>
      </c>
      <c r="CE541" s="220">
        <f t="shared" si="4715"/>
        <v>2554</v>
      </c>
      <c r="CF541" s="220">
        <f t="shared" si="4715"/>
        <v>0</v>
      </c>
      <c r="CG541" s="220">
        <f t="shared" si="4715"/>
        <v>0</v>
      </c>
      <c r="CH541" s="220">
        <f t="shared" si="4715"/>
        <v>0</v>
      </c>
      <c r="CI541" s="220">
        <f t="shared" si="4715"/>
        <v>0</v>
      </c>
      <c r="CJ541" s="220">
        <f t="shared" si="4715"/>
        <v>114.46666666666667</v>
      </c>
      <c r="CK541" s="219">
        <f>SUM(CK524+CK410+CK397+CK262+CK250+CK238+CK225+CK205+CK190+CK175+CK158+CK144+CK130+CK115+CK94+CK76+CK62+CK48+CK33+CK9+CK422+CK439+CK456+CK507+CK275+CK288+CK312+CK329+CK346+CK363+CK380+CK473+CK490)</f>
        <v>506.4</v>
      </c>
      <c r="CL541" s="220">
        <f t="shared" si="4715"/>
        <v>0</v>
      </c>
      <c r="CM541" s="220">
        <f t="shared" si="4715"/>
        <v>0</v>
      </c>
      <c r="CN541" s="220">
        <f t="shared" si="4715"/>
        <v>72</v>
      </c>
      <c r="CO541" s="220">
        <f t="shared" si="4715"/>
        <v>362</v>
      </c>
      <c r="CP541" s="220">
        <f t="shared" si="4715"/>
        <v>46</v>
      </c>
      <c r="CQ541" s="220">
        <f t="shared" si="4715"/>
        <v>1890</v>
      </c>
      <c r="CR541" s="220">
        <f t="shared" si="4715"/>
        <v>19</v>
      </c>
      <c r="CS541" s="219">
        <f t="shared" si="4715"/>
        <v>1330.5</v>
      </c>
      <c r="CT541" s="220">
        <f t="shared" si="4715"/>
        <v>2</v>
      </c>
      <c r="CU541" s="220">
        <f t="shared" si="4715"/>
        <v>6</v>
      </c>
      <c r="CV541" s="220">
        <f t="shared" si="4715"/>
        <v>1</v>
      </c>
      <c r="CW541" s="220">
        <f t="shared" si="4715"/>
        <v>24</v>
      </c>
      <c r="CX541" s="220">
        <f t="shared" si="4715"/>
        <v>30</v>
      </c>
      <c r="CY541" s="220">
        <f t="shared" si="4715"/>
        <v>982</v>
      </c>
      <c r="CZ541" s="220">
        <f t="shared" si="4715"/>
        <v>0</v>
      </c>
      <c r="DA541" s="220">
        <f t="shared" si="4715"/>
        <v>0</v>
      </c>
      <c r="DB541" s="220">
        <f t="shared" si="4715"/>
        <v>20</v>
      </c>
      <c r="DC541" s="219">
        <f t="shared" si="4715"/>
        <v>134</v>
      </c>
      <c r="DD541" s="220">
        <f t="shared" si="4715"/>
        <v>82</v>
      </c>
      <c r="DE541" s="219">
        <f t="shared" si="4715"/>
        <v>546.33333333333326</v>
      </c>
      <c r="DF541" s="220">
        <f t="shared" si="4715"/>
        <v>0</v>
      </c>
      <c r="DG541" s="220">
        <f t="shared" si="4715"/>
        <v>0</v>
      </c>
      <c r="DH541" s="220">
        <f t="shared" si="4715"/>
        <v>0</v>
      </c>
      <c r="DI541" s="220">
        <f t="shared" si="4715"/>
        <v>0</v>
      </c>
      <c r="DJ541" s="220">
        <f t="shared" si="4715"/>
        <v>50</v>
      </c>
      <c r="DK541" s="219">
        <f t="shared" si="4715"/>
        <v>462.33333333333337</v>
      </c>
      <c r="DL541" s="220">
        <f>SUM(DL524+DL410+DL397+DL262+DL250+DL238+DL225+DL205+DL190+DL175+DL158+DL144+DL130+DL115+DL94+DL76+DL62+DL48+DL33+DL9+DL422+DL439+DL456+DL507)</f>
        <v>16</v>
      </c>
      <c r="DM541" s="219">
        <f>SUM(DM524+DM410+DM397+DM262+DM250+DM238+DM225+DM205+DM190+DM175+DM158+DM144+DM130+DM115+DM94+DM76+DM62+DM48+DM33+DM9+DM422+DM439+DM456+DM507+DM275+DM288+DM312+DM329+DM346+DM363+DM380)</f>
        <v>478.66666666666663</v>
      </c>
      <c r="DN541" s="220">
        <f>SUM(DN524+DN410+DN397+DN262+DN250+DN238+DN225+DN205+DN190+DN175+DN158+DN144+DN130+DN115+DN94+DN76+DN62+DN48+DN33+DN9+DN422+DN439+DN456+DN507)</f>
        <v>2</v>
      </c>
      <c r="DO541" s="219">
        <f>SUM(DO524+DO410+DO397+DO262+DO250+DO238+DO225+DO205+DO190+DO175+DO158+DO144+DO130+DO115+DO94+DO76+DO62+DO48+DO33+DO9+DO422+DO439+DO456+DO507+DO275+DO288+DO312+DO329+DO346+DO363+DO380)</f>
        <v>4</v>
      </c>
      <c r="DP541" s="220">
        <f>SUM(DP524+DP410+DP397+DP262+DP250+DP238+DP225+DP205+DP190+DP175+DP158+DP144+DP130+DP115+DP94+DP76+DP62+DP48+DP33+DP9+DP422+DP439+DP456+DP507)</f>
        <v>9</v>
      </c>
      <c r="DQ541" s="220">
        <f>SUM(DQ524+DQ410+DQ397+DQ262+DQ250+DQ238+DQ225+DQ205+DQ190+DQ175+DQ158+DQ144+DQ130+DQ115+DQ94+DQ76+DQ62+DQ48+DQ33+DQ9+DQ422+DQ439+DQ456+DQ507+DQ275+DQ288+DQ312+DQ329+DQ346+DQ363+DQ380)</f>
        <v>225</v>
      </c>
      <c r="DR541" s="219">
        <f>SUM(DR524+DR410+DR397+DR262+DR250+DR238+DR225+DR205+DR190+DR175+DR158+DR144+DR130+DR115+DR94+DR76+DR62+DR48+DR33+DR9+DR422+DR439+DR456+DR507+DR275+DR288+DR312+DR329+DR346+DR363+DR380)</f>
        <v>0</v>
      </c>
      <c r="DS541" s="219">
        <f>SUM(DS524+DS410+DS397+DS262+DS250+DS238+DS225+DS205+DS190+DS175+DS158+DS144+DS130+DS115+DS94+DS76+DS62+DS48+DS33+DS9+DS422+DS439+DS456+DS507+DS275+DS288+DS312+DS329+DS346+DS363+DS380+DS473+DS490)</f>
        <v>13224.700000000003</v>
      </c>
      <c r="DT541" s="219">
        <f>SUM(DT524+DT410+DT397+DT262+DT250+DT238+DT225+DT205+DT190+DT175+DT158+DT144+DT130+DT115+DT94+DT76+DT62+DT48+DT33+DT9+DT422+DT439+DT456+DT507+DT275+DT288+DT312+DT329+DT346+DT363+DT380+DT473+DT490)</f>
        <v>7898.8</v>
      </c>
      <c r="DU541" s="219"/>
      <c r="DV541" s="219"/>
      <c r="DW541" s="219"/>
      <c r="DX541" s="221"/>
      <c r="DY541" s="223" t="s">
        <v>56</v>
      </c>
      <c r="DZ541" s="216" t="s">
        <v>34</v>
      </c>
      <c r="EA541" s="219"/>
      <c r="EB541" s="219"/>
      <c r="EC541" s="219"/>
      <c r="ED541" s="219"/>
      <c r="EE541" s="219"/>
      <c r="EF541" s="219"/>
      <c r="EG541" s="219"/>
      <c r="EH541" s="219"/>
      <c r="EI541" s="219"/>
      <c r="EJ541" s="219" t="e">
        <f>SUM(EJ9+EJ33+EJ48+EJ62+EJ76+EJ94+EJ115+EJ130+EJ144+EJ158+EJ175+EJ190+EJ205+EJ225+EJ238+EJ250+EJ262+EJ397+EJ410+EJ524+#REF!)</f>
        <v>#REF!</v>
      </c>
      <c r="EK541" s="219" t="e">
        <f>SUM(EK9+EK33+EK48+EK62+EK76+EK94+EK115+EK130+EK144+EK158+EK175+EK190+EK205+EK225+EK238+EK250+EK262+EK397+EK410+EK524+#REF!)</f>
        <v>#REF!</v>
      </c>
      <c r="EL541" s="219" t="e">
        <f>SUM(EL9+EL33+EL48+EL62+EL76+EL94+EL115+EL130+EL144+EL158+EL175+EL190+EL205+EL225+EL238+EL250+EL262+EL397+EL410+EL524+#REF!)</f>
        <v>#REF!</v>
      </c>
      <c r="EM541" s="220">
        <f>SUM(EM524+EM410+EM397+EM262+EM250+EM238+EM225+EM205+EM190+EM175+EM158+EM144+EM130+EM115+EM94+EM76+EM62+EM48+EM33+EM9+EM422+EM439+EM456+EM507+EM275+EM288+EM312+EM329+EM346+EM363+EM380+EM473+EM490)</f>
        <v>2142</v>
      </c>
      <c r="EN541" s="220">
        <f t="shared" ref="EN541:GD541" si="4716">SUM(EN524+EN410+EN397+EN262+EN250+EN238+EN225+EN205+EN190+EN175+EN158+EN144+EN130+EN115+EN94+EN76+EN62+EN48+EN33+EN9+EN422+EN439+EN456+EN507+EN275+EN288+EN312+EN329+EN346+EN363+EN380+EN473+EN490)</f>
        <v>3720</v>
      </c>
      <c r="EO541" s="220">
        <f t="shared" si="4716"/>
        <v>3790</v>
      </c>
      <c r="EP541" s="220">
        <f t="shared" si="4716"/>
        <v>3318</v>
      </c>
      <c r="EQ541" s="220">
        <f t="shared" si="4716"/>
        <v>3490</v>
      </c>
      <c r="ER541" s="220">
        <f t="shared" si="4716"/>
        <v>0</v>
      </c>
      <c r="ES541" s="220">
        <f t="shared" si="4716"/>
        <v>0</v>
      </c>
      <c r="ET541" s="220">
        <f t="shared" si="4716"/>
        <v>322</v>
      </c>
      <c r="EU541" s="220">
        <f t="shared" si="4716"/>
        <v>280</v>
      </c>
      <c r="EV541" s="219">
        <f t="shared" si="4716"/>
        <v>122.46666666666667</v>
      </c>
      <c r="EW541" s="219">
        <f t="shared" si="4716"/>
        <v>767.49999999999989</v>
      </c>
      <c r="EX541" s="220">
        <f t="shared" si="4716"/>
        <v>0</v>
      </c>
      <c r="EY541" s="220">
        <f t="shared" si="4716"/>
        <v>0</v>
      </c>
      <c r="EZ541" s="220">
        <f t="shared" si="4716"/>
        <v>941</v>
      </c>
      <c r="FA541" s="220">
        <f t="shared" si="4716"/>
        <v>2761</v>
      </c>
      <c r="FB541" s="220">
        <f t="shared" si="4716"/>
        <v>96</v>
      </c>
      <c r="FC541" s="220">
        <f t="shared" si="4716"/>
        <v>3940</v>
      </c>
      <c r="FD541" s="220">
        <f t="shared" si="4716"/>
        <v>37</v>
      </c>
      <c r="FE541" s="220">
        <f t="shared" si="4716"/>
        <v>2308.5</v>
      </c>
      <c r="FF541" s="220">
        <f t="shared" si="4716"/>
        <v>8</v>
      </c>
      <c r="FG541" s="219">
        <f t="shared" si="4716"/>
        <v>65.333333333333343</v>
      </c>
      <c r="FH541" s="220">
        <f t="shared" si="4716"/>
        <v>1</v>
      </c>
      <c r="FI541" s="220">
        <f t="shared" si="4716"/>
        <v>24</v>
      </c>
      <c r="FJ541" s="220">
        <f t="shared" si="4716"/>
        <v>57</v>
      </c>
      <c r="FK541" s="220">
        <f t="shared" si="4716"/>
        <v>2060</v>
      </c>
      <c r="FL541" s="220">
        <f t="shared" si="4716"/>
        <v>0</v>
      </c>
      <c r="FM541" s="220">
        <f t="shared" si="4716"/>
        <v>0</v>
      </c>
      <c r="FN541" s="220">
        <f t="shared" si="4716"/>
        <v>27</v>
      </c>
      <c r="FO541" s="220">
        <f t="shared" si="4716"/>
        <v>231</v>
      </c>
      <c r="FP541" s="220">
        <f t="shared" si="4716"/>
        <v>123</v>
      </c>
      <c r="FQ541" s="220">
        <f t="shared" si="4716"/>
        <v>796.99999999999989</v>
      </c>
      <c r="FR541" s="220">
        <f t="shared" si="4716"/>
        <v>0</v>
      </c>
      <c r="FS541" s="220">
        <f t="shared" si="4716"/>
        <v>225.00000000000003</v>
      </c>
      <c r="FT541" s="220">
        <f t="shared" si="4716"/>
        <v>0</v>
      </c>
      <c r="FU541" s="220">
        <f t="shared" si="4716"/>
        <v>0</v>
      </c>
      <c r="FV541" s="220">
        <f t="shared" si="4716"/>
        <v>71</v>
      </c>
      <c r="FW541" s="220">
        <f t="shared" si="4716"/>
        <v>616.66666666666674</v>
      </c>
      <c r="FX541" s="220">
        <f t="shared" si="4716"/>
        <v>24</v>
      </c>
      <c r="FY541" s="219">
        <f t="shared" si="4716"/>
        <v>522.66666666666663</v>
      </c>
      <c r="FZ541" s="220">
        <f t="shared" si="4716"/>
        <v>4</v>
      </c>
      <c r="GA541" s="219">
        <f t="shared" si="4716"/>
        <v>8</v>
      </c>
      <c r="GB541" s="220">
        <f t="shared" si="4716"/>
        <v>18</v>
      </c>
      <c r="GC541" s="220">
        <f t="shared" si="4716"/>
        <v>450</v>
      </c>
      <c r="GD541" s="220">
        <f t="shared" si="4716"/>
        <v>0</v>
      </c>
      <c r="GE541" s="219">
        <f>SUM(GE524+GE410+GE397+GE262+GE250+GE238+GE225+GE205+GE190+GE175+GE158+GE144+GE130+GE115+GE94+GE76+GE62+GE48+GE33+GE9+GE422+GE439+GE456+GE507+GE275+GE288+GE312+GE329+GE346+GE363+GE380+GE473+GE490)</f>
        <v>24601.133333333335</v>
      </c>
      <c r="GF541" s="219">
        <f>SUM(GF524+GF410+GF397+GF262+GF250+GF238+GF225+GF205+GF190+GF175+GF158+GF144+GF130+GF115+GF94+GF76+GF62+GF48+GF33+GF9+GF422+GF439+GF456+GF507+GF275+GF288+GF312+GF329+GF346+GF363+GF380+GF473+GF490)</f>
        <v>11999.800000000001</v>
      </c>
      <c r="GG541" s="219">
        <f>SUM(GG524+GG410+GG397+GG262+GG250+GG238+GG225+GG205+GG190+GG175+GG158+GG144+GG130+GG115+GG94+GG76+GG62+GG48+GG33+GG9)</f>
        <v>0</v>
      </c>
      <c r="GH541" s="219">
        <f>SUM(GH524+GH410+GH397+GH262+GH250+GH238+GH225+GH205+GH190+GH175+GH158+GH144+GH130+GH115+GH94+GH76+GH62+GH48+GH33+GH9)</f>
        <v>0</v>
      </c>
      <c r="GI541" s="219">
        <f>SUM(GI524+GI410+GI397+GI262+GI250+GI238+GI225+GI205+GI190+GI175+GI158+GI144+GI130+GI115+GI94+GI76+GI62+GI48+GI33+GI9)</f>
        <v>0</v>
      </c>
      <c r="GJ541" s="224"/>
      <c r="GL541" s="30"/>
      <c r="GM541" s="30"/>
      <c r="GN541" s="30"/>
      <c r="GO541" s="30"/>
      <c r="GP541" s="30"/>
      <c r="GQ541" s="30"/>
      <c r="GR541" s="30"/>
    </row>
    <row r="542" spans="1:256" ht="45.75" customHeight="1" x14ac:dyDescent="0.3">
      <c r="B542" s="258" t="s">
        <v>36</v>
      </c>
      <c r="C542" s="259" t="s">
        <v>454</v>
      </c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AI542" s="16"/>
      <c r="AJ542" s="3" t="s">
        <v>33</v>
      </c>
      <c r="AK542" s="3" t="s">
        <v>33</v>
      </c>
      <c r="BG542" s="16"/>
      <c r="BH542" s="16"/>
      <c r="BI542" s="4"/>
      <c r="BJ542" s="4"/>
      <c r="BK542" s="4"/>
      <c r="BN542" s="258" t="s">
        <v>36</v>
      </c>
      <c r="BO542" s="259" t="s">
        <v>454</v>
      </c>
      <c r="BP542" s="259"/>
      <c r="BQ542" s="259"/>
      <c r="BR542" s="259"/>
      <c r="BS542" s="259"/>
      <c r="BT542" s="259"/>
      <c r="BU542" s="259"/>
      <c r="BV542" s="259"/>
      <c r="BW542" s="259"/>
      <c r="BX542" s="259"/>
      <c r="BY542" s="259"/>
      <c r="BZ542" s="259"/>
      <c r="CA542" s="259"/>
      <c r="CB542" s="259"/>
      <c r="CC542" s="259"/>
      <c r="CD542" s="259"/>
      <c r="CE542" s="259"/>
      <c r="CF542" s="259"/>
      <c r="CG542" s="259"/>
      <c r="CH542" s="259"/>
      <c r="CI542" s="259"/>
      <c r="CJ542" s="259"/>
      <c r="CU542" s="16"/>
      <c r="DS542" s="16"/>
      <c r="DT542" s="10"/>
      <c r="DU542" s="4"/>
      <c r="DV542" s="4"/>
      <c r="DW542" s="4"/>
      <c r="DY542" s="35" t="s">
        <v>56</v>
      </c>
      <c r="DZ542" s="258" t="s">
        <v>36</v>
      </c>
      <c r="EA542" s="259" t="s">
        <v>454</v>
      </c>
      <c r="EB542" s="259"/>
      <c r="EC542" s="259"/>
      <c r="ED542" s="259"/>
      <c r="EE542" s="259"/>
      <c r="EF542" s="259"/>
      <c r="EG542" s="259"/>
      <c r="EH542" s="259"/>
      <c r="EI542" s="259"/>
      <c r="EJ542" s="259"/>
      <c r="EK542" s="259"/>
      <c r="EL542" s="259"/>
      <c r="EM542" s="259"/>
      <c r="EN542" s="259"/>
      <c r="EO542" s="259"/>
      <c r="EP542" s="259"/>
      <c r="EQ542" s="259"/>
      <c r="ER542" s="259"/>
      <c r="ES542" s="259"/>
      <c r="ET542" s="259"/>
      <c r="EU542" s="259"/>
      <c r="EV542" s="259"/>
      <c r="FH542" s="16"/>
      <c r="GE542" s="3"/>
      <c r="GF542" s="16"/>
      <c r="GG542" s="4"/>
      <c r="GH542" s="4"/>
      <c r="GI542" s="4"/>
      <c r="GK542" s="17"/>
      <c r="GL542" s="14"/>
      <c r="GM542" s="21"/>
      <c r="GN542" s="21"/>
      <c r="GO542" s="14"/>
      <c r="GP542" s="14"/>
      <c r="GQ542" s="14"/>
      <c r="GR542" s="14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</row>
    <row r="543" spans="1:256" ht="21" x14ac:dyDescent="0.35">
      <c r="B543" s="258"/>
      <c r="C543" s="258"/>
      <c r="D543" s="260"/>
      <c r="E543" s="260"/>
      <c r="F543" s="260"/>
      <c r="G543" s="260"/>
      <c r="H543" s="260"/>
      <c r="I543" s="260"/>
      <c r="J543" s="260"/>
      <c r="K543" s="260"/>
      <c r="L543" s="258"/>
      <c r="M543" s="258"/>
      <c r="N543" s="258"/>
      <c r="O543" s="258"/>
      <c r="P543" s="258"/>
      <c r="Q543" s="258"/>
      <c r="R543" s="258"/>
      <c r="S543" s="258"/>
      <c r="T543" s="258"/>
      <c r="U543" s="258"/>
      <c r="V543" s="258"/>
      <c r="W543" s="258"/>
      <c r="X543" s="5"/>
      <c r="Y543" s="10"/>
      <c r="Z543" s="5"/>
      <c r="AA543" s="5"/>
      <c r="AB543" s="5"/>
      <c r="AC543" s="5"/>
      <c r="AD543" s="5"/>
      <c r="AE543" s="5"/>
      <c r="AF543" s="5"/>
      <c r="AG543" s="5"/>
      <c r="AH543" s="5"/>
      <c r="AI543" s="10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10"/>
      <c r="BH543" s="5"/>
      <c r="BI543" s="5"/>
      <c r="BJ543" s="5"/>
      <c r="BK543" s="5"/>
      <c r="BL543" s="5"/>
      <c r="BM543" s="5"/>
      <c r="BN543" s="258"/>
      <c r="BO543" s="258"/>
      <c r="BP543" s="260"/>
      <c r="BQ543" s="260"/>
      <c r="BR543" s="260"/>
      <c r="BS543" s="260"/>
      <c r="BT543" s="260"/>
      <c r="BU543" s="260"/>
      <c r="BV543" s="260"/>
      <c r="BW543" s="260"/>
      <c r="BX543" s="258"/>
      <c r="BY543" s="258"/>
      <c r="BZ543" s="258"/>
      <c r="CA543" s="258"/>
      <c r="CB543" s="258"/>
      <c r="CC543" s="258"/>
      <c r="CD543" s="258"/>
      <c r="CE543" s="258"/>
      <c r="CF543" s="258"/>
      <c r="CG543" s="258"/>
      <c r="CH543" s="258"/>
      <c r="CI543" s="258"/>
      <c r="CJ543" s="5"/>
      <c r="CK543" s="10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36" t="s">
        <v>56</v>
      </c>
      <c r="DZ543" s="258"/>
      <c r="EA543" s="258"/>
      <c r="EB543" s="260"/>
      <c r="EC543" s="260"/>
      <c r="ED543" s="260"/>
      <c r="EE543" s="260"/>
      <c r="EF543" s="260"/>
      <c r="EG543" s="260"/>
      <c r="EH543" s="260"/>
      <c r="EI543" s="260"/>
      <c r="EJ543" s="258"/>
      <c r="EK543" s="258"/>
      <c r="EL543" s="258"/>
      <c r="EM543" s="258"/>
      <c r="EN543" s="258"/>
      <c r="EO543" s="258"/>
      <c r="EP543" s="258"/>
      <c r="EQ543" s="258"/>
      <c r="ER543" s="258"/>
      <c r="ES543" s="258"/>
      <c r="ET543" s="258"/>
      <c r="EU543" s="258"/>
      <c r="EV543" s="5"/>
      <c r="FG543" s="16"/>
      <c r="GL543" s="5"/>
      <c r="GM543" s="5"/>
      <c r="GN543" s="5"/>
      <c r="GO543" s="5"/>
      <c r="GP543" s="5"/>
      <c r="GQ543" s="5"/>
      <c r="GR543" s="5"/>
    </row>
    <row r="544" spans="1:256" ht="20.25" x14ac:dyDescent="0.3">
      <c r="B544" s="261" t="s">
        <v>455</v>
      </c>
      <c r="C544" s="261"/>
      <c r="D544" s="261"/>
      <c r="E544" s="261"/>
      <c r="F544" s="261"/>
      <c r="G544" s="261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  <c r="V544" s="262"/>
      <c r="W544" s="262"/>
      <c r="X544" s="257"/>
      <c r="Y544" s="257"/>
      <c r="Z544" s="257"/>
      <c r="AA544" s="257"/>
      <c r="AB544" s="257"/>
      <c r="AC544" s="257"/>
      <c r="AD544" s="257"/>
      <c r="AE544" s="257"/>
      <c r="AF544" s="257"/>
      <c r="AG544" s="257"/>
      <c r="AH544" s="257"/>
      <c r="AI544" s="257"/>
      <c r="AJ544" s="257"/>
      <c r="AK544" s="257"/>
      <c r="AL544" s="257"/>
      <c r="AM544" s="257"/>
      <c r="AN544" s="257"/>
      <c r="AO544" s="257"/>
      <c r="AP544" s="257"/>
      <c r="AQ544" s="257"/>
      <c r="AR544" s="257"/>
      <c r="AS544" s="257"/>
      <c r="AT544" s="257"/>
      <c r="AU544" s="257"/>
      <c r="AV544" s="257"/>
      <c r="AW544" s="257"/>
      <c r="AX544" s="257"/>
      <c r="AY544" s="257"/>
      <c r="AZ544" s="257"/>
      <c r="BA544" s="257"/>
      <c r="BB544" s="257"/>
      <c r="BC544" s="257"/>
      <c r="BD544" s="257"/>
      <c r="BE544" s="257"/>
      <c r="BF544" s="257"/>
      <c r="BG544" s="257"/>
      <c r="BH544" s="5"/>
      <c r="BI544" s="5"/>
      <c r="BJ544" s="5"/>
      <c r="BK544" s="5"/>
      <c r="BL544" s="5"/>
      <c r="BM544" s="5"/>
      <c r="BN544" s="261" t="s">
        <v>455</v>
      </c>
      <c r="BO544" s="261"/>
      <c r="BP544" s="261"/>
      <c r="BQ544" s="261"/>
      <c r="BR544" s="261"/>
      <c r="BS544" s="261"/>
      <c r="BT544" s="261"/>
      <c r="BU544" s="261"/>
      <c r="BV544" s="261"/>
      <c r="BW544" s="261"/>
      <c r="BX544" s="261"/>
      <c r="BY544" s="261"/>
      <c r="BZ544" s="261"/>
      <c r="CA544" s="261"/>
      <c r="CB544" s="261"/>
      <c r="CC544" s="261"/>
      <c r="CD544" s="261"/>
      <c r="CE544" s="261"/>
      <c r="CF544" s="261"/>
      <c r="CG544" s="261"/>
      <c r="CH544" s="262"/>
      <c r="CI544" s="262"/>
      <c r="CJ544" s="257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36" t="s">
        <v>56</v>
      </c>
      <c r="DZ544" s="261" t="s">
        <v>455</v>
      </c>
      <c r="EA544" s="261"/>
      <c r="EB544" s="261"/>
      <c r="EC544" s="261"/>
      <c r="ED544" s="261"/>
      <c r="EE544" s="261"/>
      <c r="EF544" s="261"/>
      <c r="EG544" s="261"/>
      <c r="EH544" s="261"/>
      <c r="EI544" s="261"/>
      <c r="EJ544" s="261"/>
      <c r="EK544" s="261"/>
      <c r="EL544" s="261"/>
      <c r="EM544" s="261"/>
      <c r="EN544" s="261"/>
      <c r="EO544" s="261"/>
      <c r="EP544" s="261"/>
      <c r="EQ544" s="261"/>
      <c r="ER544" s="261"/>
      <c r="ES544" s="261"/>
      <c r="ET544" s="262"/>
      <c r="EU544" s="262"/>
      <c r="EV544" s="257"/>
      <c r="GF544" s="18"/>
    </row>
    <row r="545" spans="2:188" ht="21" x14ac:dyDescent="0.35">
      <c r="B545" s="263" t="s">
        <v>456</v>
      </c>
      <c r="C545" s="263"/>
      <c r="D545" s="263"/>
      <c r="E545" s="263"/>
      <c r="F545" s="263"/>
      <c r="G545" s="263"/>
      <c r="H545" s="263"/>
      <c r="I545" s="263"/>
      <c r="J545" s="263"/>
      <c r="K545" s="263"/>
      <c r="L545" s="263"/>
      <c r="M545" s="263"/>
      <c r="N545" s="263"/>
      <c r="O545" s="263"/>
      <c r="P545" s="263"/>
      <c r="Q545" s="263"/>
      <c r="R545" s="263"/>
      <c r="S545" s="263"/>
      <c r="T545" s="263"/>
      <c r="U545" s="263"/>
      <c r="V545" s="258"/>
      <c r="W545" s="258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263" t="s">
        <v>456</v>
      </c>
      <c r="BO545" s="263"/>
      <c r="BP545" s="263"/>
      <c r="BQ545" s="263"/>
      <c r="BR545" s="263"/>
      <c r="BS545" s="263"/>
      <c r="BT545" s="263"/>
      <c r="BU545" s="263"/>
      <c r="BV545" s="263"/>
      <c r="BW545" s="263"/>
      <c r="BX545" s="263"/>
      <c r="BY545" s="263"/>
      <c r="BZ545" s="263"/>
      <c r="CA545" s="263"/>
      <c r="CB545" s="263"/>
      <c r="CC545" s="263"/>
      <c r="CD545" s="263"/>
      <c r="CE545" s="263"/>
      <c r="CF545" s="263"/>
      <c r="CG545" s="263"/>
      <c r="CH545" s="258"/>
      <c r="CI545" s="258"/>
      <c r="CJ545" s="5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5"/>
      <c r="DV545" s="5"/>
      <c r="DW545" s="5"/>
      <c r="DX545" s="5"/>
      <c r="DY545" s="36" t="s">
        <v>56</v>
      </c>
      <c r="DZ545" s="263" t="s">
        <v>456</v>
      </c>
      <c r="EA545" s="263"/>
      <c r="EB545" s="263"/>
      <c r="EC545" s="263"/>
      <c r="ED545" s="263"/>
      <c r="EE545" s="263"/>
      <c r="EF545" s="263"/>
      <c r="EG545" s="263"/>
      <c r="EH545" s="263"/>
      <c r="EI545" s="263"/>
      <c r="EJ545" s="263"/>
      <c r="EK545" s="263"/>
      <c r="EL545" s="263"/>
      <c r="EM545" s="263"/>
      <c r="EN545" s="263"/>
      <c r="EO545" s="263"/>
      <c r="EP545" s="263"/>
      <c r="EQ545" s="263"/>
      <c r="ER545" s="263"/>
      <c r="ES545" s="263"/>
      <c r="ET545" s="258"/>
      <c r="EU545" s="258"/>
      <c r="EV545" s="5"/>
    </row>
    <row r="546" spans="2:188" ht="20.25" x14ac:dyDescent="0.3">
      <c r="B546" s="263" t="s">
        <v>457</v>
      </c>
      <c r="C546" s="263"/>
      <c r="D546" s="263"/>
      <c r="E546" s="263"/>
      <c r="F546" s="263"/>
      <c r="G546" s="263"/>
      <c r="H546" s="263"/>
      <c r="I546" s="263"/>
      <c r="J546" s="263"/>
      <c r="K546" s="263"/>
      <c r="L546" s="263"/>
      <c r="M546" s="263"/>
      <c r="N546" s="263"/>
      <c r="O546" s="263"/>
      <c r="P546" s="263"/>
      <c r="Q546" s="263"/>
      <c r="R546" s="263"/>
      <c r="S546" s="263"/>
      <c r="T546" s="263"/>
      <c r="U546" s="263"/>
      <c r="V546" s="260"/>
      <c r="W546" s="260"/>
      <c r="Y546" s="16"/>
      <c r="AI546" s="16"/>
      <c r="BA546" s="16"/>
      <c r="BC546" s="242"/>
      <c r="BN546" s="263" t="s">
        <v>457</v>
      </c>
      <c r="BO546" s="263"/>
      <c r="BP546" s="263"/>
      <c r="BQ546" s="263"/>
      <c r="BR546" s="263"/>
      <c r="BS546" s="263"/>
      <c r="BT546" s="263"/>
      <c r="BU546" s="263"/>
      <c r="BV546" s="263"/>
      <c r="BW546" s="263"/>
      <c r="BX546" s="263"/>
      <c r="BY546" s="263"/>
      <c r="BZ546" s="263"/>
      <c r="CA546" s="263"/>
      <c r="CB546" s="263"/>
      <c r="CC546" s="263"/>
      <c r="CD546" s="263"/>
      <c r="CE546" s="263"/>
      <c r="CF546" s="263"/>
      <c r="CG546" s="263"/>
      <c r="CH546" s="260"/>
      <c r="CI546" s="260"/>
      <c r="DS546" s="16"/>
      <c r="DT546" s="16"/>
      <c r="DU546" s="5"/>
      <c r="DV546" s="5"/>
      <c r="DW546" s="5"/>
      <c r="DX546" s="5"/>
      <c r="DY546" s="36" t="s">
        <v>56</v>
      </c>
      <c r="DZ546" s="263" t="s">
        <v>457</v>
      </c>
      <c r="EA546" s="263"/>
      <c r="EB546" s="263"/>
      <c r="EC546" s="263"/>
      <c r="ED546" s="263"/>
      <c r="EE546" s="263"/>
      <c r="EF546" s="263"/>
      <c r="EG546" s="263"/>
      <c r="EH546" s="263"/>
      <c r="EI546" s="263"/>
      <c r="EJ546" s="263"/>
      <c r="EK546" s="263"/>
      <c r="EL546" s="263"/>
      <c r="EM546" s="263"/>
      <c r="EN546" s="263"/>
      <c r="EO546" s="263"/>
      <c r="EP546" s="263"/>
      <c r="EQ546" s="263"/>
      <c r="ER546" s="263"/>
      <c r="ES546" s="263"/>
      <c r="ET546" s="260"/>
      <c r="EU546" s="260"/>
      <c r="FG546" s="16"/>
      <c r="GA546" s="16"/>
      <c r="GE546" s="3"/>
      <c r="GF546" s="3"/>
    </row>
    <row r="547" spans="2:188" x14ac:dyDescent="0.35">
      <c r="BN547" s="48"/>
      <c r="BO547" s="49"/>
      <c r="BP547" s="49"/>
      <c r="BQ547" s="49"/>
      <c r="BR547" s="49"/>
      <c r="BS547" s="50"/>
      <c r="BT547" s="50"/>
      <c r="BU547" s="50"/>
      <c r="BV547" s="49"/>
      <c r="BW547" s="50"/>
      <c r="BX547" s="47"/>
      <c r="BY547" s="51"/>
      <c r="BZ547" s="46"/>
      <c r="CA547" s="48"/>
      <c r="CB547" s="46"/>
      <c r="CC547" s="48"/>
      <c r="CD547" s="46"/>
      <c r="CE547" s="48"/>
      <c r="CF547" s="46"/>
      <c r="CG547" s="48"/>
      <c r="CH547" s="52"/>
      <c r="CI547" s="48"/>
      <c r="CJ547" s="48"/>
      <c r="CK547" s="48"/>
      <c r="CL547" s="52"/>
      <c r="CM547" s="48"/>
      <c r="CN547" s="52"/>
      <c r="CO547" s="48"/>
      <c r="CP547" s="52"/>
      <c r="CQ547" s="53"/>
      <c r="CR547" s="52"/>
      <c r="CS547" s="48"/>
      <c r="CT547" s="52"/>
      <c r="CU547" s="48"/>
      <c r="CV547" s="52"/>
      <c r="CW547" s="48"/>
      <c r="CX547" s="52"/>
      <c r="CY547" s="48"/>
      <c r="CZ547" s="52"/>
      <c r="DA547" s="48"/>
      <c r="DB547" s="52"/>
      <c r="DC547" s="48"/>
      <c r="DD547" s="52"/>
      <c r="DE547" s="48"/>
      <c r="DF547" s="48"/>
      <c r="DG547" s="48"/>
      <c r="DH547" s="52"/>
      <c r="DI547" s="48"/>
      <c r="DJ547" s="52"/>
      <c r="DK547" s="6"/>
      <c r="DL547" s="52"/>
      <c r="DM547" s="48"/>
      <c r="DN547" s="52"/>
      <c r="DO547" s="48"/>
      <c r="DP547" s="52"/>
      <c r="DQ547" s="48"/>
      <c r="DR547" s="48"/>
      <c r="DS547" s="48"/>
      <c r="DT547" s="48"/>
      <c r="DU547" s="5"/>
      <c r="DV547" s="5"/>
      <c r="DW547" s="5"/>
      <c r="DX547" s="5"/>
      <c r="DY547" s="36" t="s">
        <v>56</v>
      </c>
      <c r="DZ547" s="5"/>
      <c r="EA547" s="5"/>
    </row>
    <row r="548" spans="2:188" ht="18.75" x14ac:dyDescent="0.3">
      <c r="O548" s="3">
        <v>799</v>
      </c>
      <c r="P548" s="3">
        <v>586</v>
      </c>
      <c r="Q548" s="3">
        <v>1528</v>
      </c>
      <c r="R548" s="3">
        <v>346</v>
      </c>
      <c r="S548" s="3">
        <v>936</v>
      </c>
      <c r="T548" s="3">
        <v>0</v>
      </c>
      <c r="U548" s="3">
        <v>0</v>
      </c>
      <c r="V548" s="3">
        <v>42</v>
      </c>
      <c r="W548" s="3">
        <v>280</v>
      </c>
      <c r="X548" s="3">
        <v>8</v>
      </c>
      <c r="Y548" s="16">
        <v>261.10000000000002</v>
      </c>
      <c r="Z548" s="3">
        <v>0</v>
      </c>
      <c r="AA548" s="3">
        <v>0</v>
      </c>
      <c r="AB548" s="3">
        <v>87</v>
      </c>
      <c r="AC548" s="3">
        <v>2399</v>
      </c>
      <c r="AD548" s="3">
        <v>8</v>
      </c>
      <c r="AE548" s="3">
        <v>2050</v>
      </c>
      <c r="AF548" s="3">
        <v>3</v>
      </c>
      <c r="AG548" s="3">
        <v>978</v>
      </c>
      <c r="AH548" s="3">
        <v>5</v>
      </c>
      <c r="AI548" s="16">
        <v>59.333333333333336</v>
      </c>
      <c r="AJ548" s="3">
        <v>0</v>
      </c>
      <c r="AK548" s="3">
        <v>0</v>
      </c>
      <c r="AL548" s="3">
        <v>9</v>
      </c>
      <c r="AM548" s="3">
        <v>1078</v>
      </c>
      <c r="AN548" s="3">
        <v>0</v>
      </c>
      <c r="AO548" s="3">
        <v>0</v>
      </c>
      <c r="AP548" s="3">
        <v>5</v>
      </c>
      <c r="AQ548" s="3">
        <v>97</v>
      </c>
      <c r="AR548" s="3">
        <v>18</v>
      </c>
      <c r="AS548" s="3">
        <v>250.66666666666669</v>
      </c>
      <c r="AT548" s="3">
        <v>11</v>
      </c>
      <c r="AU548" s="3">
        <v>225</v>
      </c>
      <c r="AV548" s="3">
        <v>0</v>
      </c>
      <c r="AW548" s="3">
        <v>0</v>
      </c>
      <c r="AX548" s="3">
        <v>4</v>
      </c>
      <c r="AY548" s="3">
        <v>154.33333333333331</v>
      </c>
      <c r="AZ548" s="3">
        <v>5</v>
      </c>
      <c r="BA548" s="16">
        <v>44</v>
      </c>
      <c r="BB548" s="3">
        <v>1</v>
      </c>
      <c r="BC548" s="242">
        <v>4</v>
      </c>
      <c r="BD548" s="3">
        <v>9</v>
      </c>
      <c r="BE548" s="3">
        <v>225</v>
      </c>
      <c r="BF548" s="3">
        <v>11420.766666666663</v>
      </c>
      <c r="BG548" s="3">
        <v>11376.433333333329</v>
      </c>
      <c r="BH548" s="3">
        <v>4101.0000000000009</v>
      </c>
      <c r="BR548" s="5"/>
      <c r="BS548" s="5"/>
      <c r="BT548" s="5"/>
      <c r="BU548" s="5"/>
      <c r="BV548" s="5"/>
      <c r="BW548" s="5"/>
      <c r="BX548" s="5"/>
      <c r="BY548" s="5"/>
      <c r="BZ548" s="5"/>
      <c r="CA548" s="3">
        <v>1343</v>
      </c>
      <c r="CB548" s="3">
        <v>826</v>
      </c>
      <c r="CC548" s="3">
        <v>2262</v>
      </c>
      <c r="CD548" s="3">
        <v>786</v>
      </c>
      <c r="CE548" s="3">
        <v>2554</v>
      </c>
      <c r="CF548" s="3">
        <v>0</v>
      </c>
      <c r="CG548" s="3">
        <v>0</v>
      </c>
      <c r="CH548" s="3">
        <v>0</v>
      </c>
      <c r="CI548" s="3">
        <v>0</v>
      </c>
      <c r="CJ548" s="3">
        <v>114.46666666666668</v>
      </c>
      <c r="CK548" s="3">
        <v>506.40000000000003</v>
      </c>
      <c r="CL548" s="3">
        <v>0</v>
      </c>
      <c r="CM548" s="3">
        <v>0</v>
      </c>
      <c r="CN548" s="3">
        <v>28</v>
      </c>
      <c r="CO548" s="3">
        <v>362</v>
      </c>
      <c r="CP548" s="3">
        <v>7</v>
      </c>
      <c r="CQ548" s="3">
        <v>1890</v>
      </c>
      <c r="CR548" s="3">
        <v>7</v>
      </c>
      <c r="CS548" s="3">
        <v>1330.5</v>
      </c>
      <c r="CT548" s="3">
        <v>1</v>
      </c>
      <c r="CU548" s="3">
        <v>6</v>
      </c>
      <c r="CV548" s="3">
        <v>1</v>
      </c>
      <c r="CW548" s="3">
        <v>24</v>
      </c>
      <c r="CX548" s="3">
        <v>8</v>
      </c>
      <c r="CY548" s="3">
        <v>982</v>
      </c>
      <c r="CZ548" s="3">
        <v>0</v>
      </c>
      <c r="DA548" s="3">
        <v>0</v>
      </c>
      <c r="DB548" s="3">
        <v>7</v>
      </c>
      <c r="DC548" s="3">
        <v>134</v>
      </c>
      <c r="DD548" s="3">
        <v>28</v>
      </c>
      <c r="DE548" s="3">
        <v>546.33333333333326</v>
      </c>
      <c r="DF548" s="3">
        <v>0</v>
      </c>
      <c r="DG548" s="3">
        <v>0</v>
      </c>
      <c r="DH548" s="3">
        <v>0</v>
      </c>
      <c r="DI548" s="3">
        <v>0</v>
      </c>
      <c r="DJ548" s="3">
        <v>23</v>
      </c>
      <c r="DK548" s="3">
        <v>462.33333333333331</v>
      </c>
      <c r="DL548" s="3">
        <v>18</v>
      </c>
      <c r="DM548" s="3">
        <v>478.66666666666663</v>
      </c>
      <c r="DN548" s="3">
        <v>1</v>
      </c>
      <c r="DO548" s="3">
        <v>4</v>
      </c>
      <c r="DP548" s="3">
        <v>9</v>
      </c>
      <c r="DQ548" s="3">
        <v>225</v>
      </c>
      <c r="DR548" s="3">
        <v>13224.033333333329</v>
      </c>
      <c r="DS548" s="16">
        <v>13224.699999999995</v>
      </c>
      <c r="DT548" s="16">
        <v>7898.8</v>
      </c>
      <c r="DU548" s="5"/>
      <c r="DV548" s="5"/>
      <c r="DW548" s="5"/>
      <c r="DX548" s="5"/>
      <c r="DY548" s="36" t="s">
        <v>56</v>
      </c>
      <c r="DZ548" s="5"/>
      <c r="EA548" s="5"/>
      <c r="EM548" s="3">
        <v>2142</v>
      </c>
      <c r="EN548" s="3">
        <v>1412</v>
      </c>
      <c r="EO548" s="3">
        <v>3790</v>
      </c>
      <c r="EP548" s="3">
        <v>1132</v>
      </c>
      <c r="EQ548" s="3">
        <v>3490</v>
      </c>
      <c r="ER548" s="3">
        <v>0</v>
      </c>
      <c r="ES548" s="3">
        <v>0</v>
      </c>
      <c r="ET548" s="3">
        <v>42</v>
      </c>
      <c r="EU548" s="3">
        <v>280</v>
      </c>
      <c r="EV548" s="3">
        <v>122.46666666666668</v>
      </c>
      <c r="EW548" s="3">
        <v>767.5</v>
      </c>
      <c r="EX548" s="3">
        <v>0</v>
      </c>
      <c r="EY548" s="3">
        <v>0</v>
      </c>
      <c r="EZ548" s="3">
        <v>115</v>
      </c>
      <c r="FA548" s="3">
        <v>2761</v>
      </c>
      <c r="FB548" s="3">
        <v>15</v>
      </c>
      <c r="FC548" s="3">
        <v>3940</v>
      </c>
      <c r="FD548" s="3">
        <v>10</v>
      </c>
      <c r="FE548" s="3">
        <v>2308.5</v>
      </c>
      <c r="FF548" s="3">
        <v>6</v>
      </c>
      <c r="FG548" s="16">
        <v>65.333333333333343</v>
      </c>
      <c r="FH548" s="3">
        <v>1</v>
      </c>
      <c r="FI548" s="3">
        <v>24</v>
      </c>
      <c r="FJ548" s="3">
        <v>17</v>
      </c>
      <c r="FK548" s="3">
        <v>2060</v>
      </c>
      <c r="FL548" s="3">
        <v>0</v>
      </c>
      <c r="FM548" s="3">
        <v>0</v>
      </c>
      <c r="FN548" s="3">
        <v>12</v>
      </c>
      <c r="FO548" s="3">
        <v>231</v>
      </c>
      <c r="FP548" s="3">
        <v>46</v>
      </c>
      <c r="FQ548" s="3">
        <v>797</v>
      </c>
      <c r="FR548" s="3">
        <v>11</v>
      </c>
      <c r="FS548" s="3">
        <v>225</v>
      </c>
      <c r="FT548" s="3">
        <v>0</v>
      </c>
      <c r="FU548" s="3">
        <v>0</v>
      </c>
      <c r="FV548" s="3">
        <v>27</v>
      </c>
      <c r="FW548" s="3">
        <v>616.66666666666663</v>
      </c>
      <c r="FX548" s="3">
        <v>23</v>
      </c>
      <c r="FY548" s="3">
        <v>522.66666666666663</v>
      </c>
      <c r="FZ548" s="3">
        <v>2</v>
      </c>
      <c r="GA548" s="16">
        <v>8</v>
      </c>
      <c r="GB548" s="3">
        <v>18</v>
      </c>
      <c r="GC548" s="3">
        <v>450</v>
      </c>
      <c r="GE548" s="3">
        <v>24601.133333333331</v>
      </c>
      <c r="GF548" s="3">
        <v>11999.8</v>
      </c>
    </row>
    <row r="549" spans="2:188" ht="18.75" x14ac:dyDescent="0.3">
      <c r="O549" s="54">
        <f>O541-O548</f>
        <v>0</v>
      </c>
      <c r="P549" s="54">
        <f t="shared" ref="P549:BH549" si="4717">P541-P548</f>
        <v>86</v>
      </c>
      <c r="Q549" s="54">
        <f t="shared" si="4717"/>
        <v>0</v>
      </c>
      <c r="R549" s="54">
        <f t="shared" si="4717"/>
        <v>720</v>
      </c>
      <c r="S549" s="54">
        <f t="shared" si="4717"/>
        <v>0</v>
      </c>
      <c r="T549" s="54">
        <f t="shared" si="4717"/>
        <v>0</v>
      </c>
      <c r="U549" s="54">
        <f t="shared" si="4717"/>
        <v>0</v>
      </c>
      <c r="V549" s="54">
        <f t="shared" si="4717"/>
        <v>280</v>
      </c>
      <c r="W549" s="54">
        <f t="shared" si="4717"/>
        <v>0</v>
      </c>
      <c r="X549" s="54">
        <f t="shared" si="4717"/>
        <v>0</v>
      </c>
      <c r="Y549" s="54">
        <f t="shared" si="4717"/>
        <v>0</v>
      </c>
      <c r="Z549" s="54">
        <f t="shared" si="4717"/>
        <v>0</v>
      </c>
      <c r="AA549" s="54">
        <f t="shared" si="4717"/>
        <v>0</v>
      </c>
      <c r="AB549" s="54">
        <f t="shared" si="4717"/>
        <v>782</v>
      </c>
      <c r="AC549" s="54">
        <f t="shared" si="4717"/>
        <v>0</v>
      </c>
      <c r="AD549" s="54">
        <f t="shared" si="4717"/>
        <v>42</v>
      </c>
      <c r="AE549" s="54">
        <f t="shared" si="4717"/>
        <v>0</v>
      </c>
      <c r="AF549" s="54">
        <f t="shared" si="4717"/>
        <v>12</v>
      </c>
      <c r="AG549" s="54">
        <f t="shared" si="4717"/>
        <v>0</v>
      </c>
      <c r="AH549" s="54">
        <f t="shared" si="4717"/>
        <v>1</v>
      </c>
      <c r="AI549" s="54">
        <f t="shared" si="4717"/>
        <v>0</v>
      </c>
      <c r="AJ549" s="54">
        <f t="shared" si="4717"/>
        <v>0</v>
      </c>
      <c r="AK549" s="54">
        <f t="shared" si="4717"/>
        <v>0</v>
      </c>
      <c r="AL549" s="54">
        <f t="shared" si="4717"/>
        <v>16</v>
      </c>
      <c r="AM549" s="54">
        <f t="shared" si="4717"/>
        <v>0</v>
      </c>
      <c r="AN549" s="54">
        <f t="shared" si="4717"/>
        <v>0</v>
      </c>
      <c r="AO549" s="54">
        <f t="shared" si="4717"/>
        <v>0</v>
      </c>
      <c r="AP549" s="54">
        <f t="shared" si="4717"/>
        <v>2</v>
      </c>
      <c r="AQ549" s="54">
        <f t="shared" si="4717"/>
        <v>0</v>
      </c>
      <c r="AR549" s="54">
        <f t="shared" si="4717"/>
        <v>23</v>
      </c>
      <c r="AS549" s="54">
        <f t="shared" si="4717"/>
        <v>0</v>
      </c>
      <c r="AT549" s="54">
        <f t="shared" si="4717"/>
        <v>18</v>
      </c>
      <c r="AU549" s="54">
        <f t="shared" si="4717"/>
        <v>0</v>
      </c>
      <c r="AV549" s="54">
        <f t="shared" si="4717"/>
        <v>0</v>
      </c>
      <c r="AW549" s="54">
        <f t="shared" si="4717"/>
        <v>0</v>
      </c>
      <c r="AX549" s="54">
        <f t="shared" si="4717"/>
        <v>17</v>
      </c>
      <c r="AY549" s="54">
        <f t="shared" si="4717"/>
        <v>0</v>
      </c>
      <c r="AZ549" s="54">
        <f t="shared" si="4717"/>
        <v>0</v>
      </c>
      <c r="BA549" s="54">
        <f t="shared" si="4717"/>
        <v>0</v>
      </c>
      <c r="BB549" s="54">
        <f t="shared" si="4717"/>
        <v>1</v>
      </c>
      <c r="BC549" s="54">
        <f t="shared" si="4717"/>
        <v>0</v>
      </c>
      <c r="BD549" s="54">
        <f t="shared" si="4717"/>
        <v>0</v>
      </c>
      <c r="BE549" s="54">
        <f t="shared" si="4717"/>
        <v>0</v>
      </c>
      <c r="BF549" s="54">
        <f t="shared" si="4717"/>
        <v>-11420.766666666663</v>
      </c>
      <c r="BG549" s="54">
        <f t="shared" si="4717"/>
        <v>0</v>
      </c>
      <c r="BH549" s="54">
        <f t="shared" si="4717"/>
        <v>0</v>
      </c>
      <c r="BR549" s="5"/>
      <c r="BS549" s="5"/>
      <c r="BT549" s="5"/>
      <c r="BU549" s="5"/>
      <c r="BV549" s="5"/>
      <c r="BW549" s="5"/>
      <c r="BX549" s="5"/>
      <c r="BY549" s="5"/>
      <c r="BZ549" s="5"/>
      <c r="CA549" s="10">
        <f>CA541-CA548</f>
        <v>0</v>
      </c>
      <c r="CB549" s="10">
        <f t="shared" ref="CB549:DT549" si="4718">CB541-CB548</f>
        <v>1208</v>
      </c>
      <c r="CC549" s="10">
        <f t="shared" si="4718"/>
        <v>0</v>
      </c>
      <c r="CD549" s="10">
        <f t="shared" si="4718"/>
        <v>1466</v>
      </c>
      <c r="CE549" s="10">
        <f t="shared" si="4718"/>
        <v>0</v>
      </c>
      <c r="CF549" s="10">
        <f t="shared" si="4718"/>
        <v>0</v>
      </c>
      <c r="CG549" s="10">
        <f t="shared" si="4718"/>
        <v>0</v>
      </c>
      <c r="CH549" s="10">
        <f t="shared" si="4718"/>
        <v>0</v>
      </c>
      <c r="CI549" s="10">
        <f t="shared" si="4718"/>
        <v>0</v>
      </c>
      <c r="CJ549" s="10">
        <f t="shared" si="4718"/>
        <v>0</v>
      </c>
      <c r="CK549" s="10">
        <f t="shared" si="4718"/>
        <v>0</v>
      </c>
      <c r="CL549" s="10">
        <f t="shared" si="4718"/>
        <v>0</v>
      </c>
      <c r="CM549" s="10">
        <f t="shared" si="4718"/>
        <v>0</v>
      </c>
      <c r="CN549" s="10">
        <f t="shared" si="4718"/>
        <v>44</v>
      </c>
      <c r="CO549" s="10">
        <f t="shared" si="4718"/>
        <v>0</v>
      </c>
      <c r="CP549" s="10">
        <f t="shared" si="4718"/>
        <v>39</v>
      </c>
      <c r="CQ549" s="10">
        <f t="shared" si="4718"/>
        <v>0</v>
      </c>
      <c r="CR549" s="10">
        <f t="shared" si="4718"/>
        <v>12</v>
      </c>
      <c r="CS549" s="10">
        <f t="shared" si="4718"/>
        <v>0</v>
      </c>
      <c r="CT549" s="10">
        <f t="shared" si="4718"/>
        <v>1</v>
      </c>
      <c r="CU549" s="10">
        <f t="shared" si="4718"/>
        <v>0</v>
      </c>
      <c r="CV549" s="10">
        <f t="shared" si="4718"/>
        <v>0</v>
      </c>
      <c r="CW549" s="10">
        <f t="shared" si="4718"/>
        <v>0</v>
      </c>
      <c r="CX549" s="10">
        <f t="shared" si="4718"/>
        <v>22</v>
      </c>
      <c r="CY549" s="10">
        <f t="shared" si="4718"/>
        <v>0</v>
      </c>
      <c r="CZ549" s="10">
        <f t="shared" si="4718"/>
        <v>0</v>
      </c>
      <c r="DA549" s="10">
        <f t="shared" si="4718"/>
        <v>0</v>
      </c>
      <c r="DB549" s="10">
        <f t="shared" si="4718"/>
        <v>13</v>
      </c>
      <c r="DC549" s="10">
        <f t="shared" si="4718"/>
        <v>0</v>
      </c>
      <c r="DD549" s="10">
        <f t="shared" si="4718"/>
        <v>54</v>
      </c>
      <c r="DE549" s="10">
        <f t="shared" si="4718"/>
        <v>0</v>
      </c>
      <c r="DF549" s="10">
        <f t="shared" si="4718"/>
        <v>0</v>
      </c>
      <c r="DG549" s="10">
        <f t="shared" si="4718"/>
        <v>0</v>
      </c>
      <c r="DH549" s="10">
        <f t="shared" si="4718"/>
        <v>0</v>
      </c>
      <c r="DI549" s="10">
        <f t="shared" si="4718"/>
        <v>0</v>
      </c>
      <c r="DJ549" s="10">
        <f t="shared" si="4718"/>
        <v>27</v>
      </c>
      <c r="DK549" s="10">
        <f t="shared" si="4718"/>
        <v>0</v>
      </c>
      <c r="DL549" s="10">
        <f t="shared" si="4718"/>
        <v>-2</v>
      </c>
      <c r="DM549" s="10">
        <f t="shared" si="4718"/>
        <v>0</v>
      </c>
      <c r="DN549" s="10">
        <f t="shared" si="4718"/>
        <v>1</v>
      </c>
      <c r="DO549" s="10">
        <f t="shared" si="4718"/>
        <v>0</v>
      </c>
      <c r="DP549" s="10">
        <f t="shared" si="4718"/>
        <v>0</v>
      </c>
      <c r="DQ549" s="10">
        <f t="shared" si="4718"/>
        <v>0</v>
      </c>
      <c r="DR549" s="10">
        <f t="shared" si="4718"/>
        <v>-13224.033333333329</v>
      </c>
      <c r="DS549" s="10">
        <f t="shared" si="4718"/>
        <v>0</v>
      </c>
      <c r="DT549" s="10">
        <f t="shared" si="4718"/>
        <v>0</v>
      </c>
      <c r="DU549" s="5"/>
      <c r="DV549" s="5"/>
      <c r="DW549" s="5"/>
      <c r="DX549" s="5"/>
      <c r="DY549" s="36" t="s">
        <v>56</v>
      </c>
      <c r="DZ549" s="5"/>
      <c r="EA549" s="5"/>
      <c r="EM549" s="54">
        <f>EM541-EM548</f>
        <v>0</v>
      </c>
      <c r="EN549" s="54">
        <f t="shared" ref="EN549:GF549" si="4719">EN541-EN548</f>
        <v>2308</v>
      </c>
      <c r="EO549" s="54">
        <f t="shared" si="4719"/>
        <v>0</v>
      </c>
      <c r="EP549" s="54">
        <f t="shared" si="4719"/>
        <v>2186</v>
      </c>
      <c r="EQ549" s="54">
        <f t="shared" si="4719"/>
        <v>0</v>
      </c>
      <c r="ER549" s="54">
        <f t="shared" si="4719"/>
        <v>0</v>
      </c>
      <c r="ES549" s="54">
        <f t="shared" si="4719"/>
        <v>0</v>
      </c>
      <c r="ET549" s="54">
        <f t="shared" si="4719"/>
        <v>280</v>
      </c>
      <c r="EU549" s="54">
        <f t="shared" si="4719"/>
        <v>0</v>
      </c>
      <c r="EV549" s="54">
        <f t="shared" si="4719"/>
        <v>0</v>
      </c>
      <c r="EW549" s="54">
        <f t="shared" si="4719"/>
        <v>0</v>
      </c>
      <c r="EX549" s="54">
        <f t="shared" si="4719"/>
        <v>0</v>
      </c>
      <c r="EY549" s="54">
        <f t="shared" si="4719"/>
        <v>0</v>
      </c>
      <c r="EZ549" s="54">
        <f t="shared" si="4719"/>
        <v>826</v>
      </c>
      <c r="FA549" s="54">
        <f t="shared" si="4719"/>
        <v>0</v>
      </c>
      <c r="FB549" s="54">
        <f t="shared" si="4719"/>
        <v>81</v>
      </c>
      <c r="FC549" s="54">
        <f t="shared" si="4719"/>
        <v>0</v>
      </c>
      <c r="FD549" s="54">
        <f t="shared" si="4719"/>
        <v>27</v>
      </c>
      <c r="FE549" s="54">
        <f t="shared" si="4719"/>
        <v>0</v>
      </c>
      <c r="FF549" s="54">
        <f t="shared" si="4719"/>
        <v>2</v>
      </c>
      <c r="FG549" s="54">
        <f t="shared" si="4719"/>
        <v>0</v>
      </c>
      <c r="FH549" s="54">
        <f t="shared" si="4719"/>
        <v>0</v>
      </c>
      <c r="FI549" s="54">
        <f t="shared" si="4719"/>
        <v>0</v>
      </c>
      <c r="FJ549" s="54">
        <f t="shared" si="4719"/>
        <v>40</v>
      </c>
      <c r="FK549" s="54">
        <f t="shared" si="4719"/>
        <v>0</v>
      </c>
      <c r="FL549" s="54">
        <f t="shared" si="4719"/>
        <v>0</v>
      </c>
      <c r="FM549" s="54">
        <f t="shared" si="4719"/>
        <v>0</v>
      </c>
      <c r="FN549" s="54">
        <f t="shared" si="4719"/>
        <v>15</v>
      </c>
      <c r="FO549" s="54">
        <f t="shared" si="4719"/>
        <v>0</v>
      </c>
      <c r="FP549" s="54">
        <f t="shared" si="4719"/>
        <v>77</v>
      </c>
      <c r="FQ549" s="54">
        <f t="shared" si="4719"/>
        <v>0</v>
      </c>
      <c r="FR549" s="54">
        <f t="shared" si="4719"/>
        <v>-11</v>
      </c>
      <c r="FS549" s="54">
        <f t="shared" si="4719"/>
        <v>0</v>
      </c>
      <c r="FT549" s="54">
        <f t="shared" si="4719"/>
        <v>0</v>
      </c>
      <c r="FU549" s="54">
        <f t="shared" si="4719"/>
        <v>0</v>
      </c>
      <c r="FV549" s="54">
        <f t="shared" si="4719"/>
        <v>44</v>
      </c>
      <c r="FW549" s="54">
        <f t="shared" si="4719"/>
        <v>0</v>
      </c>
      <c r="FX549" s="54">
        <f t="shared" si="4719"/>
        <v>1</v>
      </c>
      <c r="FY549" s="54">
        <f t="shared" si="4719"/>
        <v>0</v>
      </c>
      <c r="FZ549" s="54">
        <f t="shared" si="4719"/>
        <v>2</v>
      </c>
      <c r="GA549" s="54">
        <f t="shared" si="4719"/>
        <v>0</v>
      </c>
      <c r="GB549" s="54">
        <f t="shared" si="4719"/>
        <v>0</v>
      </c>
      <c r="GC549" s="54">
        <f t="shared" si="4719"/>
        <v>0</v>
      </c>
      <c r="GD549" s="54">
        <f t="shared" si="4719"/>
        <v>0</v>
      </c>
      <c r="GE549" s="54">
        <f t="shared" si="4719"/>
        <v>0</v>
      </c>
      <c r="GF549" s="54">
        <f t="shared" si="4719"/>
        <v>0</v>
      </c>
    </row>
    <row r="550" spans="2:188" x14ac:dyDescent="0.35"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36"/>
      <c r="DZ550" s="5"/>
      <c r="EA550" s="5"/>
    </row>
  </sheetData>
  <autoFilter ref="A8:GJ542"/>
  <mergeCells count="45">
    <mergeCell ref="BO542:CJ542"/>
    <mergeCell ref="BN544:CG544"/>
    <mergeCell ref="BN545:CG545"/>
    <mergeCell ref="BN546:CG546"/>
    <mergeCell ref="EA542:EV542"/>
    <mergeCell ref="DZ544:ES544"/>
    <mergeCell ref="DZ545:ES545"/>
    <mergeCell ref="DZ546:ES546"/>
    <mergeCell ref="B544:U544"/>
    <mergeCell ref="B545:U545"/>
    <mergeCell ref="B546:U546"/>
    <mergeCell ref="C542:X542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  <mergeCell ref="BM3:DX3"/>
    <mergeCell ref="D6:D7"/>
    <mergeCell ref="E6:G7"/>
    <mergeCell ref="H6:K7"/>
    <mergeCell ref="L6:M7"/>
    <mergeCell ref="A3:BL3"/>
    <mergeCell ref="A5:BL5"/>
    <mergeCell ref="BM5:DX5"/>
    <mergeCell ref="DY5:GJ5"/>
    <mergeCell ref="A6:A7"/>
    <mergeCell ref="C6:C7"/>
    <mergeCell ref="EC6:EE7"/>
    <mergeCell ref="EF6:EI7"/>
    <mergeCell ref="EJ6:EK7"/>
    <mergeCell ref="BT6:BW7"/>
    <mergeCell ref="BX6:BY7"/>
    <mergeCell ref="EA6:EA7"/>
    <mergeCell ref="EB6:EB7"/>
    <mergeCell ref="BM6:BM7"/>
    <mergeCell ref="BO6:BO7"/>
    <mergeCell ref="BP6:BP7"/>
    <mergeCell ref="BQ6:BS7"/>
    <mergeCell ref="DY6:DY7"/>
  </mergeCells>
  <phoneticPr fontId="10" type="noConversion"/>
  <printOptions horizontalCentered="1"/>
  <pageMargins left="0.19685039370078741" right="0.19685039370078741" top="0.35433070866141736" bottom="0.15748031496062992" header="0.23622047244094491" footer="0.27559055118110237"/>
  <pageSetup paperSize="9" scale="1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workbookViewId="0">
      <selection activeCell="D1" sqref="D1:E6553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34"/>
      <c r="B1" s="34"/>
      <c r="D1" s="34"/>
      <c r="E1" s="34"/>
    </row>
    <row r="2" spans="1:5" ht="22.5" customHeight="1" x14ac:dyDescent="0.2">
      <c r="A2" s="34"/>
      <c r="B2" s="34"/>
      <c r="D2" s="34"/>
      <c r="E2" s="34"/>
    </row>
    <row r="3" spans="1:5" ht="22.5" customHeight="1" x14ac:dyDescent="0.2">
      <c r="A3" s="34"/>
      <c r="B3" s="34"/>
      <c r="D3" s="34"/>
      <c r="E3" s="34"/>
    </row>
    <row r="4" spans="1:5" ht="22.5" customHeight="1" x14ac:dyDescent="0.2">
      <c r="A4" s="34"/>
      <c r="B4" s="34"/>
      <c r="D4" s="34"/>
      <c r="E4" s="34"/>
    </row>
    <row r="5" spans="1:5" ht="22.5" customHeight="1" x14ac:dyDescent="0.2">
      <c r="A5" s="34"/>
      <c r="B5" s="34"/>
      <c r="D5" s="34"/>
      <c r="E5" s="34"/>
    </row>
    <row r="6" spans="1:5" ht="22.5" customHeight="1" x14ac:dyDescent="0.2">
      <c r="A6" s="34"/>
      <c r="B6" s="34"/>
      <c r="D6" s="34"/>
      <c r="E6" s="34"/>
    </row>
    <row r="7" spans="1:5" ht="22.5" customHeight="1" x14ac:dyDescent="0.2">
      <c r="A7" s="34"/>
      <c r="B7" s="34"/>
      <c r="D7" s="34"/>
      <c r="E7" s="34"/>
    </row>
    <row r="8" spans="1:5" ht="22.5" customHeight="1" x14ac:dyDescent="0.2">
      <c r="A8" s="34"/>
      <c r="B8" s="34"/>
      <c r="D8" s="34"/>
      <c r="E8" s="34"/>
    </row>
    <row r="9" spans="1:5" ht="22.5" customHeight="1" x14ac:dyDescent="0.2">
      <c r="A9" s="34"/>
      <c r="B9" s="34"/>
      <c r="D9" s="34"/>
      <c r="E9" s="34"/>
    </row>
    <row r="10" spans="1:5" ht="22.5" customHeight="1" x14ac:dyDescent="0.2">
      <c r="A10" s="34"/>
      <c r="B10" s="34"/>
      <c r="D10" s="34"/>
      <c r="E10" s="34"/>
    </row>
    <row r="11" spans="1:5" ht="22.5" customHeight="1" x14ac:dyDescent="0.2">
      <c r="A11" s="34"/>
      <c r="B11" s="34"/>
      <c r="D11" s="34"/>
      <c r="E11" s="34"/>
    </row>
    <row r="12" spans="1:5" ht="22.5" customHeight="1" x14ac:dyDescent="0.2">
      <c r="A12" s="34"/>
      <c r="B12" s="34"/>
      <c r="D12" s="34"/>
      <c r="E12" s="34"/>
    </row>
    <row r="13" spans="1:5" ht="22.5" customHeight="1" x14ac:dyDescent="0.2">
      <c r="A13" s="34"/>
      <c r="B13" s="34"/>
      <c r="D13" s="34"/>
      <c r="E13" s="34"/>
    </row>
    <row r="14" spans="1:5" ht="22.5" customHeight="1" x14ac:dyDescent="0.2">
      <c r="A14" s="34"/>
      <c r="B14" s="34"/>
      <c r="D14" s="34"/>
      <c r="E14" s="34"/>
    </row>
    <row r="15" spans="1:5" ht="22.5" customHeight="1" x14ac:dyDescent="0.2">
      <c r="A15" s="34"/>
      <c r="B15" s="34"/>
      <c r="D15" s="34"/>
      <c r="E15" s="34"/>
    </row>
    <row r="16" spans="1:5" ht="22.5" customHeight="1" x14ac:dyDescent="0.2">
      <c r="A16" s="34"/>
      <c r="B16" s="34"/>
      <c r="D16" s="34"/>
      <c r="E16" s="34"/>
    </row>
    <row r="17" spans="1:5" ht="22.5" customHeight="1" x14ac:dyDescent="0.2">
      <c r="A17" s="34"/>
      <c r="B17" s="34"/>
      <c r="D17" s="34"/>
      <c r="E17" s="34"/>
    </row>
    <row r="18" spans="1:5" ht="22.5" customHeight="1" x14ac:dyDescent="0.2">
      <c r="A18" s="34"/>
      <c r="B18" s="34"/>
      <c r="D18" s="34"/>
      <c r="E18" s="34"/>
    </row>
    <row r="19" spans="1:5" ht="22.5" customHeight="1" x14ac:dyDescent="0.2">
      <c r="A19" s="34"/>
      <c r="B19" s="34"/>
      <c r="D19" s="34"/>
      <c r="E19" s="34"/>
    </row>
    <row r="20" spans="1:5" ht="22.5" customHeight="1" x14ac:dyDescent="0.2">
      <c r="A20" s="34"/>
      <c r="B20" s="34"/>
      <c r="D20" s="34"/>
      <c r="E20" s="34"/>
    </row>
    <row r="21" spans="1:5" ht="22.5" customHeight="1" x14ac:dyDescent="0.2">
      <c r="A21" s="34"/>
      <c r="B21" s="34"/>
      <c r="D21" s="34"/>
      <c r="E21" s="34"/>
    </row>
    <row r="22" spans="1:5" ht="22.5" customHeight="1" x14ac:dyDescent="0.2">
      <c r="A22" s="34"/>
      <c r="B22" s="34"/>
      <c r="D22" s="34"/>
      <c r="E22" s="34"/>
    </row>
    <row r="23" spans="1:5" ht="22.5" customHeight="1" x14ac:dyDescent="0.2">
      <c r="A23" s="34"/>
      <c r="B23" s="34"/>
      <c r="D23" s="34"/>
      <c r="E23" s="34"/>
    </row>
    <row r="24" spans="1:5" ht="22.5" customHeight="1" x14ac:dyDescent="0.2">
      <c r="A24" s="34"/>
      <c r="B24" s="34"/>
      <c r="D24" s="34"/>
      <c r="E24" s="34"/>
    </row>
    <row r="25" spans="1:5" ht="22.5" customHeight="1" x14ac:dyDescent="0.2">
      <c r="A25" s="34"/>
      <c r="B25" s="34"/>
      <c r="D25" s="34"/>
      <c r="E25" s="34"/>
    </row>
    <row r="26" spans="1:5" ht="22.5" customHeight="1" x14ac:dyDescent="0.2">
      <c r="A26" s="34"/>
      <c r="B26" s="34"/>
      <c r="D26" s="34"/>
      <c r="E26" s="34"/>
    </row>
    <row r="27" spans="1:5" ht="22.5" customHeight="1" x14ac:dyDescent="0.2">
      <c r="A27" s="34"/>
      <c r="B27" s="34"/>
      <c r="D27" s="34"/>
      <c r="E27" s="34"/>
    </row>
    <row r="28" spans="1:5" ht="22.5" customHeight="1" x14ac:dyDescent="0.2">
      <c r="A28" s="34"/>
      <c r="B28" s="34"/>
      <c r="D28" s="34"/>
      <c r="E28" s="34"/>
    </row>
    <row r="29" spans="1:5" ht="22.5" customHeight="1" x14ac:dyDescent="0.2">
      <c r="A29" s="34"/>
      <c r="B29" s="34"/>
      <c r="D29" s="34"/>
      <c r="E29" s="34"/>
    </row>
    <row r="30" spans="1:5" ht="22.5" customHeight="1" x14ac:dyDescent="0.2">
      <c r="A30" s="34"/>
      <c r="B30" s="34"/>
      <c r="D30" s="34"/>
      <c r="E30" s="34"/>
    </row>
    <row r="31" spans="1:5" ht="22.5" customHeight="1" x14ac:dyDescent="0.2">
      <c r="A31" s="34"/>
      <c r="B31" s="34"/>
      <c r="D31" s="34"/>
      <c r="E31" s="34"/>
    </row>
    <row r="32" spans="1:5" ht="22.5" customHeight="1" x14ac:dyDescent="0.2">
      <c r="A32" s="34"/>
      <c r="B32" s="34"/>
      <c r="D32" s="34"/>
      <c r="E32" s="34"/>
    </row>
    <row r="33" spans="1:5" ht="22.5" customHeight="1" x14ac:dyDescent="0.2">
      <c r="A33" s="34"/>
      <c r="B33" s="34"/>
      <c r="D33" s="34"/>
      <c r="E33" s="34"/>
    </row>
    <row r="34" spans="1:5" ht="22.5" customHeight="1" x14ac:dyDescent="0.2">
      <c r="A34" s="34"/>
      <c r="B34" s="34"/>
      <c r="D34" s="34"/>
      <c r="E34" s="34"/>
    </row>
    <row r="35" spans="1:5" ht="22.5" customHeight="1" x14ac:dyDescent="0.2">
      <c r="A35" s="34"/>
      <c r="B35" s="34"/>
      <c r="D35" s="34"/>
      <c r="E35" s="34"/>
    </row>
    <row r="36" spans="1:5" ht="22.5" customHeight="1" x14ac:dyDescent="0.2">
      <c r="A36" s="34"/>
      <c r="B36" s="34"/>
      <c r="D36" s="34"/>
      <c r="E36" s="34"/>
    </row>
  </sheetData>
  <phoneticPr fontId="10" type="noConversion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RePack by Diakov</cp:lastModifiedBy>
  <cp:lastPrinted>2019-06-28T09:05:50Z</cp:lastPrinted>
  <dcterms:created xsi:type="dcterms:W3CDTF">2002-06-12T17:17:55Z</dcterms:created>
  <dcterms:modified xsi:type="dcterms:W3CDTF">2019-07-11T08:36:06Z</dcterms:modified>
</cp:coreProperties>
</file>