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<sst xmlns="http://schemas.openxmlformats.org/spreadsheetml/2006/main" count="1529" uniqueCount="324">
  <si>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</si>
  <si>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</si>
  <si>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</si>
  <si>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</si>
  <si>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</si>
  <si>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</si>
  <si>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</si>
  <si>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</si>
  <si>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</si>
  <si>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</si>
  <si>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</si>
  <si>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</si>
  <si>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</si>
  <si>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</si>
  <si>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</si>
  <si>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</si>
  <si>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</si>
  <si>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</si>
  <si>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</si>
  <si>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</si>
  <si>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</si>
  <si>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</si>
  <si>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</si>
  <si>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</si>
  <si>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</si>
  <si>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</si>
  <si>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</si>
  <si>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лекции</t>
  </si>
  <si>
    <t xml:space="preserve">семинары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</si>
  <si>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</si>
  <si>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</si>
  <si>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</si>
  <si>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</si>
  <si>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</si>
  <si>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</si>
  <si>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</si>
  <si>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</si>
  <si>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</si>
  <si>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</si>
  <si>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</si>
  <si>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</si>
  <si>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</si>
  <si>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</si>
  <si>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устный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</si>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</sst>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59" workbookViewId="0">
      <pane xSplit="0" ySplit="8" topLeftCell="A9" activePane="bottomLeft" state="frozen"/>
      <selection pane="topLeft" activeCell="B1" activeCellId="0" sqref="B1"/>
      <selection pane="bottomLeft" activeCell="Q8" activeCellId="0" sqref="Q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8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8"/>
    <col collapsed="false" customWidth="true" hidden="true" outlineLevel="0" max="18" min="18" style="1" width="6.57"/>
    <col collapsed="false" customWidth="true" hidden="false" outlineLevel="0" max="19" min="19" style="1" width="11.29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6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6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4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2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6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4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4"/>
    <col collapsed="false" customWidth="true" hidden="false" outlineLevel="0" max="80" min="80" style="1" width="10.14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6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8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4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8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4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8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8"/>
    <col collapsed="false" customWidth="true" hidden="false" outlineLevel="0" max="145" min="145" style="1" width="11.29"/>
    <col collapsed="false" customWidth="true" hidden="true" outlineLevel="0" max="146" min="146" style="1" width="9.58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6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6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2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2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4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1"/>
    <col collapsed="false" customWidth="true" hidden="false" outlineLevel="0" max="197" min="197" style="1" width="24.57"/>
    <col collapsed="false" customWidth="true" hidden="false" outlineLevel="0" max="1025" min="198" style="1" width="9.1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27</v>
      </c>
      <c r="CA8" s="43"/>
      <c r="CB8" s="43" t="s">
        <v>28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43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27</v>
      </c>
      <c r="EL8" s="43"/>
      <c r="EM8" s="43" t="s">
        <v>28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43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55</v>
      </c>
      <c r="C9" s="49" t="s">
        <v>56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55</v>
      </c>
      <c r="BN9" s="56" t="s">
        <v>56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55</v>
      </c>
      <c r="DY9" s="56" t="s">
        <v>57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fals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false" customHeight="true" outlineLevel="0" collapsed="false">
      <c r="A11" s="48"/>
      <c r="B11" s="53" t="s">
        <v>58</v>
      </c>
      <c r="C11" s="102" t="s">
        <v>59</v>
      </c>
      <c r="D11" s="102" t="s">
        <v>60</v>
      </c>
      <c r="E11" s="102" t="s">
        <v>61</v>
      </c>
      <c r="F11" s="102" t="s">
        <v>62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58</v>
      </c>
      <c r="BN11" s="107" t="s">
        <v>59</v>
      </c>
      <c r="BO11" s="101" t="s">
        <v>63</v>
      </c>
      <c r="BP11" s="96" t="s">
        <v>61</v>
      </c>
      <c r="BQ11" s="96" t="s">
        <v>62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fals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64</v>
      </c>
      <c r="BN12" s="107" t="s">
        <v>65</v>
      </c>
      <c r="BO12" s="107" t="s">
        <v>66</v>
      </c>
      <c r="BP12" s="107" t="s">
        <v>67</v>
      </c>
      <c r="BQ12" s="107" t="s">
        <v>68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false" customHeight="true" outlineLevel="0" collapsed="false">
      <c r="A13" s="48"/>
      <c r="B13" s="116" t="s">
        <v>69</v>
      </c>
      <c r="C13" s="117" t="s">
        <v>65</v>
      </c>
      <c r="D13" s="102" t="s">
        <v>66</v>
      </c>
      <c r="E13" s="102" t="s">
        <v>67</v>
      </c>
      <c r="F13" s="102" t="s">
        <v>70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fals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false" customHeight="true" outlineLevel="0" collapsed="false">
      <c r="A15" s="48"/>
      <c r="B15" s="116" t="s">
        <v>71</v>
      </c>
      <c r="C15" s="102" t="s">
        <v>72</v>
      </c>
      <c r="D15" s="102"/>
      <c r="E15" s="102" t="s">
        <v>73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74</v>
      </c>
      <c r="BN15" s="101" t="s">
        <v>72</v>
      </c>
      <c r="BO15" s="101"/>
      <c r="BP15" s="101" t="s">
        <v>73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fals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75</v>
      </c>
      <c r="BN16" s="96" t="s">
        <v>76</v>
      </c>
      <c r="BO16" s="96" t="s">
        <v>66</v>
      </c>
      <c r="BP16" s="101" t="s">
        <v>77</v>
      </c>
      <c r="BQ16" s="101" t="s">
        <v>78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false" customHeight="false" outlineLevel="0" collapsed="false">
      <c r="A17" s="48"/>
      <c r="B17" s="116" t="s">
        <v>79</v>
      </c>
      <c r="C17" s="122" t="s">
        <v>80</v>
      </c>
      <c r="D17" s="102"/>
      <c r="E17" s="102" t="s">
        <v>73</v>
      </c>
      <c r="F17" s="102" t="s">
        <v>81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75</v>
      </c>
      <c r="BN17" s="101" t="s">
        <v>76</v>
      </c>
      <c r="BO17" s="96" t="s">
        <v>66</v>
      </c>
      <c r="BP17" s="96" t="s">
        <v>82</v>
      </c>
      <c r="BQ17" s="101" t="s">
        <v>83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false" customHeight="true" outlineLevel="0" collapsed="false">
      <c r="A18" s="48"/>
      <c r="B18" s="53" t="s">
        <v>84</v>
      </c>
      <c r="C18" s="102" t="s">
        <v>76</v>
      </c>
      <c r="D18" s="102" t="s">
        <v>66</v>
      </c>
      <c r="E18" s="102" t="s">
        <v>77</v>
      </c>
      <c r="F18" s="102" t="s">
        <v>78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84</v>
      </c>
      <c r="BN18" s="96" t="s">
        <v>76</v>
      </c>
      <c r="BO18" s="96" t="s">
        <v>66</v>
      </c>
      <c r="BP18" s="101" t="s">
        <v>77</v>
      </c>
      <c r="BQ18" s="101" t="s">
        <v>78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fals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fals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75</v>
      </c>
      <c r="BN20" s="96" t="s">
        <v>76</v>
      </c>
      <c r="BO20" s="96" t="s">
        <v>66</v>
      </c>
      <c r="BP20" s="101" t="s">
        <v>77</v>
      </c>
      <c r="BQ20" s="101" t="s">
        <v>78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fals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75</v>
      </c>
      <c r="BN21" s="101" t="s">
        <v>76</v>
      </c>
      <c r="BO21" s="96" t="s">
        <v>66</v>
      </c>
      <c r="BP21" s="96" t="s">
        <v>82</v>
      </c>
      <c r="BQ21" s="101" t="s">
        <v>83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fals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85</v>
      </c>
      <c r="C24" s="137" t="s">
        <v>86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85</v>
      </c>
      <c r="BN24" s="48" t="s">
        <v>86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85</v>
      </c>
      <c r="DY24" s="136" t="s">
        <v>86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87</v>
      </c>
      <c r="C26" s="152" t="s">
        <v>76</v>
      </c>
      <c r="D26" s="96" t="s">
        <v>66</v>
      </c>
      <c r="E26" s="101" t="s">
        <v>77</v>
      </c>
      <c r="F26" s="101" t="s">
        <v>88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89</v>
      </c>
      <c r="C28" s="152" t="s">
        <v>76</v>
      </c>
      <c r="D28" s="96" t="s">
        <v>66</v>
      </c>
      <c r="E28" s="101" t="s">
        <v>77</v>
      </c>
      <c r="F28" s="96" t="s">
        <v>90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91</v>
      </c>
      <c r="C30" s="152" t="s">
        <v>76</v>
      </c>
      <c r="D30" s="96" t="s">
        <v>66</v>
      </c>
      <c r="E30" s="101" t="s">
        <v>77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84</v>
      </c>
      <c r="C32" s="96" t="s">
        <v>76</v>
      </c>
      <c r="D32" s="96" t="s">
        <v>66</v>
      </c>
      <c r="E32" s="101" t="s">
        <v>77</v>
      </c>
      <c r="F32" s="101" t="s">
        <v>78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84</v>
      </c>
      <c r="BN32" s="96" t="s">
        <v>76</v>
      </c>
      <c r="BO32" s="96" t="s">
        <v>66</v>
      </c>
      <c r="BP32" s="101" t="s">
        <v>77</v>
      </c>
      <c r="BQ32" s="101" t="s">
        <v>78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92</v>
      </c>
      <c r="C33" s="152" t="s">
        <v>76</v>
      </c>
      <c r="D33" s="96" t="s">
        <v>66</v>
      </c>
      <c r="E33" s="101" t="s">
        <v>77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93</v>
      </c>
      <c r="C41" s="137" t="s">
        <v>86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93</v>
      </c>
      <c r="BN41" s="48" t="s">
        <v>86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93</v>
      </c>
      <c r="DY41" s="136" t="s">
        <v>86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94</v>
      </c>
      <c r="C43" s="166" t="s">
        <v>95</v>
      </c>
      <c r="D43" s="96" t="s">
        <v>96</v>
      </c>
      <c r="E43" s="101" t="s">
        <v>97</v>
      </c>
      <c r="F43" s="101" t="s">
        <v>98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99</v>
      </c>
      <c r="BN43" s="101" t="s">
        <v>65</v>
      </c>
      <c r="BO43" s="96" t="s">
        <v>100</v>
      </c>
      <c r="BP43" s="101" t="s">
        <v>97</v>
      </c>
      <c r="BQ43" s="101" t="s">
        <v>101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102</v>
      </c>
      <c r="C44" s="166" t="s">
        <v>65</v>
      </c>
      <c r="D44" s="96" t="s">
        <v>100</v>
      </c>
      <c r="E44" s="101" t="s">
        <v>97</v>
      </c>
      <c r="F44" s="107" t="s">
        <v>103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104</v>
      </c>
      <c r="BN44" s="101" t="s">
        <v>65</v>
      </c>
      <c r="BO44" s="96" t="s">
        <v>100</v>
      </c>
      <c r="BP44" s="101" t="s">
        <v>97</v>
      </c>
      <c r="BQ44" s="101" t="s">
        <v>105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106</v>
      </c>
      <c r="C45" s="166" t="s">
        <v>65</v>
      </c>
      <c r="D45" s="96" t="s">
        <v>100</v>
      </c>
      <c r="E45" s="101" t="s">
        <v>97</v>
      </c>
      <c r="F45" s="101" t="s">
        <v>107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58</v>
      </c>
      <c r="BN45" s="101" t="s">
        <v>65</v>
      </c>
      <c r="BO45" s="101" t="s">
        <v>100</v>
      </c>
      <c r="BP45" s="101" t="s">
        <v>97</v>
      </c>
      <c r="BQ45" s="101" t="s">
        <v>108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109</v>
      </c>
      <c r="C46" s="167" t="s">
        <v>65</v>
      </c>
      <c r="D46" s="107" t="s">
        <v>96</v>
      </c>
      <c r="E46" s="107" t="s">
        <v>97</v>
      </c>
      <c r="F46" s="107" t="s">
        <v>110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111</v>
      </c>
      <c r="BN46" s="96" t="s">
        <v>112</v>
      </c>
      <c r="BO46" s="96" t="s">
        <v>100</v>
      </c>
      <c r="BP46" s="101" t="s">
        <v>97</v>
      </c>
      <c r="BQ46" s="101" t="s">
        <v>113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114</v>
      </c>
      <c r="BN47" s="101" t="s">
        <v>59</v>
      </c>
      <c r="BO47" s="96" t="s">
        <v>100</v>
      </c>
      <c r="BP47" s="101" t="s">
        <v>97</v>
      </c>
      <c r="BQ47" s="101" t="s">
        <v>115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84</v>
      </c>
      <c r="C48" s="101" t="s">
        <v>112</v>
      </c>
      <c r="D48" s="96" t="s">
        <v>100</v>
      </c>
      <c r="E48" s="101" t="s">
        <v>97</v>
      </c>
      <c r="F48" s="101" t="s">
        <v>116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99</v>
      </c>
      <c r="BN48" s="101" t="s">
        <v>65</v>
      </c>
      <c r="BO48" s="107" t="s">
        <v>100</v>
      </c>
      <c r="BP48" s="101" t="s">
        <v>97</v>
      </c>
      <c r="BQ48" s="101" t="s">
        <v>117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84</v>
      </c>
      <c r="BN49" s="101" t="s">
        <v>112</v>
      </c>
      <c r="BO49" s="96" t="s">
        <v>100</v>
      </c>
      <c r="BP49" s="101" t="s">
        <v>97</v>
      </c>
      <c r="BQ49" s="101" t="s">
        <v>116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75</v>
      </c>
      <c r="BN51" s="101" t="s">
        <v>112</v>
      </c>
      <c r="BO51" s="96" t="s">
        <v>100</v>
      </c>
      <c r="BP51" s="101" t="s">
        <v>97</v>
      </c>
      <c r="BQ51" s="101" t="s">
        <v>116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75</v>
      </c>
      <c r="BN52" s="107" t="s">
        <v>112</v>
      </c>
      <c r="BO52" s="107" t="s">
        <v>100</v>
      </c>
      <c r="BP52" s="107" t="s">
        <v>97</v>
      </c>
      <c r="BQ52" s="107" t="s">
        <v>118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119</v>
      </c>
      <c r="C57" s="137" t="s">
        <v>120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119</v>
      </c>
      <c r="BN57" s="175" t="s">
        <v>120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119</v>
      </c>
      <c r="DY57" s="136" t="s">
        <v>120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99</v>
      </c>
      <c r="C59" s="167" t="s">
        <v>65</v>
      </c>
      <c r="D59" s="107" t="s">
        <v>66</v>
      </c>
      <c r="E59" s="107" t="s">
        <v>121</v>
      </c>
      <c r="F59" s="107" t="s">
        <v>122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178" t="n">
        <v>60</v>
      </c>
      <c r="M59" s="179" t="n">
        <f aca="false">SUM(N59+P59+R59+T59+V59)</f>
        <v>40</v>
      </c>
      <c r="N59" s="168"/>
      <c r="O59" s="180" t="n">
        <f aca="false">SUM(N59)*I59</f>
        <v>0</v>
      </c>
      <c r="P59" s="168" t="n">
        <v>8</v>
      </c>
      <c r="Q59" s="180" t="n">
        <f aca="false">J59*P59</f>
        <v>16</v>
      </c>
      <c r="R59" s="168" t="n">
        <v>32</v>
      </c>
      <c r="S59" s="180" t="n">
        <f aca="false">SUM(R59)*J59</f>
        <v>64</v>
      </c>
      <c r="T59" s="168"/>
      <c r="U59" s="180" t="n">
        <f aca="false">SUM(T59)*K59</f>
        <v>0</v>
      </c>
      <c r="V59" s="168"/>
      <c r="W59" s="180" t="n">
        <f aca="false">SUM(V59)*J59*5</f>
        <v>0</v>
      </c>
      <c r="X59" s="92"/>
      <c r="Y59" s="113" t="n">
        <f aca="false">SUM(L59*5/100*J59)</f>
        <v>6</v>
      </c>
      <c r="Z59" s="168"/>
      <c r="AA59" s="180"/>
      <c r="AB59" s="168"/>
      <c r="AC59" s="92" t="n">
        <f aca="false">SUM(AB59)*3*H59/5</f>
        <v>0</v>
      </c>
      <c r="AD59" s="168"/>
      <c r="AE59" s="181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80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2" t="s">
        <v>123</v>
      </c>
      <c r="BN59" s="101" t="s">
        <v>124</v>
      </c>
      <c r="BO59" s="101" t="s">
        <v>125</v>
      </c>
      <c r="BP59" s="101" t="s">
        <v>97</v>
      </c>
      <c r="BQ59" s="101" t="s">
        <v>126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3"/>
      <c r="D60" s="101"/>
      <c r="E60" s="96"/>
      <c r="F60" s="101"/>
      <c r="G60" s="96"/>
      <c r="H60" s="101"/>
      <c r="I60" s="101"/>
      <c r="J60" s="101"/>
      <c r="K60" s="101"/>
      <c r="L60" s="96"/>
      <c r="M60" s="179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4" t="s">
        <v>127</v>
      </c>
      <c r="BN60" s="96" t="s">
        <v>65</v>
      </c>
      <c r="BO60" s="96" t="s">
        <v>66</v>
      </c>
      <c r="BP60" s="101" t="s">
        <v>121</v>
      </c>
      <c r="BQ60" s="101" t="s">
        <v>128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5"/>
      <c r="M61" s="186" t="n">
        <f aca="false">SUM(N61+P61+R61+T61+V61)</f>
        <v>0</v>
      </c>
      <c r="N61" s="187"/>
      <c r="O61" s="188" t="n">
        <f aca="false">SUM(N61)*I61</f>
        <v>0</v>
      </c>
      <c r="P61" s="187"/>
      <c r="Q61" s="188" t="n">
        <f aca="false">J61*P61</f>
        <v>0</v>
      </c>
      <c r="R61" s="187"/>
      <c r="S61" s="188" t="n">
        <f aca="false">SUM(R61)*J61</f>
        <v>0</v>
      </c>
      <c r="T61" s="187"/>
      <c r="U61" s="188" t="n">
        <f aca="false">SUM(T61)*K61</f>
        <v>0</v>
      </c>
      <c r="V61" s="187"/>
      <c r="W61" s="188" t="n">
        <f aca="false">SUM(V61)*J61*5</f>
        <v>0</v>
      </c>
      <c r="X61" s="189" t="n">
        <f aca="false">SUM(J61*AX61*2+K61*AZ61*2)</f>
        <v>0</v>
      </c>
      <c r="Y61" s="189" t="n">
        <f aca="false">L61*J61*0.05</f>
        <v>0</v>
      </c>
      <c r="Z61" s="187"/>
      <c r="AA61" s="188"/>
      <c r="AB61" s="187"/>
      <c r="AC61" s="189" t="n">
        <f aca="false">SUM(AB61)*3*H61/5</f>
        <v>0</v>
      </c>
      <c r="AD61" s="187"/>
      <c r="AE61" s="190" t="n">
        <f aca="false">SUM(AD61*H61*(30+4))</f>
        <v>0</v>
      </c>
      <c r="AF61" s="187"/>
      <c r="AG61" s="188" t="n">
        <f aca="false">SUM(AF61*H61*3)</f>
        <v>0</v>
      </c>
      <c r="AH61" s="187"/>
      <c r="AI61" s="189" t="n">
        <f aca="false">SUM(AH61*H61/3)</f>
        <v>0</v>
      </c>
      <c r="AJ61" s="187"/>
      <c r="AK61" s="189" t="n">
        <f aca="false">SUM(AJ61*H61*2/3)</f>
        <v>0</v>
      </c>
      <c r="AL61" s="187" t="n">
        <v>1</v>
      </c>
      <c r="AM61" s="188"/>
      <c r="AN61" s="187"/>
      <c r="AO61" s="188" t="n">
        <f aca="false">SUM(AN61*J61*2)</f>
        <v>0</v>
      </c>
      <c r="AP61" s="187"/>
      <c r="AQ61" s="189" t="n">
        <f aca="false">SUM(AP61*H61*2)</f>
        <v>0</v>
      </c>
      <c r="AR61" s="187"/>
      <c r="AS61" s="189" t="n">
        <f aca="false">SUM(J61*AR61*6)</f>
        <v>0</v>
      </c>
      <c r="AT61" s="187"/>
      <c r="AU61" s="189" t="n">
        <f aca="false">AT61*H61/3</f>
        <v>0</v>
      </c>
      <c r="AV61" s="187"/>
      <c r="AW61" s="188" t="n">
        <f aca="false">SUM(J61*AV61*6)</f>
        <v>0</v>
      </c>
      <c r="AX61" s="187"/>
      <c r="AY61" s="189" t="n">
        <f aca="false">AX61*H61/3</f>
        <v>0</v>
      </c>
      <c r="AZ61" s="187"/>
      <c r="BA61" s="189" t="n">
        <f aca="false">SUM(AZ61*K61*5*6)</f>
        <v>0</v>
      </c>
      <c r="BB61" s="187"/>
      <c r="BC61" s="189" t="n">
        <f aca="false">SUM(BB61*K61*4*6)</f>
        <v>0</v>
      </c>
      <c r="BD61" s="187"/>
      <c r="BE61" s="191" t="n">
        <f aca="false">SUM(BD61*50)</f>
        <v>0</v>
      </c>
      <c r="BF61" s="189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84</v>
      </c>
      <c r="C63" s="107" t="s">
        <v>112</v>
      </c>
      <c r="D63" s="107" t="s">
        <v>100</v>
      </c>
      <c r="E63" s="107" t="s">
        <v>97</v>
      </c>
      <c r="F63" s="107" t="s">
        <v>118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84</v>
      </c>
      <c r="BN63" s="107" t="s">
        <v>112</v>
      </c>
      <c r="BO63" s="107" t="s">
        <v>100</v>
      </c>
      <c r="BP63" s="107" t="s">
        <v>97</v>
      </c>
      <c r="BQ63" s="107" t="s">
        <v>118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129</v>
      </c>
      <c r="C64" s="101" t="s">
        <v>72</v>
      </c>
      <c r="D64" s="101"/>
      <c r="E64" s="101" t="s">
        <v>73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130</v>
      </c>
      <c r="BN64" s="101" t="s">
        <v>72</v>
      </c>
      <c r="BO64" s="101"/>
      <c r="BP64" s="101" t="s">
        <v>73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2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2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3"/>
      <c r="GN68" s="2"/>
      <c r="GO68" s="69"/>
    </row>
    <row r="69" customFormat="false" ht="34.5" hidden="true" customHeight="true" outlineLevel="0" collapsed="false">
      <c r="A69" s="94"/>
      <c r="C69" s="194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4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6" customFormat="true" ht="19.5" hidden="false" customHeight="true" outlineLevel="0" collapsed="false">
      <c r="A71" s="140" t="n">
        <v>5</v>
      </c>
      <c r="B71" s="136" t="s">
        <v>131</v>
      </c>
      <c r="C71" s="137" t="s">
        <v>120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131</v>
      </c>
      <c r="BN71" s="48" t="s">
        <v>120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5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131</v>
      </c>
      <c r="DY71" s="136" t="s">
        <v>120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3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7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7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178" t="s">
        <v>132</v>
      </c>
      <c r="C73" s="152" t="s">
        <v>76</v>
      </c>
      <c r="D73" s="107" t="s">
        <v>66</v>
      </c>
      <c r="E73" s="107" t="s">
        <v>77</v>
      </c>
      <c r="F73" s="107" t="s">
        <v>90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8" t="n">
        <v>70</v>
      </c>
      <c r="M73" s="179" t="n">
        <f aca="false">SUM(N73+P73+R73+T73+V73)</f>
        <v>70</v>
      </c>
      <c r="N73" s="168" t="n">
        <v>24</v>
      </c>
      <c r="O73" s="180" t="n">
        <f aca="false">SUM(N73)*I73</f>
        <v>24</v>
      </c>
      <c r="P73" s="168" t="n">
        <v>18</v>
      </c>
      <c r="Q73" s="180" t="n">
        <f aca="false">J73*P73</f>
        <v>18</v>
      </c>
      <c r="R73" s="168" t="n">
        <v>28</v>
      </c>
      <c r="S73" s="180" t="n">
        <f aca="false">SUM(R73)*J73</f>
        <v>28</v>
      </c>
      <c r="T73" s="168"/>
      <c r="U73" s="180" t="n">
        <f aca="false">SUM(T73)*K73</f>
        <v>0</v>
      </c>
      <c r="V73" s="168"/>
      <c r="W73" s="180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80"/>
      <c r="AB73" s="168"/>
      <c r="AC73" s="92" t="n">
        <f aca="false">SUM(AB73)*3*H73/5</f>
        <v>0</v>
      </c>
      <c r="AD73" s="168"/>
      <c r="AE73" s="181" t="n">
        <f aca="false">SUM(AD73*H73*(30+4))</f>
        <v>0</v>
      </c>
      <c r="AF73" s="168"/>
      <c r="AG73" s="180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80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9" t="s">
        <v>127</v>
      </c>
      <c r="BN73" s="96" t="s">
        <v>76</v>
      </c>
      <c r="BO73" s="96" t="s">
        <v>66</v>
      </c>
      <c r="BP73" s="101" t="s">
        <v>77</v>
      </c>
      <c r="BQ73" s="96" t="s">
        <v>90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200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132</v>
      </c>
      <c r="C74" s="166" t="s">
        <v>76</v>
      </c>
      <c r="D74" s="96" t="s">
        <v>66</v>
      </c>
      <c r="E74" s="96" t="s">
        <v>82</v>
      </c>
      <c r="F74" s="101" t="s">
        <v>133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9" t="s">
        <v>127</v>
      </c>
      <c r="BN74" s="107" t="s">
        <v>76</v>
      </c>
      <c r="BO74" s="96" t="s">
        <v>66</v>
      </c>
      <c r="BP74" s="96" t="s">
        <v>82</v>
      </c>
      <c r="BQ74" s="107" t="s">
        <v>133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1" t="s">
        <v>134</v>
      </c>
      <c r="C75" s="183" t="s">
        <v>76</v>
      </c>
      <c r="D75" s="96" t="s">
        <v>66</v>
      </c>
      <c r="E75" s="96" t="s">
        <v>82</v>
      </c>
      <c r="F75" s="101" t="s">
        <v>83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2" t="s">
        <v>134</v>
      </c>
      <c r="BN75" s="203" t="s">
        <v>76</v>
      </c>
      <c r="BO75" s="203" t="s">
        <v>66</v>
      </c>
      <c r="BP75" s="124" t="s">
        <v>77</v>
      </c>
      <c r="BQ75" s="204" t="s">
        <v>78</v>
      </c>
      <c r="BR75" s="203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5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135</v>
      </c>
      <c r="C76" s="166" t="s">
        <v>76</v>
      </c>
      <c r="D76" s="96" t="s">
        <v>66</v>
      </c>
      <c r="E76" s="96" t="s">
        <v>82</v>
      </c>
      <c r="F76" s="101" t="s">
        <v>136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9" t="s">
        <v>137</v>
      </c>
      <c r="BN76" s="203" t="s">
        <v>76</v>
      </c>
      <c r="BO76" s="203" t="s">
        <v>66</v>
      </c>
      <c r="BP76" s="124" t="s">
        <v>77</v>
      </c>
      <c r="BQ76" s="206" t="s">
        <v>90</v>
      </c>
      <c r="BR76" s="203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7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135</v>
      </c>
      <c r="C77" s="166" t="s">
        <v>76</v>
      </c>
      <c r="D77" s="96" t="s">
        <v>66</v>
      </c>
      <c r="E77" s="96" t="s">
        <v>138</v>
      </c>
      <c r="F77" s="101" t="s">
        <v>139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200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140</v>
      </c>
      <c r="C79" s="152" t="s">
        <v>59</v>
      </c>
      <c r="D79" s="101" t="s">
        <v>66</v>
      </c>
      <c r="E79" s="101" t="s">
        <v>141</v>
      </c>
      <c r="F79" s="101" t="s">
        <v>142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5" t="n">
        <v>50</v>
      </c>
      <c r="M79" s="186" t="n">
        <f aca="false">SUM(N79+P79+R79+T79+V79)</f>
        <v>0</v>
      </c>
      <c r="N79" s="187"/>
      <c r="O79" s="188" t="n">
        <f aca="false">SUM(N79)*I79</f>
        <v>0</v>
      </c>
      <c r="P79" s="187"/>
      <c r="Q79" s="188" t="n">
        <f aca="false">J79*P79</f>
        <v>0</v>
      </c>
      <c r="R79" s="187"/>
      <c r="S79" s="188" t="n">
        <f aca="false">SUM(R79)*J79</f>
        <v>0</v>
      </c>
      <c r="T79" s="187"/>
      <c r="U79" s="188" t="n">
        <f aca="false">SUM(T79)*K79</f>
        <v>0</v>
      </c>
      <c r="V79" s="187"/>
      <c r="W79" s="188" t="n">
        <f aca="false">SUM(V79)*J79*5</f>
        <v>0</v>
      </c>
      <c r="X79" s="189" t="n">
        <f aca="false">SUM(J79*AX79*2+K79*AZ79*2)</f>
        <v>0</v>
      </c>
      <c r="Y79" s="189" t="n">
        <f aca="false">L79*J79*0.05</f>
        <v>0</v>
      </c>
      <c r="Z79" s="187"/>
      <c r="AA79" s="188"/>
      <c r="AB79" s="187"/>
      <c r="AC79" s="189" t="n">
        <f aca="false">SUM(AB79)*3*H79/5</f>
        <v>0</v>
      </c>
      <c r="AD79" s="187"/>
      <c r="AE79" s="190" t="n">
        <f aca="false">SUM(AD79*H79*(30+4))</f>
        <v>0</v>
      </c>
      <c r="AF79" s="187"/>
      <c r="AG79" s="188" t="n">
        <f aca="false">SUM(AF79*H79*3)</f>
        <v>0</v>
      </c>
      <c r="AH79" s="187"/>
      <c r="AI79" s="189" t="n">
        <f aca="false">SUM(AH79*H79/3)</f>
        <v>0</v>
      </c>
      <c r="AJ79" s="187"/>
      <c r="AK79" s="189" t="n">
        <f aca="false">SUM(AJ79*H79*2/3)</f>
        <v>0</v>
      </c>
      <c r="AL79" s="187" t="n">
        <v>1</v>
      </c>
      <c r="AM79" s="188" t="n">
        <v>110</v>
      </c>
      <c r="AN79" s="187"/>
      <c r="AO79" s="188" t="n">
        <f aca="false">SUM(AN79*J79*2)</f>
        <v>0</v>
      </c>
      <c r="AP79" s="187"/>
      <c r="AQ79" s="189" t="n">
        <f aca="false">SUM(AP79*H79*2)</f>
        <v>0</v>
      </c>
      <c r="AR79" s="187"/>
      <c r="AS79" s="189" t="n">
        <f aca="false">SUM(J79*AR79*6)</f>
        <v>0</v>
      </c>
      <c r="AT79" s="187"/>
      <c r="AU79" s="189" t="n">
        <f aca="false">AT79*H79/3</f>
        <v>0</v>
      </c>
      <c r="AV79" s="187"/>
      <c r="AW79" s="188" t="n">
        <f aca="false">SUM(J79*AV79*6)</f>
        <v>0</v>
      </c>
      <c r="AX79" s="187"/>
      <c r="AY79" s="189" t="n">
        <f aca="false">AX79*H79/3</f>
        <v>0</v>
      </c>
      <c r="AZ79" s="187"/>
      <c r="BA79" s="189" t="n">
        <f aca="false">SUM(AZ79*K79*5*6)</f>
        <v>0</v>
      </c>
      <c r="BB79" s="187"/>
      <c r="BC79" s="189" t="n">
        <f aca="false">SUM(BB79*K79*4*6)</f>
        <v>0</v>
      </c>
      <c r="BD79" s="187"/>
      <c r="BE79" s="191" t="n">
        <f aca="false">SUM(BD79*50)</f>
        <v>0</v>
      </c>
      <c r="BF79" s="189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178"/>
      <c r="BN79" s="107"/>
      <c r="BO79" s="107"/>
      <c r="BP79" s="107"/>
      <c r="BQ79" s="101"/>
      <c r="BR79" s="107"/>
      <c r="BS79" s="101"/>
      <c r="BT79" s="101"/>
      <c r="BU79" s="101"/>
      <c r="BV79" s="101"/>
      <c r="BW79" s="198" t="n">
        <v>60</v>
      </c>
      <c r="BX79" s="179" t="n">
        <f aca="false">SUM(BY79+CA79+CC79+CE79+CG79)</f>
        <v>0</v>
      </c>
      <c r="BY79" s="168"/>
      <c r="BZ79" s="180" t="n">
        <f aca="false">SUM(BY79)*BT79</f>
        <v>0</v>
      </c>
      <c r="CA79" s="168"/>
      <c r="CB79" s="180" t="n">
        <f aca="false">BU79*CA79</f>
        <v>0</v>
      </c>
      <c r="CC79" s="168"/>
      <c r="CD79" s="180" t="n">
        <f aca="false">SUM(CC79)*BU79</f>
        <v>0</v>
      </c>
      <c r="CE79" s="168"/>
      <c r="CF79" s="180" t="n">
        <f aca="false">SUM(CE79)*BV79</f>
        <v>0</v>
      </c>
      <c r="CG79" s="168"/>
      <c r="CH79" s="180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80"/>
      <c r="CM79" s="168"/>
      <c r="CN79" s="92" t="n">
        <f aca="false">SUM(CM79)*3*BS79/5</f>
        <v>0</v>
      </c>
      <c r="CO79" s="168"/>
      <c r="CP79" s="181" t="n">
        <f aca="false">SUM(CO79*BS79*(30+4))</f>
        <v>0</v>
      </c>
      <c r="CQ79" s="168"/>
      <c r="CR79" s="180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80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84</v>
      </c>
      <c r="C80" s="96" t="s">
        <v>76</v>
      </c>
      <c r="D80" s="96" t="s">
        <v>66</v>
      </c>
      <c r="E80" s="101" t="s">
        <v>77</v>
      </c>
      <c r="F80" s="101" t="s">
        <v>78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143</v>
      </c>
      <c r="BN80" s="96" t="s">
        <v>76</v>
      </c>
      <c r="BO80" s="96" t="s">
        <v>66</v>
      </c>
      <c r="BP80" s="101" t="s">
        <v>77</v>
      </c>
      <c r="BQ80" s="101" t="s">
        <v>78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84</v>
      </c>
      <c r="C81" s="101" t="s">
        <v>76</v>
      </c>
      <c r="D81" s="96" t="s">
        <v>66</v>
      </c>
      <c r="E81" s="96" t="s">
        <v>82</v>
      </c>
      <c r="F81" s="101" t="s">
        <v>83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84</v>
      </c>
      <c r="BN81" s="101" t="s">
        <v>76</v>
      </c>
      <c r="BO81" s="96" t="s">
        <v>66</v>
      </c>
      <c r="BP81" s="96" t="s">
        <v>82</v>
      </c>
      <c r="BQ81" s="101" t="s">
        <v>83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4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4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4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4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3"/>
      <c r="GN85" s="2"/>
      <c r="GO85" s="69"/>
    </row>
    <row r="86" customFormat="false" ht="19.5" hidden="true" customHeight="true" outlineLevel="0" collapsed="false">
      <c r="A86" s="94"/>
      <c r="C86" s="194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2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144</v>
      </c>
      <c r="C87" s="137" t="s">
        <v>120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144</v>
      </c>
      <c r="BN87" s="48" t="s">
        <v>120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8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144</v>
      </c>
      <c r="DY87" s="136" t="s">
        <v>120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3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7"/>
      <c r="BL88" s="94"/>
      <c r="BM88" s="209"/>
      <c r="BN88" s="83"/>
      <c r="BO88" s="83"/>
      <c r="BP88" s="83"/>
      <c r="BQ88" s="84"/>
      <c r="BR88" s="84"/>
      <c r="BS88" s="84"/>
      <c r="BT88" s="84"/>
      <c r="BU88" s="210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7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127</v>
      </c>
      <c r="C89" s="167" t="s">
        <v>65</v>
      </c>
      <c r="D89" s="107" t="s">
        <v>96</v>
      </c>
      <c r="E89" s="107" t="s">
        <v>97</v>
      </c>
      <c r="F89" s="107" t="s">
        <v>110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145</v>
      </c>
      <c r="BN89" s="101" t="s">
        <v>112</v>
      </c>
      <c r="BO89" s="96" t="s">
        <v>100</v>
      </c>
      <c r="BP89" s="101" t="s">
        <v>97</v>
      </c>
      <c r="BQ89" s="101" t="s">
        <v>146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1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6" t="n">
        <f aca="false">SUM(N90+P90+R90+T90+V90)</f>
        <v>0</v>
      </c>
      <c r="N90" s="187"/>
      <c r="O90" s="188"/>
      <c r="P90" s="187"/>
      <c r="Q90" s="188"/>
      <c r="R90" s="187"/>
      <c r="S90" s="188"/>
      <c r="T90" s="187"/>
      <c r="U90" s="188"/>
      <c r="V90" s="187"/>
      <c r="W90" s="188"/>
      <c r="X90" s="189"/>
      <c r="Y90" s="212"/>
      <c r="Z90" s="187"/>
      <c r="AA90" s="188"/>
      <c r="AB90" s="187"/>
      <c r="AC90" s="189"/>
      <c r="AD90" s="187"/>
      <c r="AE90" s="190"/>
      <c r="AF90" s="187"/>
      <c r="AG90" s="188"/>
      <c r="AH90" s="187"/>
      <c r="AI90" s="189"/>
      <c r="AJ90" s="187"/>
      <c r="AK90" s="189"/>
      <c r="AL90" s="213"/>
      <c r="AM90" s="188"/>
      <c r="AN90" s="187"/>
      <c r="AO90" s="188"/>
      <c r="AP90" s="187"/>
      <c r="AQ90" s="189"/>
      <c r="AR90" s="187"/>
      <c r="AS90" s="187"/>
      <c r="AT90" s="187"/>
      <c r="AU90" s="189"/>
      <c r="AV90" s="187"/>
      <c r="AW90" s="189"/>
      <c r="AX90" s="187"/>
      <c r="AY90" s="188"/>
      <c r="AZ90" s="187"/>
      <c r="BA90" s="189"/>
      <c r="BB90" s="187"/>
      <c r="BC90" s="189"/>
      <c r="BD90" s="187"/>
      <c r="BE90" s="189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99</v>
      </c>
      <c r="BN90" s="101" t="s">
        <v>65</v>
      </c>
      <c r="BO90" s="96" t="s">
        <v>100</v>
      </c>
      <c r="BP90" s="101" t="s">
        <v>97</v>
      </c>
      <c r="BQ90" s="101" t="s">
        <v>117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4"/>
      <c r="C91" s="167"/>
      <c r="D91" s="107"/>
      <c r="E91" s="107"/>
      <c r="F91" s="107"/>
      <c r="G91" s="107"/>
      <c r="H91" s="107"/>
      <c r="I91" s="107"/>
      <c r="J91" s="107"/>
      <c r="K91" s="96"/>
      <c r="L91" s="215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6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7"/>
      <c r="BN94" s="96"/>
      <c r="BO94" s="96"/>
      <c r="BP94" s="107"/>
      <c r="BQ94" s="96"/>
      <c r="BR94" s="107"/>
      <c r="BS94" s="96"/>
      <c r="BT94" s="96"/>
      <c r="BU94" s="107"/>
      <c r="BV94" s="96"/>
      <c r="BW94" s="215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8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147</v>
      </c>
      <c r="C105" s="137" t="s">
        <v>120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147</v>
      </c>
      <c r="BN105" s="48" t="s">
        <v>120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5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147</v>
      </c>
      <c r="DY105" s="136" t="s">
        <v>120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3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9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7"/>
      <c r="BL106" s="94"/>
      <c r="BM106" s="209"/>
      <c r="BN106" s="83"/>
      <c r="BO106" s="83"/>
      <c r="BP106" s="83"/>
      <c r="BQ106" s="218"/>
      <c r="BR106" s="84"/>
      <c r="BS106" s="220"/>
      <c r="BT106" s="220"/>
      <c r="BU106" s="220"/>
      <c r="BV106" s="220"/>
      <c r="BW106" s="221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7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99</v>
      </c>
      <c r="C107" s="167" t="s">
        <v>65</v>
      </c>
      <c r="D107" s="107" t="s">
        <v>66</v>
      </c>
      <c r="E107" s="107" t="s">
        <v>121</v>
      </c>
      <c r="F107" s="107" t="s">
        <v>122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178" t="n">
        <v>60</v>
      </c>
      <c r="M107" s="179" t="n">
        <f aca="false">SUM(N107+P107+R107+T107+V107)</f>
        <v>60</v>
      </c>
      <c r="N107" s="168" t="n">
        <v>20</v>
      </c>
      <c r="O107" s="180" t="n">
        <f aca="false">SUM(N107)*I107</f>
        <v>20</v>
      </c>
      <c r="P107" s="168" t="n">
        <v>8</v>
      </c>
      <c r="Q107" s="180" t="n">
        <f aca="false">J107*P107</f>
        <v>16</v>
      </c>
      <c r="R107" s="168" t="n">
        <v>32</v>
      </c>
      <c r="S107" s="180" t="n">
        <f aca="false">SUM(R107)*J107</f>
        <v>64</v>
      </c>
      <c r="T107" s="168"/>
      <c r="U107" s="180" t="n">
        <f aca="false">SUM(T107)*K107</f>
        <v>0</v>
      </c>
      <c r="V107" s="168"/>
      <c r="W107" s="180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80"/>
      <c r="AB107" s="168"/>
      <c r="AC107" s="92" t="n">
        <f aca="false">SUM(AB107)*3*H107/5</f>
        <v>0</v>
      </c>
      <c r="AD107" s="168"/>
      <c r="AE107" s="181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80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2" t="s">
        <v>148</v>
      </c>
      <c r="BN107" s="223" t="s">
        <v>65</v>
      </c>
      <c r="BO107" s="223" t="s">
        <v>66</v>
      </c>
      <c r="BP107" s="223" t="s">
        <v>121</v>
      </c>
      <c r="BQ107" s="206" t="s">
        <v>149</v>
      </c>
      <c r="BR107" s="223" t="n">
        <v>8</v>
      </c>
      <c r="BS107" s="224" t="n">
        <v>44</v>
      </c>
      <c r="BT107" s="224" t="n">
        <v>1</v>
      </c>
      <c r="BU107" s="224" t="n">
        <v>2</v>
      </c>
      <c r="BV107" s="224" t="n">
        <f aca="false">SUM(BU107)*2</f>
        <v>4</v>
      </c>
      <c r="BW107" s="225" t="n">
        <v>60</v>
      </c>
      <c r="BX107" s="226" t="n">
        <f aca="false">SUM(BY107+CA107+CC107+CE107+CG107)</f>
        <v>60</v>
      </c>
      <c r="BY107" s="227" t="n">
        <v>20</v>
      </c>
      <c r="BZ107" s="228" t="n">
        <f aca="false">SUM(BY107)*BT107</f>
        <v>20</v>
      </c>
      <c r="CA107" s="227" t="n">
        <v>8</v>
      </c>
      <c r="CB107" s="228" t="n">
        <f aca="false">BU107*CA107</f>
        <v>16</v>
      </c>
      <c r="CC107" s="227" t="n">
        <v>32</v>
      </c>
      <c r="CD107" s="228" t="n">
        <f aca="false">SUM(CC107)*BU107</f>
        <v>64</v>
      </c>
      <c r="CE107" s="227"/>
      <c r="CF107" s="228" t="n">
        <f aca="false">SUM(CE107)*BV107</f>
        <v>0</v>
      </c>
      <c r="CG107" s="227"/>
      <c r="CH107" s="228" t="n">
        <f aca="false">SUM(CG107)*BU107*5</f>
        <v>0</v>
      </c>
      <c r="CI107" s="229" t="n">
        <f aca="false">SUM(BU107*DI107*2+BV107*DK107*2)</f>
        <v>4</v>
      </c>
      <c r="CJ107" s="230" t="n">
        <f aca="false">SUM(BW107*5/100*BU107)</f>
        <v>6</v>
      </c>
      <c r="CK107" s="227"/>
      <c r="CL107" s="228"/>
      <c r="CM107" s="227"/>
      <c r="CN107" s="229" t="n">
        <f aca="false">SUM(CM107)*3*BS107/5</f>
        <v>0</v>
      </c>
      <c r="CO107" s="227"/>
      <c r="CP107" s="231" t="n">
        <f aca="false">SUM(CO107*BS107*(30+4))</f>
        <v>0</v>
      </c>
      <c r="CQ107" s="227"/>
      <c r="CR107" s="232" t="n">
        <f aca="false">SUM(CQ107*BS107*3)</f>
        <v>0</v>
      </c>
      <c r="CS107" s="227"/>
      <c r="CT107" s="233" t="n">
        <f aca="false">SUM(CS107*BS107/3)</f>
        <v>0</v>
      </c>
      <c r="CU107" s="227"/>
      <c r="CV107" s="229" t="n">
        <f aca="false">SUM(CU107*BS107*2/3)</f>
        <v>0</v>
      </c>
      <c r="CW107" s="227" t="n">
        <v>1</v>
      </c>
      <c r="CX107" s="234" t="n">
        <f aca="false">SUM(CW107*BS107*2)</f>
        <v>88</v>
      </c>
      <c r="CY107" s="227"/>
      <c r="CZ107" s="228" t="n">
        <f aca="false">SUM(CY107*BU107*2)</f>
        <v>0</v>
      </c>
      <c r="DA107" s="227"/>
      <c r="DB107" s="230" t="n">
        <f aca="false">SUM(DA107*BS107*2)</f>
        <v>0</v>
      </c>
      <c r="DC107" s="227"/>
      <c r="DD107" s="229" t="n">
        <f aca="false">SUM(BU107*DC107*8)</f>
        <v>0</v>
      </c>
      <c r="DE107" s="235"/>
      <c r="DF107" s="229" t="n">
        <f aca="false">DE107*BS107/3</f>
        <v>0</v>
      </c>
      <c r="DG107" s="227"/>
      <c r="DH107" s="236" t="n">
        <f aca="false">SUM(BU107*DG107*6)</f>
        <v>0</v>
      </c>
      <c r="DI107" s="227" t="n">
        <v>1</v>
      </c>
      <c r="DJ107" s="229" t="n">
        <f aca="false">DI107*BS107/3</f>
        <v>14.6666666666667</v>
      </c>
      <c r="DK107" s="227"/>
      <c r="DL107" s="229" t="n">
        <f aca="false">SUM(DK107*BV107*5*6)</f>
        <v>0</v>
      </c>
      <c r="DM107" s="227"/>
      <c r="DN107" s="230" t="n">
        <f aca="false">SUM(DM107*BV107*4*6)</f>
        <v>0</v>
      </c>
      <c r="DO107" s="227"/>
      <c r="DP107" s="236" t="n">
        <f aca="false">SUM(DO107*50)</f>
        <v>0</v>
      </c>
      <c r="DQ107" s="229" t="n">
        <f aca="false">BZ107+CB107+CD107+CF107+CH107+CI107+CJ107+CL107+CN107+CP107+CR107+CT107+CV107+CX107+CZ107+DB107+DD107+DF107+DH107+DJ107+DL107+DN107+DP107</f>
        <v>212.666666666667</v>
      </c>
      <c r="DR107" s="229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150</v>
      </c>
      <c r="C108" s="183" t="s">
        <v>59</v>
      </c>
      <c r="D108" s="101" t="s">
        <v>60</v>
      </c>
      <c r="E108" s="96" t="s">
        <v>61</v>
      </c>
      <c r="F108" s="101" t="s">
        <v>151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152</v>
      </c>
      <c r="C109" s="166" t="s">
        <v>65</v>
      </c>
      <c r="D109" s="96" t="s">
        <v>100</v>
      </c>
      <c r="E109" s="101" t="s">
        <v>97</v>
      </c>
      <c r="F109" s="101" t="s">
        <v>107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153</v>
      </c>
      <c r="C111" s="237" t="s">
        <v>59</v>
      </c>
      <c r="D111" s="238" t="s">
        <v>154</v>
      </c>
      <c r="E111" s="238" t="s">
        <v>61</v>
      </c>
      <c r="F111" s="238" t="s">
        <v>133</v>
      </c>
      <c r="G111" s="238" t="n">
        <v>5</v>
      </c>
      <c r="H111" s="239" t="n">
        <v>22</v>
      </c>
      <c r="I111" s="239" t="n">
        <v>1</v>
      </c>
      <c r="J111" s="239" t="n">
        <v>1</v>
      </c>
      <c r="K111" s="239" t="n">
        <v>2</v>
      </c>
      <c r="L111" s="240" t="n">
        <v>50</v>
      </c>
      <c r="M111" s="241" t="n">
        <v>50</v>
      </c>
      <c r="N111" s="242"/>
      <c r="O111" s="243"/>
      <c r="P111" s="242"/>
      <c r="Q111" s="243" t="n">
        <v>0</v>
      </c>
      <c r="R111" s="242" t="n">
        <v>40</v>
      </c>
      <c r="S111" s="243" t="n">
        <v>40</v>
      </c>
      <c r="T111" s="242"/>
      <c r="U111" s="243" t="n">
        <v>0</v>
      </c>
      <c r="V111" s="242"/>
      <c r="W111" s="243" t="n">
        <v>0</v>
      </c>
      <c r="X111" s="244"/>
      <c r="Y111" s="245"/>
      <c r="Z111" s="242"/>
      <c r="AA111" s="243"/>
      <c r="AB111" s="242"/>
      <c r="AC111" s="244" t="n">
        <v>0</v>
      </c>
      <c r="AD111" s="242"/>
      <c r="AE111" s="246" t="n">
        <v>0</v>
      </c>
      <c r="AF111" s="242"/>
      <c r="AG111" s="243" t="n">
        <v>0</v>
      </c>
      <c r="AH111" s="242"/>
      <c r="AI111" s="244" t="n">
        <v>0</v>
      </c>
      <c r="AJ111" s="242"/>
      <c r="AK111" s="244" t="n">
        <v>0</v>
      </c>
      <c r="AL111" s="242" t="n">
        <v>1</v>
      </c>
      <c r="AM111" s="247" t="n">
        <v>44</v>
      </c>
      <c r="AN111" s="242"/>
      <c r="AO111" s="243" t="n">
        <v>0</v>
      </c>
      <c r="AP111" s="242"/>
      <c r="AQ111" s="245" t="n">
        <v>0</v>
      </c>
      <c r="AR111" s="242"/>
      <c r="AS111" s="244" t="n">
        <v>0</v>
      </c>
      <c r="AT111" s="248"/>
      <c r="AU111" s="244" t="n">
        <v>0</v>
      </c>
      <c r="AV111" s="242"/>
      <c r="AW111" s="247" t="n">
        <v>0</v>
      </c>
      <c r="AX111" s="242"/>
      <c r="AY111" s="244"/>
      <c r="AZ111" s="242"/>
      <c r="BA111" s="244" t="n">
        <v>0</v>
      </c>
      <c r="BB111" s="242"/>
      <c r="BC111" s="245" t="n">
        <v>0</v>
      </c>
      <c r="BD111" s="242"/>
      <c r="BE111" s="249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99</v>
      </c>
      <c r="C112" s="167" t="s">
        <v>65</v>
      </c>
      <c r="D112" s="107" t="s">
        <v>66</v>
      </c>
      <c r="E112" s="107" t="s">
        <v>121</v>
      </c>
      <c r="F112" s="107" t="s">
        <v>122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178" t="n">
        <v>60</v>
      </c>
      <c r="M112" s="179" t="n">
        <f aca="false">SUM(N112+P112+R112+T112+V112)</f>
        <v>40</v>
      </c>
      <c r="N112" s="168"/>
      <c r="O112" s="180" t="n">
        <f aca="false">SUM(N112)*I112</f>
        <v>0</v>
      </c>
      <c r="P112" s="168" t="n">
        <v>8</v>
      </c>
      <c r="Q112" s="180"/>
      <c r="R112" s="168" t="n">
        <v>32</v>
      </c>
      <c r="S112" s="180"/>
      <c r="T112" s="168"/>
      <c r="U112" s="180" t="n">
        <f aca="false">SUM(T112)*K112</f>
        <v>0</v>
      </c>
      <c r="V112" s="168"/>
      <c r="W112" s="180" t="n">
        <f aca="false">SUM(V112)*J112*5</f>
        <v>0</v>
      </c>
      <c r="X112" s="92" t="n">
        <f aca="false">SUM(J112*AX112*2+K112*AZ112*2)</f>
        <v>4</v>
      </c>
      <c r="Y112" s="113"/>
      <c r="Z112" s="168"/>
      <c r="AA112" s="180"/>
      <c r="AB112" s="168"/>
      <c r="AC112" s="92" t="n">
        <f aca="false">SUM(AB112)*3*H112/5</f>
        <v>0</v>
      </c>
      <c r="AD112" s="168"/>
      <c r="AE112" s="181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80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50" t="n">
        <f aca="false">AB118*8*K118</f>
        <v>0</v>
      </c>
      <c r="AD118" s="168"/>
      <c r="AE118" s="181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50" t="n">
        <f aca="false">SUM(AV118*H118/3)</f>
        <v>0</v>
      </c>
      <c r="AX118" s="168"/>
      <c r="AY118" s="250" t="n">
        <f aca="false">AX118*H118/3</f>
        <v>0</v>
      </c>
      <c r="AZ118" s="168"/>
      <c r="BA118" s="250" t="n">
        <f aca="false">SUM(AZ118*K118*5*6)</f>
        <v>0</v>
      </c>
      <c r="BB118" s="168"/>
      <c r="BC118" s="91" t="n">
        <f aca="false">SUM(BB118*K118*4*6)</f>
        <v>0</v>
      </c>
      <c r="BD118" s="168"/>
      <c r="BE118" s="251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155</v>
      </c>
      <c r="C119" s="137" t="s">
        <v>120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2" t="s">
        <v>155</v>
      </c>
      <c r="BN119" s="48" t="s">
        <v>120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155</v>
      </c>
      <c r="DY119" s="136" t="s">
        <v>120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3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9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156</v>
      </c>
      <c r="C121" s="173" t="s">
        <v>157</v>
      </c>
      <c r="D121" s="101" t="s">
        <v>66</v>
      </c>
      <c r="E121" s="101" t="s">
        <v>73</v>
      </c>
      <c r="F121" s="101" t="s">
        <v>81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158</v>
      </c>
      <c r="BN121" s="253" t="s">
        <v>157</v>
      </c>
      <c r="BO121" s="253" t="s">
        <v>66</v>
      </c>
      <c r="BP121" s="253" t="s">
        <v>73</v>
      </c>
      <c r="BQ121" s="253" t="s">
        <v>159</v>
      </c>
      <c r="BR121" s="253" t="n">
        <v>4</v>
      </c>
      <c r="BS121" s="253" t="n">
        <v>3</v>
      </c>
      <c r="BT121" s="253" t="n">
        <v>1</v>
      </c>
      <c r="BU121" s="253" t="n">
        <v>1</v>
      </c>
      <c r="BV121" s="253" t="n">
        <v>1</v>
      </c>
      <c r="BW121" s="254" t="n">
        <v>66</v>
      </c>
      <c r="BX121" s="255" t="n">
        <f aca="false">SUM(BY121+CA121+CC121+CE121+CG121)</f>
        <v>66</v>
      </c>
      <c r="BY121" s="256" t="n">
        <v>46</v>
      </c>
      <c r="BZ121" s="257" t="n">
        <f aca="false">SUM(BY121)*BT121</f>
        <v>46</v>
      </c>
      <c r="CA121" s="256" t="n">
        <v>20</v>
      </c>
      <c r="CB121" s="257" t="n">
        <f aca="false">BU121*CA121</f>
        <v>20</v>
      </c>
      <c r="CC121" s="256"/>
      <c r="CD121" s="257" t="n">
        <f aca="false">SUM(CC121)*BU121</f>
        <v>0</v>
      </c>
      <c r="CE121" s="256"/>
      <c r="CF121" s="257" t="n">
        <f aca="false">SUM(CE121)*BV121</f>
        <v>0</v>
      </c>
      <c r="CG121" s="256"/>
      <c r="CH121" s="257" t="n">
        <f aca="false">SUM(CG121)*BU121*5</f>
        <v>0</v>
      </c>
      <c r="CI121" s="258" t="n">
        <v>0</v>
      </c>
      <c r="CJ121" s="258" t="n">
        <f aca="false">SUM(BW121*5/100*BU121)</f>
        <v>3.3</v>
      </c>
      <c r="CK121" s="256"/>
      <c r="CL121" s="258"/>
      <c r="CM121" s="256"/>
      <c r="CN121" s="259" t="n">
        <f aca="false">SUM(CM121)*3*BS121/5</f>
        <v>0</v>
      </c>
      <c r="CO121" s="256"/>
      <c r="CP121" s="257" t="n">
        <f aca="false">SUM(CO121*BS121*(30+4))</f>
        <v>0</v>
      </c>
      <c r="CQ121" s="256"/>
      <c r="CR121" s="260" t="n">
        <f aca="false">SUM(CQ121*BS121*3)</f>
        <v>0</v>
      </c>
      <c r="CS121" s="256"/>
      <c r="CT121" s="258" t="n">
        <f aca="false">SUM(CS121*BS121/3)</f>
        <v>0</v>
      </c>
      <c r="CU121" s="256"/>
      <c r="CV121" s="258" t="n">
        <f aca="false">SUM(CU121*BS121*2/3)</f>
        <v>0</v>
      </c>
      <c r="CW121" s="256" t="n">
        <v>1</v>
      </c>
      <c r="CX121" s="257" t="n">
        <f aca="false">SUM(CW121*BS121)*2</f>
        <v>6</v>
      </c>
      <c r="CY121" s="256"/>
      <c r="CZ121" s="258" t="n">
        <f aca="false">SUM(CY121*BU121)</f>
        <v>0</v>
      </c>
      <c r="DA121" s="256"/>
      <c r="DB121" s="258" t="n">
        <f aca="false">SUM(DA121*BS121*2)</f>
        <v>0</v>
      </c>
      <c r="DC121" s="256"/>
      <c r="DD121" s="258" t="n">
        <f aca="false">SUM(DC121*BU121*2)</f>
        <v>0</v>
      </c>
      <c r="DE121" s="256"/>
      <c r="DF121" s="258" t="n">
        <f aca="false">DE121*BS121/3</f>
        <v>0</v>
      </c>
      <c r="DG121" s="256"/>
      <c r="DH121" s="260" t="n">
        <f aca="false">SUM(DG121*BS121/3)</f>
        <v>0</v>
      </c>
      <c r="DI121" s="256"/>
      <c r="DJ121" s="258" t="n">
        <f aca="false">SUM(DI121*BS121/3)</f>
        <v>0</v>
      </c>
      <c r="DK121" s="256"/>
      <c r="DL121" s="258" t="n">
        <f aca="false">SUM(DK121*BV121*5*6)</f>
        <v>0</v>
      </c>
      <c r="DM121" s="256"/>
      <c r="DN121" s="258" t="n">
        <f aca="false">SUM(DM121*BV121*4*6)</f>
        <v>0</v>
      </c>
      <c r="DO121" s="257"/>
      <c r="DP121" s="258" t="n">
        <f aca="false">SUM(DO121*50)/2</f>
        <v>0</v>
      </c>
      <c r="DQ121" s="258" t="n">
        <f aca="false">BZ121+CB121+CD121+CF121+CH121+CI121+CJ121+CL121+CN121+CP121+CR121+CT121+CV121+CX121+CZ121+DB121+DD121+DF121+DH121+DJ121+DL121+DN121+DP121</f>
        <v>75.3</v>
      </c>
      <c r="DR121" s="258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158</v>
      </c>
      <c r="C122" s="101" t="s">
        <v>157</v>
      </c>
      <c r="D122" s="101" t="s">
        <v>66</v>
      </c>
      <c r="E122" s="101" t="s">
        <v>73</v>
      </c>
      <c r="F122" s="101" t="s">
        <v>159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160</v>
      </c>
      <c r="BN122" s="253" t="s">
        <v>72</v>
      </c>
      <c r="BO122" s="253" t="s">
        <v>66</v>
      </c>
      <c r="BP122" s="253" t="s">
        <v>73</v>
      </c>
      <c r="BQ122" s="253" t="s">
        <v>161</v>
      </c>
      <c r="BR122" s="253" t="n">
        <v>2</v>
      </c>
      <c r="BS122" s="253" t="n">
        <v>1</v>
      </c>
      <c r="BT122" s="253" t="n">
        <v>1</v>
      </c>
      <c r="BU122" s="253" t="n">
        <v>1</v>
      </c>
      <c r="BV122" s="253" t="n">
        <v>1</v>
      </c>
      <c r="BW122" s="261" t="n">
        <v>30</v>
      </c>
      <c r="BX122" s="255" t="n">
        <f aca="false">SUM(BY122+CA122+CC122+CE122+CG122)</f>
        <v>30</v>
      </c>
      <c r="BY122" s="256" t="n">
        <v>14</v>
      </c>
      <c r="BZ122" s="257" t="n">
        <f aca="false">SUM(BY122)*BT122</f>
        <v>14</v>
      </c>
      <c r="CA122" s="256"/>
      <c r="CB122" s="257" t="n">
        <f aca="false">BU122*CA122</f>
        <v>0</v>
      </c>
      <c r="CC122" s="256" t="n">
        <v>16</v>
      </c>
      <c r="CD122" s="257" t="n">
        <f aca="false">SUM(CC122)*BU122</f>
        <v>16</v>
      </c>
      <c r="CE122" s="256"/>
      <c r="CF122" s="257" t="n">
        <f aca="false">SUM(CE122)*BV122</f>
        <v>0</v>
      </c>
      <c r="CG122" s="256"/>
      <c r="CH122" s="257" t="n">
        <f aca="false">SUM(CG122)*BU122*5</f>
        <v>0</v>
      </c>
      <c r="CI122" s="258" t="n">
        <f aca="false">SUM(BU122*DI122*2+BV122*DK122*2+DM122*2)</f>
        <v>0</v>
      </c>
      <c r="CJ122" s="258" t="n">
        <f aca="false">SUM(40*5/100*BU122)</f>
        <v>2</v>
      </c>
      <c r="CK122" s="256"/>
      <c r="CL122" s="257"/>
      <c r="CM122" s="256"/>
      <c r="CN122" s="258" t="n">
        <f aca="false">SUM(CM122)*3*BS122/5</f>
        <v>0</v>
      </c>
      <c r="CO122" s="256"/>
      <c r="CP122" s="262" t="n">
        <f aca="false">SUM(CO122*BS122*(30+4))</f>
        <v>0</v>
      </c>
      <c r="CQ122" s="256"/>
      <c r="CR122" s="260" t="n">
        <f aca="false">SUM(CQ122*BS122*3)</f>
        <v>0</v>
      </c>
      <c r="CS122" s="256" t="n">
        <v>1</v>
      </c>
      <c r="CT122" s="258" t="n">
        <f aca="false">SUM(CS122*BS122/3)</f>
        <v>0.333333333333333</v>
      </c>
      <c r="CU122" s="256"/>
      <c r="CV122" s="258" t="n">
        <f aca="false">SUM(CU122*BS122*2/3)</f>
        <v>0</v>
      </c>
      <c r="CW122" s="256"/>
      <c r="CX122" s="257" t="n">
        <f aca="false">SUM(CW122*BS122)*2</f>
        <v>0</v>
      </c>
      <c r="CY122" s="256"/>
      <c r="CZ122" s="257" t="n">
        <f aca="false">SUM(CY122*BU122)</f>
        <v>0</v>
      </c>
      <c r="DA122" s="256"/>
      <c r="DB122" s="258" t="n">
        <f aca="false">SUM(DA122*BS122*2)</f>
        <v>0</v>
      </c>
      <c r="DC122" s="256" t="n">
        <v>1</v>
      </c>
      <c r="DD122" s="258" t="n">
        <f aca="false">DC122*BS122/3</f>
        <v>0.333333333333333</v>
      </c>
      <c r="DE122" s="256"/>
      <c r="DF122" s="258" t="n">
        <f aca="false">DE122*BS122/3</f>
        <v>0</v>
      </c>
      <c r="DG122" s="256"/>
      <c r="DH122" s="260" t="n">
        <f aca="false">SUM(DG122*BS122/3)</f>
        <v>0</v>
      </c>
      <c r="DI122" s="256"/>
      <c r="DJ122" s="258" t="n">
        <f aca="false">SUM(DI122*BS122/3)</f>
        <v>0</v>
      </c>
      <c r="DK122" s="256"/>
      <c r="DL122" s="258" t="n">
        <f aca="false">SUM(DK122*BV122*5*6)</f>
        <v>0</v>
      </c>
      <c r="DM122" s="256"/>
      <c r="DN122" s="258" t="n">
        <f aca="false">SUM(DM122*BV122*5*8)</f>
        <v>0</v>
      </c>
      <c r="DO122" s="256"/>
      <c r="DP122" s="260" t="n">
        <f aca="false">SUM(DO122*50)</f>
        <v>0</v>
      </c>
      <c r="DQ122" s="258" t="n">
        <f aca="false">BZ122+CB122+CD122+CF122+CH122+CI122+CJ122+CL122+CN122+CP122+CR122+CT122+CV122+CX122+CZ122+DB122+DD122+DF122+DH122+DJ122+DL122+DN122+DP122</f>
        <v>32.6666666666667</v>
      </c>
      <c r="DR122" s="258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3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114</v>
      </c>
      <c r="C124" s="183" t="s">
        <v>59</v>
      </c>
      <c r="D124" s="101" t="s">
        <v>154</v>
      </c>
      <c r="E124" s="96" t="s">
        <v>61</v>
      </c>
      <c r="F124" s="101" t="s">
        <v>133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162</v>
      </c>
      <c r="BN124" s="107" t="s">
        <v>59</v>
      </c>
      <c r="BO124" s="96" t="s">
        <v>66</v>
      </c>
      <c r="BP124" s="96" t="s">
        <v>163</v>
      </c>
      <c r="BQ124" s="101" t="s">
        <v>62</v>
      </c>
      <c r="BR124" s="96" t="n">
        <v>4</v>
      </c>
      <c r="BS124" s="264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3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5" t="s">
        <v>164</v>
      </c>
      <c r="BN125" s="253" t="s">
        <v>157</v>
      </c>
      <c r="BO125" s="253" t="s">
        <v>66</v>
      </c>
      <c r="BP125" s="253" t="s">
        <v>73</v>
      </c>
      <c r="BQ125" s="253" t="s">
        <v>159</v>
      </c>
      <c r="BR125" s="253" t="n">
        <v>4</v>
      </c>
      <c r="BS125" s="253" t="n">
        <v>3</v>
      </c>
      <c r="BT125" s="253" t="n">
        <v>1</v>
      </c>
      <c r="BU125" s="253" t="n">
        <v>1</v>
      </c>
      <c r="BV125" s="253" t="n">
        <v>1</v>
      </c>
      <c r="BW125" s="266"/>
      <c r="BX125" s="255" t="n">
        <f aca="false">SUM(BY125+CA125+CC125+CE125+CG125)</f>
        <v>0</v>
      </c>
      <c r="BY125" s="267"/>
      <c r="BZ125" s="268" t="n">
        <f aca="false">SUM(BY125)*BT125</f>
        <v>0</v>
      </c>
      <c r="CA125" s="267"/>
      <c r="CB125" s="268" t="n">
        <f aca="false">CA125*BU125</f>
        <v>0</v>
      </c>
      <c r="CC125" s="267"/>
      <c r="CD125" s="268" t="n">
        <f aca="false">SUM(CC125)*BU125</f>
        <v>0</v>
      </c>
      <c r="CE125" s="267"/>
      <c r="CF125" s="268" t="n">
        <f aca="false">SUM(CE125)*BV125</f>
        <v>0</v>
      </c>
      <c r="CG125" s="267"/>
      <c r="CH125" s="268" t="n">
        <f aca="false">SUM(CG125)*BU125*5</f>
        <v>0</v>
      </c>
      <c r="CI125" s="258" t="n">
        <f aca="false">SUM(BU125*DI125*2+BV125*DK125*2+BU125*DM125*2)</f>
        <v>0</v>
      </c>
      <c r="CJ125" s="258" t="n">
        <f aca="false">SUM(BW125*5/100*BU125)</f>
        <v>0</v>
      </c>
      <c r="CK125" s="267"/>
      <c r="CL125" s="268"/>
      <c r="CM125" s="267" t="n">
        <v>6</v>
      </c>
      <c r="CN125" s="258" t="n">
        <f aca="false">CM125*BS125*4</f>
        <v>72</v>
      </c>
      <c r="CO125" s="267"/>
      <c r="CP125" s="268" t="n">
        <f aca="false">SUM(CO125*BS125*(30+4))</f>
        <v>0</v>
      </c>
      <c r="CQ125" s="267"/>
      <c r="CR125" s="260" t="n">
        <f aca="false">SUM(CQ125*BS125*3)</f>
        <v>0</v>
      </c>
      <c r="CS125" s="257"/>
      <c r="CT125" s="258" t="n">
        <f aca="false">SUM(CS125*BS125/3)</f>
        <v>0</v>
      </c>
      <c r="CU125" s="256"/>
      <c r="CV125" s="258" t="n">
        <f aca="false">SUM(CU125*BS125*2/3)</f>
        <v>0</v>
      </c>
      <c r="CW125" s="267"/>
      <c r="CX125" s="257" t="n">
        <f aca="false">SUM(CW125*BS125)*2</f>
        <v>0</v>
      </c>
      <c r="CY125" s="267"/>
      <c r="CZ125" s="268" t="n">
        <f aca="false">SUM(CY125*BU125)</f>
        <v>0</v>
      </c>
      <c r="DA125" s="267"/>
      <c r="DB125" s="258" t="n">
        <f aca="false">DA125*BS125/3</f>
        <v>0</v>
      </c>
      <c r="DC125" s="267"/>
      <c r="DD125" s="258" t="n">
        <f aca="false">SUM(BU125*DC125*6)</f>
        <v>0</v>
      </c>
      <c r="DE125" s="256"/>
      <c r="DF125" s="258" t="n">
        <f aca="false">DE125*BS125/3</f>
        <v>0</v>
      </c>
      <c r="DG125" s="257"/>
      <c r="DH125" s="260" t="n">
        <f aca="false">SUM(BU125*DG125*6)</f>
        <v>0</v>
      </c>
      <c r="DI125" s="256"/>
      <c r="DJ125" s="258" t="n">
        <f aca="false">SUM(BU125*DI125*8)</f>
        <v>0</v>
      </c>
      <c r="DK125" s="257"/>
      <c r="DL125" s="258" t="n">
        <f aca="false">SUM(DK125*BV125*5*6)</f>
        <v>0</v>
      </c>
      <c r="DM125" s="267"/>
      <c r="DN125" s="269" t="n">
        <f aca="false">SUM(DM125*BV125*4*6)</f>
        <v>0</v>
      </c>
      <c r="DO125" s="267"/>
      <c r="DP125" s="260" t="n">
        <f aca="false">SUM(DO125*50)</f>
        <v>0</v>
      </c>
      <c r="DQ125" s="258" t="n">
        <f aca="false">BZ125+CB125+CD125+CF125+CH125+CI125+CJ125+CL125+CN125+CP125+CR125+CT125+CV125+CX125+CZ125+DB125+DD125+DF125+DH125+DJ125+DL125+DN125+DP125</f>
        <v>72</v>
      </c>
      <c r="DR125" s="258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7" t="s">
        <v>165</v>
      </c>
      <c r="C126" s="167" t="s">
        <v>65</v>
      </c>
      <c r="D126" s="107" t="s">
        <v>66</v>
      </c>
      <c r="E126" s="107" t="s">
        <v>67</v>
      </c>
      <c r="F126" s="101" t="s">
        <v>70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8" t="n">
        <v>60</v>
      </c>
      <c r="M126" s="179" t="n">
        <f aca="false">SUM(N126+P126+R126+T126+V126)</f>
        <v>0</v>
      </c>
      <c r="N126" s="168"/>
      <c r="O126" s="180" t="n">
        <f aca="false">SUM(N126)*I126</f>
        <v>0</v>
      </c>
      <c r="P126" s="168"/>
      <c r="Q126" s="180" t="n">
        <f aca="false">J126*P126</f>
        <v>0</v>
      </c>
      <c r="R126" s="168"/>
      <c r="S126" s="180" t="n">
        <f aca="false">SUM(R126)*J126</f>
        <v>0</v>
      </c>
      <c r="T126" s="168"/>
      <c r="U126" s="180" t="n">
        <f aca="false">SUM(T126)*K126</f>
        <v>0</v>
      </c>
      <c r="V126" s="168"/>
      <c r="W126" s="180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80"/>
      <c r="AB126" s="168"/>
      <c r="AC126" s="92" t="n">
        <f aca="false">SUM(AB126)*3*H126/5</f>
        <v>0</v>
      </c>
      <c r="AD126" s="168"/>
      <c r="AE126" s="181" t="n">
        <f aca="false">SUM(AD126*H126*(30+4))</f>
        <v>0</v>
      </c>
      <c r="AF126" s="168"/>
      <c r="AG126" s="180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80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166</v>
      </c>
      <c r="BN126" s="270" t="s">
        <v>167</v>
      </c>
      <c r="BO126" s="271" t="s">
        <v>168</v>
      </c>
      <c r="BP126" s="271" t="s">
        <v>73</v>
      </c>
      <c r="BQ126" s="271" t="s">
        <v>161</v>
      </c>
      <c r="BR126" s="271" t="n">
        <v>2</v>
      </c>
      <c r="BS126" s="271" t="n">
        <v>3</v>
      </c>
      <c r="BT126" s="271" t="n">
        <v>1</v>
      </c>
      <c r="BU126" s="271" t="n">
        <v>1</v>
      </c>
      <c r="BV126" s="271" t="n">
        <v>1</v>
      </c>
      <c r="BW126" s="272"/>
      <c r="BX126" s="273" t="n">
        <f aca="false">SUM(BY126+CA126+CC126+CE126+CG126)</f>
        <v>0</v>
      </c>
      <c r="BY126" s="274"/>
      <c r="BZ126" s="275" t="n">
        <f aca="false">SUM(BY126)*BT126</f>
        <v>0</v>
      </c>
      <c r="CA126" s="274"/>
      <c r="CB126" s="275" t="n">
        <f aca="false">BU126*CA126</f>
        <v>0</v>
      </c>
      <c r="CC126" s="274"/>
      <c r="CD126" s="275" t="n">
        <f aca="false">SUM(CC126)*BU126</f>
        <v>0</v>
      </c>
      <c r="CE126" s="274"/>
      <c r="CF126" s="275" t="n">
        <f aca="false">SUM(CE126)*BV126</f>
        <v>0</v>
      </c>
      <c r="CG126" s="274"/>
      <c r="CH126" s="275" t="n">
        <f aca="false">SUM(CG126)*BU126*5</f>
        <v>0</v>
      </c>
      <c r="CI126" s="276" t="n">
        <v>0</v>
      </c>
      <c r="CJ126" s="276" t="n">
        <v>0</v>
      </c>
      <c r="CK126" s="274"/>
      <c r="CL126" s="275" t="n">
        <f aca="false">SUM(CK126)*1</f>
        <v>0</v>
      </c>
      <c r="CM126" s="274"/>
      <c r="CN126" s="276" t="n">
        <f aca="false">SUM(CM126)*3*BS126/5</f>
        <v>0</v>
      </c>
      <c r="CO126" s="274"/>
      <c r="CP126" s="277" t="n">
        <f aca="false">SUM(CO126*BS126*(30+4))</f>
        <v>0</v>
      </c>
      <c r="CQ126" s="274"/>
      <c r="CR126" s="278" t="n">
        <f aca="false">SUM(CQ126*BS126*3)</f>
        <v>0</v>
      </c>
      <c r="CS126" s="274"/>
      <c r="CT126" s="276" t="n">
        <f aca="false">SUM(CS126*BS126/3)</f>
        <v>0</v>
      </c>
      <c r="CU126" s="274"/>
      <c r="CV126" s="276" t="n">
        <f aca="false">SUM(CU126*BS126*2/3)</f>
        <v>0</v>
      </c>
      <c r="CW126" s="274"/>
      <c r="CX126" s="275" t="n">
        <f aca="false">SUM(CW126*BS126)*2</f>
        <v>0</v>
      </c>
      <c r="CY126" s="274"/>
      <c r="CZ126" s="275" t="n">
        <f aca="false">SUM(CY126*BU126)</f>
        <v>0</v>
      </c>
      <c r="DA126" s="274"/>
      <c r="DB126" s="276" t="n">
        <f aca="false">SUM(DA126*BS126*2)</f>
        <v>0</v>
      </c>
      <c r="DC126" s="274"/>
      <c r="DD126" s="276" t="n">
        <f aca="false">DC126*BV126*6</f>
        <v>0</v>
      </c>
      <c r="DE126" s="279"/>
      <c r="DF126" s="280" t="n">
        <f aca="false">DE126*BS126/3</f>
        <v>0</v>
      </c>
      <c r="DG126" s="274"/>
      <c r="DH126" s="278" t="n">
        <f aca="false">DG126*BV126*6</f>
        <v>0</v>
      </c>
      <c r="DI126" s="274"/>
      <c r="DJ126" s="276" t="n">
        <f aca="false">DI126*BV126*8</f>
        <v>0</v>
      </c>
      <c r="DK126" s="274"/>
      <c r="DL126" s="276" t="n">
        <f aca="false">SUM(DK126*BV126*5*6)</f>
        <v>0</v>
      </c>
      <c r="DM126" s="274" t="n">
        <v>1</v>
      </c>
      <c r="DN126" s="276" t="n">
        <f aca="false">DM126*BS126*1*0.5</f>
        <v>1.5</v>
      </c>
      <c r="DO126" s="274"/>
      <c r="DP126" s="278" t="n">
        <f aca="false">SUM(DO126*50)</f>
        <v>0</v>
      </c>
      <c r="DQ126" s="276" t="n">
        <f aca="false">BZ126+CB126+CD126+CF126+CH126+CI126+CJ126+CL126+CN126+CP126+CR126+CT126+CV126+CX126+CZ126+DB126+DD126+DF126+DH126+DJ126+DL126+DN126+DP126</f>
        <v>1.5</v>
      </c>
      <c r="DR126" s="276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166</v>
      </c>
      <c r="BN127" s="270" t="s">
        <v>167</v>
      </c>
      <c r="BO127" s="270" t="s">
        <v>66</v>
      </c>
      <c r="BP127" s="271" t="s">
        <v>73</v>
      </c>
      <c r="BQ127" s="271" t="s">
        <v>161</v>
      </c>
      <c r="BR127" s="281" t="n">
        <v>2</v>
      </c>
      <c r="BS127" s="271" t="n">
        <f aca="false">1+6</f>
        <v>7</v>
      </c>
      <c r="BT127" s="271" t="n">
        <v>1</v>
      </c>
      <c r="BU127" s="271" t="n">
        <v>1</v>
      </c>
      <c r="BV127" s="271" t="n">
        <v>1</v>
      </c>
      <c r="BW127" s="272"/>
      <c r="BX127" s="273" t="n">
        <f aca="false">SUM(BY127+CA127+CC127+CE127+CG127)</f>
        <v>0</v>
      </c>
      <c r="BY127" s="274"/>
      <c r="BZ127" s="275" t="n">
        <f aca="false">SUM(BY127)*BT127</f>
        <v>0</v>
      </c>
      <c r="CA127" s="274"/>
      <c r="CB127" s="275" t="n">
        <f aca="false">BU127*CA127</f>
        <v>0</v>
      </c>
      <c r="CC127" s="274"/>
      <c r="CD127" s="275" t="n">
        <f aca="false">SUM(CC127)*BU127</f>
        <v>0</v>
      </c>
      <c r="CE127" s="274"/>
      <c r="CF127" s="275" t="n">
        <f aca="false">SUM(CE127)*BV127</f>
        <v>0</v>
      </c>
      <c r="CG127" s="274"/>
      <c r="CH127" s="275" t="n">
        <f aca="false">SUM(CG127)*BU127*5</f>
        <v>0</v>
      </c>
      <c r="CI127" s="276" t="n">
        <v>0</v>
      </c>
      <c r="CJ127" s="276" t="n">
        <v>0</v>
      </c>
      <c r="CK127" s="274"/>
      <c r="CL127" s="275" t="n">
        <f aca="false">SUM(CK127)*1</f>
        <v>0</v>
      </c>
      <c r="CM127" s="274"/>
      <c r="CN127" s="276" t="n">
        <f aca="false">SUM(CM127)*3*BS127/5</f>
        <v>0</v>
      </c>
      <c r="CO127" s="274"/>
      <c r="CP127" s="277" t="n">
        <f aca="false">SUM(CO127*BS127*(30+4))</f>
        <v>0</v>
      </c>
      <c r="CQ127" s="274"/>
      <c r="CR127" s="278" t="n">
        <f aca="false">SUM(CQ127*BS127*3)</f>
        <v>0</v>
      </c>
      <c r="CS127" s="274"/>
      <c r="CT127" s="276" t="n">
        <f aca="false">SUM(CS127*BS127/3)</f>
        <v>0</v>
      </c>
      <c r="CU127" s="274"/>
      <c r="CV127" s="276" t="n">
        <f aca="false">SUM(CU127*BS127*2/3)</f>
        <v>0</v>
      </c>
      <c r="CW127" s="274"/>
      <c r="CX127" s="275" t="n">
        <f aca="false">SUM(CW127*BS127)*2</f>
        <v>0</v>
      </c>
      <c r="CY127" s="274"/>
      <c r="CZ127" s="275" t="n">
        <f aca="false">SUM(CY127*BU127)</f>
        <v>0</v>
      </c>
      <c r="DA127" s="274"/>
      <c r="DB127" s="276" t="n">
        <f aca="false">SUM(DA127*BS127*2)</f>
        <v>0</v>
      </c>
      <c r="DC127" s="274"/>
      <c r="DD127" s="276" t="n">
        <f aca="false">DC127*BV127*6</f>
        <v>0</v>
      </c>
      <c r="DE127" s="279"/>
      <c r="DF127" s="280" t="n">
        <f aca="false">DE127*BS127/3</f>
        <v>0</v>
      </c>
      <c r="DG127" s="274"/>
      <c r="DH127" s="278" t="n">
        <f aca="false">DG127*BV127*6</f>
        <v>0</v>
      </c>
      <c r="DI127" s="274"/>
      <c r="DJ127" s="276" t="n">
        <f aca="false">DI127*BV127*8</f>
        <v>0</v>
      </c>
      <c r="DK127" s="274"/>
      <c r="DL127" s="276" t="n">
        <f aca="false">SUM(DK127*BV127*5*6)</f>
        <v>0</v>
      </c>
      <c r="DM127" s="274" t="n">
        <v>1</v>
      </c>
      <c r="DN127" s="276" t="n">
        <f aca="false">DM127*BS127*1*0.5</f>
        <v>3.5</v>
      </c>
      <c r="DO127" s="274"/>
      <c r="DP127" s="278" t="n">
        <f aca="false">SUM(DO127*50)</f>
        <v>0</v>
      </c>
      <c r="DQ127" s="276" t="n">
        <f aca="false">BZ127+CB127+CD127+CF127+CH127+CI127+CJ127+CL127+CN127+CP127+CR127+CT127+CV127+CX127+CZ127+DB127+DD127+DF127+DH127+DJ127+DL127+DN127+DP127</f>
        <v>3.5</v>
      </c>
      <c r="DR127" s="276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169</v>
      </c>
      <c r="C128" s="183" t="s">
        <v>59</v>
      </c>
      <c r="D128" s="101" t="s">
        <v>60</v>
      </c>
      <c r="E128" s="96" t="s">
        <v>61</v>
      </c>
      <c r="F128" s="101" t="s">
        <v>151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178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8"/>
      <c r="BX128" s="179" t="n">
        <f aca="false">SUM(BY128+CA128+CC128+CE128+CG128)</f>
        <v>0</v>
      </c>
      <c r="BY128" s="168"/>
      <c r="BZ128" s="180" t="n">
        <f aca="false">SUM(BY128)*BT128</f>
        <v>0</v>
      </c>
      <c r="CA128" s="168"/>
      <c r="CB128" s="180" t="n">
        <f aca="false">BU128*CA128</f>
        <v>0</v>
      </c>
      <c r="CC128" s="168"/>
      <c r="CD128" s="180" t="n">
        <f aca="false">SUM(CC128)*BU128</f>
        <v>0</v>
      </c>
      <c r="CE128" s="168"/>
      <c r="CF128" s="180" t="n">
        <f aca="false">SUM(CE128)*BV128</f>
        <v>0</v>
      </c>
      <c r="CG128" s="168"/>
      <c r="CH128" s="180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80"/>
      <c r="CM128" s="168"/>
      <c r="CN128" s="92" t="n">
        <f aca="false">SUM(CM128)*3*BS128/5</f>
        <v>0</v>
      </c>
      <c r="CO128" s="168"/>
      <c r="CP128" s="181" t="n">
        <f aca="false">SUM(CO128*BS128*(30+4))</f>
        <v>0</v>
      </c>
      <c r="CQ128" s="168"/>
      <c r="CR128" s="180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80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178" t="s">
        <v>170</v>
      </c>
      <c r="C129" s="183" t="s">
        <v>59</v>
      </c>
      <c r="D129" s="107" t="s">
        <v>60</v>
      </c>
      <c r="E129" s="107" t="s">
        <v>61</v>
      </c>
      <c r="F129" s="107" t="s">
        <v>133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178" t="n">
        <v>30</v>
      </c>
      <c r="M129" s="179" t="n">
        <f aca="false">SUM(N129+P129+R129+T129+V129)</f>
        <v>30</v>
      </c>
      <c r="N129" s="168" t="n">
        <v>14</v>
      </c>
      <c r="O129" s="180" t="n">
        <v>16</v>
      </c>
      <c r="P129" s="168" t="n">
        <v>4</v>
      </c>
      <c r="Q129" s="180" t="n">
        <f aca="false">J129*P129</f>
        <v>4</v>
      </c>
      <c r="R129" s="168" t="n">
        <v>12</v>
      </c>
      <c r="S129" s="180" t="n">
        <f aca="false">SUM(R129)*J129</f>
        <v>12</v>
      </c>
      <c r="T129" s="168"/>
      <c r="U129" s="180" t="n">
        <f aca="false">SUM(T129)*K129</f>
        <v>0</v>
      </c>
      <c r="V129" s="168"/>
      <c r="W129" s="180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80"/>
      <c r="AB129" s="168"/>
      <c r="AC129" s="92" t="n">
        <f aca="false">SUM(AB129)*3*H129/5</f>
        <v>0</v>
      </c>
      <c r="AD129" s="168"/>
      <c r="AE129" s="181" t="n">
        <f aca="false">SUM(AD129*H129*(30+4))</f>
        <v>0</v>
      </c>
      <c r="AF129" s="168"/>
      <c r="AG129" s="180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80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9" t="n">
        <f aca="false">SUM(BY129+CA129+CC129+CE129+CG129)</f>
        <v>0</v>
      </c>
      <c r="BY129" s="168"/>
      <c r="BZ129" s="180" t="n">
        <f aca="false">SUM(BY129)*BT129</f>
        <v>0</v>
      </c>
      <c r="CA129" s="168"/>
      <c r="CB129" s="180" t="n">
        <f aca="false">BU129*CA129</f>
        <v>0</v>
      </c>
      <c r="CC129" s="168"/>
      <c r="CD129" s="180" t="n">
        <f aca="false">SUM(CC129)*BU129</f>
        <v>0</v>
      </c>
      <c r="CE129" s="168"/>
      <c r="CF129" s="180" t="n">
        <f aca="false">SUM(CE129)*BV129</f>
        <v>0</v>
      </c>
      <c r="CG129" s="168"/>
      <c r="CH129" s="180" t="n">
        <f aca="false">SUM(CG129)*BU129*5</f>
        <v>0</v>
      </c>
      <c r="CI129" s="113" t="n">
        <v>0</v>
      </c>
      <c r="CJ129" s="113" t="n">
        <v>0</v>
      </c>
      <c r="CK129" s="168"/>
      <c r="CL129" s="180" t="n">
        <f aca="false">SUM(CK129)*1</f>
        <v>0</v>
      </c>
      <c r="CM129" s="168"/>
      <c r="CN129" s="113" t="n">
        <f aca="false">SUM(CM129)*3*BS129/5</f>
        <v>0</v>
      </c>
      <c r="CO129" s="168"/>
      <c r="CP129" s="181" t="n">
        <f aca="false">SUM(CO129*BS129*(30+4))</f>
        <v>0</v>
      </c>
      <c r="CQ129" s="168"/>
      <c r="CR129" s="282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80" t="n">
        <f aca="false">SUM(CW129*BS129)*2</f>
        <v>0</v>
      </c>
      <c r="CY129" s="168"/>
      <c r="CZ129" s="180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2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2" t="n">
        <f aca="false">SUM(DO129*50)</f>
        <v>0</v>
      </c>
      <c r="DQ129" s="276" t="n">
        <f aca="false">BZ129+CB129+CD129+CF129+CH129+CI129+CJ129+CL129+CN129+CP129+CR129+CT129+CV129+CX129+CZ129+DB129+DD129+DF129+DH129+DJ129+DL129+DN129+DP129</f>
        <v>0</v>
      </c>
      <c r="DR129" s="276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9" t="n">
        <f aca="false">SUM(BY130+CA130+CC130+CE130+CG130)</f>
        <v>0</v>
      </c>
      <c r="BY130" s="168"/>
      <c r="BZ130" s="180" t="n">
        <f aca="false">SUM(BY130)*BT130</f>
        <v>0</v>
      </c>
      <c r="CA130" s="168"/>
      <c r="CB130" s="180" t="n">
        <f aca="false">BU130*CA130</f>
        <v>0</v>
      </c>
      <c r="CC130" s="168"/>
      <c r="CD130" s="180" t="n">
        <f aca="false">SUM(CC130)*BU130</f>
        <v>0</v>
      </c>
      <c r="CE130" s="168"/>
      <c r="CF130" s="180" t="n">
        <f aca="false">SUM(CE130)*BV130</f>
        <v>0</v>
      </c>
      <c r="CG130" s="168"/>
      <c r="CH130" s="180" t="n">
        <f aca="false">SUM(CG130)*BU130*5</f>
        <v>0</v>
      </c>
      <c r="CI130" s="113" t="n">
        <v>0</v>
      </c>
      <c r="CJ130" s="113" t="n">
        <v>0</v>
      </c>
      <c r="CK130" s="168"/>
      <c r="CL130" s="180" t="n">
        <f aca="false">SUM(CK130)*1</f>
        <v>0</v>
      </c>
      <c r="CM130" s="168"/>
      <c r="CN130" s="113" t="n">
        <f aca="false">SUM(CM130)*3*BS130/5</f>
        <v>0</v>
      </c>
      <c r="CO130" s="168"/>
      <c r="CP130" s="181" t="n">
        <f aca="false">SUM(CO130*BS130*(30+4))</f>
        <v>0</v>
      </c>
      <c r="CQ130" s="168"/>
      <c r="CR130" s="282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80" t="n">
        <f aca="false">SUM(CW130*BS130)*2</f>
        <v>0</v>
      </c>
      <c r="CY130" s="168"/>
      <c r="CZ130" s="180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2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2" t="n">
        <f aca="false">SUM(DO130*50)</f>
        <v>0</v>
      </c>
      <c r="DQ130" s="276" t="n">
        <f aca="false">BZ130+CB130+CD130+CF130+CH130+CI130+CJ130+CL130+CN130+CP130+CR130+CT130+CV130+CX130+CZ130+DB130+DD130+DF130+DH130+DJ130+DL130+DN130+DP130</f>
        <v>0</v>
      </c>
      <c r="DR130" s="276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3"/>
      <c r="GN130" s="2"/>
      <c r="GO130" s="69"/>
    </row>
    <row r="131" customFormat="false" ht="19.5" hidden="true" customHeight="true" outlineLevel="0" collapsed="false">
      <c r="A131" s="94"/>
      <c r="B131" s="100" t="s">
        <v>84</v>
      </c>
      <c r="C131" s="96" t="s">
        <v>76</v>
      </c>
      <c r="D131" s="96" t="s">
        <v>66</v>
      </c>
      <c r="E131" s="101" t="s">
        <v>77</v>
      </c>
      <c r="F131" s="101" t="s">
        <v>78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171</v>
      </c>
      <c r="C135" s="137" t="s">
        <v>172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4" t="s">
        <v>171</v>
      </c>
      <c r="BN135" s="285" t="s">
        <v>172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171</v>
      </c>
      <c r="DY135" s="136" t="s">
        <v>172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3"/>
      <c r="GN135" s="2"/>
      <c r="GO135" s="69"/>
    </row>
    <row r="136" customFormat="false" ht="16.5" hidden="true" customHeight="true" outlineLevel="0" collapsed="false">
      <c r="A136" s="94"/>
      <c r="B136" s="209"/>
      <c r="C136" s="143"/>
      <c r="D136" s="82"/>
      <c r="E136" s="82"/>
      <c r="F136" s="220"/>
      <c r="G136" s="220"/>
      <c r="H136" s="220"/>
      <c r="I136" s="220"/>
      <c r="J136" s="220"/>
      <c r="K136" s="220"/>
      <c r="L136" s="221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173</v>
      </c>
      <c r="C137" s="152" t="s">
        <v>76</v>
      </c>
      <c r="D137" s="96" t="s">
        <v>66</v>
      </c>
      <c r="E137" s="101" t="s">
        <v>77</v>
      </c>
      <c r="F137" s="101" t="s">
        <v>88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5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6" t="s">
        <v>148</v>
      </c>
      <c r="BN137" s="223" t="s">
        <v>65</v>
      </c>
      <c r="BO137" s="223" t="s">
        <v>66</v>
      </c>
      <c r="BP137" s="223" t="s">
        <v>121</v>
      </c>
      <c r="BQ137" s="206" t="s">
        <v>149</v>
      </c>
      <c r="BR137" s="223" t="n">
        <v>8</v>
      </c>
      <c r="BS137" s="224" t="n">
        <v>43</v>
      </c>
      <c r="BT137" s="224" t="n">
        <v>1</v>
      </c>
      <c r="BU137" s="224" t="n">
        <v>2</v>
      </c>
      <c r="BV137" s="224" t="n">
        <f aca="false">SUM(BU137)*2</f>
        <v>4</v>
      </c>
      <c r="BW137" s="225" t="n">
        <v>60</v>
      </c>
      <c r="BX137" s="226" t="n">
        <f aca="false">SUM(BY137+CA137+CC137+CE137+CG137)</f>
        <v>40</v>
      </c>
      <c r="BY137" s="227"/>
      <c r="BZ137" s="228" t="n">
        <f aca="false">SUM(BY137)*BT137</f>
        <v>0</v>
      </c>
      <c r="CA137" s="227" t="n">
        <v>8</v>
      </c>
      <c r="CB137" s="228" t="n">
        <f aca="false">BU137*CA137</f>
        <v>16</v>
      </c>
      <c r="CC137" s="227" t="n">
        <v>32</v>
      </c>
      <c r="CD137" s="228" t="n">
        <f aca="false">SUM(CC137)*BU137</f>
        <v>64</v>
      </c>
      <c r="CE137" s="227"/>
      <c r="CF137" s="228" t="n">
        <f aca="false">SUM(CE137)*BV137</f>
        <v>0</v>
      </c>
      <c r="CG137" s="227"/>
      <c r="CH137" s="228" t="n">
        <f aca="false">SUM(CG137)*BU137*5</f>
        <v>0</v>
      </c>
      <c r="CI137" s="229" t="n">
        <f aca="false">SUM(BU137*DI137*2+BV137*DK137*2)</f>
        <v>4</v>
      </c>
      <c r="CJ137" s="230" t="n">
        <f aca="false">SUM(BW137*5/100*BU137)</f>
        <v>6</v>
      </c>
      <c r="CK137" s="227"/>
      <c r="CL137" s="228"/>
      <c r="CM137" s="227"/>
      <c r="CN137" s="229" t="n">
        <f aca="false">SUM(CM137)*3*BS137/5</f>
        <v>0</v>
      </c>
      <c r="CO137" s="227"/>
      <c r="CP137" s="231" t="n">
        <f aca="false">SUM(CO137*BS137*(30+4))</f>
        <v>0</v>
      </c>
      <c r="CQ137" s="227"/>
      <c r="CR137" s="232" t="n">
        <f aca="false">SUM(CQ137*BS137*3)</f>
        <v>0</v>
      </c>
      <c r="CS137" s="227"/>
      <c r="CT137" s="233" t="n">
        <f aca="false">SUM(CS137*BS137/3)</f>
        <v>0</v>
      </c>
      <c r="CU137" s="227"/>
      <c r="CV137" s="229" t="n">
        <f aca="false">SUM(CU137*BS137*2/3)</f>
        <v>0</v>
      </c>
      <c r="CW137" s="227" t="n">
        <v>1</v>
      </c>
      <c r="CX137" s="234" t="n">
        <f aca="false">SUM(CW137*BS137*2)</f>
        <v>86</v>
      </c>
      <c r="CY137" s="227"/>
      <c r="CZ137" s="228" t="n">
        <f aca="false">SUM(CY137*BU137*2)</f>
        <v>0</v>
      </c>
      <c r="DA137" s="227"/>
      <c r="DB137" s="230" t="n">
        <f aca="false">SUM(DA137*BS137*2)</f>
        <v>0</v>
      </c>
      <c r="DC137" s="227"/>
      <c r="DD137" s="229" t="n">
        <f aca="false">SUM(BU137*DC137*8)</f>
        <v>0</v>
      </c>
      <c r="DE137" s="235"/>
      <c r="DF137" s="229" t="n">
        <f aca="false">DE137*BS137/3</f>
        <v>0</v>
      </c>
      <c r="DG137" s="227"/>
      <c r="DH137" s="236" t="n">
        <f aca="false">SUM(BU137*DG137*6)</f>
        <v>0</v>
      </c>
      <c r="DI137" s="227" t="n">
        <v>1</v>
      </c>
      <c r="DJ137" s="229" t="n">
        <f aca="false">DI137*BS137/3</f>
        <v>14.3333333333333</v>
      </c>
      <c r="DK137" s="227"/>
      <c r="DL137" s="229" t="n">
        <f aca="false">SUM(DK137*BV137*5*6)</f>
        <v>0</v>
      </c>
      <c r="DM137" s="227"/>
      <c r="DN137" s="230" t="n">
        <f aca="false">SUM(DM137*BV137*4*6)</f>
        <v>0</v>
      </c>
      <c r="DO137" s="227"/>
      <c r="DP137" s="236" t="n">
        <f aca="false">SUM(DO137*50)</f>
        <v>0</v>
      </c>
      <c r="DQ137" s="229" t="n">
        <f aca="false">BZ137+CB137+CD137+CF137+CH137+CI137+CJ137+CL137+CN137+CP137+CR137+CT137+CV137+CX137+CZ137+DB137+DD137+DF137+DH137+DJ137+DL137+DN137+DP137</f>
        <v>190.333333333333</v>
      </c>
      <c r="DR137" s="229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7" t="n">
        <f aca="false">SUM(L137+BW137)</f>
        <v>100</v>
      </c>
      <c r="EI137" s="287" t="n">
        <f aca="false">SUM(M137+BX137)</f>
        <v>80</v>
      </c>
      <c r="EJ137" s="287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173</v>
      </c>
      <c r="C138" s="166" t="s">
        <v>76</v>
      </c>
      <c r="D138" s="96" t="s">
        <v>66</v>
      </c>
      <c r="E138" s="96" t="s">
        <v>82</v>
      </c>
      <c r="F138" s="101" t="s">
        <v>136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5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9" t="s">
        <v>137</v>
      </c>
      <c r="BN138" s="124" t="s">
        <v>76</v>
      </c>
      <c r="BO138" s="203" t="s">
        <v>66</v>
      </c>
      <c r="BP138" s="203" t="s">
        <v>82</v>
      </c>
      <c r="BQ138" s="206" t="s">
        <v>174</v>
      </c>
      <c r="BR138" s="203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5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7" t="n">
        <f aca="false">SUM(L138+BW138)</f>
        <v>110</v>
      </c>
      <c r="EI138" s="287" t="n">
        <f aca="false">SUM(M138+BX138)</f>
        <v>110</v>
      </c>
      <c r="EJ138" s="287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173</v>
      </c>
      <c r="C139" s="166" t="s">
        <v>76</v>
      </c>
      <c r="D139" s="96" t="s">
        <v>66</v>
      </c>
      <c r="E139" s="96" t="s">
        <v>138</v>
      </c>
      <c r="F139" s="101" t="s">
        <v>139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5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2" t="s">
        <v>134</v>
      </c>
      <c r="BN139" s="124" t="s">
        <v>76</v>
      </c>
      <c r="BO139" s="203" t="s">
        <v>66</v>
      </c>
      <c r="BP139" s="203" t="s">
        <v>82</v>
      </c>
      <c r="BQ139" s="204" t="s">
        <v>175</v>
      </c>
      <c r="BR139" s="203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7" t="n">
        <f aca="false">SUM(L139+BW139)</f>
        <v>74</v>
      </c>
      <c r="EI139" s="287" t="n">
        <f aca="false">SUM(M139+BX139)</f>
        <v>74</v>
      </c>
      <c r="EJ139" s="287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176</v>
      </c>
      <c r="C140" s="152" t="s">
        <v>76</v>
      </c>
      <c r="D140" s="96" t="s">
        <v>66</v>
      </c>
      <c r="E140" s="101" t="s">
        <v>77</v>
      </c>
      <c r="F140" s="101" t="s">
        <v>78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8" t="s">
        <v>177</v>
      </c>
      <c r="BN140" s="239" t="s">
        <v>178</v>
      </c>
      <c r="BO140" s="239" t="s">
        <v>179</v>
      </c>
      <c r="BP140" s="239" t="s">
        <v>180</v>
      </c>
      <c r="BQ140" s="289" t="n">
        <v>38</v>
      </c>
      <c r="BR140" s="238" t="n">
        <v>2</v>
      </c>
      <c r="BS140" s="238" t="n">
        <v>25</v>
      </c>
      <c r="BT140" s="238" t="n">
        <v>1</v>
      </c>
      <c r="BU140" s="238" t="n">
        <v>1</v>
      </c>
      <c r="BV140" s="240" t="n">
        <f aca="false">BU140*2</f>
        <v>2</v>
      </c>
      <c r="BW140" s="119" t="n">
        <v>12</v>
      </c>
      <c r="BX140" s="241" t="n">
        <f aca="false">SUM(BY140+CA140+CC140+CE140+CG140)</f>
        <v>12</v>
      </c>
      <c r="BY140" s="242"/>
      <c r="BZ140" s="243" t="n">
        <f aca="false">SUM(BY140)*BT140</f>
        <v>0</v>
      </c>
      <c r="CA140" s="242"/>
      <c r="CB140" s="243" t="n">
        <f aca="false">BU140*CA140</f>
        <v>0</v>
      </c>
      <c r="CC140" s="242" t="n">
        <v>12</v>
      </c>
      <c r="CD140" s="243" t="n">
        <f aca="false">SUM(CC140)*BU140</f>
        <v>12</v>
      </c>
      <c r="CE140" s="242"/>
      <c r="CF140" s="243" t="n">
        <f aca="false">SUM(CE140)*BV140</f>
        <v>0</v>
      </c>
      <c r="CG140" s="242"/>
      <c r="CH140" s="243" t="n">
        <f aca="false">SUM(CG140)*BU140*5</f>
        <v>0</v>
      </c>
      <c r="CI140" s="245" t="n">
        <f aca="false">SUM(BV140*DG140*2+BV140*DI140*2)</f>
        <v>0</v>
      </c>
      <c r="CJ140" s="245" t="n">
        <v>0</v>
      </c>
      <c r="CK140" s="242"/>
      <c r="CL140" s="243" t="n">
        <f aca="false">SUM(CK140)*1</f>
        <v>0</v>
      </c>
      <c r="CM140" s="242"/>
      <c r="CN140" s="245" t="n">
        <f aca="false">SUM(CM140)*3*BS140/5</f>
        <v>0</v>
      </c>
      <c r="CO140" s="242"/>
      <c r="CP140" s="246" t="n">
        <f aca="false">SUM(CO140*BS140*(30+4))</f>
        <v>0</v>
      </c>
      <c r="CQ140" s="242"/>
      <c r="CR140" s="243" t="n">
        <f aca="false">SUM(CQ140*BS140*3)</f>
        <v>0</v>
      </c>
      <c r="CS140" s="242"/>
      <c r="CT140" s="245" t="n">
        <f aca="false">SUM(CS140*BS140/3)</f>
        <v>0</v>
      </c>
      <c r="CU140" s="242"/>
      <c r="CV140" s="245" t="n">
        <f aca="false">SUM(CU140*BS140*2/3)</f>
        <v>0</v>
      </c>
      <c r="CW140" s="242"/>
      <c r="CX140" s="243" t="n">
        <f aca="false">SUM(CW140*BS140)</f>
        <v>0</v>
      </c>
      <c r="CY140" s="242"/>
      <c r="CZ140" s="243" t="n">
        <f aca="false">SUM(CY140*BU140)</f>
        <v>0</v>
      </c>
      <c r="DA140" s="242"/>
      <c r="DB140" s="245" t="n">
        <f aca="false">SUM(DA140*BS140*2)</f>
        <v>0</v>
      </c>
      <c r="DC140" s="242"/>
      <c r="DD140" s="245" t="n">
        <f aca="false">DC140*BV140*6</f>
        <v>0</v>
      </c>
      <c r="DE140" s="248"/>
      <c r="DF140" s="244" t="n">
        <f aca="false">DE140*BS140/3</f>
        <v>0</v>
      </c>
      <c r="DG140" s="242"/>
      <c r="DH140" s="243" t="n">
        <f aca="false">DG140*BV140*6</f>
        <v>0</v>
      </c>
      <c r="DI140" s="242"/>
      <c r="DJ140" s="245" t="n">
        <f aca="false">DI140*BV140*8</f>
        <v>0</v>
      </c>
      <c r="DK140" s="242"/>
      <c r="DL140" s="245" t="n">
        <f aca="false">SUM(DK140*BV140*5*6)</f>
        <v>0</v>
      </c>
      <c r="DM140" s="242"/>
      <c r="DN140" s="245" t="n">
        <f aca="false">SUM(DM140*BV140*4*6)</f>
        <v>0</v>
      </c>
      <c r="DO140" s="242"/>
      <c r="DP140" s="290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7" t="n">
        <f aca="false">SUM(L140+BW140)</f>
        <v>72</v>
      </c>
      <c r="EI140" s="287" t="n">
        <f aca="false">SUM(M140+BX140)</f>
        <v>72</v>
      </c>
      <c r="EJ140" s="287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8" t="s">
        <v>181</v>
      </c>
      <c r="BN141" s="101" t="s">
        <v>178</v>
      </c>
      <c r="BO141" s="101" t="s">
        <v>179</v>
      </c>
      <c r="BP141" s="101" t="s">
        <v>180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9" t="n">
        <f aca="false">SUM(BY141+CA141+CC141+CE141+CG141)</f>
        <v>12</v>
      </c>
      <c r="BY141" s="168" t="n">
        <v>6</v>
      </c>
      <c r="BZ141" s="180" t="n">
        <f aca="false">SUM(BY141)*BT141</f>
        <v>6</v>
      </c>
      <c r="CA141" s="168"/>
      <c r="CB141" s="180" t="n">
        <f aca="false">BU141*CA141</f>
        <v>0</v>
      </c>
      <c r="CC141" s="168" t="n">
        <v>6</v>
      </c>
      <c r="CD141" s="180" t="n">
        <f aca="false">SUM(CC141)*BU141</f>
        <v>6</v>
      </c>
      <c r="CE141" s="168"/>
      <c r="CF141" s="180" t="n">
        <f aca="false">SUM(CE141)*BV141</f>
        <v>0</v>
      </c>
      <c r="CG141" s="168"/>
      <c r="CH141" s="180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80" t="n">
        <f aca="false">SUM(CK141)*1</f>
        <v>0</v>
      </c>
      <c r="CM141" s="168"/>
      <c r="CN141" s="113" t="n">
        <f aca="false">SUM(CM141)*3*BS141/5</f>
        <v>0</v>
      </c>
      <c r="CO141" s="168"/>
      <c r="CP141" s="181" t="n">
        <f aca="false">SUM(CO141*BS141*(30+4))</f>
        <v>0</v>
      </c>
      <c r="CQ141" s="168"/>
      <c r="CR141" s="180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80" t="n">
        <f aca="false">SUM(CW141*BS141)</f>
        <v>0</v>
      </c>
      <c r="CY141" s="168"/>
      <c r="CZ141" s="180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80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2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7" t="n">
        <f aca="false">SUM(L320+BW141)</f>
        <v>72</v>
      </c>
      <c r="EI141" s="287" t="n">
        <f aca="false">SUM(M320+BX141)</f>
        <v>72</v>
      </c>
      <c r="EJ141" s="287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1" t="s">
        <v>182</v>
      </c>
      <c r="C142" s="166" t="s">
        <v>178</v>
      </c>
      <c r="D142" s="101" t="s">
        <v>179</v>
      </c>
      <c r="E142" s="101" t="s">
        <v>180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2" t="s">
        <v>181</v>
      </c>
      <c r="BN142" s="101" t="s">
        <v>178</v>
      </c>
      <c r="BO142" s="101" t="s">
        <v>179</v>
      </c>
      <c r="BP142" s="101" t="s">
        <v>180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9" t="n">
        <f aca="false">SUM(BY142+CA142+CC142+CE142+CG142)</f>
        <v>12</v>
      </c>
      <c r="BY142" s="168" t="n">
        <v>6</v>
      </c>
      <c r="BZ142" s="180" t="n">
        <f aca="false">SUM(BY142)*BT142</f>
        <v>6</v>
      </c>
      <c r="CA142" s="168"/>
      <c r="CB142" s="180" t="n">
        <f aca="false">BU142*CA142</f>
        <v>0</v>
      </c>
      <c r="CC142" s="168" t="n">
        <v>6</v>
      </c>
      <c r="CD142" s="180" t="n">
        <f aca="false">SUM(CC142)*BU142</f>
        <v>6</v>
      </c>
      <c r="CE142" s="168"/>
      <c r="CF142" s="180" t="n">
        <f aca="false">SUM(CE142)*BV142</f>
        <v>0</v>
      </c>
      <c r="CG142" s="168"/>
      <c r="CH142" s="180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80" t="n">
        <f aca="false">SUM(CK142)*1</f>
        <v>0</v>
      </c>
      <c r="CM142" s="168"/>
      <c r="CN142" s="113" t="n">
        <f aca="false">SUM(CM142)*3*BS142/5</f>
        <v>0</v>
      </c>
      <c r="CO142" s="168"/>
      <c r="CP142" s="181" t="n">
        <f aca="false">SUM(CO142*BS142*(30+4))</f>
        <v>0</v>
      </c>
      <c r="CQ142" s="168"/>
      <c r="CR142" s="180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80" t="n">
        <f aca="false">SUM(CW142*BS142)</f>
        <v>0</v>
      </c>
      <c r="CY142" s="168"/>
      <c r="CZ142" s="180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80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2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7" t="n">
        <f aca="false">SUM(L142+BW142)</f>
        <v>20</v>
      </c>
      <c r="EI142" s="287" t="n">
        <f aca="false">SUM(M142+BX142)</f>
        <v>20</v>
      </c>
      <c r="EJ142" s="287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1" t="s">
        <v>182</v>
      </c>
      <c r="C143" s="166" t="s">
        <v>178</v>
      </c>
      <c r="D143" s="101" t="s">
        <v>179</v>
      </c>
      <c r="E143" s="101" t="s">
        <v>180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2" t="s">
        <v>181</v>
      </c>
      <c r="BN143" s="101" t="s">
        <v>178</v>
      </c>
      <c r="BO143" s="101" t="s">
        <v>179</v>
      </c>
      <c r="BP143" s="101" t="s">
        <v>180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9" t="n">
        <f aca="false">SUM(BY143+CA143+CC143+CE143+CG143)</f>
        <v>12</v>
      </c>
      <c r="BY143" s="168" t="n">
        <v>6</v>
      </c>
      <c r="BZ143" s="180" t="n">
        <f aca="false">SUM(BY143)*BT143</f>
        <v>6</v>
      </c>
      <c r="CA143" s="168"/>
      <c r="CB143" s="180" t="n">
        <f aca="false">BU143*CA143</f>
        <v>0</v>
      </c>
      <c r="CC143" s="168" t="n">
        <v>6</v>
      </c>
      <c r="CD143" s="180" t="n">
        <f aca="false">SUM(CC143)*BU143</f>
        <v>6</v>
      </c>
      <c r="CE143" s="168"/>
      <c r="CF143" s="180" t="n">
        <f aca="false">SUM(CE143)*BV143</f>
        <v>0</v>
      </c>
      <c r="CG143" s="168"/>
      <c r="CH143" s="180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80" t="n">
        <f aca="false">SUM(CK143)*1</f>
        <v>0</v>
      </c>
      <c r="CM143" s="168"/>
      <c r="CN143" s="113" t="n">
        <f aca="false">SUM(CM143)*3*BS143/5</f>
        <v>0</v>
      </c>
      <c r="CO143" s="168"/>
      <c r="CP143" s="181" t="n">
        <f aca="false">SUM(CO143*BS143*(30+4))</f>
        <v>0</v>
      </c>
      <c r="CQ143" s="168"/>
      <c r="CR143" s="180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80" t="n">
        <f aca="false">SUM(CW143*BS143)</f>
        <v>0</v>
      </c>
      <c r="CY143" s="168"/>
      <c r="CZ143" s="180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80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2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7" t="n">
        <f aca="false">SUM(L143+BW143)</f>
        <v>20</v>
      </c>
      <c r="EI143" s="287" t="n">
        <f aca="false">SUM(M143+BX143)</f>
        <v>20</v>
      </c>
      <c r="EJ143" s="287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3" t="s">
        <v>58</v>
      </c>
      <c r="BN144" s="203" t="s">
        <v>183</v>
      </c>
      <c r="BO144" s="125" t="s">
        <v>66</v>
      </c>
      <c r="BP144" s="126" t="s">
        <v>184</v>
      </c>
      <c r="BQ144" s="127" t="s">
        <v>185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4" t="n">
        <v>50</v>
      </c>
      <c r="BX144" s="295" t="n">
        <f aca="false">SUM(BY144+CA144+CC144+CE144+CG144)</f>
        <v>50</v>
      </c>
      <c r="BY144" s="296" t="n">
        <v>20</v>
      </c>
      <c r="BZ144" s="297" t="n">
        <f aca="false">SUM(BY144)*BT144</f>
        <v>20</v>
      </c>
      <c r="CA144" s="296" t="n">
        <v>12</v>
      </c>
      <c r="CB144" s="297" t="n">
        <f aca="false">BU144*CA144</f>
        <v>24</v>
      </c>
      <c r="CC144" s="296" t="n">
        <v>18</v>
      </c>
      <c r="CD144" s="297" t="n">
        <f aca="false">SUM(CC144)*BU144</f>
        <v>36</v>
      </c>
      <c r="CE144" s="296"/>
      <c r="CF144" s="297" t="n">
        <f aca="false">SUM(CE144)*BV144</f>
        <v>0</v>
      </c>
      <c r="CG144" s="296"/>
      <c r="CH144" s="297" t="n">
        <f aca="false">SUM(CG144)*BU144*5</f>
        <v>0</v>
      </c>
      <c r="CI144" s="131" t="n">
        <f aca="false">SUM(BU144*DI144*2+BV144*DK144*2)</f>
        <v>4</v>
      </c>
      <c r="CJ144" s="298" t="n">
        <f aca="false">SUM(BW144*5/100*BU144)</f>
        <v>5</v>
      </c>
      <c r="CK144" s="296"/>
      <c r="CL144" s="297"/>
      <c r="CM144" s="296"/>
      <c r="CN144" s="131" t="n">
        <f aca="false">SUM(CM144)*3*BS144/5</f>
        <v>0</v>
      </c>
      <c r="CO144" s="296"/>
      <c r="CP144" s="299" t="n">
        <f aca="false">SUM(CO144*BS144*(30+4))</f>
        <v>0</v>
      </c>
      <c r="CQ144" s="296"/>
      <c r="CR144" s="300" t="n">
        <f aca="false">SUM(CQ144*BS144*3)</f>
        <v>0</v>
      </c>
      <c r="CS144" s="296"/>
      <c r="CT144" s="301" t="n">
        <f aca="false">SUM(CS144*BS144/3)</f>
        <v>0</v>
      </c>
      <c r="CU144" s="296"/>
      <c r="CV144" s="131" t="n">
        <f aca="false">SUM(CU144*BS144*2/3)</f>
        <v>0</v>
      </c>
      <c r="CW144" s="296"/>
      <c r="CX144" s="130" t="n">
        <f aca="false">SUM(CW144*BS144*2)</f>
        <v>0</v>
      </c>
      <c r="CY144" s="296"/>
      <c r="CZ144" s="297" t="n">
        <f aca="false">SUM(CY144*BU144)*2</f>
        <v>0</v>
      </c>
      <c r="DA144" s="296"/>
      <c r="DB144" s="298" t="n">
        <f aca="false">SUM(DA144*BS144*2)</f>
        <v>0</v>
      </c>
      <c r="DC144" s="296"/>
      <c r="DD144" s="131" t="n">
        <f aca="false">SUM(BU144*DC144*6)</f>
        <v>0</v>
      </c>
      <c r="DE144" s="86"/>
      <c r="DF144" s="134" t="n">
        <f aca="false">DE144*BS144/3</f>
        <v>0</v>
      </c>
      <c r="DG144" s="296"/>
      <c r="DH144" s="133" t="n">
        <f aca="false">SUM(DG144*BS144/3)</f>
        <v>0</v>
      </c>
      <c r="DI144" s="296" t="n">
        <v>1</v>
      </c>
      <c r="DJ144" s="298" t="n">
        <f aca="false">DI144*BS144/3</f>
        <v>8</v>
      </c>
      <c r="DK144" s="296"/>
      <c r="DL144" s="131" t="n">
        <f aca="false">SUM(DK144*BV144*5*6)</f>
        <v>0</v>
      </c>
      <c r="DM144" s="296"/>
      <c r="DN144" s="298" t="n">
        <f aca="false">SUM(DM144*BV144*4*6)</f>
        <v>0</v>
      </c>
      <c r="DO144" s="296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7" t="n">
        <f aca="false">SUM(L144+BW144)</f>
        <v>50</v>
      </c>
      <c r="EI144" s="287" t="n">
        <f aca="false">SUM(M144+BX144)</f>
        <v>50</v>
      </c>
      <c r="EJ144" s="287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8" t="s">
        <v>186</v>
      </c>
      <c r="BN145" s="101" t="s">
        <v>178</v>
      </c>
      <c r="BO145" s="107" t="s">
        <v>187</v>
      </c>
      <c r="BP145" s="101" t="s">
        <v>180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9" t="n">
        <f aca="false">SUM(BY145+CA145+CC145+CE145+CG145)</f>
        <v>4</v>
      </c>
      <c r="BY145" s="168" t="n">
        <v>2</v>
      </c>
      <c r="BZ145" s="180" t="n">
        <f aca="false">SUM(BY145)*BT145</f>
        <v>2</v>
      </c>
      <c r="CA145" s="168"/>
      <c r="CB145" s="180" t="n">
        <f aca="false">BU145*CA145</f>
        <v>0</v>
      </c>
      <c r="CC145" s="168" t="n">
        <v>2</v>
      </c>
      <c r="CD145" s="180" t="n">
        <f aca="false">SUM(CC145)*BU145</f>
        <v>2</v>
      </c>
      <c r="CE145" s="168"/>
      <c r="CF145" s="180" t="n">
        <f aca="false">SUM(CE145)*BV145</f>
        <v>0</v>
      </c>
      <c r="CG145" s="168"/>
      <c r="CH145" s="180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80" t="n">
        <f aca="false">SUM(CK145)*1</f>
        <v>0</v>
      </c>
      <c r="CM145" s="168"/>
      <c r="CN145" s="113" t="n">
        <f aca="false">SUM(CM145)*3*BS145/5</f>
        <v>0</v>
      </c>
      <c r="CO145" s="168"/>
      <c r="CP145" s="181" t="n">
        <f aca="false">SUM(CO145*BS145*(30+4))</f>
        <v>0</v>
      </c>
      <c r="CQ145" s="168"/>
      <c r="CR145" s="180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80" t="n">
        <f aca="false">SUM(CW145*BS145)</f>
        <v>0</v>
      </c>
      <c r="CY145" s="168"/>
      <c r="CZ145" s="180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80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2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7" t="n">
        <f aca="false">SUM(L145+BW145)</f>
        <v>4</v>
      </c>
      <c r="EI145" s="287" t="n">
        <f aca="false">SUM(M145+BX145)</f>
        <v>4</v>
      </c>
      <c r="EJ145" s="287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84</v>
      </c>
      <c r="C146" s="96" t="s">
        <v>76</v>
      </c>
      <c r="D146" s="96" t="s">
        <v>66</v>
      </c>
      <c r="E146" s="101" t="s">
        <v>77</v>
      </c>
      <c r="F146" s="101" t="s">
        <v>78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84</v>
      </c>
      <c r="BN146" s="96" t="s">
        <v>76</v>
      </c>
      <c r="BO146" s="96" t="s">
        <v>66</v>
      </c>
      <c r="BP146" s="101" t="s">
        <v>77</v>
      </c>
      <c r="BQ146" s="101" t="s">
        <v>78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7" t="n">
        <f aca="false">SUM(L146+BW146)</f>
        <v>0</v>
      </c>
      <c r="EI146" s="287" t="n">
        <f aca="false">SUM(M146+BX146)</f>
        <v>0</v>
      </c>
      <c r="EJ146" s="287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84</v>
      </c>
      <c r="C147" s="101" t="s">
        <v>76</v>
      </c>
      <c r="D147" s="96" t="s">
        <v>66</v>
      </c>
      <c r="E147" s="96" t="s">
        <v>82</v>
      </c>
      <c r="F147" s="101" t="s">
        <v>83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84</v>
      </c>
      <c r="BN147" s="101" t="s">
        <v>76</v>
      </c>
      <c r="BO147" s="96" t="s">
        <v>66</v>
      </c>
      <c r="BP147" s="96" t="s">
        <v>82</v>
      </c>
      <c r="BQ147" s="101" t="s">
        <v>83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7" t="n">
        <f aca="false">SUM(L147+BW147)</f>
        <v>0</v>
      </c>
      <c r="EI147" s="287" t="n">
        <f aca="false">SUM(M147+BX147)</f>
        <v>0</v>
      </c>
      <c r="EJ147" s="287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7" t="n">
        <f aca="false">SUM(L148+BW148)</f>
        <v>0</v>
      </c>
      <c r="EI148" s="287" t="n">
        <f aca="false">SUM(M148+BX148)</f>
        <v>0</v>
      </c>
      <c r="EJ148" s="287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188</v>
      </c>
      <c r="C149" s="137" t="s">
        <v>172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2" t="s">
        <v>188</v>
      </c>
      <c r="BN149" s="48" t="s">
        <v>172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188</v>
      </c>
      <c r="DY149" s="136" t="s">
        <v>172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3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7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7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189</v>
      </c>
      <c r="C151" s="167" t="s">
        <v>190</v>
      </c>
      <c r="D151" s="107" t="s">
        <v>66</v>
      </c>
      <c r="E151" s="107" t="s">
        <v>191</v>
      </c>
      <c r="F151" s="107" t="s">
        <v>192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3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4" t="n">
        <f aca="false">J151*P151</f>
        <v>12</v>
      </c>
      <c r="R151" s="112" t="n">
        <v>14</v>
      </c>
      <c r="S151" s="304" t="n">
        <f aca="false">SUM(R151)*J151</f>
        <v>28</v>
      </c>
      <c r="T151" s="305"/>
      <c r="U151" s="87" t="n">
        <f aca="false">SUM(T151)*K151</f>
        <v>0</v>
      </c>
      <c r="V151" s="305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5"/>
      <c r="AA151" s="87"/>
      <c r="AB151" s="305"/>
      <c r="AC151" s="89" t="n">
        <f aca="false">SUM(AB151)*3*H151/5</f>
        <v>0</v>
      </c>
      <c r="AD151" s="305"/>
      <c r="AE151" s="87" t="n">
        <f aca="false">SUM(AD151*H151*(30+4))</f>
        <v>0</v>
      </c>
      <c r="AF151" s="305"/>
      <c r="AG151" s="87" t="n">
        <f aca="false">SUM(AF151*H151*3)</f>
        <v>0</v>
      </c>
      <c r="AH151" s="305"/>
      <c r="AI151" s="92" t="n">
        <f aca="false">SUM(AH151*H151/3)</f>
        <v>0</v>
      </c>
      <c r="AJ151" s="305"/>
      <c r="AK151" s="92" t="n">
        <f aca="false">SUM(AJ151*H151*2/3)</f>
        <v>0</v>
      </c>
      <c r="AL151" s="305"/>
      <c r="AM151" s="87" t="n">
        <f aca="false">SUM(AL151*H151)</f>
        <v>0</v>
      </c>
      <c r="AN151" s="305"/>
      <c r="AO151" s="87" t="n">
        <f aca="false">SUM(AN151*J151)</f>
        <v>0</v>
      </c>
      <c r="AP151" s="305"/>
      <c r="AQ151" s="89" t="n">
        <f aca="false">SUM(AP151*H151*2)</f>
        <v>0</v>
      </c>
      <c r="AR151" s="305"/>
      <c r="AS151" s="92" t="n">
        <f aca="false">SUM(J151*AR151*6)</f>
        <v>0</v>
      </c>
      <c r="AT151" s="86"/>
      <c r="AU151" s="92" t="n">
        <f aca="false">AT151*H151/3</f>
        <v>0</v>
      </c>
      <c r="AV151" s="305"/>
      <c r="AW151" s="109" t="n">
        <f aca="false">SUM(AV151*H151/3)</f>
        <v>0</v>
      </c>
      <c r="AX151" s="86"/>
      <c r="AY151" s="92" t="n">
        <f aca="false">AX151*J151*8/2</f>
        <v>0</v>
      </c>
      <c r="AZ151" s="305"/>
      <c r="BA151" s="92" t="n">
        <f aca="false">SUM(AZ151*K151*5*6)</f>
        <v>0</v>
      </c>
      <c r="BB151" s="305"/>
      <c r="BC151" s="89" t="n">
        <f aca="false">SUM(BB151*K151*4*6)</f>
        <v>0</v>
      </c>
      <c r="BD151" s="305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6" t="s">
        <v>193</v>
      </c>
      <c r="BN151" s="101" t="s">
        <v>190</v>
      </c>
      <c r="BO151" s="107" t="s">
        <v>66</v>
      </c>
      <c r="BP151" s="107" t="s">
        <v>191</v>
      </c>
      <c r="BQ151" s="107" t="s">
        <v>194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189</v>
      </c>
      <c r="C152" s="183" t="s">
        <v>59</v>
      </c>
      <c r="D152" s="107" t="s">
        <v>195</v>
      </c>
      <c r="E152" s="107" t="s">
        <v>61</v>
      </c>
      <c r="F152" s="107" t="s">
        <v>196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7" t="n">
        <v>20</v>
      </c>
      <c r="M152" s="308" t="n">
        <f aca="false">SUM(N152+P152+R152+T152+V152)</f>
        <v>20</v>
      </c>
      <c r="N152" s="215"/>
      <c r="O152" s="112" t="n">
        <f aca="false">SUM(N152)*I152</f>
        <v>0</v>
      </c>
      <c r="P152" s="112" t="n">
        <v>6</v>
      </c>
      <c r="Q152" s="304" t="n">
        <f aca="false">J152*P152</f>
        <v>12</v>
      </c>
      <c r="R152" s="112" t="n">
        <v>14</v>
      </c>
      <c r="S152" s="309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6" t="s">
        <v>193</v>
      </c>
      <c r="BN152" s="96" t="s">
        <v>190</v>
      </c>
      <c r="BO152" s="96" t="s">
        <v>66</v>
      </c>
      <c r="BP152" s="101" t="s">
        <v>191</v>
      </c>
      <c r="BQ152" s="101" t="s">
        <v>197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189</v>
      </c>
      <c r="C153" s="166" t="s">
        <v>65</v>
      </c>
      <c r="D153" s="96" t="s">
        <v>66</v>
      </c>
      <c r="E153" s="96" t="s">
        <v>67</v>
      </c>
      <c r="F153" s="96" t="s">
        <v>198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3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4" t="n">
        <f aca="false">J153*P153</f>
        <v>24</v>
      </c>
      <c r="R153" s="112" t="n">
        <v>14</v>
      </c>
      <c r="S153" s="304" t="n">
        <f aca="false">SUM(R153)*J153</f>
        <v>56</v>
      </c>
      <c r="T153" s="305"/>
      <c r="U153" s="87" t="n">
        <f aca="false">SUM(T153)*K153</f>
        <v>0</v>
      </c>
      <c r="V153" s="305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5"/>
      <c r="AA153" s="87"/>
      <c r="AB153" s="305"/>
      <c r="AC153" s="89" t="n">
        <f aca="false">SUM(AB153)*3*H153/5</f>
        <v>0</v>
      </c>
      <c r="AD153" s="305"/>
      <c r="AE153" s="87" t="n">
        <f aca="false">SUM(AD153*H153*(30+4))</f>
        <v>0</v>
      </c>
      <c r="AF153" s="305"/>
      <c r="AG153" s="87" t="n">
        <f aca="false">SUM(AF153*H153*3)</f>
        <v>0</v>
      </c>
      <c r="AH153" s="305"/>
      <c r="AI153" s="92" t="n">
        <f aca="false">SUM(AH153*H153/3)</f>
        <v>0</v>
      </c>
      <c r="AJ153" s="305"/>
      <c r="AK153" s="92" t="n">
        <f aca="false">SUM(AJ153*H153*2/3)</f>
        <v>0</v>
      </c>
      <c r="AL153" s="305"/>
      <c r="AM153" s="87" t="n">
        <f aca="false">SUM(AL153*H153)</f>
        <v>0</v>
      </c>
      <c r="AN153" s="305"/>
      <c r="AO153" s="87" t="n">
        <f aca="false">SUM(AN153*J153)</f>
        <v>0</v>
      </c>
      <c r="AP153" s="305"/>
      <c r="AQ153" s="89" t="n">
        <f aca="false">SUM(AP153*H153*2)</f>
        <v>0</v>
      </c>
      <c r="AR153" s="305"/>
      <c r="AS153" s="92" t="n">
        <f aca="false">SUM(J153*AR153*6)</f>
        <v>0</v>
      </c>
      <c r="AT153" s="86"/>
      <c r="AU153" s="92" t="n">
        <f aca="false">AT153*H153/3</f>
        <v>0</v>
      </c>
      <c r="AV153" s="305"/>
      <c r="AW153" s="109" t="n">
        <f aca="false">SUM(AV153*H153/3)</f>
        <v>0</v>
      </c>
      <c r="AX153" s="86"/>
      <c r="AY153" s="92" t="n">
        <f aca="false">AX153*J153*8/2</f>
        <v>0</v>
      </c>
      <c r="AZ153" s="305"/>
      <c r="BA153" s="92" t="n">
        <f aca="false">SUM(AZ153*K153*5*6)</f>
        <v>0</v>
      </c>
      <c r="BB153" s="305"/>
      <c r="BC153" s="89" t="n">
        <f aca="false">SUM(BB153*K153*4*6)</f>
        <v>0</v>
      </c>
      <c r="BD153" s="305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3"/>
      <c r="D154" s="107"/>
      <c r="E154" s="107"/>
      <c r="F154" s="107"/>
      <c r="G154" s="107"/>
      <c r="H154" s="107"/>
      <c r="I154" s="107"/>
      <c r="J154" s="107"/>
      <c r="K154" s="96"/>
      <c r="L154" s="307"/>
      <c r="M154" s="308" t="n">
        <f aca="false">SUM(N154+P154+R154+T154+V154)</f>
        <v>0</v>
      </c>
      <c r="N154" s="215"/>
      <c r="O154" s="112" t="n">
        <f aca="false">SUM(N154)*I154</f>
        <v>0</v>
      </c>
      <c r="P154" s="112"/>
      <c r="Q154" s="304" t="n">
        <f aca="false">J154*P154</f>
        <v>0</v>
      </c>
      <c r="R154" s="112"/>
      <c r="S154" s="309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189</v>
      </c>
      <c r="C155" s="183" t="s">
        <v>59</v>
      </c>
      <c r="D155" s="107" t="s">
        <v>63</v>
      </c>
      <c r="E155" s="107" t="s">
        <v>61</v>
      </c>
      <c r="F155" s="107" t="s">
        <v>196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7" t="n">
        <v>20</v>
      </c>
      <c r="M155" s="308" t="n">
        <f aca="false">SUM(N155+P155+R155+T155+V155)</f>
        <v>20</v>
      </c>
      <c r="N155" s="215"/>
      <c r="O155" s="112" t="n">
        <f aca="false">SUM(N155)*I155</f>
        <v>0</v>
      </c>
      <c r="P155" s="112" t="n">
        <v>6</v>
      </c>
      <c r="Q155" s="304" t="n">
        <f aca="false">J155*P155</f>
        <v>6</v>
      </c>
      <c r="R155" s="112" t="n">
        <v>14</v>
      </c>
      <c r="S155" s="309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10" t="s">
        <v>199</v>
      </c>
      <c r="BN155" s="311" t="s">
        <v>190</v>
      </c>
      <c r="BO155" s="312" t="s">
        <v>66</v>
      </c>
      <c r="BP155" s="312" t="s">
        <v>200</v>
      </c>
      <c r="BQ155" s="206" t="s">
        <v>201</v>
      </c>
      <c r="BR155" s="312" t="n">
        <v>4</v>
      </c>
      <c r="BS155" s="313" t="n">
        <f aca="false">18+9+10</f>
        <v>37</v>
      </c>
      <c r="BT155" s="313" t="n">
        <v>3</v>
      </c>
      <c r="BU155" s="313" t="n">
        <v>3</v>
      </c>
      <c r="BV155" s="313" t="n">
        <v>4</v>
      </c>
      <c r="BW155" s="314" t="n">
        <v>50</v>
      </c>
      <c r="BX155" s="315" t="n">
        <f aca="false">SUM(BY155+CA155+CC155+CE155+CG155)</f>
        <v>50</v>
      </c>
      <c r="BY155" s="316" t="n">
        <v>20</v>
      </c>
      <c r="BZ155" s="317" t="n">
        <f aca="false">SUM(BY155)*BT155</f>
        <v>60</v>
      </c>
      <c r="CA155" s="316" t="n">
        <v>8</v>
      </c>
      <c r="CB155" s="317" t="n">
        <f aca="false">BU155*CA155</f>
        <v>24</v>
      </c>
      <c r="CC155" s="316" t="n">
        <v>22</v>
      </c>
      <c r="CD155" s="317" t="n">
        <f aca="false">SUM(CC155)*BU155</f>
        <v>66</v>
      </c>
      <c r="CE155" s="316"/>
      <c r="CF155" s="317" t="n">
        <f aca="false">SUM(CE155)*BV155</f>
        <v>0</v>
      </c>
      <c r="CG155" s="316"/>
      <c r="CH155" s="317" t="n">
        <f aca="false">SUM(CG155)*BU155*5</f>
        <v>0</v>
      </c>
      <c r="CI155" s="318" t="n">
        <f aca="false">SUM(BU155*DI155*2+BV155*DK155*2)</f>
        <v>0</v>
      </c>
      <c r="CJ155" s="319" t="n">
        <f aca="false">SUM(BW155*5/100*BU155)</f>
        <v>7.5</v>
      </c>
      <c r="CK155" s="316"/>
      <c r="CL155" s="317"/>
      <c r="CM155" s="316"/>
      <c r="CN155" s="318" t="n">
        <f aca="false">SUM(CM155)*3*BS155/5</f>
        <v>0</v>
      </c>
      <c r="CO155" s="316"/>
      <c r="CP155" s="320" t="n">
        <f aca="false">SUM(CO155*BS155*(30+4))</f>
        <v>0</v>
      </c>
      <c r="CQ155" s="316"/>
      <c r="CR155" s="321" t="n">
        <f aca="false">SUM(CQ155*BS155*3)</f>
        <v>0</v>
      </c>
      <c r="CS155" s="316"/>
      <c r="CT155" s="318" t="n">
        <f aca="false">SUM(CS155*BS155/3)</f>
        <v>0</v>
      </c>
      <c r="CU155" s="316"/>
      <c r="CV155" s="318" t="n">
        <f aca="false">SUM(CU155*BS155*2/3)</f>
        <v>0</v>
      </c>
      <c r="CW155" s="316"/>
      <c r="CX155" s="317" t="n">
        <f aca="false">SUM(CW155*BS155)*1</f>
        <v>0</v>
      </c>
      <c r="CY155" s="316"/>
      <c r="CZ155" s="317" t="n">
        <f aca="false">SUM(CY155*BU155*2)</f>
        <v>0</v>
      </c>
      <c r="DA155" s="316"/>
      <c r="DB155" s="318" t="n">
        <f aca="false">SUM(DA155*BS155*2)</f>
        <v>0</v>
      </c>
      <c r="DC155" s="316" t="n">
        <v>1</v>
      </c>
      <c r="DD155" s="318" t="n">
        <f aca="false">SUM(DC155*BS155/3)</f>
        <v>12.3333333333333</v>
      </c>
      <c r="DE155" s="86"/>
      <c r="DF155" s="134" t="n">
        <f aca="false">DE155*BS155/3</f>
        <v>0</v>
      </c>
      <c r="DG155" s="316"/>
      <c r="DH155" s="321" t="n">
        <f aca="false">SUM(DG155*BS155/3)</f>
        <v>0</v>
      </c>
      <c r="DI155" s="316"/>
      <c r="DJ155" s="318" t="n">
        <f aca="false">DI155*BS155/3</f>
        <v>0</v>
      </c>
      <c r="DK155" s="316"/>
      <c r="DL155" s="318" t="n">
        <f aca="false">SUM(DK155*BV155*5*6)</f>
        <v>0</v>
      </c>
      <c r="DM155" s="316"/>
      <c r="DN155" s="318" t="n">
        <f aca="false">SUM(DM155*BV155*4*6)</f>
        <v>0</v>
      </c>
      <c r="DO155" s="316"/>
      <c r="DP155" s="321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189</v>
      </c>
      <c r="C157" s="166" t="s">
        <v>76</v>
      </c>
      <c r="D157" s="96" t="s">
        <v>66</v>
      </c>
      <c r="E157" s="96" t="s">
        <v>77</v>
      </c>
      <c r="F157" s="96" t="s">
        <v>202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3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4" t="n">
        <f aca="false">J157*P157</f>
        <v>6</v>
      </c>
      <c r="R157" s="112" t="n">
        <v>14</v>
      </c>
      <c r="S157" s="304" t="n">
        <f aca="false">SUM(R157)*J157</f>
        <v>14</v>
      </c>
      <c r="T157" s="305"/>
      <c r="U157" s="87" t="n">
        <f aca="false">SUM(T157)*K157</f>
        <v>0</v>
      </c>
      <c r="V157" s="305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5"/>
      <c r="AA157" s="87"/>
      <c r="AB157" s="305"/>
      <c r="AC157" s="89" t="n">
        <f aca="false">SUM(AB157)*3*H157/5</f>
        <v>0</v>
      </c>
      <c r="AD157" s="305"/>
      <c r="AE157" s="87" t="n">
        <f aca="false">SUM(AD157*H157*(30+4))</f>
        <v>0</v>
      </c>
      <c r="AF157" s="305"/>
      <c r="AG157" s="87" t="n">
        <f aca="false">SUM(AF157*H157*3)</f>
        <v>0</v>
      </c>
      <c r="AH157" s="305"/>
      <c r="AI157" s="92" t="n">
        <f aca="false">SUM(AH157*H157/3)</f>
        <v>0</v>
      </c>
      <c r="AJ157" s="305"/>
      <c r="AK157" s="92" t="n">
        <f aca="false">SUM(AJ157*H157*2/3)</f>
        <v>0</v>
      </c>
      <c r="AL157" s="305"/>
      <c r="AM157" s="87" t="n">
        <f aca="false">SUM(AL157*H157)</f>
        <v>0</v>
      </c>
      <c r="AN157" s="305"/>
      <c r="AO157" s="87" t="n">
        <f aca="false">SUM(AN157*J157)</f>
        <v>0</v>
      </c>
      <c r="AP157" s="305"/>
      <c r="AQ157" s="89" t="n">
        <f aca="false">SUM(AP157*H157*2)</f>
        <v>0</v>
      </c>
      <c r="AR157" s="305"/>
      <c r="AS157" s="92" t="n">
        <f aca="false">SUM(J157*AR157*6)</f>
        <v>0</v>
      </c>
      <c r="AT157" s="86"/>
      <c r="AU157" s="92" t="n">
        <f aca="false">AT157*H157/3</f>
        <v>0</v>
      </c>
      <c r="AV157" s="305"/>
      <c r="AW157" s="109" t="n">
        <f aca="false">SUM(AV157*H157/3)</f>
        <v>0</v>
      </c>
      <c r="AX157" s="86"/>
      <c r="AY157" s="92" t="n">
        <f aca="false">AX157*J157*8/2</f>
        <v>0</v>
      </c>
      <c r="AZ157" s="305"/>
      <c r="BA157" s="92" t="n">
        <f aca="false">SUM(AZ157*K157*5*6)</f>
        <v>0</v>
      </c>
      <c r="BB157" s="305"/>
      <c r="BC157" s="89" t="n">
        <f aca="false">SUM(BB157*K157*4*6)</f>
        <v>0</v>
      </c>
      <c r="BD157" s="305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189</v>
      </c>
      <c r="C158" s="152" t="s">
        <v>203</v>
      </c>
      <c r="D158" s="96" t="s">
        <v>66</v>
      </c>
      <c r="E158" s="96" t="s">
        <v>77</v>
      </c>
      <c r="F158" s="96" t="s">
        <v>204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3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4" t="n">
        <f aca="false">J158*P158</f>
        <v>6</v>
      </c>
      <c r="R158" s="112" t="n">
        <v>14</v>
      </c>
      <c r="S158" s="304" t="n">
        <f aca="false">SUM(R158)*J158</f>
        <v>14</v>
      </c>
      <c r="T158" s="305"/>
      <c r="U158" s="87" t="n">
        <f aca="false">SUM(T158)*K158</f>
        <v>0</v>
      </c>
      <c r="V158" s="305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5"/>
      <c r="AA158" s="87"/>
      <c r="AB158" s="305"/>
      <c r="AC158" s="89" t="n">
        <f aca="false">SUM(AB158)*3*H158/5</f>
        <v>0</v>
      </c>
      <c r="AD158" s="305"/>
      <c r="AE158" s="87" t="n">
        <f aca="false">SUM(AD158*H158*(30+4))</f>
        <v>0</v>
      </c>
      <c r="AF158" s="305"/>
      <c r="AG158" s="87" t="n">
        <f aca="false">SUM(AF158*H158*3)</f>
        <v>0</v>
      </c>
      <c r="AH158" s="305"/>
      <c r="AI158" s="92" t="n">
        <f aca="false">SUM(AH158*H158/3)</f>
        <v>0</v>
      </c>
      <c r="AJ158" s="305"/>
      <c r="AK158" s="92" t="n">
        <f aca="false">SUM(AJ158*H158*2/3)</f>
        <v>0</v>
      </c>
      <c r="AL158" s="305"/>
      <c r="AM158" s="87" t="n">
        <f aca="false">SUM(AL158*H158)</f>
        <v>0</v>
      </c>
      <c r="AN158" s="305"/>
      <c r="AO158" s="87" t="n">
        <f aca="false">SUM(AN158*J158)</f>
        <v>0</v>
      </c>
      <c r="AP158" s="305"/>
      <c r="AQ158" s="89" t="n">
        <f aca="false">SUM(AP158*H158*2)</f>
        <v>0</v>
      </c>
      <c r="AR158" s="305"/>
      <c r="AS158" s="92" t="n">
        <f aca="false">SUM(J158*AR158*6)</f>
        <v>0</v>
      </c>
      <c r="AT158" s="86"/>
      <c r="AU158" s="92" t="n">
        <f aca="false">AT158*H158/3</f>
        <v>0</v>
      </c>
      <c r="AV158" s="305"/>
      <c r="AW158" s="109" t="n">
        <f aca="false">SUM(AV158*H158/3)</f>
        <v>0</v>
      </c>
      <c r="AX158" s="86"/>
      <c r="AY158" s="92" t="n">
        <f aca="false">AX158*J158*8/2</f>
        <v>0</v>
      </c>
      <c r="AZ158" s="305"/>
      <c r="BA158" s="92" t="n">
        <f aca="false">SUM(AZ158*K158*5*6)</f>
        <v>0</v>
      </c>
      <c r="BB158" s="305"/>
      <c r="BC158" s="89" t="n">
        <f aca="false">SUM(BB158*K158*4*6)</f>
        <v>0</v>
      </c>
      <c r="BD158" s="305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1" t="s">
        <v>205</v>
      </c>
      <c r="C159" s="166" t="s">
        <v>178</v>
      </c>
      <c r="D159" s="101" t="s">
        <v>179</v>
      </c>
      <c r="E159" s="101" t="s">
        <v>180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5" t="n">
        <v>8</v>
      </c>
      <c r="O159" s="87" t="n">
        <f aca="false">SUM(N159)*I159</f>
        <v>8</v>
      </c>
      <c r="P159" s="305"/>
      <c r="Q159" s="87" t="n">
        <f aca="false">J159*P159</f>
        <v>0</v>
      </c>
      <c r="R159" s="305" t="n">
        <v>26</v>
      </c>
      <c r="S159" s="87" t="n">
        <f aca="false">SUM(R159)*J159</f>
        <v>26</v>
      </c>
      <c r="T159" s="305"/>
      <c r="U159" s="87" t="n">
        <f aca="false">SUM(T159)*K159</f>
        <v>0</v>
      </c>
      <c r="V159" s="305"/>
      <c r="W159" s="87" t="n">
        <f aca="false">SUM(V159)*J159*5</f>
        <v>0</v>
      </c>
      <c r="X159" s="89" t="n">
        <v>2</v>
      </c>
      <c r="Y159" s="89" t="n">
        <v>0</v>
      </c>
      <c r="Z159" s="305"/>
      <c r="AA159" s="87" t="n">
        <f aca="false">SUM(Z159)*1</f>
        <v>0</v>
      </c>
      <c r="AB159" s="305"/>
      <c r="AC159" s="89" t="n">
        <f aca="false">SUM(AB159)*3*H159/5</f>
        <v>0</v>
      </c>
      <c r="AD159" s="305"/>
      <c r="AE159" s="87" t="n">
        <f aca="false">SUM(AD159*H159*(30+4))</f>
        <v>0</v>
      </c>
      <c r="AF159" s="305"/>
      <c r="AG159" s="87" t="n">
        <f aca="false">SUM(AF159*H159*3)</f>
        <v>0</v>
      </c>
      <c r="AH159" s="305"/>
      <c r="AI159" s="89" t="n">
        <f aca="false">SUM(AH159*H159/3)</f>
        <v>0</v>
      </c>
      <c r="AJ159" s="305"/>
      <c r="AK159" s="89" t="n">
        <f aca="false">SUM(AJ159*H159*2/3)</f>
        <v>0</v>
      </c>
      <c r="AL159" s="305"/>
      <c r="AM159" s="87" t="n">
        <f aca="false">SUM(AL159*H159)</f>
        <v>0</v>
      </c>
      <c r="AN159" s="305"/>
      <c r="AO159" s="87" t="n">
        <f aca="false">SUM(AN159*J159)</f>
        <v>0</v>
      </c>
      <c r="AP159" s="305"/>
      <c r="AQ159" s="89" t="n">
        <f aca="false">SUM(AP159*H159*2)</f>
        <v>0</v>
      </c>
      <c r="AR159" s="305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5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84</v>
      </c>
      <c r="C160" s="96" t="s">
        <v>76</v>
      </c>
      <c r="D160" s="96" t="s">
        <v>66</v>
      </c>
      <c r="E160" s="101" t="s">
        <v>77</v>
      </c>
      <c r="F160" s="101" t="s">
        <v>78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84</v>
      </c>
      <c r="BN160" s="96" t="s">
        <v>76</v>
      </c>
      <c r="BO160" s="96" t="s">
        <v>66</v>
      </c>
      <c r="BP160" s="101" t="s">
        <v>77</v>
      </c>
      <c r="BQ160" s="101" t="s">
        <v>78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206</v>
      </c>
      <c r="C161" s="237" t="s">
        <v>59</v>
      </c>
      <c r="D161" s="238" t="s">
        <v>154</v>
      </c>
      <c r="E161" s="238" t="s">
        <v>61</v>
      </c>
      <c r="F161" s="238" t="s">
        <v>133</v>
      </c>
      <c r="G161" s="238" t="n">
        <v>5</v>
      </c>
      <c r="H161" s="239" t="n">
        <v>22</v>
      </c>
      <c r="I161" s="239" t="n">
        <v>1</v>
      </c>
      <c r="J161" s="239" t="n">
        <v>1</v>
      </c>
      <c r="K161" s="239" t="n">
        <v>2</v>
      </c>
      <c r="L161" s="240" t="n">
        <v>50</v>
      </c>
      <c r="M161" s="241" t="n">
        <v>50</v>
      </c>
      <c r="N161" s="242" t="n">
        <v>10</v>
      </c>
      <c r="O161" s="243" t="n">
        <v>10</v>
      </c>
      <c r="P161" s="242"/>
      <c r="Q161" s="243" t="n">
        <v>0</v>
      </c>
      <c r="R161" s="242"/>
      <c r="S161" s="243"/>
      <c r="T161" s="242"/>
      <c r="U161" s="243" t="n">
        <v>0</v>
      </c>
      <c r="V161" s="242"/>
      <c r="W161" s="243" t="n">
        <v>0</v>
      </c>
      <c r="X161" s="244" t="n">
        <v>2</v>
      </c>
      <c r="Y161" s="245" t="n">
        <v>2.5</v>
      </c>
      <c r="Z161" s="242"/>
      <c r="AA161" s="243"/>
      <c r="AB161" s="242"/>
      <c r="AC161" s="244" t="n">
        <v>0</v>
      </c>
      <c r="AD161" s="242"/>
      <c r="AE161" s="246" t="n">
        <v>0</v>
      </c>
      <c r="AF161" s="242"/>
      <c r="AG161" s="243" t="n">
        <v>0</v>
      </c>
      <c r="AH161" s="242"/>
      <c r="AI161" s="244" t="n">
        <v>0</v>
      </c>
      <c r="AJ161" s="242"/>
      <c r="AK161" s="244" t="n">
        <v>0</v>
      </c>
      <c r="AL161" s="242"/>
      <c r="AM161" s="247"/>
      <c r="AN161" s="242"/>
      <c r="AO161" s="243" t="n">
        <v>0</v>
      </c>
      <c r="AP161" s="242"/>
      <c r="AQ161" s="245" t="n">
        <v>0</v>
      </c>
      <c r="AR161" s="242"/>
      <c r="AS161" s="244" t="n">
        <v>0</v>
      </c>
      <c r="AT161" s="248"/>
      <c r="AU161" s="244" t="n">
        <v>0</v>
      </c>
      <c r="AV161" s="242"/>
      <c r="AW161" s="247" t="n">
        <v>0</v>
      </c>
      <c r="AX161" s="242" t="n">
        <v>1</v>
      </c>
      <c r="AY161" s="244" t="n">
        <v>7.33333333333333</v>
      </c>
      <c r="AZ161" s="242"/>
      <c r="BA161" s="244" t="n">
        <v>0</v>
      </c>
      <c r="BB161" s="242"/>
      <c r="BC161" s="245" t="n">
        <v>0</v>
      </c>
      <c r="BD161" s="242"/>
      <c r="BE161" s="249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3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178" t="s">
        <v>207</v>
      </c>
      <c r="BN164" s="107" t="s">
        <v>65</v>
      </c>
      <c r="BO164" s="107" t="s">
        <v>66</v>
      </c>
      <c r="BP164" s="107" t="s">
        <v>121</v>
      </c>
      <c r="BQ164" s="101"/>
      <c r="BR164" s="107"/>
      <c r="BS164" s="101"/>
      <c r="BT164" s="101"/>
      <c r="BU164" s="101"/>
      <c r="BV164" s="101"/>
      <c r="BW164" s="198"/>
      <c r="BX164" s="86" t="n">
        <f aca="false">SUM(BY164+CA164+CE164+CG164)</f>
        <v>0</v>
      </c>
      <c r="BY164" s="168"/>
      <c r="BZ164" s="180" t="n">
        <f aca="false">SUM(BY164)*BT164</f>
        <v>0</v>
      </c>
      <c r="CA164" s="168"/>
      <c r="CB164" s="180" t="n">
        <f aca="false">BU164*CA164</f>
        <v>0</v>
      </c>
      <c r="CC164" s="168"/>
      <c r="CD164" s="180" t="n">
        <f aca="false">SUM(CC164)*BU164</f>
        <v>0</v>
      </c>
      <c r="CE164" s="168"/>
      <c r="CF164" s="180" t="n">
        <f aca="false">SUM(CE164)*BV164</f>
        <v>0</v>
      </c>
      <c r="CG164" s="168"/>
      <c r="CH164" s="180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80"/>
      <c r="CM164" s="168"/>
      <c r="CN164" s="92" t="n">
        <f aca="false">SUM(CM164)*3*BS164/5</f>
        <v>0</v>
      </c>
      <c r="CO164" s="168"/>
      <c r="CP164" s="181" t="n">
        <f aca="false">SUM(CO164*BS164*(30+4))</f>
        <v>0</v>
      </c>
      <c r="CQ164" s="168"/>
      <c r="CR164" s="180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80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2"/>
      <c r="B165" s="323"/>
      <c r="C165" s="324"/>
      <c r="D165" s="325"/>
      <c r="E165" s="325"/>
      <c r="F165" s="325"/>
      <c r="G165" s="325"/>
      <c r="H165" s="325"/>
      <c r="I165" s="325"/>
      <c r="J165" s="325"/>
      <c r="K165" s="325"/>
      <c r="L165" s="323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6"/>
      <c r="BL165" s="322"/>
      <c r="BM165" s="323"/>
      <c r="BN165" s="325"/>
      <c r="BO165" s="325"/>
      <c r="BP165" s="325"/>
      <c r="BQ165" s="325"/>
      <c r="BR165" s="325"/>
      <c r="BS165" s="325"/>
      <c r="BT165" s="325"/>
      <c r="BU165" s="325"/>
      <c r="BV165" s="325"/>
      <c r="BW165" s="323"/>
      <c r="BX165" s="327" t="n">
        <f aca="false">SUM(BY165+CA165+CE165+CG165)</f>
        <v>0</v>
      </c>
      <c r="BY165" s="327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6"/>
      <c r="DW165" s="322"/>
      <c r="DX165" s="323"/>
      <c r="DY165" s="325"/>
      <c r="DZ165" s="325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8" t="n">
        <v>11</v>
      </c>
      <c r="B166" s="329" t="s">
        <v>208</v>
      </c>
      <c r="C166" s="330" t="s">
        <v>172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1"/>
      <c r="BL166" s="328" t="n">
        <v>11</v>
      </c>
      <c r="BM166" s="332" t="s">
        <v>208</v>
      </c>
      <c r="BN166" s="17" t="s">
        <v>172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3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1"/>
      <c r="DW166" s="328" t="n">
        <v>11</v>
      </c>
      <c r="DX166" s="329" t="s">
        <v>208</v>
      </c>
      <c r="DY166" s="329" t="s">
        <v>172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4"/>
      <c r="GN166" s="335"/>
      <c r="GO166" s="69"/>
    </row>
    <row r="167" customFormat="false" ht="24.95" hidden="true" customHeight="true" outlineLevel="0" collapsed="false">
      <c r="A167" s="94"/>
      <c r="B167" s="209"/>
      <c r="C167" s="336"/>
      <c r="D167" s="82"/>
      <c r="E167" s="82"/>
      <c r="F167" s="82"/>
      <c r="G167" s="220"/>
      <c r="H167" s="220"/>
      <c r="I167" s="220"/>
      <c r="J167" s="220"/>
      <c r="K167" s="220"/>
      <c r="L167" s="221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7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7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140</v>
      </c>
      <c r="C168" s="152" t="s">
        <v>59</v>
      </c>
      <c r="D168" s="101" t="s">
        <v>66</v>
      </c>
      <c r="E168" s="101" t="s">
        <v>141</v>
      </c>
      <c r="F168" s="101" t="s">
        <v>142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7" t="s">
        <v>209</v>
      </c>
      <c r="BN168" s="312" t="s">
        <v>59</v>
      </c>
      <c r="BO168" s="312" t="s">
        <v>66</v>
      </c>
      <c r="BP168" s="313" t="s">
        <v>141</v>
      </c>
      <c r="BQ168" s="127" t="s">
        <v>210</v>
      </c>
      <c r="BR168" s="312" t="n">
        <v>4</v>
      </c>
      <c r="BS168" s="338" t="n">
        <v>55</v>
      </c>
      <c r="BT168" s="313" t="n">
        <v>1</v>
      </c>
      <c r="BU168" s="313" t="n">
        <v>2</v>
      </c>
      <c r="BV168" s="313" t="n">
        <v>4</v>
      </c>
      <c r="BW168" s="339" t="n">
        <v>50</v>
      </c>
      <c r="BX168" s="315" t="n">
        <v>50</v>
      </c>
      <c r="BY168" s="316" t="n">
        <v>20</v>
      </c>
      <c r="BZ168" s="317" t="n">
        <v>20</v>
      </c>
      <c r="CA168" s="316" t="n">
        <v>2</v>
      </c>
      <c r="CB168" s="317" t="n">
        <v>4</v>
      </c>
      <c r="CC168" s="316" t="n">
        <v>28</v>
      </c>
      <c r="CD168" s="317" t="n">
        <v>56</v>
      </c>
      <c r="CE168" s="316"/>
      <c r="CF168" s="317" t="n">
        <v>0</v>
      </c>
      <c r="CG168" s="316"/>
      <c r="CH168" s="317" t="n">
        <v>0</v>
      </c>
      <c r="CI168" s="318" t="n">
        <v>4</v>
      </c>
      <c r="CJ168" s="318" t="n">
        <v>5</v>
      </c>
      <c r="CK168" s="316"/>
      <c r="CL168" s="317"/>
      <c r="CM168" s="316"/>
      <c r="CN168" s="318" t="n">
        <v>0</v>
      </c>
      <c r="CO168" s="316"/>
      <c r="CP168" s="320" t="n">
        <v>0</v>
      </c>
      <c r="CQ168" s="316"/>
      <c r="CR168" s="321" t="n">
        <v>0</v>
      </c>
      <c r="CS168" s="316"/>
      <c r="CT168" s="318" t="n">
        <v>0</v>
      </c>
      <c r="CU168" s="316"/>
      <c r="CV168" s="318" t="n">
        <v>0</v>
      </c>
      <c r="CW168" s="316" t="n">
        <v>1</v>
      </c>
      <c r="CX168" s="317" t="n">
        <v>110</v>
      </c>
      <c r="CY168" s="316"/>
      <c r="CZ168" s="317" t="n">
        <v>0</v>
      </c>
      <c r="DA168" s="316"/>
      <c r="DB168" s="318" t="n">
        <v>0</v>
      </c>
      <c r="DC168" s="316"/>
      <c r="DD168" s="318" t="n">
        <v>0</v>
      </c>
      <c r="DE168" s="86"/>
      <c r="DF168" s="134" t="n">
        <v>0</v>
      </c>
      <c r="DG168" s="316"/>
      <c r="DH168" s="321" t="n">
        <v>0</v>
      </c>
      <c r="DI168" s="316" t="n">
        <v>1</v>
      </c>
      <c r="DJ168" s="318" t="n">
        <v>16</v>
      </c>
      <c r="DK168" s="316"/>
      <c r="DL168" s="318" t="n">
        <v>0</v>
      </c>
      <c r="DM168" s="316"/>
      <c r="DN168" s="318" t="n">
        <v>0</v>
      </c>
      <c r="DO168" s="316"/>
      <c r="DP168" s="321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40" t="s">
        <v>211</v>
      </c>
      <c r="BN169" s="124" t="s">
        <v>59</v>
      </c>
      <c r="BO169" s="203" t="s">
        <v>66</v>
      </c>
      <c r="BP169" s="124" t="s">
        <v>141</v>
      </c>
      <c r="BQ169" s="206" t="s">
        <v>212</v>
      </c>
      <c r="BR169" s="203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189</v>
      </c>
      <c r="C170" s="166" t="s">
        <v>59</v>
      </c>
      <c r="D170" s="96" t="s">
        <v>66</v>
      </c>
      <c r="E170" s="101" t="s">
        <v>141</v>
      </c>
      <c r="F170" s="101" t="s">
        <v>213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3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4" t="n">
        <f aca="false">J170*P170</f>
        <v>24</v>
      </c>
      <c r="R170" s="112" t="n">
        <v>14</v>
      </c>
      <c r="S170" s="304" t="n">
        <f aca="false">SUM(R170)*J170</f>
        <v>56</v>
      </c>
      <c r="T170" s="305"/>
      <c r="U170" s="87" t="n">
        <f aca="false">SUM(T170)*K170</f>
        <v>0</v>
      </c>
      <c r="V170" s="305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5"/>
      <c r="AA170" s="87"/>
      <c r="AB170" s="305"/>
      <c r="AC170" s="89" t="n">
        <f aca="false">SUM(AB170)*3*H170/5</f>
        <v>0</v>
      </c>
      <c r="AD170" s="305"/>
      <c r="AE170" s="87" t="n">
        <f aca="false">SUM(AD170*H170*(30+4))</f>
        <v>0</v>
      </c>
      <c r="AF170" s="305"/>
      <c r="AG170" s="87" t="n">
        <f aca="false">SUM(AF170*H170*3)</f>
        <v>0</v>
      </c>
      <c r="AH170" s="305"/>
      <c r="AI170" s="92" t="n">
        <f aca="false">SUM(AH170*H170/3)</f>
        <v>0</v>
      </c>
      <c r="AJ170" s="305"/>
      <c r="AK170" s="92" t="n">
        <f aca="false">SUM(AJ170*H170*2/3)</f>
        <v>0</v>
      </c>
      <c r="AL170" s="305"/>
      <c r="AM170" s="87" t="n">
        <f aca="false">SUM(AL170*H170)</f>
        <v>0</v>
      </c>
      <c r="AN170" s="305"/>
      <c r="AO170" s="87" t="n">
        <f aca="false">SUM(AN170*J170)</f>
        <v>0</v>
      </c>
      <c r="AP170" s="305"/>
      <c r="AQ170" s="89" t="n">
        <f aca="false">SUM(AP170*H170*2)</f>
        <v>0</v>
      </c>
      <c r="AR170" s="305"/>
      <c r="AS170" s="92" t="n">
        <f aca="false">SUM(J170*AR170*6)</f>
        <v>0</v>
      </c>
      <c r="AT170" s="86"/>
      <c r="AU170" s="92" t="n">
        <f aca="false">AT170*H170/3</f>
        <v>0</v>
      </c>
      <c r="AV170" s="305"/>
      <c r="AW170" s="109" t="n">
        <f aca="false">SUM(AV170*H170/3)</f>
        <v>0</v>
      </c>
      <c r="AX170" s="86"/>
      <c r="AY170" s="92" t="n">
        <f aca="false">AX170*J170*8/2</f>
        <v>0</v>
      </c>
      <c r="AZ170" s="305"/>
      <c r="BA170" s="92" t="n">
        <f aca="false">SUM(AZ170*K170*5*6)</f>
        <v>0</v>
      </c>
      <c r="BB170" s="305"/>
      <c r="BC170" s="89" t="n">
        <f aca="false">SUM(BB170*K170*4*6)</f>
        <v>0</v>
      </c>
      <c r="BD170" s="305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84</v>
      </c>
      <c r="C172" s="96" t="s">
        <v>76</v>
      </c>
      <c r="D172" s="96" t="s">
        <v>66</v>
      </c>
      <c r="E172" s="101" t="s">
        <v>77</v>
      </c>
      <c r="F172" s="101" t="s">
        <v>78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84</v>
      </c>
      <c r="BN172" s="96" t="s">
        <v>76</v>
      </c>
      <c r="BO172" s="96" t="s">
        <v>66</v>
      </c>
      <c r="BP172" s="101" t="s">
        <v>77</v>
      </c>
      <c r="BQ172" s="101" t="s">
        <v>78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4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1"/>
      <c r="GN173" s="2"/>
      <c r="GO173" s="2"/>
    </row>
    <row r="174" customFormat="false" ht="24.95" hidden="true" customHeight="true" outlineLevel="0" collapsed="false">
      <c r="A174" s="94"/>
      <c r="B174" s="142"/>
      <c r="C174" s="194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1"/>
      <c r="GN174" s="2"/>
      <c r="GO174" s="2"/>
    </row>
    <row r="175" customFormat="false" ht="24.95" hidden="true" customHeight="true" outlineLevel="0" collapsed="false">
      <c r="A175" s="94"/>
      <c r="B175" s="142"/>
      <c r="C175" s="194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1"/>
      <c r="GN175" s="2"/>
      <c r="GO175" s="2"/>
    </row>
    <row r="176" customFormat="false" ht="24.95" hidden="true" customHeight="true" outlineLevel="0" collapsed="false">
      <c r="A176" s="94"/>
      <c r="B176" s="142"/>
      <c r="C176" s="194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1"/>
      <c r="GN176" s="2"/>
      <c r="GO176" s="2"/>
    </row>
    <row r="177" customFormat="false" ht="24.95" hidden="true" customHeight="true" outlineLevel="0" collapsed="false">
      <c r="A177" s="94"/>
      <c r="B177" s="142"/>
      <c r="C177" s="194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8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1"/>
      <c r="GN177" s="2"/>
      <c r="GO177" s="2"/>
    </row>
    <row r="178" customFormat="false" ht="24.95" hidden="true" customHeight="true" outlineLevel="0" collapsed="false">
      <c r="A178" s="94"/>
      <c r="B178" s="142"/>
      <c r="C178" s="194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1"/>
      <c r="GN178" s="2"/>
      <c r="GO178" s="2"/>
    </row>
    <row r="179" customFormat="false" ht="24.95" hidden="true" customHeight="true" outlineLevel="0" collapsed="false">
      <c r="A179" s="94"/>
      <c r="B179" s="142"/>
      <c r="C179" s="194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1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2"/>
      <c r="GL180" s="342"/>
      <c r="GM180" s="341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214</v>
      </c>
      <c r="C181" s="137" t="s">
        <v>172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214</v>
      </c>
      <c r="BN181" s="48" t="s">
        <v>172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214</v>
      </c>
      <c r="DY181" s="136" t="s">
        <v>172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3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6" t="s">
        <v>215</v>
      </c>
      <c r="BN184" s="101" t="s">
        <v>112</v>
      </c>
      <c r="BO184" s="96" t="s">
        <v>100</v>
      </c>
      <c r="BP184" s="101" t="s">
        <v>97</v>
      </c>
      <c r="BQ184" s="101" t="s">
        <v>146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6" t="s">
        <v>216</v>
      </c>
      <c r="BN185" s="101" t="s">
        <v>112</v>
      </c>
      <c r="BO185" s="96" t="s">
        <v>100</v>
      </c>
      <c r="BP185" s="101" t="s">
        <v>97</v>
      </c>
      <c r="BQ185" s="101" t="s">
        <v>146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6" t="s">
        <v>217</v>
      </c>
      <c r="BN186" s="96" t="s">
        <v>112</v>
      </c>
      <c r="BO186" s="96" t="s">
        <v>100</v>
      </c>
      <c r="BP186" s="101" t="s">
        <v>97</v>
      </c>
      <c r="BQ186" s="101" t="s">
        <v>113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218</v>
      </c>
      <c r="C191" s="166" t="s">
        <v>65</v>
      </c>
      <c r="D191" s="96" t="s">
        <v>100</v>
      </c>
      <c r="E191" s="101" t="s">
        <v>97</v>
      </c>
      <c r="F191" s="101" t="s">
        <v>107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58</v>
      </c>
      <c r="BN191" s="101" t="s">
        <v>65</v>
      </c>
      <c r="BO191" s="101" t="s">
        <v>100</v>
      </c>
      <c r="BP191" s="101" t="s">
        <v>97</v>
      </c>
      <c r="BQ191" s="101" t="s">
        <v>219</v>
      </c>
      <c r="BR191" s="101" t="s">
        <v>220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221</v>
      </c>
      <c r="C192" s="167" t="s">
        <v>65</v>
      </c>
      <c r="D192" s="107" t="s">
        <v>96</v>
      </c>
      <c r="E192" s="107" t="s">
        <v>97</v>
      </c>
      <c r="F192" s="107" t="s">
        <v>110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99</v>
      </c>
      <c r="BN192" s="101" t="s">
        <v>65</v>
      </c>
      <c r="BO192" s="96" t="s">
        <v>100</v>
      </c>
      <c r="BP192" s="101" t="s">
        <v>97</v>
      </c>
      <c r="BQ192" s="101" t="s">
        <v>222</v>
      </c>
      <c r="BR192" s="96" t="s">
        <v>223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6" t="s">
        <v>224</v>
      </c>
      <c r="C193" s="166" t="s">
        <v>112</v>
      </c>
      <c r="D193" s="96" t="s">
        <v>100</v>
      </c>
      <c r="E193" s="101" t="s">
        <v>97</v>
      </c>
      <c r="F193" s="101" t="s">
        <v>116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99</v>
      </c>
      <c r="BN193" s="101" t="s">
        <v>225</v>
      </c>
      <c r="BO193" s="101" t="s">
        <v>226</v>
      </c>
      <c r="BP193" s="101" t="s">
        <v>97</v>
      </c>
      <c r="BQ193" s="101" t="s">
        <v>227</v>
      </c>
      <c r="BR193" s="96" t="s">
        <v>220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104</v>
      </c>
      <c r="C194" s="166" t="s">
        <v>95</v>
      </c>
      <c r="D194" s="96" t="s">
        <v>96</v>
      </c>
      <c r="E194" s="101" t="s">
        <v>97</v>
      </c>
      <c r="F194" s="101" t="s">
        <v>228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99</v>
      </c>
      <c r="BN194" s="101" t="s">
        <v>95</v>
      </c>
      <c r="BO194" s="96" t="s">
        <v>96</v>
      </c>
      <c r="BP194" s="101" t="s">
        <v>97</v>
      </c>
      <c r="BQ194" s="101" t="s">
        <v>229</v>
      </c>
      <c r="BR194" s="101" t="s">
        <v>220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104</v>
      </c>
      <c r="C195" s="166" t="s">
        <v>112</v>
      </c>
      <c r="D195" s="96" t="s">
        <v>100</v>
      </c>
      <c r="E195" s="101" t="s">
        <v>97</v>
      </c>
      <c r="F195" s="101" t="s">
        <v>118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6" t="s">
        <v>230</v>
      </c>
      <c r="BN195" s="101" t="s">
        <v>59</v>
      </c>
      <c r="BO195" s="96" t="s">
        <v>100</v>
      </c>
      <c r="BP195" s="101" t="s">
        <v>97</v>
      </c>
      <c r="BQ195" s="101" t="s">
        <v>231</v>
      </c>
      <c r="BR195" s="101" t="s">
        <v>232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6" t="s">
        <v>233</v>
      </c>
      <c r="C196" s="166" t="s">
        <v>112</v>
      </c>
      <c r="D196" s="96" t="s">
        <v>100</v>
      </c>
      <c r="E196" s="101" t="s">
        <v>97</v>
      </c>
      <c r="F196" s="101" t="s">
        <v>118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178" t="s">
        <v>114</v>
      </c>
      <c r="BN196" s="107" t="s">
        <v>65</v>
      </c>
      <c r="BO196" s="107" t="s">
        <v>100</v>
      </c>
      <c r="BP196" s="107" t="s">
        <v>97</v>
      </c>
      <c r="BQ196" s="107" t="s">
        <v>108</v>
      </c>
      <c r="BR196" s="107" t="s">
        <v>232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178" t="n">
        <v>2</v>
      </c>
      <c r="BX196" s="343" t="n">
        <v>2</v>
      </c>
      <c r="BY196" s="178" t="n">
        <v>2</v>
      </c>
      <c r="BZ196" s="178" t="n">
        <v>2</v>
      </c>
      <c r="CA196" s="178"/>
      <c r="CB196" s="178" t="n">
        <v>0</v>
      </c>
      <c r="CC196" s="178"/>
      <c r="CD196" s="178" t="n">
        <v>0</v>
      </c>
      <c r="CE196" s="178"/>
      <c r="CF196" s="178" t="n">
        <v>0</v>
      </c>
      <c r="CG196" s="178"/>
      <c r="CH196" s="178" t="n">
        <v>0</v>
      </c>
      <c r="CI196" s="113" t="n">
        <v>0</v>
      </c>
      <c r="CJ196" s="113" t="n">
        <v>1.5</v>
      </c>
      <c r="CK196" s="178"/>
      <c r="CL196" s="178"/>
      <c r="CM196" s="178"/>
      <c r="CN196" s="113" t="n">
        <v>0</v>
      </c>
      <c r="CO196" s="178"/>
      <c r="CP196" s="178" t="n">
        <v>0</v>
      </c>
      <c r="CQ196" s="178"/>
      <c r="CR196" s="178" t="n">
        <v>0</v>
      </c>
      <c r="CS196" s="178"/>
      <c r="CT196" s="113" t="n">
        <v>0</v>
      </c>
      <c r="CU196" s="178"/>
      <c r="CV196" s="113" t="n">
        <v>0</v>
      </c>
      <c r="CW196" s="178"/>
      <c r="CX196" s="180" t="n">
        <v>0</v>
      </c>
      <c r="CY196" s="180"/>
      <c r="CZ196" s="178" t="n">
        <v>0</v>
      </c>
      <c r="DA196" s="180"/>
      <c r="DB196" s="113" t="n">
        <v>0</v>
      </c>
      <c r="DC196" s="180"/>
      <c r="DD196" s="113" t="n">
        <v>0</v>
      </c>
      <c r="DE196" s="86"/>
      <c r="DF196" s="92" t="n">
        <v>0</v>
      </c>
      <c r="DG196" s="180"/>
      <c r="DH196" s="180" t="n">
        <v>0</v>
      </c>
      <c r="DI196" s="180"/>
      <c r="DJ196" s="113" t="n">
        <v>0</v>
      </c>
      <c r="DK196" s="180"/>
      <c r="DL196" s="113" t="n">
        <v>0</v>
      </c>
      <c r="DM196" s="180"/>
      <c r="DN196" s="113" t="n">
        <v>0</v>
      </c>
      <c r="DO196" s="180"/>
      <c r="DP196" s="178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114</v>
      </c>
      <c r="BN197" s="101" t="s">
        <v>59</v>
      </c>
      <c r="BO197" s="96" t="s">
        <v>100</v>
      </c>
      <c r="BP197" s="101" t="s">
        <v>97</v>
      </c>
      <c r="BQ197" s="101" t="s">
        <v>231</v>
      </c>
      <c r="BR197" s="101" t="s">
        <v>232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127</v>
      </c>
      <c r="BN198" s="101" t="s">
        <v>65</v>
      </c>
      <c r="BO198" s="96" t="s">
        <v>100</v>
      </c>
      <c r="BP198" s="101" t="s">
        <v>97</v>
      </c>
      <c r="BQ198" s="101" t="s">
        <v>101</v>
      </c>
      <c r="BR198" s="101" t="s">
        <v>234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84</v>
      </c>
      <c r="C199" s="107" t="s">
        <v>112</v>
      </c>
      <c r="D199" s="107" t="s">
        <v>100</v>
      </c>
      <c r="E199" s="107" t="s">
        <v>97</v>
      </c>
      <c r="F199" s="107" t="s">
        <v>118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127</v>
      </c>
      <c r="BN199" s="107" t="s">
        <v>65</v>
      </c>
      <c r="BO199" s="107" t="s">
        <v>100</v>
      </c>
      <c r="BP199" s="101" t="s">
        <v>97</v>
      </c>
      <c r="BQ199" s="101" t="s">
        <v>117</v>
      </c>
      <c r="BR199" s="96" t="s">
        <v>220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127</v>
      </c>
      <c r="BN200" s="101" t="s">
        <v>95</v>
      </c>
      <c r="BO200" s="96" t="s">
        <v>96</v>
      </c>
      <c r="BP200" s="101" t="s">
        <v>97</v>
      </c>
      <c r="BQ200" s="101" t="s">
        <v>229</v>
      </c>
      <c r="BR200" s="96" t="s">
        <v>220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235</v>
      </c>
      <c r="BN201" s="101" t="s">
        <v>65</v>
      </c>
      <c r="BO201" s="96" t="s">
        <v>100</v>
      </c>
      <c r="BP201" s="101" t="s">
        <v>97</v>
      </c>
      <c r="BQ201" s="101" t="s">
        <v>117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99</v>
      </c>
      <c r="BN202" s="101" t="s">
        <v>225</v>
      </c>
      <c r="BO202" s="101" t="s">
        <v>226</v>
      </c>
      <c r="BP202" s="101" t="s">
        <v>97</v>
      </c>
      <c r="BQ202" s="101" t="s">
        <v>236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230</v>
      </c>
      <c r="BN203" s="101" t="s">
        <v>59</v>
      </c>
      <c r="BO203" s="96" t="s">
        <v>100</v>
      </c>
      <c r="BP203" s="101" t="s">
        <v>97</v>
      </c>
      <c r="BQ203" s="101" t="s">
        <v>115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127</v>
      </c>
      <c r="BN204" s="96" t="s">
        <v>65</v>
      </c>
      <c r="BO204" s="96" t="s">
        <v>66</v>
      </c>
      <c r="BP204" s="101" t="s">
        <v>121</v>
      </c>
      <c r="BQ204" s="101" t="s">
        <v>128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145</v>
      </c>
      <c r="BN205" s="101" t="s">
        <v>112</v>
      </c>
      <c r="BO205" s="96" t="s">
        <v>100</v>
      </c>
      <c r="BP205" s="101" t="s">
        <v>97</v>
      </c>
      <c r="BQ205" s="101" t="s">
        <v>146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58</v>
      </c>
      <c r="BN206" s="101" t="s">
        <v>59</v>
      </c>
      <c r="BO206" s="96" t="s">
        <v>100</v>
      </c>
      <c r="BP206" s="101" t="s">
        <v>97</v>
      </c>
      <c r="BQ206" s="101" t="s">
        <v>237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84</v>
      </c>
      <c r="BN207" s="101" t="s">
        <v>112</v>
      </c>
      <c r="BO207" s="96" t="s">
        <v>100</v>
      </c>
      <c r="BP207" s="101" t="s">
        <v>97</v>
      </c>
      <c r="BQ207" s="101" t="s">
        <v>116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84</v>
      </c>
      <c r="BN208" s="107" t="s">
        <v>112</v>
      </c>
      <c r="BO208" s="107" t="s">
        <v>100</v>
      </c>
      <c r="BP208" s="107" t="s">
        <v>97</v>
      </c>
      <c r="BQ208" s="107" t="s">
        <v>118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238</v>
      </c>
      <c r="BN209" s="101" t="s">
        <v>124</v>
      </c>
      <c r="BO209" s="101" t="s">
        <v>125</v>
      </c>
      <c r="BP209" s="101" t="s">
        <v>97</v>
      </c>
      <c r="BQ209" s="101" t="s">
        <v>126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3"/>
      <c r="GN210" s="2"/>
      <c r="GO210" s="69"/>
    </row>
    <row r="211" customFormat="false" ht="24.95" hidden="true" customHeight="true" outlineLevel="0" collapsed="false">
      <c r="A211" s="94"/>
      <c r="B211" s="209"/>
      <c r="C211" s="336"/>
      <c r="D211" s="82"/>
      <c r="E211" s="82"/>
      <c r="F211" s="82"/>
      <c r="G211" s="220"/>
      <c r="H211" s="220"/>
      <c r="I211" s="220"/>
      <c r="J211" s="220"/>
      <c r="K211" s="220"/>
      <c r="L211" s="221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1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200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200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4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5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1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5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7"/>
      <c r="C218" s="167"/>
      <c r="D218" s="107"/>
      <c r="E218" s="96"/>
      <c r="F218" s="107"/>
      <c r="G218" s="107"/>
      <c r="H218" s="107"/>
      <c r="I218" s="107"/>
      <c r="J218" s="107"/>
      <c r="K218" s="96"/>
      <c r="L218" s="200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1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5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5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1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5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5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1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5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1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1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1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1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3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1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8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1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239</v>
      </c>
      <c r="C226" s="137" t="s">
        <v>172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6"/>
      <c r="BL226" s="48" t="n">
        <v>13</v>
      </c>
      <c r="BM226" s="347" t="s">
        <v>239</v>
      </c>
      <c r="BN226" s="48" t="s">
        <v>172</v>
      </c>
      <c r="BO226" s="48" t="n">
        <v>1</v>
      </c>
      <c r="BP226" s="160"/>
      <c r="BQ226" s="48"/>
      <c r="BR226" s="348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239</v>
      </c>
      <c r="DY226" s="136" t="s">
        <v>172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3"/>
      <c r="GN226" s="2"/>
      <c r="GO226" s="69"/>
    </row>
    <row r="227" customFormat="false" ht="24.95" hidden="true" customHeight="true" outlineLevel="0" collapsed="false">
      <c r="A227" s="349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50"/>
      <c r="BK227" s="351"/>
      <c r="BL227" s="349"/>
      <c r="BM227" s="209"/>
      <c r="BN227" s="82"/>
      <c r="BO227" s="82"/>
      <c r="BP227" s="82"/>
      <c r="BQ227" s="72"/>
      <c r="BR227" s="220"/>
      <c r="BS227" s="220"/>
      <c r="BT227" s="220"/>
      <c r="BU227" s="82"/>
      <c r="BV227" s="220"/>
      <c r="BW227" s="352"/>
      <c r="BX227" s="353" t="n">
        <f aca="false">SUM(BY227+CA227+CE227+CG227)</f>
        <v>0</v>
      </c>
      <c r="BY227" s="353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9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240</v>
      </c>
      <c r="C228" s="166" t="s">
        <v>203</v>
      </c>
      <c r="D228" s="96" t="s">
        <v>66</v>
      </c>
      <c r="E228" s="101" t="s">
        <v>77</v>
      </c>
      <c r="F228" s="101" t="s">
        <v>241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9" t="s">
        <v>242</v>
      </c>
      <c r="BN228" s="96" t="s">
        <v>76</v>
      </c>
      <c r="BO228" s="96" t="s">
        <v>66</v>
      </c>
      <c r="BP228" s="101" t="s">
        <v>77</v>
      </c>
      <c r="BQ228" s="102" t="s">
        <v>88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243</v>
      </c>
      <c r="C229" s="166" t="s">
        <v>76</v>
      </c>
      <c r="D229" s="96" t="s">
        <v>66</v>
      </c>
      <c r="E229" s="96" t="s">
        <v>82</v>
      </c>
      <c r="F229" s="101" t="s">
        <v>136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5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9" t="s">
        <v>240</v>
      </c>
      <c r="BN229" s="101" t="s">
        <v>76</v>
      </c>
      <c r="BO229" s="96" t="s">
        <v>66</v>
      </c>
      <c r="BP229" s="96" t="s">
        <v>82</v>
      </c>
      <c r="BQ229" s="102" t="s">
        <v>244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233</v>
      </c>
      <c r="C230" s="166" t="s">
        <v>76</v>
      </c>
      <c r="D230" s="96" t="s">
        <v>66</v>
      </c>
      <c r="E230" s="96" t="s">
        <v>138</v>
      </c>
      <c r="F230" s="101" t="s">
        <v>139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5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9" t="s">
        <v>240</v>
      </c>
      <c r="BN230" s="101" t="s">
        <v>76</v>
      </c>
      <c r="BO230" s="107" t="s">
        <v>66</v>
      </c>
      <c r="BP230" s="107" t="s">
        <v>138</v>
      </c>
      <c r="BQ230" s="102" t="s">
        <v>139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245</v>
      </c>
      <c r="C231" s="166" t="s">
        <v>203</v>
      </c>
      <c r="D231" s="96" t="s">
        <v>66</v>
      </c>
      <c r="E231" s="101" t="s">
        <v>77</v>
      </c>
      <c r="F231" s="101" t="s">
        <v>246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9" t="s">
        <v>247</v>
      </c>
      <c r="BN231" s="203" t="s">
        <v>76</v>
      </c>
      <c r="BO231" s="203" t="s">
        <v>66</v>
      </c>
      <c r="BP231" s="124" t="s">
        <v>77</v>
      </c>
      <c r="BQ231" s="206" t="s">
        <v>88</v>
      </c>
      <c r="BR231" s="203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4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8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9" t="s">
        <v>247</v>
      </c>
      <c r="BN232" s="124" t="s">
        <v>76</v>
      </c>
      <c r="BO232" s="203" t="s">
        <v>66</v>
      </c>
      <c r="BP232" s="203" t="s">
        <v>82</v>
      </c>
      <c r="BQ232" s="127" t="s">
        <v>136</v>
      </c>
      <c r="BR232" s="203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4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8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173</v>
      </c>
      <c r="C233" s="152" t="s">
        <v>76</v>
      </c>
      <c r="D233" s="96" t="s">
        <v>66</v>
      </c>
      <c r="E233" s="101" t="s">
        <v>77</v>
      </c>
      <c r="F233" s="101" t="s">
        <v>88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5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9" t="s">
        <v>247</v>
      </c>
      <c r="BN233" s="124" t="s">
        <v>76</v>
      </c>
      <c r="BO233" s="125" t="s">
        <v>66</v>
      </c>
      <c r="BP233" s="125" t="s">
        <v>138</v>
      </c>
      <c r="BQ233" s="127" t="s">
        <v>139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4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8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173</v>
      </c>
      <c r="C234" s="166" t="s">
        <v>76</v>
      </c>
      <c r="D234" s="96" t="s">
        <v>66</v>
      </c>
      <c r="E234" s="96" t="s">
        <v>82</v>
      </c>
      <c r="F234" s="101" t="s">
        <v>136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5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1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3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5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3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75</v>
      </c>
      <c r="BN237" s="101" t="s">
        <v>203</v>
      </c>
      <c r="BO237" s="96" t="s">
        <v>66</v>
      </c>
      <c r="BP237" s="101" t="s">
        <v>77</v>
      </c>
      <c r="BQ237" s="102" t="s">
        <v>248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84</v>
      </c>
      <c r="C238" s="96" t="s">
        <v>76</v>
      </c>
      <c r="D238" s="96" t="s">
        <v>66</v>
      </c>
      <c r="E238" s="101" t="s">
        <v>77</v>
      </c>
      <c r="F238" s="101" t="s">
        <v>78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84</v>
      </c>
      <c r="BN238" s="96" t="s">
        <v>76</v>
      </c>
      <c r="BO238" s="96" t="s">
        <v>66</v>
      </c>
      <c r="BP238" s="101" t="s">
        <v>77</v>
      </c>
      <c r="BQ238" s="102" t="s">
        <v>78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84</v>
      </c>
      <c r="C239" s="101" t="s">
        <v>76</v>
      </c>
      <c r="D239" s="96" t="s">
        <v>66</v>
      </c>
      <c r="E239" s="96" t="s">
        <v>82</v>
      </c>
      <c r="F239" s="101" t="s">
        <v>83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84</v>
      </c>
      <c r="BN239" s="101" t="s">
        <v>76</v>
      </c>
      <c r="BO239" s="96" t="s">
        <v>66</v>
      </c>
      <c r="BP239" s="96" t="s">
        <v>82</v>
      </c>
      <c r="BQ239" s="102" t="s">
        <v>83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5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6"/>
      <c r="BL240" s="18"/>
      <c r="BM240" s="19"/>
      <c r="BN240" s="19"/>
      <c r="BO240" s="19"/>
      <c r="BP240" s="325"/>
      <c r="BQ240" s="102"/>
      <c r="BR240" s="325"/>
      <c r="BS240" s="325"/>
      <c r="BT240" s="325"/>
      <c r="BU240" s="325"/>
      <c r="BV240" s="325"/>
      <c r="BW240" s="325"/>
      <c r="BX240" s="327" t="n">
        <f aca="false">SUM(BY240+CA240+CE240+CG240)</f>
        <v>0</v>
      </c>
      <c r="BY240" s="327"/>
      <c r="BZ240" s="356" t="n">
        <f aca="false">SUM(BY240)*BT240</f>
        <v>0</v>
      </c>
      <c r="CA240" s="327"/>
      <c r="CB240" s="356" t="n">
        <f aca="false">BU240*CA240</f>
        <v>0</v>
      </c>
      <c r="CC240" s="327"/>
      <c r="CD240" s="356" t="n">
        <f aca="false">SUM(CC240)*BU240</f>
        <v>0</v>
      </c>
      <c r="CE240" s="327"/>
      <c r="CF240" s="356" t="n">
        <f aca="false">SUM(CE240)*BV240</f>
        <v>0</v>
      </c>
      <c r="CG240" s="327"/>
      <c r="CH240" s="356" t="n">
        <f aca="false">SUM(CG240)*BU240*5</f>
        <v>0</v>
      </c>
      <c r="CI240" s="250" t="n">
        <f aca="false">SUM(BU240*DI240*2+BV240*DK240*2)</f>
        <v>0</v>
      </c>
      <c r="CJ240" s="250" t="n">
        <f aca="false">SUM(BW240*5/100*BU240)</f>
        <v>0</v>
      </c>
      <c r="CK240" s="327"/>
      <c r="CL240" s="356"/>
      <c r="CM240" s="327"/>
      <c r="CN240" s="250" t="n">
        <f aca="false">SUM(CM240)*3*BS240/5</f>
        <v>0</v>
      </c>
      <c r="CO240" s="327"/>
      <c r="CP240" s="357" t="n">
        <f aca="false">SUM(CO240*BS240*(30+4))</f>
        <v>0</v>
      </c>
      <c r="CQ240" s="327"/>
      <c r="CR240" s="356" t="n">
        <f aca="false">SUM(CQ240*BS240*3)</f>
        <v>0</v>
      </c>
      <c r="CS240" s="327"/>
      <c r="CT240" s="250" t="n">
        <f aca="false">SUM(CS240*BS240/3)</f>
        <v>0</v>
      </c>
      <c r="CU240" s="327"/>
      <c r="CV240" s="250" t="n">
        <f aca="false">SUM(CU240*BS240*2/3)</f>
        <v>0</v>
      </c>
      <c r="CW240" s="327"/>
      <c r="CX240" s="356" t="n">
        <f aca="false">SUM(CW240*BS240)*2</f>
        <v>0</v>
      </c>
      <c r="CY240" s="327"/>
      <c r="CZ240" s="356" t="n">
        <f aca="false">SUM(CY240*BU240*2)</f>
        <v>0</v>
      </c>
      <c r="DA240" s="327"/>
      <c r="DB240" s="250" t="n">
        <f aca="false">SUM(DA240*BS240*2)</f>
        <v>0</v>
      </c>
      <c r="DC240" s="327"/>
      <c r="DD240" s="327"/>
      <c r="DE240" s="327"/>
      <c r="DF240" s="250" t="n">
        <f aca="false">DC240*BU240*6</f>
        <v>0</v>
      </c>
      <c r="DG240" s="327"/>
      <c r="DH240" s="250" t="n">
        <f aca="false">SUM(BU240*DG240*6)</f>
        <v>0</v>
      </c>
      <c r="DI240" s="327"/>
      <c r="DJ240" s="250" t="n">
        <f aca="false">DI240*BU240*8</f>
        <v>0</v>
      </c>
      <c r="DK240" s="327"/>
      <c r="DL240" s="250" t="n">
        <f aca="false">SUM(DK240*BV240*5*6)</f>
        <v>0</v>
      </c>
      <c r="DM240" s="327"/>
      <c r="DN240" s="250" t="n">
        <f aca="false">SUM(DM240*BV240*4*6)</f>
        <v>0</v>
      </c>
      <c r="DO240" s="327"/>
      <c r="DP240" s="251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249</v>
      </c>
      <c r="C241" s="330" t="s">
        <v>250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2" t="s">
        <v>249</v>
      </c>
      <c r="BN241" s="358" t="s">
        <v>250</v>
      </c>
      <c r="BO241" s="17" t="n">
        <v>1</v>
      </c>
      <c r="BP241" s="18"/>
      <c r="BQ241" s="48"/>
      <c r="BR241" s="359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249</v>
      </c>
      <c r="DY241" s="136" t="s">
        <v>251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3"/>
      <c r="GN241" s="2"/>
      <c r="GO241" s="69"/>
    </row>
    <row r="242" customFormat="false" ht="21" hidden="true" customHeight="true" outlineLevel="0" collapsed="false">
      <c r="A242" s="349"/>
      <c r="B242" s="81"/>
      <c r="C242" s="336"/>
      <c r="D242" s="82"/>
      <c r="E242" s="82"/>
      <c r="F242" s="82"/>
      <c r="G242" s="220"/>
      <c r="H242" s="220"/>
      <c r="I242" s="220"/>
      <c r="J242" s="220"/>
      <c r="K242" s="220"/>
      <c r="L242" s="221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9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9"/>
      <c r="DX242" s="360"/>
      <c r="DY242" s="361"/>
      <c r="DZ242" s="361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2" t="s">
        <v>252</v>
      </c>
      <c r="BN243" s="101" t="s">
        <v>178</v>
      </c>
      <c r="BO243" s="107" t="s">
        <v>66</v>
      </c>
      <c r="BP243" s="101" t="s">
        <v>180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9" t="n">
        <f aca="false">SUM(BY243+CA243+CC243+CE243+CG243)</f>
        <v>38</v>
      </c>
      <c r="BY243" s="168" t="n">
        <v>14</v>
      </c>
      <c r="BZ243" s="180" t="n">
        <f aca="false">SUM(BY243)*BT243</f>
        <v>14</v>
      </c>
      <c r="CA243" s="168"/>
      <c r="CB243" s="180" t="n">
        <f aca="false">BU243*CA243</f>
        <v>0</v>
      </c>
      <c r="CC243" s="168" t="n">
        <v>22</v>
      </c>
      <c r="CD243" s="180" t="n">
        <f aca="false">SUM(CC243)*BU243</f>
        <v>22</v>
      </c>
      <c r="CE243" s="168"/>
      <c r="CF243" s="180" t="n">
        <f aca="false">SUM(CE243)*BV243</f>
        <v>0</v>
      </c>
      <c r="CG243" s="168" t="n">
        <v>2</v>
      </c>
      <c r="CH243" s="180" t="n">
        <f aca="false">SUM(CG243)*BU243</f>
        <v>2</v>
      </c>
      <c r="CI243" s="113" t="n">
        <v>2</v>
      </c>
      <c r="CJ243" s="113" t="n">
        <v>0</v>
      </c>
      <c r="CK243" s="168"/>
      <c r="CL243" s="180" t="n">
        <f aca="false">SUM(CK243)*1</f>
        <v>0</v>
      </c>
      <c r="CM243" s="168"/>
      <c r="CN243" s="113" t="n">
        <f aca="false">SUM(CM243)*3*BS243/5</f>
        <v>0</v>
      </c>
      <c r="CO243" s="168"/>
      <c r="CP243" s="181" t="n">
        <f aca="false">SUM(CO243*BS243*(30+4))</f>
        <v>0</v>
      </c>
      <c r="CQ243" s="168"/>
      <c r="CR243" s="180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80" t="n">
        <f aca="false">SUM(CW243*BS243)</f>
        <v>0</v>
      </c>
      <c r="CY243" s="168"/>
      <c r="CZ243" s="180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3" t="s">
        <v>253</v>
      </c>
      <c r="BN244" s="312" t="s">
        <v>59</v>
      </c>
      <c r="BO244" s="312" t="s">
        <v>66</v>
      </c>
      <c r="BP244" s="313" t="s">
        <v>141</v>
      </c>
      <c r="BQ244" s="127" t="s">
        <v>254</v>
      </c>
      <c r="BR244" s="312" t="n">
        <v>4</v>
      </c>
      <c r="BS244" s="264" t="n">
        <v>145</v>
      </c>
      <c r="BT244" s="313" t="n">
        <v>3</v>
      </c>
      <c r="BU244" s="313" t="n">
        <v>5</v>
      </c>
      <c r="BV244" s="313" t="n">
        <f aca="false">SUM(BU244)*2</f>
        <v>10</v>
      </c>
      <c r="BW244" s="364" t="n">
        <v>50</v>
      </c>
      <c r="BX244" s="315" t="n">
        <f aca="false">SUM(BY244+CA244+CC244+CE244+CG244)</f>
        <v>50</v>
      </c>
      <c r="BY244" s="316" t="n">
        <v>20</v>
      </c>
      <c r="BZ244" s="317" t="n">
        <f aca="false">SUM(BY244)*BT244</f>
        <v>60</v>
      </c>
      <c r="CA244" s="316" t="n">
        <v>2</v>
      </c>
      <c r="CB244" s="317" t="n">
        <f aca="false">BU244*CA244</f>
        <v>10</v>
      </c>
      <c r="CC244" s="316" t="n">
        <v>28</v>
      </c>
      <c r="CD244" s="317" t="n">
        <f aca="false">SUM(CC244)*BU244</f>
        <v>140</v>
      </c>
      <c r="CE244" s="316"/>
      <c r="CF244" s="317" t="n">
        <f aca="false">SUM(CE244)*BV244</f>
        <v>0</v>
      </c>
      <c r="CG244" s="316"/>
      <c r="CH244" s="317" t="n">
        <f aca="false">SUM(CG244)*BU244*5</f>
        <v>0</v>
      </c>
      <c r="CI244" s="318" t="n">
        <f aca="false">SUM(BU244*DI244*2+BV244*DK244*2)</f>
        <v>10</v>
      </c>
      <c r="CJ244" s="318" t="n">
        <f aca="false">SUM(BW244*5/100*BU244)</f>
        <v>12.5</v>
      </c>
      <c r="CK244" s="316"/>
      <c r="CL244" s="317"/>
      <c r="CM244" s="316"/>
      <c r="CN244" s="318" t="n">
        <f aca="false">SUM(CM244)*3*BS244/5</f>
        <v>0</v>
      </c>
      <c r="CO244" s="316"/>
      <c r="CP244" s="320" t="n">
        <f aca="false">SUM(CO244*BS244*(30+4))</f>
        <v>0</v>
      </c>
      <c r="CQ244" s="316"/>
      <c r="CR244" s="321" t="n">
        <f aca="false">SUM(CQ244*BS244*3)</f>
        <v>0</v>
      </c>
      <c r="CS244" s="316"/>
      <c r="CT244" s="318" t="n">
        <f aca="false">SUM(CS244*BS244/3)</f>
        <v>0</v>
      </c>
      <c r="CU244" s="316"/>
      <c r="CV244" s="318" t="n">
        <f aca="false">SUM(CU244*BS244*2/3)</f>
        <v>0</v>
      </c>
      <c r="CW244" s="316" t="n">
        <v>1</v>
      </c>
      <c r="CX244" s="317" t="n">
        <f aca="false">SUM(CW244*BS244*2)</f>
        <v>290</v>
      </c>
      <c r="CY244" s="316"/>
      <c r="CZ244" s="317" t="n">
        <f aca="false">SUM(CY244*BU244)*2</f>
        <v>0</v>
      </c>
      <c r="DA244" s="316"/>
      <c r="DB244" s="318" t="n">
        <f aca="false">SUM(DA244*BS244*2)</f>
        <v>0</v>
      </c>
      <c r="DC244" s="316"/>
      <c r="DD244" s="318" t="n">
        <f aca="false">SUM(BU244*DC244*6)</f>
        <v>0</v>
      </c>
      <c r="DE244" s="86"/>
      <c r="DF244" s="134" t="n">
        <f aca="false">DE244*BS244/3</f>
        <v>0</v>
      </c>
      <c r="DG244" s="316"/>
      <c r="DH244" s="321" t="n">
        <f aca="false">SUM(DG244*BS244/3)</f>
        <v>0</v>
      </c>
      <c r="DI244" s="316" t="n">
        <v>1</v>
      </c>
      <c r="DJ244" s="318" t="n">
        <f aca="false">SUM(BU244*DI244*8)</f>
        <v>40</v>
      </c>
      <c r="DK244" s="316"/>
      <c r="DL244" s="318" t="n">
        <f aca="false">SUM(DK244*BV244*5*6)</f>
        <v>0</v>
      </c>
      <c r="DM244" s="316"/>
      <c r="DN244" s="318" t="n">
        <f aca="false">SUM(DM244*BV244*4*6)</f>
        <v>0</v>
      </c>
      <c r="DO244" s="316"/>
      <c r="DP244" s="321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7" t="s">
        <v>255</v>
      </c>
      <c r="C245" s="167" t="s">
        <v>65</v>
      </c>
      <c r="D245" s="107" t="s">
        <v>66</v>
      </c>
      <c r="E245" s="107" t="s">
        <v>67</v>
      </c>
      <c r="F245" s="101" t="s">
        <v>70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8" t="n">
        <v>60</v>
      </c>
      <c r="M245" s="179" t="n">
        <f aca="false">SUM(N245+P245+R245+T245+V245)</f>
        <v>40</v>
      </c>
      <c r="N245" s="168"/>
      <c r="O245" s="180" t="n">
        <f aca="false">SUM(N245)*I245</f>
        <v>0</v>
      </c>
      <c r="P245" s="168" t="n">
        <v>8</v>
      </c>
      <c r="Q245" s="180" t="n">
        <f aca="false">J245*P245</f>
        <v>16</v>
      </c>
      <c r="R245" s="168" t="n">
        <v>32</v>
      </c>
      <c r="S245" s="180" t="n">
        <f aca="false">SUM(R245)*J245</f>
        <v>64</v>
      </c>
      <c r="T245" s="168"/>
      <c r="U245" s="180" t="n">
        <f aca="false">SUM(T245)*K245</f>
        <v>0</v>
      </c>
      <c r="V245" s="168"/>
      <c r="W245" s="180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80"/>
      <c r="AB245" s="168"/>
      <c r="AC245" s="92" t="n">
        <f aca="false">SUM(AB245)*3*H245/5</f>
        <v>0</v>
      </c>
      <c r="AD245" s="168"/>
      <c r="AE245" s="181" t="n">
        <f aca="false">SUM(AD245*H245*(30+4))</f>
        <v>0</v>
      </c>
      <c r="AF245" s="168"/>
      <c r="AG245" s="180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80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5"/>
      <c r="BN245" s="366"/>
      <c r="BO245" s="367"/>
      <c r="BP245" s="368"/>
      <c r="BQ245" s="368"/>
      <c r="BR245" s="367"/>
      <c r="BS245" s="369"/>
      <c r="BT245" s="369"/>
      <c r="BU245" s="369"/>
      <c r="BV245" s="369"/>
      <c r="BW245" s="370"/>
      <c r="BX245" s="179" t="n">
        <f aca="false">SUM(BY245+CA245+CC245+CE245+CG245)</f>
        <v>50</v>
      </c>
      <c r="BY245" s="168" t="n">
        <v>20</v>
      </c>
      <c r="BZ245" s="180" t="n">
        <f aca="false">SUM(BY245)*BT245</f>
        <v>0</v>
      </c>
      <c r="CA245" s="168" t="n">
        <v>12</v>
      </c>
      <c r="CB245" s="180" t="n">
        <f aca="false">BU245*CA245</f>
        <v>0</v>
      </c>
      <c r="CC245" s="168" t="n">
        <v>18</v>
      </c>
      <c r="CD245" s="180" t="n">
        <f aca="false">SUM(CC245)*BU245</f>
        <v>0</v>
      </c>
      <c r="CE245" s="168"/>
      <c r="CF245" s="180" t="n">
        <f aca="false">SUM(CE245)*BV245</f>
        <v>0</v>
      </c>
      <c r="CG245" s="168"/>
      <c r="CH245" s="180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80"/>
      <c r="CM245" s="168"/>
      <c r="CN245" s="92" t="n">
        <f aca="false">SUM(CM245)*3*BS245/5</f>
        <v>0</v>
      </c>
      <c r="CO245" s="168"/>
      <c r="CP245" s="181" t="n">
        <f aca="false">SUM(CO245*BS245*(30+4))</f>
        <v>0</v>
      </c>
      <c r="CQ245" s="168"/>
      <c r="CR245" s="180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114</v>
      </c>
      <c r="C246" s="152" t="s">
        <v>65</v>
      </c>
      <c r="D246" s="96" t="s">
        <v>66</v>
      </c>
      <c r="E246" s="96" t="s">
        <v>67</v>
      </c>
      <c r="F246" s="101" t="s">
        <v>256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8" t="s">
        <v>257</v>
      </c>
      <c r="BN246" s="239" t="s">
        <v>178</v>
      </c>
      <c r="BO246" s="239" t="s">
        <v>179</v>
      </c>
      <c r="BP246" s="239" t="s">
        <v>180</v>
      </c>
      <c r="BQ246" s="289" t="n">
        <v>4</v>
      </c>
      <c r="BR246" s="289" t="n">
        <v>2</v>
      </c>
      <c r="BS246" s="238" t="n">
        <v>25</v>
      </c>
      <c r="BT246" s="238" t="n">
        <v>1</v>
      </c>
      <c r="BU246" s="238" t="n">
        <v>1</v>
      </c>
      <c r="BV246" s="240" t="n">
        <f aca="false">BU246*2</f>
        <v>2</v>
      </c>
      <c r="BW246" s="240" t="n">
        <v>4</v>
      </c>
      <c r="BX246" s="241" t="n">
        <f aca="false">SUM(BY246+CA246+CC246+CE246+CG246)</f>
        <v>4</v>
      </c>
      <c r="BY246" s="242" t="n">
        <v>4</v>
      </c>
      <c r="BZ246" s="243" t="n">
        <f aca="false">SUM(BY246)*BT246</f>
        <v>4</v>
      </c>
      <c r="CA246" s="242"/>
      <c r="CB246" s="243" t="n">
        <f aca="false">BU246*CA246</f>
        <v>0</v>
      </c>
      <c r="CC246" s="242"/>
      <c r="CD246" s="243" t="n">
        <f aca="false">SUM(CC246)*BU246</f>
        <v>0</v>
      </c>
      <c r="CE246" s="242"/>
      <c r="CF246" s="243" t="n">
        <f aca="false">SUM(CE246)*BV246</f>
        <v>0</v>
      </c>
      <c r="CG246" s="242"/>
      <c r="CH246" s="243" t="n">
        <f aca="false">SUM(CG246)*BU246*5</f>
        <v>0</v>
      </c>
      <c r="CI246" s="245" t="n">
        <f aca="false">SUM(BV246*DG246*2+BV246*DI246*2)</f>
        <v>0</v>
      </c>
      <c r="CJ246" s="245" t="n">
        <v>0</v>
      </c>
      <c r="CK246" s="242"/>
      <c r="CL246" s="243" t="n">
        <f aca="false">SUM(CK246)*1</f>
        <v>0</v>
      </c>
      <c r="CM246" s="242"/>
      <c r="CN246" s="245" t="n">
        <f aca="false">SUM(CM246)*3*BS246/5</f>
        <v>0</v>
      </c>
      <c r="CO246" s="242"/>
      <c r="CP246" s="246" t="n">
        <f aca="false">SUM(CO246*BS246*(30+4))</f>
        <v>0</v>
      </c>
      <c r="CQ246" s="242"/>
      <c r="CR246" s="243" t="n">
        <f aca="false">SUM(CQ246*BS246*3)</f>
        <v>0</v>
      </c>
      <c r="CS246" s="242"/>
      <c r="CT246" s="244" t="n">
        <f aca="false">SUM(CS246*BS246/3)</f>
        <v>0</v>
      </c>
      <c r="CU246" s="248"/>
      <c r="CV246" s="244" t="n">
        <f aca="false">SUM(CU246*BS246*2/3)</f>
        <v>0</v>
      </c>
      <c r="CW246" s="248"/>
      <c r="CX246" s="247" t="n">
        <f aca="false">SUM(CW246*BS246)</f>
        <v>0</v>
      </c>
      <c r="CY246" s="248"/>
      <c r="CZ246" s="247" t="n">
        <f aca="false">SUM(CY246*BU246)</f>
        <v>0</v>
      </c>
      <c r="DA246" s="248"/>
      <c r="DB246" s="244" t="n">
        <f aca="false">SUM(DA246*BS246*2)</f>
        <v>0</v>
      </c>
      <c r="DC246" s="248"/>
      <c r="DD246" s="244" t="n">
        <f aca="false">DC246*BV246*6</f>
        <v>0</v>
      </c>
      <c r="DE246" s="248"/>
      <c r="DF246" s="244" t="n">
        <f aca="false">DE246*BS246/3</f>
        <v>0</v>
      </c>
      <c r="DG246" s="248"/>
      <c r="DH246" s="247" t="n">
        <f aca="false">DG246*BV246*6</f>
        <v>0</v>
      </c>
      <c r="DI246" s="248"/>
      <c r="DJ246" s="244" t="n">
        <f aca="false">DI246*BV246*8</f>
        <v>0</v>
      </c>
      <c r="DK246" s="248"/>
      <c r="DL246" s="244" t="n">
        <f aca="false">SUM(DK246*BV246*2*8)</f>
        <v>0</v>
      </c>
      <c r="DM246" s="248"/>
      <c r="DN246" s="244" t="n">
        <f aca="false">SUM(DM246*BV246*4*6)</f>
        <v>0</v>
      </c>
      <c r="DO246" s="248"/>
      <c r="DP246" s="249" t="n">
        <f aca="false">SUM(DO246*50)</f>
        <v>0</v>
      </c>
      <c r="DQ246" s="244" t="n">
        <f aca="false">BZ246+CB246+CD246+CF246+CH246+CI246+CJ246+CL246+CN246+CP246+CR246+CT246+CV246+CX246+CZ246+DB246+DD246+DF246+DH246+DJ246+DL246+DN246+DP246</f>
        <v>4</v>
      </c>
      <c r="DR246" s="244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1" t="s">
        <v>258</v>
      </c>
      <c r="C247" s="166" t="s">
        <v>178</v>
      </c>
      <c r="D247" s="101" t="s">
        <v>179</v>
      </c>
      <c r="E247" s="101" t="s">
        <v>180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5" t="n">
        <v>8</v>
      </c>
      <c r="O247" s="87" t="n">
        <f aca="false">SUM(N247)*I247</f>
        <v>8</v>
      </c>
      <c r="P247" s="305"/>
      <c r="Q247" s="87" t="n">
        <f aca="false">J247*P247</f>
        <v>0</v>
      </c>
      <c r="R247" s="305" t="n">
        <v>26</v>
      </c>
      <c r="S247" s="87" t="n">
        <f aca="false">SUM(R247)*J247</f>
        <v>26</v>
      </c>
      <c r="T247" s="305"/>
      <c r="U247" s="87" t="n">
        <f aca="false">SUM(T247)*K247</f>
        <v>0</v>
      </c>
      <c r="V247" s="305"/>
      <c r="W247" s="87" t="n">
        <f aca="false">SUM(V247)*J247*5</f>
        <v>0</v>
      </c>
      <c r="X247" s="89" t="n">
        <v>2</v>
      </c>
      <c r="Y247" s="89" t="n">
        <v>0</v>
      </c>
      <c r="Z247" s="305"/>
      <c r="AA247" s="87" t="n">
        <f aca="false">SUM(Z247)*1</f>
        <v>0</v>
      </c>
      <c r="AB247" s="305"/>
      <c r="AC247" s="89" t="n">
        <f aca="false">SUM(AB247)*3*H247/5</f>
        <v>0</v>
      </c>
      <c r="AD247" s="305"/>
      <c r="AE247" s="87" t="n">
        <f aca="false">SUM(AD247*H247*(30+4))</f>
        <v>0</v>
      </c>
      <c r="AF247" s="305"/>
      <c r="AG247" s="87" t="n">
        <f aca="false">SUM(AF247*H247*3)</f>
        <v>0</v>
      </c>
      <c r="AH247" s="305"/>
      <c r="AI247" s="89" t="n">
        <f aca="false">SUM(AH247*H247/3)</f>
        <v>0</v>
      </c>
      <c r="AJ247" s="305"/>
      <c r="AK247" s="89" t="n">
        <f aca="false">SUM(AJ247*H247*2/3)</f>
        <v>0</v>
      </c>
      <c r="AL247" s="305"/>
      <c r="AM247" s="87" t="n">
        <f aca="false">SUM(AL247*H247)</f>
        <v>0</v>
      </c>
      <c r="AN247" s="305"/>
      <c r="AO247" s="87" t="n">
        <f aca="false">SUM(AN247*J247)</f>
        <v>0</v>
      </c>
      <c r="AP247" s="305"/>
      <c r="AQ247" s="89" t="n">
        <f aca="false">SUM(AP247*H247*2)</f>
        <v>0</v>
      </c>
      <c r="AR247" s="305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5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2" t="s">
        <v>259</v>
      </c>
      <c r="BN247" s="101" t="s">
        <v>178</v>
      </c>
      <c r="BO247" s="101" t="s">
        <v>179</v>
      </c>
      <c r="BP247" s="101" t="s">
        <v>180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9" t="n">
        <f aca="false">SUM(BY247+CA247+CC247+CE247+CG247)</f>
        <v>4</v>
      </c>
      <c r="BY247" s="168" t="n">
        <v>4</v>
      </c>
      <c r="BZ247" s="180" t="n">
        <f aca="false">SUM(BY247)*BT247</f>
        <v>4</v>
      </c>
      <c r="CA247" s="168"/>
      <c r="CB247" s="180" t="n">
        <f aca="false">BU247*CA247</f>
        <v>0</v>
      </c>
      <c r="CC247" s="168"/>
      <c r="CD247" s="180" t="n">
        <v>2</v>
      </c>
      <c r="CE247" s="168"/>
      <c r="CF247" s="180" t="n">
        <f aca="false">SUM(CE247)*BV247</f>
        <v>0</v>
      </c>
      <c r="CG247" s="168"/>
      <c r="CH247" s="180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80" t="n">
        <f aca="false">SUM(CK247)*1</f>
        <v>0</v>
      </c>
      <c r="CM247" s="168"/>
      <c r="CN247" s="113" t="n">
        <f aca="false">SUM(CM247)*3*BS247/5</f>
        <v>0</v>
      </c>
      <c r="CO247" s="168"/>
      <c r="CP247" s="181" t="n">
        <f aca="false">SUM(CO247*BS247*(30+4))</f>
        <v>0</v>
      </c>
      <c r="CQ247" s="168"/>
      <c r="CR247" s="180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80" t="n">
        <f aca="false">SUM(CW247*BS247)</f>
        <v>0</v>
      </c>
      <c r="CY247" s="168"/>
      <c r="CZ247" s="180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80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2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1" t="s">
        <v>205</v>
      </c>
      <c r="C248" s="166" t="s">
        <v>178</v>
      </c>
      <c r="D248" s="101" t="s">
        <v>179</v>
      </c>
      <c r="E248" s="101" t="s">
        <v>180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5" t="n">
        <v>8</v>
      </c>
      <c r="O248" s="87" t="n">
        <f aca="false">SUM(N248)*I248</f>
        <v>8</v>
      </c>
      <c r="P248" s="305"/>
      <c r="Q248" s="87" t="n">
        <f aca="false">J248*P248</f>
        <v>0</v>
      </c>
      <c r="R248" s="305" t="n">
        <v>26</v>
      </c>
      <c r="S248" s="87" t="n">
        <f aca="false">SUM(R248)*J248</f>
        <v>26</v>
      </c>
      <c r="T248" s="305"/>
      <c r="U248" s="87" t="n">
        <f aca="false">SUM(T248)*K248</f>
        <v>0</v>
      </c>
      <c r="V248" s="305"/>
      <c r="W248" s="87" t="n">
        <f aca="false">SUM(V248)*J248*5</f>
        <v>0</v>
      </c>
      <c r="X248" s="89" t="n">
        <v>2</v>
      </c>
      <c r="Y248" s="89" t="n">
        <v>0</v>
      </c>
      <c r="Z248" s="305"/>
      <c r="AA248" s="87" t="n">
        <f aca="false">SUM(Z248)*1</f>
        <v>0</v>
      </c>
      <c r="AB248" s="305"/>
      <c r="AC248" s="89" t="n">
        <f aca="false">SUM(AB248)*3*H248/5</f>
        <v>0</v>
      </c>
      <c r="AD248" s="305"/>
      <c r="AE248" s="87" t="n">
        <f aca="false">SUM(AD248*H248*(30+4))</f>
        <v>0</v>
      </c>
      <c r="AF248" s="305"/>
      <c r="AG248" s="87" t="n">
        <f aca="false">SUM(AF248*H248*3)</f>
        <v>0</v>
      </c>
      <c r="AH248" s="305"/>
      <c r="AI248" s="89" t="n">
        <f aca="false">SUM(AH248*H248/3)</f>
        <v>0</v>
      </c>
      <c r="AJ248" s="305"/>
      <c r="AK248" s="89" t="n">
        <f aca="false">SUM(AJ248*H248*2/3)</f>
        <v>0</v>
      </c>
      <c r="AL248" s="305"/>
      <c r="AM248" s="87" t="n">
        <f aca="false">SUM(AL248*H248)</f>
        <v>0</v>
      </c>
      <c r="AN248" s="305"/>
      <c r="AO248" s="87" t="n">
        <f aca="false">SUM(AN248*J248)</f>
        <v>0</v>
      </c>
      <c r="AP248" s="305"/>
      <c r="AQ248" s="89" t="n">
        <f aca="false">SUM(AP248*H248*2)</f>
        <v>0</v>
      </c>
      <c r="AR248" s="305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5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2" t="s">
        <v>259</v>
      </c>
      <c r="BN248" s="101" t="s">
        <v>178</v>
      </c>
      <c r="BO248" s="101" t="s">
        <v>179</v>
      </c>
      <c r="BP248" s="101" t="s">
        <v>180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9" t="n">
        <f aca="false">SUM(BY248+CA248+CC248+CE248+CG248)</f>
        <v>4</v>
      </c>
      <c r="BY248" s="168" t="n">
        <v>4</v>
      </c>
      <c r="BZ248" s="180" t="n">
        <f aca="false">SUM(BY248)*BT248</f>
        <v>4</v>
      </c>
      <c r="CA248" s="168"/>
      <c r="CB248" s="180" t="n">
        <f aca="false">BU248*CA248</f>
        <v>0</v>
      </c>
      <c r="CC248" s="168"/>
      <c r="CD248" s="180" t="n">
        <v>2</v>
      </c>
      <c r="CE248" s="168"/>
      <c r="CF248" s="180" t="n">
        <f aca="false">SUM(CE248)*BV248</f>
        <v>0</v>
      </c>
      <c r="CG248" s="168"/>
      <c r="CH248" s="180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80" t="n">
        <f aca="false">SUM(CK248)*1</f>
        <v>0</v>
      </c>
      <c r="CM248" s="168"/>
      <c r="CN248" s="113" t="n">
        <f aca="false">SUM(CM248)*3*BS248/5</f>
        <v>0</v>
      </c>
      <c r="CO248" s="168"/>
      <c r="CP248" s="181" t="n">
        <f aca="false">SUM(CO248*BS248*(30+4))</f>
        <v>0</v>
      </c>
      <c r="CQ248" s="168"/>
      <c r="CR248" s="180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80" t="n">
        <f aca="false">SUM(CW248*BS248)</f>
        <v>0</v>
      </c>
      <c r="CY248" s="168"/>
      <c r="CZ248" s="180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80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2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1" t="s">
        <v>260</v>
      </c>
      <c r="C249" s="166" t="s">
        <v>178</v>
      </c>
      <c r="D249" s="101" t="s">
        <v>179</v>
      </c>
      <c r="E249" s="101" t="s">
        <v>180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5"/>
      <c r="AW249" s="87" t="n">
        <f aca="false">AV249*K249*6</f>
        <v>0</v>
      </c>
      <c r="AX249" s="305"/>
      <c r="AY249" s="89" t="n">
        <f aca="false">AX249*K249*8</f>
        <v>0</v>
      </c>
      <c r="AZ249" s="86"/>
      <c r="BA249" s="92" t="n">
        <f aca="false">SUM(AZ249*M249*5*6)</f>
        <v>0</v>
      </c>
      <c r="BB249" s="305"/>
      <c r="BC249" s="89" t="n">
        <f aca="false">SUM(BB249*K249*4*6)</f>
        <v>0</v>
      </c>
      <c r="BD249" s="305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2" t="s">
        <v>259</v>
      </c>
      <c r="BN249" s="239" t="s">
        <v>178</v>
      </c>
      <c r="BO249" s="239" t="s">
        <v>179</v>
      </c>
      <c r="BP249" s="239" t="s">
        <v>180</v>
      </c>
      <c r="BQ249" s="289" t="n">
        <v>42</v>
      </c>
      <c r="BR249" s="289" t="n">
        <v>2</v>
      </c>
      <c r="BS249" s="289" t="n">
        <v>30</v>
      </c>
      <c r="BT249" s="289" t="n">
        <v>1</v>
      </c>
      <c r="BU249" s="289" t="n">
        <v>1</v>
      </c>
      <c r="BV249" s="240" t="n">
        <f aca="false">BU249*2</f>
        <v>2</v>
      </c>
      <c r="BW249" s="372" t="n">
        <v>4</v>
      </c>
      <c r="BX249" s="241" t="n">
        <f aca="false">SUM(BY249+CA249+CC249+CE249+CG249)</f>
        <v>4</v>
      </c>
      <c r="BY249" s="242" t="n">
        <v>4</v>
      </c>
      <c r="BZ249" s="243" t="n">
        <f aca="false">SUM(BY249)*BT249</f>
        <v>4</v>
      </c>
      <c r="CA249" s="242"/>
      <c r="CB249" s="243" t="n">
        <f aca="false">BU249*CA249</f>
        <v>0</v>
      </c>
      <c r="CC249" s="242"/>
      <c r="CD249" s="243" t="n">
        <v>2</v>
      </c>
      <c r="CE249" s="242"/>
      <c r="CF249" s="243" t="n">
        <f aca="false">SUM(CE249)*BV249</f>
        <v>0</v>
      </c>
      <c r="CG249" s="242"/>
      <c r="CH249" s="243" t="n">
        <f aca="false">SUM(CG249)*BU249*3</f>
        <v>0</v>
      </c>
      <c r="CI249" s="245" t="n">
        <f aca="false">SUM(DG249*2+DI249*2)*BU249</f>
        <v>0</v>
      </c>
      <c r="CJ249" s="245" t="n">
        <v>0</v>
      </c>
      <c r="CK249" s="242"/>
      <c r="CL249" s="243" t="n">
        <f aca="false">SUM(CK249)*1</f>
        <v>0</v>
      </c>
      <c r="CM249" s="242"/>
      <c r="CN249" s="245" t="n">
        <f aca="false">SUM(CM249)*3*BS249/5</f>
        <v>0</v>
      </c>
      <c r="CO249" s="242"/>
      <c r="CP249" s="246" t="n">
        <f aca="false">SUM(CO249*BS249*(30+4))</f>
        <v>0</v>
      </c>
      <c r="CQ249" s="242"/>
      <c r="CR249" s="243" t="n">
        <f aca="false">SUM(CQ249*BS249*3)</f>
        <v>0</v>
      </c>
      <c r="CS249" s="242"/>
      <c r="CT249" s="245" t="n">
        <f aca="false">SUM(CS249*BS249/3)</f>
        <v>0</v>
      </c>
      <c r="CU249" s="242"/>
      <c r="CV249" s="245" t="n">
        <f aca="false">SUM(CU249*BS249*2/3)</f>
        <v>0</v>
      </c>
      <c r="CW249" s="242"/>
      <c r="CX249" s="243" t="n">
        <f aca="false">SUM(CW249*BS249)</f>
        <v>0</v>
      </c>
      <c r="CY249" s="242"/>
      <c r="CZ249" s="243" t="n">
        <f aca="false">SUM(CY249*BU249)</f>
        <v>0</v>
      </c>
      <c r="DA249" s="242"/>
      <c r="DB249" s="245" t="n">
        <f aca="false">SUM(DA249*BS249*2)</f>
        <v>0</v>
      </c>
      <c r="DC249" s="242"/>
      <c r="DD249" s="245" t="n">
        <f aca="false">DC249*BV249*6</f>
        <v>0</v>
      </c>
      <c r="DE249" s="248"/>
      <c r="DF249" s="244" t="n">
        <f aca="false">DE249*BS249/3</f>
        <v>0</v>
      </c>
      <c r="DG249" s="242"/>
      <c r="DH249" s="243" t="n">
        <f aca="false">DG249*BV249*6</f>
        <v>0</v>
      </c>
      <c r="DI249" s="242"/>
      <c r="DJ249" s="245" t="n">
        <f aca="false">DI249*BV249*8</f>
        <v>0</v>
      </c>
      <c r="DK249" s="242"/>
      <c r="DL249" s="245" t="n">
        <f aca="false">SUM(DK249*BV249*2*8)</f>
        <v>0</v>
      </c>
      <c r="DM249" s="242"/>
      <c r="DN249" s="245" t="n">
        <f aca="false">SUM(DM249*BV249*4*6)</f>
        <v>0</v>
      </c>
      <c r="DO249" s="242"/>
      <c r="DP249" s="290" t="n">
        <f aca="false">SUM(DO249*50)</f>
        <v>0</v>
      </c>
      <c r="DQ249" s="244" t="n">
        <f aca="false">BZ249+CB249+CD249+CF249+CH249+CI249+CJ249+CL249+CN249+CP249+CR249+CT249+CV249+CX249+CZ249+DB249+DD249+DF249+DH249+DJ249+DL249+DN249+DP249</f>
        <v>6</v>
      </c>
      <c r="DR249" s="244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8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3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4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9"/>
      <c r="DY252" s="374"/>
      <c r="DZ252" s="374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261</v>
      </c>
      <c r="C253" s="137" t="s">
        <v>250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2" t="s">
        <v>261</v>
      </c>
      <c r="BN253" s="347" t="s">
        <v>250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261</v>
      </c>
      <c r="DY253" s="136" t="s">
        <v>251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3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3"/>
      <c r="D255" s="107"/>
      <c r="E255" s="107"/>
      <c r="F255" s="107"/>
      <c r="G255" s="107"/>
      <c r="H255" s="107"/>
      <c r="I255" s="107"/>
      <c r="J255" s="107"/>
      <c r="K255" s="96"/>
      <c r="L255" s="307"/>
      <c r="M255" s="308" t="n">
        <f aca="false">SUM(N255+P255+R255+T255+V255)</f>
        <v>0</v>
      </c>
      <c r="N255" s="215"/>
      <c r="O255" s="112" t="n">
        <f aca="false">SUM(N255)*I255</f>
        <v>0</v>
      </c>
      <c r="P255" s="112"/>
      <c r="Q255" s="304" t="n">
        <f aca="false">J255*P255</f>
        <v>0</v>
      </c>
      <c r="R255" s="112"/>
      <c r="S255" s="309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5"/>
      <c r="BM255" s="106" t="s">
        <v>262</v>
      </c>
      <c r="BN255" s="126" t="s">
        <v>59</v>
      </c>
      <c r="BO255" s="125" t="s">
        <v>66</v>
      </c>
      <c r="BP255" s="126" t="s">
        <v>263</v>
      </c>
      <c r="BQ255" s="127" t="s">
        <v>264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5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5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265</v>
      </c>
      <c r="C256" s="152" t="s">
        <v>76</v>
      </c>
      <c r="D256" s="96" t="s">
        <v>66</v>
      </c>
      <c r="E256" s="101" t="s">
        <v>77</v>
      </c>
      <c r="F256" s="101" t="s">
        <v>88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262</v>
      </c>
      <c r="BN256" s="126" t="s">
        <v>59</v>
      </c>
      <c r="BO256" s="203" t="s">
        <v>66</v>
      </c>
      <c r="BP256" s="203" t="s">
        <v>163</v>
      </c>
      <c r="BQ256" s="206" t="s">
        <v>266</v>
      </c>
      <c r="BR256" s="203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5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267</v>
      </c>
      <c r="C257" s="183" t="s">
        <v>59</v>
      </c>
      <c r="D257" s="101" t="s">
        <v>63</v>
      </c>
      <c r="E257" s="96" t="s">
        <v>61</v>
      </c>
      <c r="F257" s="101" t="s">
        <v>133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6" t="s">
        <v>268</v>
      </c>
      <c r="BN257" s="126" t="s">
        <v>190</v>
      </c>
      <c r="BO257" s="125" t="s">
        <v>66</v>
      </c>
      <c r="BP257" s="125" t="s">
        <v>200</v>
      </c>
      <c r="BQ257" s="127" t="s">
        <v>269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7" t="n">
        <v>50</v>
      </c>
      <c r="BX257" s="295" t="n">
        <v>50</v>
      </c>
      <c r="BY257" s="296" t="n">
        <v>20</v>
      </c>
      <c r="BZ257" s="297" t="n">
        <v>20</v>
      </c>
      <c r="CA257" s="296" t="n">
        <v>8</v>
      </c>
      <c r="CB257" s="297" t="n">
        <v>8</v>
      </c>
      <c r="CC257" s="296" t="n">
        <v>22</v>
      </c>
      <c r="CD257" s="297" t="n">
        <v>22</v>
      </c>
      <c r="CE257" s="296"/>
      <c r="CF257" s="297" t="n">
        <v>0</v>
      </c>
      <c r="CG257" s="296"/>
      <c r="CH257" s="297" t="n">
        <v>0</v>
      </c>
      <c r="CI257" s="131" t="n">
        <v>2</v>
      </c>
      <c r="CJ257" s="298" t="n">
        <v>2.5</v>
      </c>
      <c r="CK257" s="296"/>
      <c r="CL257" s="297"/>
      <c r="CM257" s="296"/>
      <c r="CN257" s="131" t="n">
        <v>0</v>
      </c>
      <c r="CO257" s="296"/>
      <c r="CP257" s="299" t="n">
        <v>0</v>
      </c>
      <c r="CQ257" s="296"/>
      <c r="CR257" s="300" t="n">
        <v>0</v>
      </c>
      <c r="CS257" s="296"/>
      <c r="CT257" s="301" t="n">
        <v>0</v>
      </c>
      <c r="CU257" s="296"/>
      <c r="CV257" s="131" t="n">
        <v>0</v>
      </c>
      <c r="CW257" s="296" t="n">
        <v>1</v>
      </c>
      <c r="CX257" s="130" t="n">
        <v>36</v>
      </c>
      <c r="CY257" s="296"/>
      <c r="CZ257" s="297" t="n">
        <v>0</v>
      </c>
      <c r="DA257" s="296"/>
      <c r="DB257" s="298" t="n">
        <v>0</v>
      </c>
      <c r="DC257" s="296"/>
      <c r="DD257" s="131" t="n">
        <v>0</v>
      </c>
      <c r="DE257" s="86"/>
      <c r="DF257" s="134" t="n">
        <v>0</v>
      </c>
      <c r="DG257" s="296"/>
      <c r="DH257" s="133" t="n">
        <v>0</v>
      </c>
      <c r="DI257" s="296" t="n">
        <v>1</v>
      </c>
      <c r="DJ257" s="131" t="n">
        <v>6</v>
      </c>
      <c r="DK257" s="296"/>
      <c r="DL257" s="131" t="n">
        <v>0</v>
      </c>
      <c r="DM257" s="296"/>
      <c r="DN257" s="298" t="n">
        <v>0</v>
      </c>
      <c r="DO257" s="296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270</v>
      </c>
      <c r="C258" s="183" t="s">
        <v>59</v>
      </c>
      <c r="D258" s="101" t="s">
        <v>60</v>
      </c>
      <c r="E258" s="96" t="s">
        <v>61</v>
      </c>
      <c r="F258" s="101" t="s">
        <v>151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268</v>
      </c>
      <c r="BN258" s="126" t="s">
        <v>190</v>
      </c>
      <c r="BO258" s="125" t="s">
        <v>66</v>
      </c>
      <c r="BP258" s="126" t="s">
        <v>271</v>
      </c>
      <c r="BQ258" s="127" t="s">
        <v>272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8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87</v>
      </c>
      <c r="C259" s="166" t="s">
        <v>76</v>
      </c>
      <c r="D259" s="96" t="s">
        <v>66</v>
      </c>
      <c r="E259" s="96" t="s">
        <v>82</v>
      </c>
      <c r="F259" s="101" t="s">
        <v>136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87</v>
      </c>
      <c r="BN259" s="124" t="s">
        <v>76</v>
      </c>
      <c r="BO259" s="203" t="s">
        <v>66</v>
      </c>
      <c r="BP259" s="203" t="s">
        <v>82</v>
      </c>
      <c r="BQ259" s="206" t="s">
        <v>136</v>
      </c>
      <c r="BR259" s="203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5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87</v>
      </c>
      <c r="C260" s="166" t="s">
        <v>76</v>
      </c>
      <c r="D260" s="96" t="s">
        <v>66</v>
      </c>
      <c r="E260" s="96" t="s">
        <v>138</v>
      </c>
      <c r="F260" s="101" t="s">
        <v>139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3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8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84</v>
      </c>
      <c r="C262" s="96" t="s">
        <v>76</v>
      </c>
      <c r="D262" s="96" t="s">
        <v>66</v>
      </c>
      <c r="E262" s="101" t="s">
        <v>77</v>
      </c>
      <c r="F262" s="101" t="s">
        <v>78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84</v>
      </c>
      <c r="BN262" s="96" t="s">
        <v>76</v>
      </c>
      <c r="BO262" s="96" t="s">
        <v>66</v>
      </c>
      <c r="BP262" s="101" t="s">
        <v>77</v>
      </c>
      <c r="BQ262" s="101" t="s">
        <v>78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84</v>
      </c>
      <c r="C263" s="101" t="s">
        <v>76</v>
      </c>
      <c r="D263" s="96" t="s">
        <v>66</v>
      </c>
      <c r="E263" s="96" t="s">
        <v>82</v>
      </c>
      <c r="F263" s="101" t="s">
        <v>83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84</v>
      </c>
      <c r="BN263" s="101" t="s">
        <v>76</v>
      </c>
      <c r="BO263" s="96" t="s">
        <v>66</v>
      </c>
      <c r="BP263" s="96" t="s">
        <v>82</v>
      </c>
      <c r="BQ263" s="101" t="s">
        <v>83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3"/>
      <c r="GN263" s="2"/>
      <c r="GO263" s="69"/>
    </row>
    <row r="264" customFormat="false" ht="40.5" hidden="true" customHeight="true" outlineLevel="0" collapsed="false">
      <c r="A264" s="94"/>
      <c r="B264" s="119" t="s">
        <v>92</v>
      </c>
      <c r="C264" s="152" t="s">
        <v>76</v>
      </c>
      <c r="D264" s="96" t="s">
        <v>66</v>
      </c>
      <c r="E264" s="101" t="s">
        <v>77</v>
      </c>
      <c r="F264" s="101" t="s">
        <v>88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8" t="n">
        <v>16</v>
      </c>
      <c r="B269" s="136" t="s">
        <v>273</v>
      </c>
      <c r="C269" s="379" t="s">
        <v>251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8" t="n">
        <v>16</v>
      </c>
      <c r="BM269" s="302" t="s">
        <v>273</v>
      </c>
      <c r="BN269" s="48" t="s">
        <v>251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8" t="n">
        <v>16</v>
      </c>
      <c r="DX269" s="136" t="s">
        <v>273</v>
      </c>
      <c r="DY269" s="380" t="s">
        <v>251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3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80" t="n">
        <f aca="false">SUM(N270)*I270</f>
        <v>0</v>
      </c>
      <c r="P270" s="168"/>
      <c r="Q270" s="180" t="n">
        <f aca="false">J270*P270</f>
        <v>0</v>
      </c>
      <c r="R270" s="168"/>
      <c r="S270" s="180" t="n">
        <f aca="false">SUM(R270)*J270</f>
        <v>0</v>
      </c>
      <c r="T270" s="168"/>
      <c r="U270" s="180" t="n">
        <f aca="false">SUM(T270)*K270</f>
        <v>0</v>
      </c>
      <c r="V270" s="168"/>
      <c r="W270" s="180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80" t="n">
        <f aca="false">SUM(Z270)*1</f>
        <v>0</v>
      </c>
      <c r="AB270" s="168"/>
      <c r="AC270" s="113" t="n">
        <f aca="false">SUM(AB270)*3*H270/5</f>
        <v>0</v>
      </c>
      <c r="AD270" s="168"/>
      <c r="AE270" s="181" t="n">
        <f aca="false">SUM(AD270*H270*(30+4))</f>
        <v>0</v>
      </c>
      <c r="AF270" s="168"/>
      <c r="AG270" s="180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80" t="n">
        <f aca="false">SUM(AL270*H270)</f>
        <v>0</v>
      </c>
      <c r="AN270" s="168"/>
      <c r="AO270" s="180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2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5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50"/>
      <c r="DY270" s="151"/>
      <c r="DZ270" s="381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7"/>
      <c r="BL271" s="94"/>
      <c r="BM271" s="106" t="s">
        <v>64</v>
      </c>
      <c r="BN271" s="107" t="s">
        <v>65</v>
      </c>
      <c r="BO271" s="107" t="s">
        <v>66</v>
      </c>
      <c r="BP271" s="107" t="s">
        <v>67</v>
      </c>
      <c r="BQ271" s="107" t="s">
        <v>68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7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274</v>
      </c>
      <c r="C272" s="152" t="s">
        <v>65</v>
      </c>
      <c r="D272" s="96" t="s">
        <v>66</v>
      </c>
      <c r="E272" s="96" t="s">
        <v>67</v>
      </c>
      <c r="F272" s="101" t="s">
        <v>70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275</v>
      </c>
      <c r="BN272" s="96" t="s">
        <v>65</v>
      </c>
      <c r="BO272" s="96" t="s">
        <v>66</v>
      </c>
      <c r="BP272" s="96" t="s">
        <v>67</v>
      </c>
      <c r="BQ272" s="101" t="s">
        <v>70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114</v>
      </c>
      <c r="C273" s="183" t="s">
        <v>59</v>
      </c>
      <c r="D273" s="107" t="s">
        <v>154</v>
      </c>
      <c r="E273" s="107" t="s">
        <v>61</v>
      </c>
      <c r="F273" s="107" t="s">
        <v>151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178" t="s">
        <v>276</v>
      </c>
      <c r="C274" s="183" t="s">
        <v>59</v>
      </c>
      <c r="D274" s="107" t="s">
        <v>60</v>
      </c>
      <c r="E274" s="107" t="s">
        <v>61</v>
      </c>
      <c r="F274" s="107" t="s">
        <v>133</v>
      </c>
      <c r="G274" s="107"/>
      <c r="H274" s="101"/>
      <c r="I274" s="101"/>
      <c r="J274" s="101"/>
      <c r="K274" s="101"/>
      <c r="L274" s="178"/>
      <c r="M274" s="179" t="n">
        <f aca="false">SUM(N274+P274+R274+T274+V274)</f>
        <v>0</v>
      </c>
      <c r="N274" s="168"/>
      <c r="O274" s="180" t="n">
        <f aca="false">SUM(N274)*I274</f>
        <v>0</v>
      </c>
      <c r="P274" s="180" t="n">
        <f aca="false">SUM(O274)*J274</f>
        <v>0</v>
      </c>
      <c r="Q274" s="180" t="n">
        <f aca="false">SUM(P274)*K274</f>
        <v>0</v>
      </c>
      <c r="R274" s="180" t="n">
        <f aca="false">SUM(Q274)*L274</f>
        <v>0</v>
      </c>
      <c r="S274" s="180" t="n">
        <f aca="false">SUM(R274)*J274</f>
        <v>0</v>
      </c>
      <c r="T274" s="168"/>
      <c r="U274" s="180" t="n">
        <f aca="false">SUM(T274)*K274</f>
        <v>0</v>
      </c>
      <c r="V274" s="168"/>
      <c r="W274" s="180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80"/>
      <c r="AB274" s="168"/>
      <c r="AC274" s="92" t="n">
        <f aca="false">SUM(AB274)*3*H274/5</f>
        <v>0</v>
      </c>
      <c r="AD274" s="168"/>
      <c r="AE274" s="181" t="n">
        <f aca="false">SUM(AD274*H274*(30+4))</f>
        <v>0</v>
      </c>
      <c r="AF274" s="168"/>
      <c r="AG274" s="180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80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84</v>
      </c>
      <c r="C275" s="96" t="s">
        <v>76</v>
      </c>
      <c r="D275" s="96" t="s">
        <v>66</v>
      </c>
      <c r="E275" s="101" t="s">
        <v>77</v>
      </c>
      <c r="F275" s="101" t="s">
        <v>78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84</v>
      </c>
      <c r="BN275" s="96" t="s">
        <v>76</v>
      </c>
      <c r="BO275" s="96" t="s">
        <v>66</v>
      </c>
      <c r="BP275" s="101" t="s">
        <v>77</v>
      </c>
      <c r="BQ275" s="101" t="s">
        <v>78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5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80" t="n">
        <f aca="false">SUM(N276)*I276</f>
        <v>0</v>
      </c>
      <c r="P276" s="168"/>
      <c r="Q276" s="180" t="n">
        <f aca="false">J276*P276</f>
        <v>0</v>
      </c>
      <c r="R276" s="168"/>
      <c r="S276" s="180" t="n">
        <f aca="false">SUM(R276)*J276</f>
        <v>0</v>
      </c>
      <c r="T276" s="168"/>
      <c r="U276" s="180" t="n">
        <f aca="false">SUM(T276)*K276</f>
        <v>0</v>
      </c>
      <c r="V276" s="168"/>
      <c r="W276" s="180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80" t="n">
        <f aca="false">SUM(Z276)*1</f>
        <v>0</v>
      </c>
      <c r="AB276" s="168"/>
      <c r="AC276" s="113" t="n">
        <f aca="false">SUM(AB276)*3*H276/5</f>
        <v>0</v>
      </c>
      <c r="AD276" s="168"/>
      <c r="AE276" s="181" t="n">
        <f aca="false">SUM(AD276*H276*(30+4))</f>
        <v>0</v>
      </c>
      <c r="AF276" s="168"/>
      <c r="AG276" s="180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80" t="n">
        <f aca="false">SUM(AL276*H276)</f>
        <v>0</v>
      </c>
      <c r="AN276" s="168"/>
      <c r="AO276" s="180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2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6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80" t="n">
        <f aca="false">SUM(N277)*I277</f>
        <v>0</v>
      </c>
      <c r="P277" s="168"/>
      <c r="Q277" s="180" t="n">
        <f aca="false">J277*P277</f>
        <v>0</v>
      </c>
      <c r="R277" s="168"/>
      <c r="S277" s="180" t="n">
        <f aca="false">SUM(R277)*J277</f>
        <v>0</v>
      </c>
      <c r="T277" s="168"/>
      <c r="U277" s="180" t="n">
        <f aca="false">SUM(T277)*K277</f>
        <v>0</v>
      </c>
      <c r="V277" s="168"/>
      <c r="W277" s="180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80" t="n">
        <f aca="false">SUM(Z277)*1</f>
        <v>0</v>
      </c>
      <c r="AB277" s="168"/>
      <c r="AC277" s="113" t="n">
        <f aca="false">SUM(AB277)*3*H277/5</f>
        <v>0</v>
      </c>
      <c r="AD277" s="168"/>
      <c r="AE277" s="181" t="n">
        <f aca="false">SUM(AD277*H277*(30+4))</f>
        <v>0</v>
      </c>
      <c r="AF277" s="168"/>
      <c r="AG277" s="180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80" t="n">
        <f aca="false">SUM(AL277*H277)</f>
        <v>0</v>
      </c>
      <c r="AN277" s="168"/>
      <c r="AO277" s="180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2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80" t="n">
        <f aca="false">SUM(N278)*I278</f>
        <v>0</v>
      </c>
      <c r="P278" s="168"/>
      <c r="Q278" s="180" t="n">
        <f aca="false">J278*P278</f>
        <v>0</v>
      </c>
      <c r="R278" s="168"/>
      <c r="S278" s="180" t="n">
        <f aca="false">SUM(R278)*J278</f>
        <v>0</v>
      </c>
      <c r="T278" s="168"/>
      <c r="U278" s="180" t="n">
        <f aca="false">SUM(T278)*K278</f>
        <v>0</v>
      </c>
      <c r="V278" s="168"/>
      <c r="W278" s="180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80" t="n">
        <f aca="false">SUM(Z278)*1</f>
        <v>0</v>
      </c>
      <c r="AB278" s="168"/>
      <c r="AC278" s="113" t="n">
        <f aca="false">SUM(AB278)*3*H278/5</f>
        <v>0</v>
      </c>
      <c r="AD278" s="168"/>
      <c r="AE278" s="181" t="n">
        <f aca="false">SUM(AD278*H278*(30+4))</f>
        <v>0</v>
      </c>
      <c r="AF278" s="168"/>
      <c r="AG278" s="180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80" t="n">
        <f aca="false">SUM(AL278*H278)</f>
        <v>0</v>
      </c>
      <c r="AN278" s="168"/>
      <c r="AO278" s="180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2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80" t="n">
        <f aca="false">SUM(N279)*I279</f>
        <v>0</v>
      </c>
      <c r="P279" s="168"/>
      <c r="Q279" s="180" t="n">
        <f aca="false">J279*P279</f>
        <v>0</v>
      </c>
      <c r="R279" s="168"/>
      <c r="S279" s="180" t="n">
        <f aca="false">SUM(R279)*J279</f>
        <v>0</v>
      </c>
      <c r="T279" s="168"/>
      <c r="U279" s="180" t="n">
        <f aca="false">SUM(T279)*K279</f>
        <v>0</v>
      </c>
      <c r="V279" s="168"/>
      <c r="W279" s="180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80" t="n">
        <f aca="false">SUM(Z279)*1</f>
        <v>0</v>
      </c>
      <c r="AB279" s="168"/>
      <c r="AC279" s="113" t="n">
        <f aca="false">SUM(AB279)*3*H279/5</f>
        <v>0</v>
      </c>
      <c r="AD279" s="168"/>
      <c r="AE279" s="181" t="n">
        <f aca="false">SUM(AD279*H279*(30+4))</f>
        <v>0</v>
      </c>
      <c r="AF279" s="168"/>
      <c r="AG279" s="180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80" t="n">
        <f aca="false">SUM(AL279*H279)</f>
        <v>0</v>
      </c>
      <c r="AN279" s="168"/>
      <c r="AO279" s="180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2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2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80" t="n">
        <f aca="false">SUM(N280)*I280</f>
        <v>0</v>
      </c>
      <c r="P280" s="168"/>
      <c r="Q280" s="180" t="n">
        <f aca="false">J280*P280</f>
        <v>0</v>
      </c>
      <c r="R280" s="168"/>
      <c r="S280" s="180" t="n">
        <f aca="false">SUM(R280)*J280</f>
        <v>0</v>
      </c>
      <c r="T280" s="168"/>
      <c r="U280" s="180" t="n">
        <f aca="false">SUM(T280)*K280</f>
        <v>0</v>
      </c>
      <c r="V280" s="168"/>
      <c r="W280" s="180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80" t="n">
        <f aca="false">SUM(Z280)*1</f>
        <v>0</v>
      </c>
      <c r="AB280" s="168"/>
      <c r="AC280" s="113" t="n">
        <f aca="false">SUM(AB280)*3*H280/5</f>
        <v>0</v>
      </c>
      <c r="AD280" s="168"/>
      <c r="AE280" s="181" t="n">
        <f aca="false">SUM(AD280*H280*(30+4))</f>
        <v>0</v>
      </c>
      <c r="AF280" s="168"/>
      <c r="AG280" s="180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80" t="n">
        <f aca="false">SUM(AL280*H280)</f>
        <v>0</v>
      </c>
      <c r="AN280" s="168"/>
      <c r="AO280" s="180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2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80" t="n">
        <f aca="false">SUM(N281)*I281</f>
        <v>0</v>
      </c>
      <c r="P281" s="168"/>
      <c r="Q281" s="180" t="n">
        <f aca="false">J281*P281</f>
        <v>0</v>
      </c>
      <c r="R281" s="168"/>
      <c r="S281" s="180" t="n">
        <f aca="false">SUM(R281)*J281</f>
        <v>0</v>
      </c>
      <c r="T281" s="168"/>
      <c r="U281" s="180" t="n">
        <f aca="false">SUM(T281)*K281</f>
        <v>0</v>
      </c>
      <c r="V281" s="168"/>
      <c r="W281" s="180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80" t="n">
        <f aca="false">SUM(Z281)*1</f>
        <v>0</v>
      </c>
      <c r="AB281" s="168"/>
      <c r="AC281" s="113" t="n">
        <f aca="false">SUM(AB281)*3*H281/5</f>
        <v>0</v>
      </c>
      <c r="AD281" s="168"/>
      <c r="AE281" s="181" t="n">
        <f aca="false">SUM(AD281*H281*(30+4))</f>
        <v>0</v>
      </c>
      <c r="AF281" s="168"/>
      <c r="AG281" s="180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80" t="n">
        <f aca="false">SUM(AL281*H281)</f>
        <v>0</v>
      </c>
      <c r="AN281" s="168"/>
      <c r="AO281" s="180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2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8" t="n">
        <v>17</v>
      </c>
      <c r="B282" s="48" t="s">
        <v>277</v>
      </c>
      <c r="C282" s="379" t="s">
        <v>278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8" t="n">
        <v>17</v>
      </c>
      <c r="BM282" s="48" t="s">
        <v>277</v>
      </c>
      <c r="BN282" s="48" t="s">
        <v>278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8" t="n">
        <v>17</v>
      </c>
      <c r="DX282" s="48" t="s">
        <v>277</v>
      </c>
      <c r="DY282" s="380" t="s">
        <v>278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3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4" t="n">
        <f aca="false">J283*P283</f>
        <v>0</v>
      </c>
      <c r="R283" s="86"/>
      <c r="S283" s="304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162</v>
      </c>
      <c r="C284" s="166" t="s">
        <v>59</v>
      </c>
      <c r="D284" s="96" t="s">
        <v>100</v>
      </c>
      <c r="E284" s="101" t="s">
        <v>97</v>
      </c>
      <c r="F284" s="96" t="s">
        <v>279</v>
      </c>
      <c r="G284" s="101" t="s">
        <v>280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240</v>
      </c>
      <c r="BN284" s="101" t="s">
        <v>112</v>
      </c>
      <c r="BO284" s="96" t="s">
        <v>100</v>
      </c>
      <c r="BP284" s="101" t="s">
        <v>97</v>
      </c>
      <c r="BQ284" s="101" t="s">
        <v>281</v>
      </c>
      <c r="BR284" s="101" t="s">
        <v>220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99</v>
      </c>
      <c r="C285" s="166" t="s">
        <v>65</v>
      </c>
      <c r="D285" s="96" t="s">
        <v>100</v>
      </c>
      <c r="E285" s="101" t="s">
        <v>97</v>
      </c>
      <c r="F285" s="101" t="s">
        <v>282</v>
      </c>
      <c r="G285" s="101" t="s">
        <v>283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284</v>
      </c>
      <c r="BN285" s="101" t="s">
        <v>112</v>
      </c>
      <c r="BO285" s="96" t="s">
        <v>100</v>
      </c>
      <c r="BP285" s="101" t="s">
        <v>97</v>
      </c>
      <c r="BQ285" s="101" t="s">
        <v>281</v>
      </c>
      <c r="BR285" s="101" t="s">
        <v>220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127</v>
      </c>
      <c r="C286" s="166" t="s">
        <v>65</v>
      </c>
      <c r="D286" s="96" t="s">
        <v>100</v>
      </c>
      <c r="E286" s="101" t="s">
        <v>97</v>
      </c>
      <c r="F286" s="101" t="s">
        <v>285</v>
      </c>
      <c r="G286" s="101" t="s">
        <v>286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6" t="s">
        <v>245</v>
      </c>
      <c r="BN286" s="101" t="s">
        <v>112</v>
      </c>
      <c r="BO286" s="96" t="s">
        <v>100</v>
      </c>
      <c r="BP286" s="101" t="s">
        <v>97</v>
      </c>
      <c r="BQ286" s="101" t="s">
        <v>146</v>
      </c>
      <c r="BR286" s="101" t="s">
        <v>232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6" t="s">
        <v>287</v>
      </c>
      <c r="C287" s="166" t="s">
        <v>112</v>
      </c>
      <c r="D287" s="96" t="s">
        <v>100</v>
      </c>
      <c r="E287" s="101" t="s">
        <v>97</v>
      </c>
      <c r="F287" s="101" t="s">
        <v>116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127</v>
      </c>
      <c r="BN287" s="101" t="s">
        <v>112</v>
      </c>
      <c r="BO287" s="96" t="s">
        <v>100</v>
      </c>
      <c r="BP287" s="101" t="s">
        <v>97</v>
      </c>
      <c r="BQ287" s="101" t="s">
        <v>146</v>
      </c>
      <c r="BR287" s="101" t="s">
        <v>232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288</v>
      </c>
      <c r="C288" s="166" t="s">
        <v>112</v>
      </c>
      <c r="D288" s="96" t="s">
        <v>100</v>
      </c>
      <c r="E288" s="101" t="s">
        <v>97</v>
      </c>
      <c r="F288" s="101" t="s">
        <v>118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289</v>
      </c>
      <c r="BN288" s="96" t="s">
        <v>112</v>
      </c>
      <c r="BO288" s="96" t="s">
        <v>100</v>
      </c>
      <c r="BP288" s="101" t="s">
        <v>97</v>
      </c>
      <c r="BQ288" s="101" t="s">
        <v>113</v>
      </c>
      <c r="BR288" s="101" t="s">
        <v>223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6" t="s">
        <v>290</v>
      </c>
      <c r="C289" s="166" t="s">
        <v>112</v>
      </c>
      <c r="D289" s="96" t="s">
        <v>100</v>
      </c>
      <c r="E289" s="101" t="s">
        <v>97</v>
      </c>
      <c r="F289" s="101" t="s">
        <v>116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111</v>
      </c>
      <c r="BN289" s="96" t="s">
        <v>112</v>
      </c>
      <c r="BO289" s="96" t="s">
        <v>100</v>
      </c>
      <c r="BP289" s="101" t="s">
        <v>97</v>
      </c>
      <c r="BQ289" s="101" t="s">
        <v>113</v>
      </c>
      <c r="BR289" s="96" t="s">
        <v>223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189</v>
      </c>
      <c r="C290" s="383" t="s">
        <v>183</v>
      </c>
      <c r="D290" s="107" t="s">
        <v>66</v>
      </c>
      <c r="E290" s="107" t="s">
        <v>184</v>
      </c>
      <c r="F290" s="107" t="s">
        <v>291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3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4" t="n">
        <f aca="false">J290*P290</f>
        <v>12</v>
      </c>
      <c r="R290" s="112" t="n">
        <v>14</v>
      </c>
      <c r="S290" s="304" t="n">
        <f aca="false">SUM(R290)*J290</f>
        <v>28</v>
      </c>
      <c r="T290" s="305"/>
      <c r="U290" s="87" t="n">
        <f aca="false">SUM(T290)*K290</f>
        <v>0</v>
      </c>
      <c r="V290" s="305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5"/>
      <c r="AA290" s="87"/>
      <c r="AB290" s="305"/>
      <c r="AC290" s="89" t="n">
        <f aca="false">SUM(AB290)*3*H290/5</f>
        <v>0</v>
      </c>
      <c r="AD290" s="305"/>
      <c r="AE290" s="87" t="n">
        <f aca="false">SUM(AD290*H290*(30+4))</f>
        <v>0</v>
      </c>
      <c r="AF290" s="305"/>
      <c r="AG290" s="81" t="n">
        <f aca="false">SUM(AF290*H290*3)</f>
        <v>0</v>
      </c>
      <c r="AH290" s="305"/>
      <c r="AI290" s="92" t="n">
        <f aca="false">SUM(AH290*H290/3)</f>
        <v>0</v>
      </c>
      <c r="AJ290" s="305"/>
      <c r="AK290" s="92" t="n">
        <f aca="false">SUM(AJ290*H290*2/3)</f>
        <v>0</v>
      </c>
      <c r="AL290" s="305"/>
      <c r="AM290" s="87" t="n">
        <f aca="false">SUM(AL290*H290)</f>
        <v>0</v>
      </c>
      <c r="AN290" s="305"/>
      <c r="AO290" s="87" t="n">
        <f aca="false">SUM(AN290*J290)</f>
        <v>0</v>
      </c>
      <c r="AP290" s="305"/>
      <c r="AQ290" s="89" t="n">
        <f aca="false">SUM(AP290*H290*2)</f>
        <v>0</v>
      </c>
      <c r="AR290" s="305"/>
      <c r="AS290" s="92" t="n">
        <f aca="false">SUM(J290*AR290*6)</f>
        <v>0</v>
      </c>
      <c r="AT290" s="86"/>
      <c r="AU290" s="92" t="n">
        <f aca="false">AT290*H290/3</f>
        <v>0</v>
      </c>
      <c r="AV290" s="305"/>
      <c r="AW290" s="110" t="n">
        <f aca="false">SUM(AV290*H290/3)</f>
        <v>0</v>
      </c>
      <c r="AX290" s="86"/>
      <c r="AY290" s="92" t="n">
        <f aca="false">AX290*J290*8/2</f>
        <v>0</v>
      </c>
      <c r="AZ290" s="305"/>
      <c r="BA290" s="92" t="n">
        <f aca="false">SUM(AZ290*K290*5*6)</f>
        <v>0</v>
      </c>
      <c r="BB290" s="305"/>
      <c r="BC290" s="89" t="n">
        <f aca="false">SUM(BB290*K290*4*6)</f>
        <v>0</v>
      </c>
      <c r="BD290" s="305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145</v>
      </c>
      <c r="BN290" s="101" t="s">
        <v>112</v>
      </c>
      <c r="BO290" s="96" t="s">
        <v>100</v>
      </c>
      <c r="BP290" s="101" t="s">
        <v>97</v>
      </c>
      <c r="BQ290" s="101" t="s">
        <v>281</v>
      </c>
      <c r="BR290" s="101" t="s">
        <v>220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4" t="s">
        <v>292</v>
      </c>
      <c r="C291" s="107" t="s">
        <v>178</v>
      </c>
      <c r="D291" s="107" t="s">
        <v>66</v>
      </c>
      <c r="E291" s="101" t="s">
        <v>180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5" t="n">
        <f aca="false">J291*2</f>
        <v>2</v>
      </c>
      <c r="L291" s="101" t="n">
        <v>44</v>
      </c>
      <c r="M291" s="179" t="n">
        <f aca="false">SUM(N291+P291+R291+T291+V291)</f>
        <v>44</v>
      </c>
      <c r="N291" s="168" t="n">
        <v>12</v>
      </c>
      <c r="O291" s="180" t="n">
        <v>12</v>
      </c>
      <c r="P291" s="168"/>
      <c r="Q291" s="180" t="n">
        <f aca="false">J291*P291</f>
        <v>0</v>
      </c>
      <c r="R291" s="168" t="n">
        <v>22</v>
      </c>
      <c r="S291" s="180" t="n">
        <f aca="false">SUM(R291)*J291</f>
        <v>22</v>
      </c>
      <c r="T291" s="168"/>
      <c r="U291" s="180" t="n">
        <f aca="false">SUM(T291)*K291</f>
        <v>0</v>
      </c>
      <c r="V291" s="168" t="n">
        <v>10</v>
      </c>
      <c r="W291" s="180" t="n">
        <f aca="false">SUM(V291)*J291*5</f>
        <v>50</v>
      </c>
      <c r="X291" s="113" t="n">
        <v>2</v>
      </c>
      <c r="Y291" s="113" t="n">
        <v>0</v>
      </c>
      <c r="Z291" s="168"/>
      <c r="AA291" s="180" t="n">
        <f aca="false">SUM(Z291)*1</f>
        <v>0</v>
      </c>
      <c r="AB291" s="168"/>
      <c r="AC291" s="113" t="n">
        <f aca="false">SUM(AB291)*3*H291/5</f>
        <v>0</v>
      </c>
      <c r="AD291" s="168"/>
      <c r="AE291" s="181" t="n">
        <f aca="false">SUM(AD291*H291*(30+4))</f>
        <v>0</v>
      </c>
      <c r="AF291" s="168"/>
      <c r="AG291" s="282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80" t="n">
        <f aca="false">SUM(AL291*H291)</f>
        <v>0</v>
      </c>
      <c r="AN291" s="168"/>
      <c r="AO291" s="180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6"/>
      <c r="AW291" s="147" t="n">
        <f aca="false">AV291*K291*6</f>
        <v>0</v>
      </c>
      <c r="AX291" s="386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6"/>
      <c r="BC291" s="91" t="n">
        <f aca="false">SUM(BB291*K291*4*6)</f>
        <v>0</v>
      </c>
      <c r="BD291" s="386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293</v>
      </c>
      <c r="BN291" s="101" t="s">
        <v>112</v>
      </c>
      <c r="BO291" s="96" t="s">
        <v>100</v>
      </c>
      <c r="BP291" s="101" t="s">
        <v>97</v>
      </c>
      <c r="BQ291" s="101" t="s">
        <v>146</v>
      </c>
      <c r="BR291" s="101" t="s">
        <v>232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3"/>
      <c r="GN291" s="2"/>
      <c r="GO291" s="2"/>
    </row>
    <row r="292" customFormat="false" ht="40.5" hidden="true" customHeight="true" outlineLevel="0" collapsed="false">
      <c r="A292" s="94"/>
      <c r="B292" s="291" t="s">
        <v>257</v>
      </c>
      <c r="C292" s="166" t="s">
        <v>178</v>
      </c>
      <c r="D292" s="101" t="s">
        <v>179</v>
      </c>
      <c r="E292" s="101" t="s">
        <v>180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6" t="s">
        <v>215</v>
      </c>
      <c r="BN292" s="101" t="s">
        <v>112</v>
      </c>
      <c r="BO292" s="96" t="s">
        <v>100</v>
      </c>
      <c r="BP292" s="101" t="s">
        <v>97</v>
      </c>
      <c r="BQ292" s="101" t="s">
        <v>281</v>
      </c>
      <c r="BR292" s="101" t="s">
        <v>220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1" t="s">
        <v>257</v>
      </c>
      <c r="C293" s="166" t="s">
        <v>178</v>
      </c>
      <c r="D293" s="101" t="s">
        <v>179</v>
      </c>
      <c r="E293" s="101" t="s">
        <v>180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6" t="s">
        <v>216</v>
      </c>
      <c r="BN293" s="101" t="s">
        <v>112</v>
      </c>
      <c r="BO293" s="96" t="s">
        <v>100</v>
      </c>
      <c r="BP293" s="101" t="s">
        <v>97</v>
      </c>
      <c r="BQ293" s="101" t="s">
        <v>281</v>
      </c>
      <c r="BR293" s="101" t="s">
        <v>220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7" t="s">
        <v>259</v>
      </c>
      <c r="C294" s="101" t="s">
        <v>178</v>
      </c>
      <c r="D294" s="101" t="s">
        <v>179</v>
      </c>
      <c r="E294" s="101" t="s">
        <v>180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5" t="n">
        <f aca="false">J294*2</f>
        <v>2</v>
      </c>
      <c r="L294" s="157" t="n">
        <v>6</v>
      </c>
      <c r="M294" s="179" t="n">
        <f aca="false">SUM(N294+P294+R294+T294+V294)</f>
        <v>6</v>
      </c>
      <c r="N294" s="168" t="n">
        <v>4</v>
      </c>
      <c r="O294" s="180" t="n">
        <f aca="false">SUM(N294)*I294</f>
        <v>4</v>
      </c>
      <c r="P294" s="168"/>
      <c r="Q294" s="180" t="n">
        <f aca="false">J294*P294</f>
        <v>0</v>
      </c>
      <c r="R294" s="168" t="n">
        <v>2</v>
      </c>
      <c r="S294" s="180" t="n">
        <f aca="false">SUM(R294)*J294</f>
        <v>2</v>
      </c>
      <c r="T294" s="168"/>
      <c r="U294" s="180" t="n">
        <f aca="false">SUM(T294)*K294</f>
        <v>0</v>
      </c>
      <c r="V294" s="168"/>
      <c r="W294" s="180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80" t="n">
        <f aca="false">SUM(Z294)*1</f>
        <v>0</v>
      </c>
      <c r="AB294" s="168"/>
      <c r="AC294" s="113" t="n">
        <f aca="false">SUM(AB294)*3*H294/5</f>
        <v>0</v>
      </c>
      <c r="AD294" s="168"/>
      <c r="AE294" s="181" t="n">
        <f aca="false">SUM(AD294*H294*(30+4))</f>
        <v>0</v>
      </c>
      <c r="AF294" s="168"/>
      <c r="AG294" s="282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80" t="n">
        <f aca="false">SUM(AL294*H294)</f>
        <v>0</v>
      </c>
      <c r="AN294" s="168"/>
      <c r="AO294" s="180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2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2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6" t="s">
        <v>217</v>
      </c>
      <c r="BN294" s="96" t="s">
        <v>112</v>
      </c>
      <c r="BO294" s="96" t="s">
        <v>100</v>
      </c>
      <c r="BP294" s="101" t="s">
        <v>97</v>
      </c>
      <c r="BQ294" s="101" t="s">
        <v>113</v>
      </c>
      <c r="BR294" s="101" t="s">
        <v>223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1" t="s">
        <v>181</v>
      </c>
      <c r="C295" s="166" t="s">
        <v>178</v>
      </c>
      <c r="D295" s="101" t="s">
        <v>179</v>
      </c>
      <c r="E295" s="101" t="s">
        <v>180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240</v>
      </c>
      <c r="BN295" s="101" t="s">
        <v>112</v>
      </c>
      <c r="BO295" s="96" t="s">
        <v>100</v>
      </c>
      <c r="BP295" s="101" t="s">
        <v>97</v>
      </c>
      <c r="BQ295" s="101" t="s">
        <v>146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1" t="s">
        <v>181</v>
      </c>
      <c r="C296" s="166" t="s">
        <v>178</v>
      </c>
      <c r="D296" s="101" t="s">
        <v>179</v>
      </c>
      <c r="E296" s="101" t="s">
        <v>180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4" t="s">
        <v>58</v>
      </c>
      <c r="BN296" s="312" t="s">
        <v>65</v>
      </c>
      <c r="BO296" s="312" t="s">
        <v>66</v>
      </c>
      <c r="BP296" s="313" t="s">
        <v>121</v>
      </c>
      <c r="BQ296" s="206" t="s">
        <v>294</v>
      </c>
      <c r="BR296" s="312" t="n">
        <v>4</v>
      </c>
      <c r="BS296" s="313" t="n">
        <v>86</v>
      </c>
      <c r="BT296" s="313" t="n">
        <v>1</v>
      </c>
      <c r="BU296" s="313" t="n">
        <v>3</v>
      </c>
      <c r="BV296" s="313" t="n">
        <f aca="false">SUM(BU296)*2</f>
        <v>6</v>
      </c>
      <c r="BW296" s="339" t="n">
        <v>60</v>
      </c>
      <c r="BX296" s="315" t="n">
        <f aca="false">SUM(BY296+CA296+CC296+CE296+CG296)</f>
        <v>60</v>
      </c>
      <c r="BY296" s="316" t="n">
        <v>20</v>
      </c>
      <c r="BZ296" s="317" t="n">
        <f aca="false">SUM(BY296)*BT296</f>
        <v>20</v>
      </c>
      <c r="CA296" s="316" t="n">
        <v>12</v>
      </c>
      <c r="CB296" s="317" t="n">
        <f aca="false">BU296*CA296</f>
        <v>36</v>
      </c>
      <c r="CC296" s="316" t="n">
        <v>28</v>
      </c>
      <c r="CD296" s="317" t="n">
        <f aca="false">SUM(CC296)*BU296</f>
        <v>84</v>
      </c>
      <c r="CE296" s="316"/>
      <c r="CF296" s="317" t="n">
        <f aca="false">SUM(CE296)*BV296</f>
        <v>0</v>
      </c>
      <c r="CG296" s="316"/>
      <c r="CH296" s="317" t="n">
        <f aca="false">SUM(CG296)*BU296*5</f>
        <v>0</v>
      </c>
      <c r="CI296" s="318" t="n">
        <f aca="false">SUM(BU296*DI296*2+BV296*DK296*2)</f>
        <v>6</v>
      </c>
      <c r="CJ296" s="319" t="n">
        <f aca="false">SUM(BW296*5/100*BU296)</f>
        <v>9</v>
      </c>
      <c r="CK296" s="316"/>
      <c r="CL296" s="317"/>
      <c r="CM296" s="316"/>
      <c r="CN296" s="318" t="n">
        <f aca="false">SUM(CM296)*3*BS296/5</f>
        <v>0</v>
      </c>
      <c r="CO296" s="316"/>
      <c r="CP296" s="320" t="n">
        <f aca="false">SUM(CO296*BS296*(30+4))</f>
        <v>0</v>
      </c>
      <c r="CQ296" s="316"/>
      <c r="CR296" s="321" t="n">
        <f aca="false">SUM(CQ296*BS296*3)</f>
        <v>0</v>
      </c>
      <c r="CS296" s="316"/>
      <c r="CT296" s="318" t="n">
        <f aca="false">SUM(CS296*BS296/3)</f>
        <v>0</v>
      </c>
      <c r="CU296" s="316"/>
      <c r="CV296" s="318" t="n">
        <f aca="false">SUM(CU296*BS296*2/3)</f>
        <v>0</v>
      </c>
      <c r="CW296" s="316"/>
      <c r="CX296" s="317" t="n">
        <f aca="false">SUM(CW296*BS296)</f>
        <v>0</v>
      </c>
      <c r="CY296" s="316"/>
      <c r="CZ296" s="317" t="n">
        <f aca="false">SUM(CY296*BU296)</f>
        <v>0</v>
      </c>
      <c r="DA296" s="316"/>
      <c r="DB296" s="318" t="n">
        <f aca="false">SUM(DA296*BS296*2)</f>
        <v>0</v>
      </c>
      <c r="DC296" s="316"/>
      <c r="DD296" s="318" t="n">
        <f aca="false">DC296*BU296*6</f>
        <v>0</v>
      </c>
      <c r="DE296" s="86"/>
      <c r="DF296" s="134" t="n">
        <f aca="false">DE296*BS296/3</f>
        <v>0</v>
      </c>
      <c r="DG296" s="316"/>
      <c r="DH296" s="321" t="n">
        <f aca="false">SUM(BU296*DG296*6)</f>
        <v>0</v>
      </c>
      <c r="DI296" s="316" t="n">
        <v>1</v>
      </c>
      <c r="DJ296" s="318" t="n">
        <f aca="false">SUM(BU296*DI296*8)</f>
        <v>24</v>
      </c>
      <c r="DK296" s="317"/>
      <c r="DL296" s="318" t="n">
        <f aca="false">SUM(DK296*BV296*5*6)</f>
        <v>0</v>
      </c>
      <c r="DM296" s="316"/>
      <c r="DN296" s="318" t="n">
        <f aca="false">SUM(DM296*BV296*4*6)</f>
        <v>0</v>
      </c>
      <c r="DO296" s="316"/>
      <c r="DP296" s="321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1" t="s">
        <v>177</v>
      </c>
      <c r="C297" s="166" t="s">
        <v>178</v>
      </c>
      <c r="D297" s="101" t="s">
        <v>179</v>
      </c>
      <c r="E297" s="101" t="s">
        <v>180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284</v>
      </c>
      <c r="BN297" s="101" t="s">
        <v>112</v>
      </c>
      <c r="BO297" s="96" t="s">
        <v>100</v>
      </c>
      <c r="BP297" s="101" t="s">
        <v>97</v>
      </c>
      <c r="BQ297" s="101" t="s">
        <v>146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6" t="s">
        <v>233</v>
      </c>
      <c r="C298" s="166" t="s">
        <v>112</v>
      </c>
      <c r="D298" s="96" t="s">
        <v>100</v>
      </c>
      <c r="E298" s="101" t="s">
        <v>97</v>
      </c>
      <c r="F298" s="101" t="s">
        <v>116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289</v>
      </c>
      <c r="BN298" s="101" t="s">
        <v>112</v>
      </c>
      <c r="BO298" s="96" t="s">
        <v>100</v>
      </c>
      <c r="BP298" s="101" t="s">
        <v>97</v>
      </c>
      <c r="BQ298" s="101" t="s">
        <v>281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111</v>
      </c>
      <c r="C299" s="96" t="s">
        <v>112</v>
      </c>
      <c r="D299" s="96" t="s">
        <v>100</v>
      </c>
      <c r="E299" s="101" t="s">
        <v>97</v>
      </c>
      <c r="F299" s="101" t="s">
        <v>113</v>
      </c>
      <c r="G299" s="96" t="s">
        <v>223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6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6" t="s">
        <v>217</v>
      </c>
      <c r="C300" s="96" t="s">
        <v>112</v>
      </c>
      <c r="D300" s="96" t="s">
        <v>100</v>
      </c>
      <c r="E300" s="101" t="s">
        <v>97</v>
      </c>
      <c r="F300" s="101" t="s">
        <v>113</v>
      </c>
      <c r="G300" s="101" t="s">
        <v>223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178" t="s">
        <v>295</v>
      </c>
      <c r="C301" s="101" t="s">
        <v>112</v>
      </c>
      <c r="D301" s="96" t="s">
        <v>100</v>
      </c>
      <c r="E301" s="101" t="s">
        <v>97</v>
      </c>
      <c r="F301" s="101" t="s">
        <v>116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8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178" t="s">
        <v>247</v>
      </c>
      <c r="C302" s="101" t="s">
        <v>112</v>
      </c>
      <c r="D302" s="96" t="s">
        <v>100</v>
      </c>
      <c r="E302" s="101" t="s">
        <v>97</v>
      </c>
      <c r="F302" s="101" t="s">
        <v>116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9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8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8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90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90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90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8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296</v>
      </c>
      <c r="C309" s="137" t="s">
        <v>278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1" t="s">
        <v>296</v>
      </c>
      <c r="BN309" s="48" t="s">
        <v>278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296</v>
      </c>
      <c r="DY309" s="380" t="s">
        <v>278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3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20"/>
      <c r="BS310" s="220"/>
      <c r="BT310" s="220"/>
      <c r="BU310" s="82"/>
      <c r="BV310" s="220"/>
      <c r="BW310" s="221"/>
      <c r="BX310" s="353" t="n">
        <f aca="false">SUM(BY310+CA310+CE310+CG310)</f>
        <v>0</v>
      </c>
      <c r="BY310" s="353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3" t="s">
        <v>230</v>
      </c>
      <c r="BN311" s="203" t="s">
        <v>59</v>
      </c>
      <c r="BO311" s="203" t="s">
        <v>66</v>
      </c>
      <c r="BP311" s="124" t="s">
        <v>141</v>
      </c>
      <c r="BQ311" s="206" t="s">
        <v>297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3" t="s">
        <v>114</v>
      </c>
      <c r="BN312" s="126" t="s">
        <v>59</v>
      </c>
      <c r="BO312" s="125" t="s">
        <v>66</v>
      </c>
      <c r="BP312" s="126" t="s">
        <v>141</v>
      </c>
      <c r="BQ312" s="392" t="s">
        <v>298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5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8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3" t="s">
        <v>299</v>
      </c>
      <c r="BN313" s="312" t="s">
        <v>59</v>
      </c>
      <c r="BO313" s="312" t="s">
        <v>66</v>
      </c>
      <c r="BP313" s="313" t="s">
        <v>141</v>
      </c>
      <c r="BQ313" s="127" t="s">
        <v>254</v>
      </c>
      <c r="BR313" s="312" t="n">
        <v>4</v>
      </c>
      <c r="BS313" s="264" t="n">
        <v>59</v>
      </c>
      <c r="BT313" s="313" t="n">
        <v>3</v>
      </c>
      <c r="BU313" s="313" t="n">
        <v>2</v>
      </c>
      <c r="BV313" s="313" t="n">
        <f aca="false">SUM(BU313)*2</f>
        <v>4</v>
      </c>
      <c r="BW313" s="364" t="n">
        <v>50</v>
      </c>
      <c r="BX313" s="315" t="n">
        <f aca="false">SUM(BY313+CA313+CC313+CE313+CG313)</f>
        <v>30</v>
      </c>
      <c r="BY313" s="316"/>
      <c r="BZ313" s="317" t="n">
        <f aca="false">SUM(BY313)*BT313</f>
        <v>0</v>
      </c>
      <c r="CA313" s="316" t="n">
        <v>2</v>
      </c>
      <c r="CB313" s="317" t="n">
        <f aca="false">BU313*CA313</f>
        <v>4</v>
      </c>
      <c r="CC313" s="316" t="n">
        <v>28</v>
      </c>
      <c r="CD313" s="317" t="n">
        <f aca="false">SUM(CC313)*BU313</f>
        <v>56</v>
      </c>
      <c r="CE313" s="316"/>
      <c r="CF313" s="317" t="n">
        <f aca="false">SUM(CE313)*BV313</f>
        <v>0</v>
      </c>
      <c r="CG313" s="316"/>
      <c r="CH313" s="317" t="n">
        <f aca="false">SUM(CG313)*BU313*5</f>
        <v>0</v>
      </c>
      <c r="CI313" s="318" t="n">
        <f aca="false">SUM(BU313*DI313*2+BV313*DK313*2)</f>
        <v>4</v>
      </c>
      <c r="CJ313" s="318" t="n">
        <f aca="false">SUM(BW313*5/100*BU313)</f>
        <v>5</v>
      </c>
      <c r="CK313" s="316"/>
      <c r="CL313" s="317"/>
      <c r="CM313" s="316"/>
      <c r="CN313" s="318" t="n">
        <f aca="false">SUM(CM313)*3*BS313/5</f>
        <v>0</v>
      </c>
      <c r="CO313" s="316"/>
      <c r="CP313" s="320" t="n">
        <f aca="false">SUM(CO313*BS313*(30+4))</f>
        <v>0</v>
      </c>
      <c r="CQ313" s="316"/>
      <c r="CR313" s="321" t="n">
        <f aca="false">SUM(CQ313*BS313*3)</f>
        <v>0</v>
      </c>
      <c r="CS313" s="316"/>
      <c r="CT313" s="318" t="n">
        <f aca="false">SUM(CS313*BS313/3)</f>
        <v>0</v>
      </c>
      <c r="CU313" s="316"/>
      <c r="CV313" s="318" t="n">
        <f aca="false">SUM(CU313*BS313*2/3)</f>
        <v>0</v>
      </c>
      <c r="CW313" s="316" t="n">
        <v>1</v>
      </c>
      <c r="CX313" s="317" t="n">
        <f aca="false">SUM(CW313*BS313*2)</f>
        <v>118</v>
      </c>
      <c r="CY313" s="316"/>
      <c r="CZ313" s="317" t="n">
        <f aca="false">SUM(CY313*BU313)*2</f>
        <v>0</v>
      </c>
      <c r="DA313" s="316"/>
      <c r="DB313" s="318" t="n">
        <f aca="false">SUM(DA313*BS313*2)</f>
        <v>0</v>
      </c>
      <c r="DC313" s="316"/>
      <c r="DD313" s="318" t="n">
        <f aca="false">SUM(BU313*DC313*6)</f>
        <v>0</v>
      </c>
      <c r="DE313" s="86"/>
      <c r="DF313" s="134" t="n">
        <f aca="false">DE313*BS313/3</f>
        <v>0</v>
      </c>
      <c r="DG313" s="316"/>
      <c r="DH313" s="321" t="n">
        <f aca="false">SUM(DG313*BS313/3)</f>
        <v>0</v>
      </c>
      <c r="DI313" s="316" t="n">
        <v>1</v>
      </c>
      <c r="DJ313" s="318" t="n">
        <f aca="false">SUM(BU313*DI313*8)</f>
        <v>16</v>
      </c>
      <c r="DK313" s="316"/>
      <c r="DL313" s="318" t="n">
        <f aca="false">SUM(DK313*BV313*5*6)</f>
        <v>0</v>
      </c>
      <c r="DM313" s="316"/>
      <c r="DN313" s="318" t="n">
        <f aca="false">SUM(DM313*BV313*4*6)</f>
        <v>0</v>
      </c>
      <c r="DO313" s="316"/>
      <c r="DP313" s="321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3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127</v>
      </c>
      <c r="C315" s="152" t="s">
        <v>300</v>
      </c>
      <c r="D315" s="96" t="s">
        <v>66</v>
      </c>
      <c r="E315" s="101" t="s">
        <v>301</v>
      </c>
      <c r="F315" s="96" t="s">
        <v>302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4" t="s">
        <v>189</v>
      </c>
      <c r="C316" s="395" t="s">
        <v>300</v>
      </c>
      <c r="D316" s="396" t="s">
        <v>66</v>
      </c>
      <c r="E316" s="396" t="s">
        <v>301</v>
      </c>
      <c r="F316" s="396" t="s">
        <v>303</v>
      </c>
      <c r="G316" s="396" t="n">
        <v>1</v>
      </c>
      <c r="H316" s="397" t="n">
        <v>54</v>
      </c>
      <c r="I316" s="397" t="n">
        <v>1</v>
      </c>
      <c r="J316" s="397" t="n">
        <v>2</v>
      </c>
      <c r="K316" s="397" t="n">
        <f aca="false">SUM(J316)*2</f>
        <v>4</v>
      </c>
      <c r="L316" s="398" t="n">
        <v>20</v>
      </c>
      <c r="M316" s="303" t="n">
        <f aca="false">SUM(N316+P316+R316+T316+V316)</f>
        <v>20</v>
      </c>
      <c r="N316" s="398"/>
      <c r="O316" s="398" t="n">
        <f aca="false">SUM(N316)*I316</f>
        <v>0</v>
      </c>
      <c r="P316" s="112" t="n">
        <v>6</v>
      </c>
      <c r="Q316" s="304" t="n">
        <f aca="false">J316*P316</f>
        <v>12</v>
      </c>
      <c r="R316" s="112" t="n">
        <v>14</v>
      </c>
      <c r="S316" s="399" t="n">
        <f aca="false">SUM(R316)*J316</f>
        <v>28</v>
      </c>
      <c r="T316" s="400"/>
      <c r="U316" s="401" t="n">
        <f aca="false">SUM(T316)*K316</f>
        <v>0</v>
      </c>
      <c r="V316" s="400"/>
      <c r="W316" s="401" t="n">
        <f aca="false">SUM(V316)*J316*3</f>
        <v>0</v>
      </c>
      <c r="X316" s="402" t="n">
        <f aca="false">2/8*J316*AX316</f>
        <v>0</v>
      </c>
      <c r="Y316" s="402" t="n">
        <f aca="false">SUM(L316*5/100*J316)</f>
        <v>2</v>
      </c>
      <c r="Z316" s="400"/>
      <c r="AA316" s="401"/>
      <c r="AB316" s="400"/>
      <c r="AC316" s="402" t="n">
        <f aca="false">SUM(AB316)*3*H316/5</f>
        <v>0</v>
      </c>
      <c r="AD316" s="400"/>
      <c r="AE316" s="401" t="n">
        <f aca="false">SUM(AD316*H316*(30+4))</f>
        <v>0</v>
      </c>
      <c r="AF316" s="400"/>
      <c r="AG316" s="401" t="n">
        <f aca="false">SUM(AF316*H316*3)</f>
        <v>0</v>
      </c>
      <c r="AH316" s="400"/>
      <c r="AI316" s="402" t="n">
        <f aca="false">SUM(AH316*H316/3)</f>
        <v>0</v>
      </c>
      <c r="AJ316" s="400"/>
      <c r="AK316" s="402" t="n">
        <f aca="false">SUM(AJ316*H316*2/3)</f>
        <v>0</v>
      </c>
      <c r="AL316" s="400"/>
      <c r="AM316" s="401" t="n">
        <f aca="false">SUM(AL316*H316)</f>
        <v>0</v>
      </c>
      <c r="AN316" s="400"/>
      <c r="AO316" s="401" t="n">
        <f aca="false">SUM(AN316*J316)</f>
        <v>0</v>
      </c>
      <c r="AP316" s="400"/>
      <c r="AQ316" s="402" t="n">
        <f aca="false">SUM(AP316*H316*2)</f>
        <v>0</v>
      </c>
      <c r="AR316" s="400"/>
      <c r="AS316" s="402" t="n">
        <f aca="false">SUM(J316*AR316*6)</f>
        <v>0</v>
      </c>
      <c r="AT316" s="403"/>
      <c r="AU316" s="402" t="n">
        <f aca="false">AT316*H316/3</f>
        <v>0</v>
      </c>
      <c r="AV316" s="400"/>
      <c r="AW316" s="401" t="n">
        <f aca="false">SUM(AV316*H316/3)</f>
        <v>0</v>
      </c>
      <c r="AX316" s="403"/>
      <c r="AY316" s="402" t="n">
        <f aca="false">AX316*J316*8/2</f>
        <v>0</v>
      </c>
      <c r="AZ316" s="400"/>
      <c r="BA316" s="402" t="n">
        <f aca="false">SUM(AZ316*K316*5*6)</f>
        <v>0</v>
      </c>
      <c r="BB316" s="400"/>
      <c r="BC316" s="402" t="n">
        <f aca="false">SUM(BB316*K316*4*6)</f>
        <v>0</v>
      </c>
      <c r="BD316" s="400"/>
      <c r="BE316" s="404" t="n">
        <f aca="false">SUM(BD316*50)</f>
        <v>0</v>
      </c>
      <c r="BF316" s="402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5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304</v>
      </c>
      <c r="C317" s="152" t="s">
        <v>76</v>
      </c>
      <c r="D317" s="96" t="s">
        <v>66</v>
      </c>
      <c r="E317" s="101" t="s">
        <v>77</v>
      </c>
      <c r="F317" s="101" t="s">
        <v>88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5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8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304</v>
      </c>
      <c r="C318" s="166" t="s">
        <v>76</v>
      </c>
      <c r="D318" s="96" t="s">
        <v>66</v>
      </c>
      <c r="E318" s="96" t="s">
        <v>82</v>
      </c>
      <c r="F318" s="101" t="s">
        <v>136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5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304</v>
      </c>
      <c r="C319" s="166" t="s">
        <v>76</v>
      </c>
      <c r="D319" s="96" t="s">
        <v>66</v>
      </c>
      <c r="E319" s="96" t="s">
        <v>138</v>
      </c>
      <c r="F319" s="101" t="s">
        <v>139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5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5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2" t="s">
        <v>305</v>
      </c>
      <c r="C320" s="166" t="s">
        <v>76</v>
      </c>
      <c r="D320" s="96" t="s">
        <v>66</v>
      </c>
      <c r="E320" s="96" t="s">
        <v>82</v>
      </c>
      <c r="F320" s="101" t="s">
        <v>83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6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306</v>
      </c>
      <c r="C321" s="137" t="s">
        <v>278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7" t="s">
        <v>306</v>
      </c>
      <c r="BN321" s="48" t="s">
        <v>278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5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307</v>
      </c>
      <c r="DY321" s="380" t="s">
        <v>278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3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99</v>
      </c>
      <c r="C323" s="152" t="s">
        <v>300</v>
      </c>
      <c r="D323" s="96" t="s">
        <v>66</v>
      </c>
      <c r="E323" s="101" t="s">
        <v>301</v>
      </c>
      <c r="F323" s="96" t="s">
        <v>302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1" t="s">
        <v>134</v>
      </c>
      <c r="C324" s="152" t="s">
        <v>76</v>
      </c>
      <c r="D324" s="96" t="s">
        <v>66</v>
      </c>
      <c r="E324" s="101" t="s">
        <v>77</v>
      </c>
      <c r="F324" s="101" t="s">
        <v>78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7" t="s">
        <v>114</v>
      </c>
      <c r="BN324" s="408" t="s">
        <v>65</v>
      </c>
      <c r="BO324" s="408" t="s">
        <v>66</v>
      </c>
      <c r="BP324" s="224" t="s">
        <v>121</v>
      </c>
      <c r="BQ324" s="206" t="s">
        <v>308</v>
      </c>
      <c r="BR324" s="408" t="n">
        <v>10</v>
      </c>
      <c r="BS324" s="224" t="n">
        <v>156</v>
      </c>
      <c r="BT324" s="224" t="n">
        <v>2</v>
      </c>
      <c r="BU324" s="224" t="n">
        <v>7</v>
      </c>
      <c r="BV324" s="224" t="n">
        <f aca="false">SUM(BU324)*2</f>
        <v>14</v>
      </c>
      <c r="BW324" s="407" t="n">
        <v>30</v>
      </c>
      <c r="BX324" s="409" t="n">
        <f aca="false">SUM(BY324+CA324+CC324+CE324+CG324)</f>
        <v>30</v>
      </c>
      <c r="BY324" s="235" t="n">
        <v>6</v>
      </c>
      <c r="BZ324" s="234" t="n">
        <f aca="false">SUM(BY324)*BT324</f>
        <v>12</v>
      </c>
      <c r="CA324" s="235" t="n">
        <v>4</v>
      </c>
      <c r="CB324" s="234" t="n">
        <f aca="false">BU324*CA324</f>
        <v>28</v>
      </c>
      <c r="CC324" s="235" t="n">
        <v>20</v>
      </c>
      <c r="CD324" s="234" t="n">
        <f aca="false">SUM(CC324)*BU324</f>
        <v>140</v>
      </c>
      <c r="CE324" s="235"/>
      <c r="CF324" s="234" t="n">
        <f aca="false">SUM(CE324)*BV324</f>
        <v>0</v>
      </c>
      <c r="CG324" s="235"/>
      <c r="CH324" s="234" t="n">
        <f aca="false">SUM(CG324)*BU324*5</f>
        <v>0</v>
      </c>
      <c r="CI324" s="229" t="n">
        <f aca="false">SUM(BU324*DI324*2+BV324*DK324*2)</f>
        <v>0</v>
      </c>
      <c r="CJ324" s="230" t="n">
        <f aca="false">SUM(BW324*5/100*BU324)</f>
        <v>10.5</v>
      </c>
      <c r="CK324" s="235"/>
      <c r="CL324" s="234"/>
      <c r="CM324" s="235"/>
      <c r="CN324" s="229" t="n">
        <f aca="false">SUM(CM324)*3*BS324/5</f>
        <v>0</v>
      </c>
      <c r="CO324" s="235"/>
      <c r="CP324" s="410" t="n">
        <f aca="false">SUM(CO324*BS324*(30+4))</f>
        <v>0</v>
      </c>
      <c r="CQ324" s="235"/>
      <c r="CR324" s="236" t="n">
        <f aca="false">SUM(CQ324*BS324*3)</f>
        <v>0</v>
      </c>
      <c r="CS324" s="235"/>
      <c r="CT324" s="229" t="n">
        <f aca="false">SUM(CS324*BS324/3)</f>
        <v>0</v>
      </c>
      <c r="CU324" s="235"/>
      <c r="CV324" s="229" t="n">
        <f aca="false">SUM(CU324*BS324*2/3)</f>
        <v>0</v>
      </c>
      <c r="CW324" s="235"/>
      <c r="CX324" s="234" t="n">
        <f aca="false">SUM(CW324*BS324)*2</f>
        <v>0</v>
      </c>
      <c r="CY324" s="235"/>
      <c r="CZ324" s="234" t="n">
        <f aca="false">SUM(CY324*BU324*2)</f>
        <v>0</v>
      </c>
      <c r="DA324" s="235"/>
      <c r="DB324" s="229" t="n">
        <f aca="false">SUM(DA324*BS324*2)</f>
        <v>0</v>
      </c>
      <c r="DC324" s="235" t="n">
        <v>1</v>
      </c>
      <c r="DD324" s="229" t="n">
        <f aca="false">DC324*BU324*6</f>
        <v>42</v>
      </c>
      <c r="DE324" s="235"/>
      <c r="DF324" s="229" t="n">
        <f aca="false">DE324*BS324/3</f>
        <v>0</v>
      </c>
      <c r="DG324" s="235"/>
      <c r="DH324" s="236" t="n">
        <f aca="false">SUM(BU324*DG324*6)</f>
        <v>0</v>
      </c>
      <c r="DI324" s="235"/>
      <c r="DJ324" s="229" t="n">
        <f aca="false">SUM(BS324*DI324/3)</f>
        <v>0</v>
      </c>
      <c r="DK324" s="235"/>
      <c r="DL324" s="229" t="n">
        <f aca="false">SUM(DK324*BV324*5*6)</f>
        <v>0</v>
      </c>
      <c r="DM324" s="235"/>
      <c r="DN324" s="229" t="n">
        <f aca="false">SUM(DM324*BV324*4*6)</f>
        <v>0</v>
      </c>
      <c r="DO324" s="235"/>
      <c r="DP324" s="236" t="n">
        <f aca="false">SUM(DO324*50)</f>
        <v>0</v>
      </c>
      <c r="DQ324" s="229" t="n">
        <f aca="false">BZ324+CB324+CD324+CF324+CH324+CI324+CJ324+CL324+CN324+CP324+CR324+CT324+CV324+CX324+CZ324+DB324+DD324+DF324+DH324+DJ324+DL324+DN324+DP324</f>
        <v>232.5</v>
      </c>
      <c r="DR324" s="229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89</v>
      </c>
      <c r="C325" s="183" t="s">
        <v>76</v>
      </c>
      <c r="D325" s="96" t="s">
        <v>66</v>
      </c>
      <c r="E325" s="96" t="s">
        <v>82</v>
      </c>
      <c r="F325" s="107" t="s">
        <v>133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1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2" t="s">
        <v>309</v>
      </c>
      <c r="BN327" s="124" t="s">
        <v>76</v>
      </c>
      <c r="BO327" s="203" t="s">
        <v>66</v>
      </c>
      <c r="BP327" s="203" t="s">
        <v>138</v>
      </c>
      <c r="BQ327" s="206" t="s">
        <v>139</v>
      </c>
      <c r="BR327" s="203" t="n">
        <v>8</v>
      </c>
      <c r="BS327" s="203" t="n">
        <v>3</v>
      </c>
      <c r="BT327" s="203" t="n">
        <v>1</v>
      </c>
      <c r="BU327" s="203" t="n">
        <v>1</v>
      </c>
      <c r="BV327" s="203" t="n">
        <v>1</v>
      </c>
      <c r="BW327" s="205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2" t="s">
        <v>309</v>
      </c>
      <c r="BN328" s="203" t="s">
        <v>76</v>
      </c>
      <c r="BO328" s="203" t="s">
        <v>66</v>
      </c>
      <c r="BP328" s="124" t="s">
        <v>77</v>
      </c>
      <c r="BQ328" s="206" t="s">
        <v>88</v>
      </c>
      <c r="BR328" s="203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5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1"/>
      <c r="BN329" s="124"/>
      <c r="BO329" s="203"/>
      <c r="BP329" s="203"/>
      <c r="BQ329" s="206"/>
      <c r="BR329" s="203"/>
      <c r="BS329" s="203"/>
      <c r="BT329" s="203"/>
      <c r="BU329" s="203"/>
      <c r="BV329" s="203"/>
      <c r="BW329" s="205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310</v>
      </c>
      <c r="C338" s="137" t="s">
        <v>278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1" t="s">
        <v>311</v>
      </c>
      <c r="BN338" s="48" t="s">
        <v>278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310</v>
      </c>
      <c r="DY338" s="380" t="s">
        <v>278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3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9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140</v>
      </c>
      <c r="C340" s="152" t="s">
        <v>59</v>
      </c>
      <c r="D340" s="101" t="s">
        <v>66</v>
      </c>
      <c r="E340" s="101" t="s">
        <v>141</v>
      </c>
      <c r="F340" s="101" t="s">
        <v>142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5" t="n">
        <v>50</v>
      </c>
      <c r="M340" s="186" t="n">
        <f aca="false">SUM(N340+P340+R340+T340+V340)</f>
        <v>50</v>
      </c>
      <c r="N340" s="187" t="n">
        <v>10</v>
      </c>
      <c r="O340" s="188" t="n">
        <f aca="false">SUM(N340)*I340</f>
        <v>10</v>
      </c>
      <c r="P340" s="187" t="n">
        <v>10</v>
      </c>
      <c r="Q340" s="188" t="n">
        <f aca="false">J340*P340</f>
        <v>30</v>
      </c>
      <c r="R340" s="187" t="n">
        <v>30</v>
      </c>
      <c r="S340" s="188" t="n">
        <f aca="false">SUM(R340)*J340</f>
        <v>90</v>
      </c>
      <c r="T340" s="187"/>
      <c r="U340" s="188" t="n">
        <f aca="false">SUM(T340)*K340</f>
        <v>0</v>
      </c>
      <c r="V340" s="187"/>
      <c r="W340" s="188" t="n">
        <f aca="false">SUM(V340)*J340*5</f>
        <v>0</v>
      </c>
      <c r="X340" s="189" t="n">
        <f aca="false">SUM(J340*AX340*2+K340*AZ340*2)</f>
        <v>6</v>
      </c>
      <c r="Y340" s="189" t="n">
        <f aca="false">L340*J340*0.05</f>
        <v>7.5</v>
      </c>
      <c r="Z340" s="187"/>
      <c r="AA340" s="188"/>
      <c r="AB340" s="187"/>
      <c r="AC340" s="189" t="n">
        <f aca="false">SUM(AB340)*3*H340/5</f>
        <v>0</v>
      </c>
      <c r="AD340" s="187"/>
      <c r="AE340" s="190" t="n">
        <f aca="false">SUM(AD340*H340*(30+4))</f>
        <v>0</v>
      </c>
      <c r="AF340" s="187"/>
      <c r="AG340" s="188" t="n">
        <f aca="false">SUM(AF340*H340*3)</f>
        <v>0</v>
      </c>
      <c r="AH340" s="187"/>
      <c r="AI340" s="189" t="n">
        <f aca="false">SUM(AH340*H340/3)</f>
        <v>0</v>
      </c>
      <c r="AJ340" s="187"/>
      <c r="AK340" s="189" t="n">
        <f aca="false">SUM(AJ340*H340*2/3)</f>
        <v>0</v>
      </c>
      <c r="AL340" s="187" t="n">
        <v>1</v>
      </c>
      <c r="AM340" s="188" t="n">
        <f aca="false">SUM(AL340*H340*2)</f>
        <v>148</v>
      </c>
      <c r="AN340" s="187"/>
      <c r="AO340" s="188" t="n">
        <f aca="false">SUM(AN340*J340*2)</f>
        <v>0</v>
      </c>
      <c r="AP340" s="187"/>
      <c r="AQ340" s="189" t="n">
        <f aca="false">SUM(AP340*H340*2)</f>
        <v>0</v>
      </c>
      <c r="AR340" s="187"/>
      <c r="AS340" s="189" t="n">
        <f aca="false">SUM(J340*AR340*6)</f>
        <v>0</v>
      </c>
      <c r="AT340" s="187"/>
      <c r="AU340" s="189" t="n">
        <f aca="false">AT340*H340/3</f>
        <v>0</v>
      </c>
      <c r="AV340" s="187"/>
      <c r="AW340" s="188" t="n">
        <f aca="false">SUM(J340*AV340*6)</f>
        <v>0</v>
      </c>
      <c r="AX340" s="187" t="n">
        <v>1</v>
      </c>
      <c r="AY340" s="92" t="n">
        <f aca="false">AX340*H340/3</f>
        <v>24.6666666666667</v>
      </c>
      <c r="AZ340" s="187"/>
      <c r="BA340" s="189" t="n">
        <f aca="false">SUM(AZ340*K340*5*6)</f>
        <v>0</v>
      </c>
      <c r="BB340" s="187"/>
      <c r="BC340" s="189" t="n">
        <f aca="false">SUM(BB340*K340*4*6)</f>
        <v>0</v>
      </c>
      <c r="BD340" s="187"/>
      <c r="BE340" s="191" t="n">
        <f aca="false">SUM(BD340*50)</f>
        <v>0</v>
      </c>
      <c r="BF340" s="189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3" t="s">
        <v>312</v>
      </c>
      <c r="BN340" s="124" t="s">
        <v>59</v>
      </c>
      <c r="BO340" s="125" t="s">
        <v>66</v>
      </c>
      <c r="BP340" s="126" t="s">
        <v>141</v>
      </c>
      <c r="BQ340" s="127" t="s">
        <v>313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2"/>
      <c r="D341" s="96"/>
      <c r="E341" s="96"/>
      <c r="F341" s="101"/>
      <c r="G341" s="96"/>
      <c r="H341" s="101"/>
      <c r="I341" s="101"/>
      <c r="J341" s="101"/>
      <c r="K341" s="101"/>
      <c r="L341" s="112"/>
      <c r="M341" s="303"/>
      <c r="N341" s="112"/>
      <c r="O341" s="112" t="n">
        <f aca="false">SUM(N341)*I341</f>
        <v>0</v>
      </c>
      <c r="P341" s="112" t="n">
        <v>6</v>
      </c>
      <c r="Q341" s="304"/>
      <c r="R341" s="112" t="n">
        <v>14</v>
      </c>
      <c r="S341" s="304"/>
      <c r="T341" s="305"/>
      <c r="U341" s="87" t="n">
        <f aca="false">SUM(T341)*K341</f>
        <v>0</v>
      </c>
      <c r="V341" s="305"/>
      <c r="W341" s="87" t="n">
        <f aca="false">SUM(V341)*J341*3</f>
        <v>0</v>
      </c>
      <c r="X341" s="92" t="n">
        <f aca="false">2/8*J341*AX341</f>
        <v>0</v>
      </c>
      <c r="Y341" s="92"/>
      <c r="Z341" s="305"/>
      <c r="AA341" s="87"/>
      <c r="AB341" s="305"/>
      <c r="AC341" s="89" t="n">
        <f aca="false">SUM(AB341)*3*H341/5</f>
        <v>0</v>
      </c>
      <c r="AD341" s="305"/>
      <c r="AE341" s="87" t="n">
        <f aca="false">SUM(AD341*H341*(30+4))</f>
        <v>0</v>
      </c>
      <c r="AF341" s="305"/>
      <c r="AG341" s="87" t="n">
        <f aca="false">SUM(AF341*H341*3)</f>
        <v>0</v>
      </c>
      <c r="AH341" s="305"/>
      <c r="AI341" s="92" t="n">
        <f aca="false">SUM(AH341*H341/3)</f>
        <v>0</v>
      </c>
      <c r="AJ341" s="305"/>
      <c r="AK341" s="92" t="n">
        <f aca="false">SUM(AJ341*H341*2/3)</f>
        <v>0</v>
      </c>
      <c r="AL341" s="305"/>
      <c r="AM341" s="87" t="n">
        <f aca="false">SUM(AL341*H341)</f>
        <v>0</v>
      </c>
      <c r="AN341" s="305"/>
      <c r="AO341" s="87" t="n">
        <f aca="false">SUM(AN341*J341)</f>
        <v>0</v>
      </c>
      <c r="AP341" s="305"/>
      <c r="AQ341" s="89" t="n">
        <f aca="false">SUM(AP341*H341*2)</f>
        <v>0</v>
      </c>
      <c r="AR341" s="305"/>
      <c r="AS341" s="92" t="n">
        <f aca="false">SUM(J341*AR341*6)</f>
        <v>0</v>
      </c>
      <c r="AT341" s="86"/>
      <c r="AU341" s="92" t="n">
        <f aca="false">AT341*H341/3</f>
        <v>0</v>
      </c>
      <c r="AV341" s="305"/>
      <c r="AW341" s="109" t="n">
        <f aca="false">SUM(AV341*H341/3)</f>
        <v>0</v>
      </c>
      <c r="AX341" s="86"/>
      <c r="AY341" s="92" t="n">
        <f aca="false">AX341*J341*8/2</f>
        <v>0</v>
      </c>
      <c r="AZ341" s="305"/>
      <c r="BA341" s="92" t="n">
        <f aca="false">SUM(AZ341*K341*5*6)</f>
        <v>0</v>
      </c>
      <c r="BB341" s="305"/>
      <c r="BC341" s="89" t="n">
        <f aca="false">SUM(BB341*K341*4*6)</f>
        <v>0</v>
      </c>
      <c r="BD341" s="305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3"/>
      <c r="BM341" s="363" t="s">
        <v>230</v>
      </c>
      <c r="BN341" s="203" t="s">
        <v>59</v>
      </c>
      <c r="BO341" s="203" t="s">
        <v>66</v>
      </c>
      <c r="BP341" s="124" t="s">
        <v>141</v>
      </c>
      <c r="BQ341" s="206" t="s">
        <v>297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189</v>
      </c>
      <c r="C342" s="166" t="s">
        <v>59</v>
      </c>
      <c r="D342" s="96" t="s">
        <v>66</v>
      </c>
      <c r="E342" s="101" t="s">
        <v>141</v>
      </c>
      <c r="F342" s="101" t="s">
        <v>314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3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4" t="n">
        <f aca="false">J342*P342</f>
        <v>18</v>
      </c>
      <c r="R342" s="112" t="n">
        <v>14</v>
      </c>
      <c r="S342" s="304" t="n">
        <f aca="false">SUM(R342)*J342</f>
        <v>42</v>
      </c>
      <c r="T342" s="305"/>
      <c r="U342" s="87" t="n">
        <f aca="false">SUM(T342)*K342</f>
        <v>0</v>
      </c>
      <c r="V342" s="305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5"/>
      <c r="AA342" s="87"/>
      <c r="AB342" s="305"/>
      <c r="AC342" s="89" t="n">
        <f aca="false">SUM(AB342)*3*H342/5</f>
        <v>0</v>
      </c>
      <c r="AD342" s="305"/>
      <c r="AE342" s="87" t="n">
        <f aca="false">SUM(AD342*H342*(30+4))</f>
        <v>0</v>
      </c>
      <c r="AF342" s="305"/>
      <c r="AG342" s="87" t="n">
        <f aca="false">SUM(AF342*H342*3)</f>
        <v>0</v>
      </c>
      <c r="AH342" s="305"/>
      <c r="AI342" s="92" t="n">
        <f aca="false">SUM(AH342*H342/3)</f>
        <v>0</v>
      </c>
      <c r="AJ342" s="305"/>
      <c r="AK342" s="92" t="n">
        <f aca="false">SUM(AJ342*H342*2/3)</f>
        <v>0</v>
      </c>
      <c r="AL342" s="305"/>
      <c r="AM342" s="87" t="n">
        <f aca="false">SUM(AL342*H342)</f>
        <v>0</v>
      </c>
      <c r="AN342" s="305"/>
      <c r="AO342" s="87" t="n">
        <f aca="false">SUM(AN342*J342)</f>
        <v>0</v>
      </c>
      <c r="AP342" s="305"/>
      <c r="AQ342" s="89" t="n">
        <f aca="false">SUM(AP342*H342*2)</f>
        <v>0</v>
      </c>
      <c r="AR342" s="305"/>
      <c r="AS342" s="92" t="n">
        <f aca="false">SUM(J342*AR342*6)</f>
        <v>0</v>
      </c>
      <c r="AT342" s="86"/>
      <c r="AU342" s="92" t="n">
        <f aca="false">AT342*H342/3</f>
        <v>0</v>
      </c>
      <c r="AV342" s="305"/>
      <c r="AW342" s="109" t="n">
        <f aca="false">SUM(AV342*H342/3)</f>
        <v>0</v>
      </c>
      <c r="AX342" s="86"/>
      <c r="AY342" s="92" t="n">
        <f aca="false">AX342*J342*8/2</f>
        <v>0</v>
      </c>
      <c r="AZ342" s="305"/>
      <c r="BA342" s="92" t="n">
        <f aca="false">SUM(AZ342*K342*5*6)</f>
        <v>0</v>
      </c>
      <c r="BB342" s="305"/>
      <c r="BC342" s="89" t="n">
        <f aca="false">SUM(BB342*K342*4*6)</f>
        <v>0</v>
      </c>
      <c r="BD342" s="305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4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189</v>
      </c>
      <c r="C343" s="107" t="s">
        <v>65</v>
      </c>
      <c r="D343" s="107" t="s">
        <v>66</v>
      </c>
      <c r="E343" s="107" t="s">
        <v>121</v>
      </c>
      <c r="F343" s="107" t="s">
        <v>315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3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4" t="n">
        <f aca="false">J343*P343</f>
        <v>24</v>
      </c>
      <c r="R343" s="112" t="n">
        <v>14</v>
      </c>
      <c r="S343" s="304" t="n">
        <f aca="false">SUM(R343)*J343</f>
        <v>56</v>
      </c>
      <c r="T343" s="305"/>
      <c r="U343" s="87" t="n">
        <f aca="false">SUM(T343)*K343</f>
        <v>0</v>
      </c>
      <c r="V343" s="305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5"/>
      <c r="AA343" s="87"/>
      <c r="AB343" s="305"/>
      <c r="AC343" s="89" t="n">
        <f aca="false">SUM(AB343)*3*H343/5</f>
        <v>0</v>
      </c>
      <c r="AD343" s="305"/>
      <c r="AE343" s="87" t="n">
        <f aca="false">SUM(AD343*H343*(30+4))</f>
        <v>0</v>
      </c>
      <c r="AF343" s="305"/>
      <c r="AG343" s="81" t="n">
        <f aca="false">SUM(AF343*H343*3)</f>
        <v>0</v>
      </c>
      <c r="AH343" s="305"/>
      <c r="AI343" s="92" t="n">
        <f aca="false">SUM(AH343*H343/3)</f>
        <v>0</v>
      </c>
      <c r="AJ343" s="305"/>
      <c r="AK343" s="92" t="n">
        <f aca="false">SUM(AJ343*H343*2/3)</f>
        <v>0</v>
      </c>
      <c r="AL343" s="305"/>
      <c r="AM343" s="87" t="n">
        <f aca="false">SUM(AL343*H343)</f>
        <v>0</v>
      </c>
      <c r="AN343" s="305"/>
      <c r="AO343" s="87" t="n">
        <f aca="false">SUM(AN343*J343)</f>
        <v>0</v>
      </c>
      <c r="AP343" s="305"/>
      <c r="AQ343" s="89" t="n">
        <f aca="false">SUM(AP343*H343*2)</f>
        <v>0</v>
      </c>
      <c r="AR343" s="305"/>
      <c r="AS343" s="92" t="n">
        <f aca="false">SUM(J343*AR343*6)</f>
        <v>0</v>
      </c>
      <c r="AT343" s="86"/>
      <c r="AU343" s="92" t="n">
        <f aca="false">AT343*H343/3</f>
        <v>0</v>
      </c>
      <c r="AV343" s="305"/>
      <c r="AW343" s="110" t="n">
        <f aca="false">SUM(AV343*H343/3)</f>
        <v>0</v>
      </c>
      <c r="AX343" s="86"/>
      <c r="AY343" s="92" t="n">
        <f aca="false">AX343*J343*8/2</f>
        <v>0</v>
      </c>
      <c r="AZ343" s="305"/>
      <c r="BA343" s="92" t="n">
        <f aca="false">SUM(AZ343*K343*5*6)</f>
        <v>0</v>
      </c>
      <c r="BB343" s="305"/>
      <c r="BC343" s="89" t="n">
        <f aca="false">SUM(BB343*K343*4*6)</f>
        <v>0</v>
      </c>
      <c r="BD343" s="305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4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5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5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316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317</v>
      </c>
      <c r="BN355" s="415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317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3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6"/>
      <c r="BN356" s="417"/>
      <c r="BO356" s="417"/>
      <c r="BP356" s="417"/>
      <c r="BQ356" s="417"/>
      <c r="BR356" s="418"/>
      <c r="BS356" s="418"/>
      <c r="BT356" s="418"/>
      <c r="BU356" s="417"/>
      <c r="BV356" s="418"/>
      <c r="BW356" s="419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91</v>
      </c>
      <c r="C357" s="152" t="s">
        <v>76</v>
      </c>
      <c r="D357" s="96" t="s">
        <v>66</v>
      </c>
      <c r="E357" s="101" t="s">
        <v>77</v>
      </c>
      <c r="F357" s="101" t="s">
        <v>88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5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92</v>
      </c>
      <c r="C359" s="152" t="s">
        <v>76</v>
      </c>
      <c r="D359" s="96" t="s">
        <v>66</v>
      </c>
      <c r="E359" s="101" t="s">
        <v>77</v>
      </c>
      <c r="F359" s="101" t="s">
        <v>88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4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6"/>
      <c r="BP361" s="96"/>
      <c r="BQ361" s="366"/>
      <c r="BR361" s="96"/>
      <c r="BS361" s="96"/>
      <c r="BT361" s="420"/>
      <c r="BU361" s="420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5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1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3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5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5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5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5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1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3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2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2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5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2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5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2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2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2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5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2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5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2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2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2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2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2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2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2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2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2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3"/>
      <c r="B406" s="424" t="s">
        <v>318</v>
      </c>
      <c r="C406" s="425"/>
      <c r="D406" s="426"/>
      <c r="E406" s="426"/>
      <c r="F406" s="426"/>
      <c r="G406" s="426"/>
      <c r="H406" s="426"/>
      <c r="I406" s="426"/>
      <c r="J406" s="426"/>
      <c r="K406" s="426"/>
      <c r="L406" s="427" t="n">
        <f aca="false">SUM(L389+L309+L282+L269+L253+L241+L226+L210+L181+L166+L149+L135+L119+L105+L87+L71+L57+L41+L24+L9)</f>
        <v>2664</v>
      </c>
      <c r="M406" s="428" t="n">
        <f aca="false">SUM(M389+M309+M282+M269+M253+M241+M226+M210+M181+M166+M149+M135+M119+M105+M87+M71+M57+M41+M24+M9)</f>
        <v>2440</v>
      </c>
      <c r="N406" s="428" t="n">
        <f aca="false">SUM(N389+N309+N282+N269+N253+N241+N226+N210+N181+N166+N149+N135+N119+N105+N87+N71+N57+N41+N24+N9)</f>
        <v>664</v>
      </c>
      <c r="O406" s="427" t="n">
        <f aca="false">SUM(O389+O309+O282+O269+O253+O241+O226+O210+O181+O166+O149+O135+O119+O105+O87+O71+O57+O41+O24+O9+O321+O338+O355+O372)</f>
        <v>746</v>
      </c>
      <c r="P406" s="428" t="n">
        <f aca="false">SUM(P389+P309+P282+P269+P253+P241+P226+P210+P181+P166+P149+P135+P119+P105+P87+P71+P57+P41+P24+P9)</f>
        <v>526</v>
      </c>
      <c r="Q406" s="427" t="n">
        <f aca="false">SUM(Q389+Q309+Q282+Q269+Q253+Q241+Q226+Q210+Q181+Q166+Q149+Q135+Q119+Q105+Q87+Q71+Q57+Q41+Q24+Q9+Q321+Q338+Q355+Q372)</f>
        <v>798</v>
      </c>
      <c r="R406" s="428" t="n">
        <f aca="false">SUM(R389+R309+R282+R269+R253+R241+R226+R210+R181+R166+R149+R135+R119+R105+R87+R71+R57+R41+R24+R9+R321+R338+R355+R372)</f>
        <v>1926</v>
      </c>
      <c r="S406" s="427" t="n">
        <f aca="false">SUM(S389+S309+S282+S269+S253+S241+S226+S210+S181+S166+S149+S135+S119+S105+S87+S71+S57+S41+S24+S9+S321+S338+S355+S372)</f>
        <v>2604</v>
      </c>
      <c r="T406" s="427" t="n">
        <f aca="false">SUM(T389+T309+T282+T269+T253+T241+T226+T210+T181+T166+T149+T135+T119+T105+T87+T71+T57+T41+T24+T9+T321+T338+T355+T372)</f>
        <v>0</v>
      </c>
      <c r="U406" s="427" t="n">
        <f aca="false">SUM(U389+U309+U282+U269+U253+U241+U226+U210+U181+U166+U149+U135+U119+U105+U87+U71+U57+U41+U24+U9+U321+U338+U355+U372)</f>
        <v>0</v>
      </c>
      <c r="V406" s="427" t="n">
        <f aca="false">SUM(V389+V309+V282+V269+V253+V241+V226+V210+V181+V166+V149+V135+V119+V105+V87+V71+V57+V41+V24+V9+V321+V338+V355+V372)</f>
        <v>10</v>
      </c>
      <c r="W406" s="427" t="n">
        <f aca="false">SUM(W389+W309+W282+W269+W253+W241+W226+W210+W181+W166+W149+W135+W119+W105+W87+W71+W57+W41+W24+W9+W321+W338+W355+W372)</f>
        <v>50</v>
      </c>
      <c r="X406" s="427" t="n">
        <f aca="false">SUM(X389+X309+X282+X269+X253+X241+X226+X210+X181+X166+X149+X135+X119+X105+X87+X71+X57+X41+X24+X9+X321+X338+X355+X372)</f>
        <v>73</v>
      </c>
      <c r="Y406" s="427" t="n">
        <f aca="false">SUM(Y389+Y309+Y282+Y269+Y253+Y241+Y226+Y210+Y181+Y166+Y149+Y135+Y119+Y105+Y87+Y71+Y57+Y41+Y24+Y9+Y321+Y338+Y355+Y372)</f>
        <v>259</v>
      </c>
      <c r="Z406" s="427" t="n">
        <f aca="false">SUM(Z389+Z309+Z282+Z269+Z253+Z241+Z226+Z210+Z181+Z166+Z149+Z135+Z119+Z105+Z87+Z71+Z57+Z41+Z24+Z9+Z321+Z338+Z355+Z372)</f>
        <v>0</v>
      </c>
      <c r="AA406" s="427" t="n">
        <f aca="false">SUM(AA389+AA309+AA282+AA269+AA253+AA241+AA226+AA210+AA181+AA166+AA149+AA135+AA119+AA105+AA87+AA71+AA57+AA41+AA24+AA9+AA321+AA338+AA355+AA372)</f>
        <v>0</v>
      </c>
      <c r="AB406" s="427" t="n">
        <f aca="false">SUM(AB389+AB309+AB282+AB269+AB253+AB241+AB226+AB210+AB181+AB166+AB149+AB135+AB119+AB105+AB87+AB71+AB57+AB41+AB24+AB9+AB321+AB338+AB355+AB372)</f>
        <v>0</v>
      </c>
      <c r="AC406" s="427" t="n">
        <f aca="false">SUM(AC389+AC309+AC282+AC269+AC253+AC241+AC226+AC210+AC181+AC166+AC149+AC135+AC119+AC105+AC87+AC71+AC57+AC41+AC24+AC9+AC321+AC338+AC355+AC372)</f>
        <v>0</v>
      </c>
      <c r="AD406" s="427" t="n">
        <f aca="false">SUM(AD389+AD309+AD282+AD269+AD253+AD241+AD226+AD210+AD181+AD166+AD149+AD135+AD119+AD105+AD87+AD71+AD57+AD41+AD24+AD9+AD321+AD338+AD355+AD372)</f>
        <v>60</v>
      </c>
      <c r="AE406" s="427" t="n">
        <f aca="false">SUM(AE389+AE309+AE282+AE269+AE253+AE241+AE226+AE210+AE181+AE166+AE149+AE135+AE119+AE105+AE87+AE71+AE57+AE41+AE24+AE9+AE321+AE338+AE355+AE372)</f>
        <v>600</v>
      </c>
      <c r="AF406" s="427" t="n">
        <f aca="false">SUM(AF389+AF309+AF282+AF269+AF253+AF241+AF226+AF210+AF181+AF166+AF149+AF135+AF119+AF105+AF87+AF71+AF57+AF41+AF24+AF9+AF321+AF338+AF355+AF372)</f>
        <v>73</v>
      </c>
      <c r="AG406" s="427" t="n">
        <f aca="false">SUM(AG389+AG309+AG282+AG269+AG253+AG241+AG226+AG210+AG181+AG166+AG149+AG135+AG119+AG105+AG87+AG71+AG57+AG41+AG24+AG9+AG321+AG338+AG355+AG372)</f>
        <v>72</v>
      </c>
      <c r="AH406" s="427" t="n">
        <f aca="false">SUM(AH389+AH309+AH282+AH269+AH253+AH241+AH226+AH210+AH181+AH166+AH149+AH135+AH119+AH105+AH87+AH71+AH57+AH41+AH24+AH9+AH321+AH338+AH355+AH372)</f>
        <v>8</v>
      </c>
      <c r="AI406" s="427" t="n">
        <f aca="false">SUM(AI389+AI309+AI282+AI269+AI253+AI241+AI226+AI210+AI181+AI166+AI149+AI135+AI119+AI105+AI87+AI71+AI57+AI41+AI24+AI9+AI321+AI338+AI355+AI372)</f>
        <v>45</v>
      </c>
      <c r="AJ406" s="427" t="n">
        <f aca="false">SUM(AJ389+AJ309+AJ282+AJ269+AJ253+AJ241+AJ226+AJ210+AJ181+AJ166+AJ149+AJ135+AJ119+AJ105+AJ87+AJ71+AJ57+AJ41+AJ24+AJ9+AJ321+AJ338+AJ355+AJ372)</f>
        <v>0</v>
      </c>
      <c r="AK406" s="427" t="n">
        <f aca="false">SUM(AK389+AK309+AK282+AK269+AK253+AK241+AK226+AK210+AK181+AK166+AK149+AK135+AK119+AK105+AK87+AK71+AK57+AK41+AK24+AK9+AK321+AK338+AK355+AK372)</f>
        <v>0</v>
      </c>
      <c r="AL406" s="427" t="n">
        <f aca="false">SUM(AL389+AL309+AL282+AL269+AL253+AL241+AL226+AL210+AL181+AL166+AL149+AL135+AL119+AL105+AL87+AL71+AL57+AL41+AL24+AL9+AL321+AL338+AL355+AL372)</f>
        <v>45</v>
      </c>
      <c r="AM406" s="427" t="n">
        <f aca="false">SUM(AM389+AM309+AM282+AM269+AM253+AM241+AM226+AM210+AM181+AM166+AM149+AM135+AM119+AM105+AM87+AM71+AM57+AM41+AM24+AM9+AM321+AM338+AM355+AM372)</f>
        <v>1804</v>
      </c>
      <c r="AN406" s="427" t="n">
        <f aca="false">SUM(AN389+AN309+AN282+AN269+AN253+AN241+AN226+AN210+AN181+AN166+AN149+AN135+AN119+AN105+AN87+AN71+AN57+AN41+AN24+AN9+AN321+AN338+AN355+AN372)</f>
        <v>0</v>
      </c>
      <c r="AO406" s="427" t="n">
        <f aca="false">SUM(AO389+AO309+AO282+AO269+AO253+AO241+AO226+AO210+AO181+AO166+AO149+AO135+AO119+AO105+AO87+AO71+AO57+AO41+AO24+AO9+AO321+AO338+AO355+AO372)</f>
        <v>0</v>
      </c>
      <c r="AP406" s="427" t="n">
        <f aca="false">SUM(AP389+AP309+AP282+AP269+AP253+AP241+AP226+AP210+AP181+AP166+AP149+AP135+AP119+AP105+AP87+AP71+AP57+AP41+AP24+AP9+AP321+AP338+AP355+AP372)</f>
        <v>0</v>
      </c>
      <c r="AQ406" s="427" t="n">
        <f aca="false">SUM(AQ389+AQ309+AQ282+AQ269+AQ253+AQ241+AQ226+AQ210+AQ181+AQ166+AQ149+AQ135+AQ119+AQ105+AQ87+AQ71+AQ57+AQ41+AQ24+AQ9+AQ321+AQ338+AQ355+AQ372)</f>
        <v>0</v>
      </c>
      <c r="AR406" s="427" t="n">
        <f aca="false">SUM(AR389+AR309+AR282+AR269+AR253+AR241+AR226+AR210+AR181+AR166+AR149+AR135+AR119+AR105+AR87+AR71+AR57+AR41+AR24+AR9+AR321+AR338+AR355+AR372)</f>
        <v>45</v>
      </c>
      <c r="AS406" s="428" t="n">
        <f aca="false">SUM(AS389+AS309+AS282+AS269+AS253+AS241+AS226+AS210+AS181+AS166+AS149+AS135+AS119+AS105+AS87+AS71+AS57+AS41+AS24+AS9+AS321+AS338+AS355+AS372)</f>
        <v>287</v>
      </c>
      <c r="AT406" s="427" t="n">
        <f aca="false">SUM(AT389+AT309+AT282+AT269+AT253+AT241+AT226+AT210+AT181+AT166+AT149+AT135+AT119+AT105+AT87+AT71+AT57+AT41+AT24+AT9+AT321+AT338+AT355+AT372)</f>
        <v>0</v>
      </c>
      <c r="AU406" s="427" t="n">
        <f aca="false">SUM(AU389+AU309+AU282+AU269+AU253+AU241+AU226+AU210+AU181+AU166+AU149+AU135+AU119+AU105+AU87+AU71+AU57+AU41+AU24+AU9+AU321+AU338+AU355+AU372)</f>
        <v>11.33</v>
      </c>
      <c r="AV406" s="427" t="n">
        <f aca="false">SUM(AV389+AV309+AV282+AV269+AV253+AV241+AV226+AV210+AV181+AV166+AV149+AV135+AV119+AV105+AV87+AV71+AV57+AV41+AV24+AV9+AV321+AV338+AV355+AV372)</f>
        <v>0</v>
      </c>
      <c r="AW406" s="427" t="n">
        <f aca="false">SUM(AW389+AW309+AW282+AW269+AW253+AW241+AW226+AW210+AW181+AW166+AW149+AW135+AW119+AW105+AW87+AW71+AW57+AW41+AW24+AW9+AW321+AW338+AW355+AW372)</f>
        <v>0</v>
      </c>
      <c r="AX406" s="427" t="n">
        <f aca="false">SUM(AX389+AX309+AX282+AX269+AX253+AX241+AX226+AX210+AX181+AX166+AX149+AX135+AX119+AX105+AX87+AX71+AX57+AX41+AX24+AX9+AX321+AX338+AX355+AX372)</f>
        <v>43.6666666666667</v>
      </c>
      <c r="AY406" s="427" t="n">
        <f aca="false">SUM(AY389+AY309+AY282+AY269+AY253+AY241+AY226+AY210+AY181+AY166+AY149+AY135+AY119+AY105+AY87+AY71+AY57+AY41+AY24+AY9+AY321+AY338+AY355+AY372)</f>
        <v>254.666666666667</v>
      </c>
      <c r="AZ406" s="427" t="n">
        <f aca="false">SUM(AZ389+AZ309+AZ282+AZ269+AZ253+AZ241+AZ226+AZ210+AZ181+AZ166+AZ149+AZ135+AZ119+AZ105+AZ87+AZ71+AZ57+AZ41+AZ24+AZ9+AZ321+AZ338+AZ355+AZ372)</f>
        <v>20</v>
      </c>
      <c r="BA406" s="427" t="n">
        <f aca="false">SUM(BA389+BA309+BA282+BA269+BA253+BA241+BA226+BA210+BA181+BA166+BA149+BA135+BA119+BA105+BA87+BA71+BA57+BA41+BA24+BA9+BA321+BA338+BA355+BA372)</f>
        <v>64</v>
      </c>
      <c r="BB406" s="427" t="n">
        <f aca="false">SUM(BB389+BB309+BB282+BB269+BB253+BB241+BB226+BB210+BB181+BB166+BB149+BB135+BB119+BB105+BB87+BB71+BB57+BB41+BB24+BB9+BB321+BB338+BB355+BB372)</f>
        <v>1</v>
      </c>
      <c r="BC406" s="427" t="n">
        <f aca="false">SUM(BC389+BC309+BC282+BC269+BC253+BC241+BC226+BC210+BC181+BC166+BC149+BC135+BC119+BC105+BC87+BC71+BC57+BC41+BC24+BC9+BC321+BC338+BC355+BC372)</f>
        <v>2</v>
      </c>
      <c r="BD406" s="427" t="n">
        <f aca="false">SUM(BD389+BD309+BD282+BD269+BD253+BD241+BD226+BD210+BD181+BD166+BD149+BD135+BD119+BD105+BD87+BD71+BD57+BD41+BD24+BD9+BD321+BD338+BD355+BD372)</f>
        <v>4</v>
      </c>
      <c r="BE406" s="427" t="n">
        <f aca="false">SUM(BE389+BE309+BE282+BE269+BE253+BE241+BE226+BE210+BE181+BE166+BE149+BE135+BE119+BE105+BE87+BE71+BE57+BE41+BE24+BE9+BE321+BE338+BE355+BE372)</f>
        <v>75</v>
      </c>
      <c r="BF406" s="427" t="n">
        <v>7705</v>
      </c>
      <c r="BG406" s="427" t="n">
        <v>4878.7</v>
      </c>
      <c r="BH406" s="427" t="n">
        <f aca="false">SUM(BH389+BH309+BH282+BH269+BH253+BH241+BH226+BH210+BH181+BH166+BH149+BH135+BH119+BH105+BH87+BH71+BH57+BH41+BH24+BH9+BH321+BH338+BH355+BH372)</f>
        <v>7744.99666666667</v>
      </c>
      <c r="BI406" s="427" t="n">
        <f aca="false">SUM(BI389+BI309+BI282+BI269+BI253+BI241+BI226+BI210+BI181+BI166+BI149+BI135+BI119+BI105+BI87+BI71+BI57+BI41+BI24+BI9+BI321+BI338+BI355+BI372)</f>
        <v>4878.66666666667</v>
      </c>
      <c r="BJ406" s="427"/>
      <c r="BK406" s="429"/>
      <c r="BL406" s="430"/>
      <c r="BM406" s="424" t="s">
        <v>318</v>
      </c>
      <c r="BN406" s="427"/>
      <c r="BO406" s="427"/>
      <c r="BP406" s="427"/>
      <c r="BQ406" s="427"/>
      <c r="BR406" s="427"/>
      <c r="BS406" s="427"/>
      <c r="BT406" s="427"/>
      <c r="BU406" s="427"/>
      <c r="BV406" s="427"/>
      <c r="BW406" s="427" t="n">
        <f aca="false">SUM(BW389+BW309+BW282+BW269+BW253+BW241+BW226+BW210+BW181+BW166+BW149+BW135+BW119+BW105+BW87+BW71+BW57+BW41+BW24+BW9+BW321+BW338+BW355+BW372)</f>
        <v>3202</v>
      </c>
      <c r="BX406" s="427" t="n">
        <f aca="false">SUM(BX389+BX309+BX282+BX269+BX253+BX241+BX226+BX210+BX181+BX166+BX149+BX135+BX119+BX105+BX87+BX71+BX57+BX41+BX24+BX9+BX321+BX338+BX355+BX372)</f>
        <v>3136</v>
      </c>
      <c r="BY406" s="427" t="n">
        <f aca="false">SUM(BY389+BY309+BY282+BY269+BY253+BY241+BY226+BY210+BY181+BY166+BY149+BY135+BY119+BY105+BY87+BY71+BY57+BY41+BY24+BY9+BY321+BY338+BY355+BY372)</f>
        <v>936</v>
      </c>
      <c r="BZ406" s="427" t="n">
        <f aca="false">SUM(BZ389+BZ309+BZ282+BZ269+BZ253+BZ241+BZ226+BZ210+BZ181+BZ166+BZ149+BZ135+BZ119+BZ105+BZ87+BZ71+BZ57+BZ41+BZ24+BZ9+BZ321+BZ338+BZ355+BZ372)</f>
        <v>936</v>
      </c>
      <c r="CA406" s="427" t="n">
        <f aca="false">SUM(CA389+CA309+CA282+CA269+CA253+CA241+CA226+CA210+CA181+CA166+CA149+CA135+CA119+CA105+CA87+CA71+CA57+CA41+CA24+CA9+CA321+CA338+CA355+CA372)</f>
        <v>660</v>
      </c>
      <c r="CB406" s="427" t="n">
        <f aca="false">SUM(CB389+CB309+CB282+CB269+CB253+CB241+CB226+CB210+CB181+CB166+CB149+CB135+CB119+CB105+CB87+CB71+CB57+CB41+CB24+CB9+CB321+CB338+CB355+CB372)</f>
        <v>1002</v>
      </c>
      <c r="CC406" s="427" t="n">
        <f aca="false">SUM(CC389+CC309+CC282+CC269+CC253+CC241+CC226+CC210+CC181+CC166+CC149+CC135+CC119+CC105+CC87+CC71+CC57+CC41+CC24+CC9+CC321+CC338+CC355+CC372)</f>
        <v>1538</v>
      </c>
      <c r="CD406" s="427" t="n">
        <f aca="false">SUM(CD389+CD309+CD282+CD269+CD253+CD241+CD226+CD210+CD181+CD166+CD149+CD135+CD119+CD105+CD87+CD71+CD57+CD41+CD24+CD9+CD321+CD338+CD355+CD372)</f>
        <v>2580</v>
      </c>
      <c r="CE406" s="427" t="n">
        <f aca="false">SUM(CE389+CE309+CE282+CE269+CE253+CE241+CE226+CE210+CE181+CE166+CE149+CE135+CE119+CE105+CE87+CE71+CE57+CE41+CE24+CE9+CE321+CE338+CE355+CE372)</f>
        <v>0</v>
      </c>
      <c r="CF406" s="427" t="n">
        <f aca="false">SUM(CF389+CF309+CF282+CF269+CF253+CF241+CF226+CF210+CF181+CF166+CF149+CF135+CF119+CF105+CF87+CF71+CF57+CF41+CF24+CF9+CF321+CF338+CF355+CF372)</f>
        <v>0</v>
      </c>
      <c r="CG406" s="427" t="n">
        <f aca="false">SUM(CG389+CG309+CG282+CG269+CG253+CG241+CG226+CG210+CG181+CG166+CG149+CG135+CG119+CG105+CG87+CG71+CG57+CG41+CG24+CG9+CG321+CG338+CG355+CG372)</f>
        <v>2</v>
      </c>
      <c r="CH406" s="427" t="n">
        <f aca="false">SUM(CH389+CH309+CH282+CH269+CH253+CH241+CH226+CH210+CH181+CH166+CH149+CH135+CH119+CH105+CH87+CH71+CH57+CH41+CH24+CH9+CH321+CH338+CH355+CH372)</f>
        <v>2</v>
      </c>
      <c r="CI406" s="427" t="n">
        <f aca="false">SUM(CI389+CI309+CI282+CI269+CI253+CI241+CI226+CI210+CI181+CI166+CI149+CI135+CI119+CI105+CI87+CI71+CI57+CI41+CI24+CI9+CI321+CI338+CI355+CI372)</f>
        <v>116.666666666667</v>
      </c>
      <c r="CJ406" s="427" t="n">
        <f aca="false">SUM(CJ389+CJ309+CJ282+CJ269+CJ253+CJ241+CJ226+CJ210+CJ181+CJ166+CJ149+CJ135+CJ119+CJ105+CJ87+CJ71+CJ57+CJ41+CJ24+CJ9+CJ321+CJ338+CJ355+CJ372)</f>
        <v>326.3</v>
      </c>
      <c r="CK406" s="427" t="n">
        <f aca="false">SUM(CK389+CK309+CK282+CK269+CK253+CK241+CK226+CK210+CK181+CK166+CK149+CK135+CK119+CK105+CK87+CK71+CK57+CK41+CK24+CK9+CK321+CK338+CK355+CK372)</f>
        <v>0</v>
      </c>
      <c r="CL406" s="427" t="n">
        <f aca="false">SUM(CL389+CL309+CL282+CL269+CL253+CL241+CL226+CL210+CL181+CL166+CL149+CL135+CL119+CL105+CL87+CL71+CL57+CL41+CL24+CL9+CL321+CL338+CL355+CL372)</f>
        <v>0</v>
      </c>
      <c r="CM406" s="427" t="n">
        <f aca="false">SUM(CM389+CM309+CM282+CM269+CM253+CM241+CM226+CM210+CM181+CM166+CM149+CM135+CM119+CM105+CM87+CM71+CM57+CM41+CM24+CM9+CM321+CM338+CM355+CM372)</f>
        <v>8</v>
      </c>
      <c r="CN406" s="427" t="n">
        <f aca="false">SUM(CN389+CN309+CN282+CN269+CN253+CN241+CN226+CN210+CN181+CN166+CN149+CN135+CN119+CN105+CN87+CN71+CN57+CN41+CN24+CN9+CN321+CN338+CN355+CN372)</f>
        <v>72</v>
      </c>
      <c r="CO406" s="427" t="n">
        <f aca="false">SUM(CO389+CO309+CO282+CO269+CO253+CO241+CO226+CO210+CO181+CO166+CO149+CO135+CO119+CO105+CO87+CO71+CO57+CO41+CO24+CO9+CO321+CO338+CO355+CO372)</f>
        <v>17</v>
      </c>
      <c r="CP406" s="427" t="n">
        <f aca="false">SUM(CP389+CP309+CP282+CP269+CP253+CP241+CP226+CP210+CP181+CP166+CP149+CP135+CP119+CP105+CP87+CP71+CP57+CP41+CP24+CP9+CP321+CP338+CP355+CP372)</f>
        <v>585</v>
      </c>
      <c r="CQ406" s="427" t="n">
        <f aca="false">SUM(CQ389+CQ309+CQ282+CQ269+CQ253+CQ241+CQ226+CQ210+CQ181+CQ166+CQ149+CQ135+CQ119+CQ105+CQ87+CQ71+CQ57+CQ41+CQ24+CQ9+CQ321+CQ338+CQ355+CQ372)</f>
        <v>10</v>
      </c>
      <c r="CR406" s="427" t="n">
        <f aca="false">SUM(CR389+CR309+CR282+CR269+CR253+CR241+CR226+CR210+CR181+CR166+CR149+CR135+CR119+CR105+CR87+CR71+CR57+CR41+CR24+CR9+CR321+CR338+CR355+CR372)</f>
        <v>318</v>
      </c>
      <c r="CS406" s="427" t="n">
        <f aca="false">SUM(CS389+CS309+CS282+CS269+CS253+CS241+CS226+CS210+CS181+CS166+CS149+CS135+CS119+CS105+CS87+CS71+CS57+CS41+CS24+CS9+CS321+CS338+CS355+CS372)</f>
        <v>10</v>
      </c>
      <c r="CT406" s="427" t="n">
        <f aca="false">SUM(CT389+CT309+CT282+CT269+CT253+CT241+CT226+CT210+CT181+CT166+CT149+CT135+CT119+CT105+CT87+CT71+CT57+CT41+CT24+CT9+CT321+CT338+CT355+CT372)</f>
        <v>132.333333333333</v>
      </c>
      <c r="CU406" s="427" t="n">
        <f aca="false">SUM(CU389+CU309+CU282+CU269+CU253+CU241+CU226+CU210+CU181+CU166+CU149+CU135+CU119+CU105+CU87+CU71+CU57+CU41+CU24+CU9+CU321+CU338+CU355+CU372)</f>
        <v>2</v>
      </c>
      <c r="CV406" s="428" t="n">
        <f aca="false">SUM(CV389+CV309+CV282+CV269+CV253+CV241+CV226+CV210+CV181+CV166+CV149+CV135+CV119+CV105+CV87+CV71+CV57+CV41+CV24+CV9+CV321+CV338+CV355+CV372)</f>
        <v>26</v>
      </c>
      <c r="CW406" s="427" t="n">
        <f aca="false">SUM(CW389+CW309+CW282+CW269+CW253+CW241+CW226+CW210+CW181+CW166+CW149+CW135+CW119+CW105+CW87+CW71+CW57+CW41+CW24+CW9+CW321+CW338+CW355+CW372)</f>
        <v>32</v>
      </c>
      <c r="CX406" s="427" t="n">
        <f aca="false">SUM(CX389+CX309+CX282+CX269+CX253+CX241+CX226+CX210+CX181+CX166+CX149+CX135+CX119+CX105+CX87+CX71+CX57+CX41+CX24+CX9+CX321+CX338+CX355+CX372)</f>
        <v>1772</v>
      </c>
      <c r="CY406" s="427" t="n">
        <f aca="false">SUM(CY389+CY309+CY282+CY269+CY253+CY241+CY226+CY210+CY181+CY166+CY149+CY135+CY119+CY105+CY87+CY71+CY57+CY41+CY24+CY9+CY321+CY338+CY355+CY372)</f>
        <v>0</v>
      </c>
      <c r="CZ406" s="427" t="n">
        <f aca="false">SUM(CZ389+CZ309+CZ282+CZ269+CZ253+CZ241+CZ226+CZ210+CZ181+CZ166+CZ149+CZ135+CZ119+CZ105+CZ87+CZ71+CZ57+CZ41+CZ24+CZ9+CZ321+CZ338+CZ355+CZ372)</f>
        <v>0</v>
      </c>
      <c r="DA406" s="427" t="n">
        <f aca="false">SUM(DA389+DA309+DA282+DA269+DA253+DA241+DA226+DA210+DA181+DA166+DA149+DA135+DA119+DA105+DA87+DA71+DA57+DA41+DA24+DA9+DA321+DA338+DA355+DA372)</f>
        <v>1</v>
      </c>
      <c r="DB406" s="427" t="n">
        <f aca="false">SUM(DB389+DB309+DB282+DB269+DB253+DB241+DB226+DB210+DB181+DB166+DB149+DB135+DB119+DB105+DB87+DB71+DB57+DB41+DB24+DB9+DB321+DB338+DB355+DB372)</f>
        <v>0</v>
      </c>
      <c r="DC406" s="427" t="n">
        <f aca="false">SUM(DC389+DC309+DC282+DC269+DC253+DC241+DC226+DC210+DC181+DC166+DC149+DC135+DC119+DC105+DC87+DC71+DC57+DC41+DC24+DC9+DC321+DC338+DC355+DC372)</f>
        <v>20</v>
      </c>
      <c r="DD406" s="427" t="n">
        <f aca="false">SUM(DD389+DD309+DD282+DD269+DD253+DD241+DD226+DD210+DD181+DD166+DD149+DD135+DD119+DD105+DD87+DD71+DD57+DD41+DD24+DD9+DD321+DD338+DD355+DD372)</f>
        <v>218</v>
      </c>
      <c r="DE406" s="427" t="n">
        <f aca="false">SUM(DE389+DE309+DE282+DE269+DE253+DE241+DE226+DE210+DE181+DE166+DE149+DE135+DE119+DE105+DE87+DE71+DE57+DE41+DE24+DE9+DE321+DE338+DE355+DE372)</f>
        <v>0</v>
      </c>
      <c r="DF406" s="427" t="n">
        <f aca="false">SUM(DF389+DF309+DF282+DF269+DF253+DF241+DF226+DF210+DF181+DF166+DF149+DF135+DF119+DF105+DF87+DF71+DF57+DF41+DF24+DF9+DF321+DF338+DF355+DF372)</f>
        <v>0</v>
      </c>
      <c r="DG406" s="427" t="n">
        <f aca="false">SUM(DG389+DG309+DG282+DG269+DG253+DG241+DG226+DG210+DG181+DG166+DG149+DG135+DG119+DG105+DG87+DG71+DG57+DG41+DG24+DG9+DG321+DG338+DG355+DG372)</f>
        <v>0</v>
      </c>
      <c r="DH406" s="427" t="n">
        <f aca="false">SUM(DH389+DH309+DH282+DH269+DH253+DH241+DH226+DH210+DH181+DH166+DH149+DH135+DH119+DH105+DH87+DH71+DH57+DH41+DH24+DH9+DH321+DH338+DH355+DH372)</f>
        <v>0</v>
      </c>
      <c r="DI406" s="427" t="n">
        <f aca="false">SUM(DI389+DI309+DI282+DI269+DI253+DI241+DI226+DI210+DI181+DI166+DI149+DI135+DI119+DI105+DI87+DI71+DI57+DI41+DI24+DI9+DI321+DI338+DI355+DI372)</f>
        <v>56</v>
      </c>
      <c r="DJ406" s="427" t="n">
        <f aca="false">SUM(DJ389+DJ309+DJ282+DJ269+DJ253+DJ241+DJ226+DJ210+DJ181+DJ166+DJ149+DJ135+DJ119+DJ105+DJ87+DJ71+DJ57+DJ41+DJ24+DJ9+DJ321+DJ338+DJ355+DJ372)</f>
        <v>614.333333333333</v>
      </c>
      <c r="DK406" s="427" t="n">
        <f aca="false">SUM(DK389+DK309+DK282+DK269+DK253+DK241+DK226+DK210+DK181+DK166+DK149+DK135+DK119+DK105+DK87+DK71+DK57+DK41+DK24+DK9+DK321+DK338+DK355+DK372)</f>
        <v>13</v>
      </c>
      <c r="DL406" s="427" t="n">
        <f aca="false">SUM(DL389+DL309+DL282+DL269+DL253+DL241+DL226+DL210+DL181+DL166+DL149+DL135+DL119+DL105+DL87+DL71+DL57+DL41+DL24+DL9+DL321+DL338+DL355+DL372)</f>
        <v>160</v>
      </c>
      <c r="DM406" s="428" t="n">
        <f aca="false">SUM(DM389+DM309+DM282+DM269+DM253+DM241+DM226+DM210+DM181+DM166+DM149+DM135+DM119+DM105+DM87+DM71+DM57+DM41+DM24+DM9+DM321+DM338+DM355+DM372)</f>
        <v>4</v>
      </c>
      <c r="DN406" s="427" t="n">
        <f aca="false">SUM(DN389+DN309+DN282+DN269+DN253+DN241+DN226+DN210+DN181+DN166+DN149+DN135+DN119+DN105+DN87+DN71+DN57+DN41+DN24+DN9+DN321+DN338+DN355+DN372)</f>
        <v>5</v>
      </c>
      <c r="DO406" s="427" t="n">
        <f aca="false">SUM(DO389+DO309+DO282+DO269+DO253+DO241+DO226+DO210+DO181+DO166+DO149+DO135+DO119+DO105+DO87+DO71+DO57+DO41+DO24+DO9+DO321+DO338+DO355+DO372)</f>
        <v>6</v>
      </c>
      <c r="DP406" s="427" t="n">
        <f aca="false">SUM(DP389+DP309+DP282+DP269+DP253+DP241+DP226+DP210+DP181+DP166+DP149+DP135+DP119+DP105+DP87+DP71+DP57+DP41+DP24+DP9+DP321+DP338+DP355+DP372)</f>
        <v>50</v>
      </c>
      <c r="DQ406" s="427" t="n">
        <f aca="false">SUM(DQ389+DQ309+DQ282+DQ269+DQ253+DQ241+DQ226+DQ210+DQ181+DQ166+DQ149+DQ135+DQ119+DQ105+DQ87+DQ71+DQ57+DQ41+DQ24+DQ9+DQ321+DQ338+DQ355+DQ372)</f>
        <v>8915.63333333334</v>
      </c>
      <c r="DR406" s="427" t="n">
        <f aca="false">SUM(DR389+DR309+DR282+DR269+DR253+DR241+DR226+DR210+DR181+DR166+DR149+DR135+DR119+DR105+DR87+DR71+DR57+DR41+DR24+DR9+DR321+DR338+DR355+DR372)</f>
        <v>5634</v>
      </c>
      <c r="DS406" s="61"/>
      <c r="DT406" s="427"/>
      <c r="DU406" s="427"/>
      <c r="DV406" s="429"/>
      <c r="DW406" s="430"/>
      <c r="DX406" s="424" t="s">
        <v>318</v>
      </c>
      <c r="DY406" s="427"/>
      <c r="DZ406" s="427"/>
      <c r="EA406" s="427"/>
      <c r="EB406" s="427"/>
      <c r="EC406" s="427"/>
      <c r="ED406" s="427"/>
      <c r="EE406" s="427"/>
      <c r="EF406" s="427"/>
      <c r="EG406" s="427"/>
      <c r="EH406" s="427" t="n">
        <f aca="false">SUM(EH389+EH309+EH282+EH269+EH253+EH241+EH226+EH210+EH181+EH166+EH149+EH135+EH119+EH105+EH87+EH71+EH57+EH41+EH24+EH9+EH321+EH338+EH355+EH372)</f>
        <v>6882</v>
      </c>
      <c r="EI406" s="427" t="n">
        <f aca="false">SUM(EI389+EI309+EI282+EI269+EI253+EI241+EI226+EI210+EI181+EI166+EI149+EI135+EI119+EI105+EI87+EI71+EI57+EI41+EI24+EI9+EI321+EI338+EI355+EI372)</f>
        <v>6450</v>
      </c>
      <c r="EJ406" s="427" t="n">
        <f aca="false">SUM(EJ389+EJ309+EJ282+EJ269+EJ253+EJ241+EJ226+EJ210+EJ181+EJ166+EJ149+EJ135+EJ119+EJ105+EJ87+EJ71+EJ57+EJ41+EJ24+EJ9+EJ321+EJ338+EJ355+EJ372)</f>
        <v>1836</v>
      </c>
      <c r="EK406" s="427" t="n">
        <f aca="false">SUM(EK389+EK309+EK282+EK269+EK253+EK241+EK226+EK210+EK181+EK166+EK149+EK135+EK119+EK105+EK87+EK71+EK57+EK41+EK24+EK9+EK321+EK338+EK355+EK372)</f>
        <v>1682</v>
      </c>
      <c r="EL406" s="427" t="n">
        <f aca="false">SUM(EL389+EL309+EL282+EL269+EL253+EL241+EL226+EL210+EL181+EL166+EL149+EL135+EL119+EL105+EL87+EL71+EL57+EL41+EL24+EL9+EL321+EL338+EL355+EL372)</f>
        <v>1196</v>
      </c>
      <c r="EM406" s="427" t="n">
        <f aca="false">SUM(EM389+EM309+EM282+EM269+EM253+EM241+EM226+EM210+EM181+EM166+EM149+EM135+EM119+EM105+EM87+EM71+EM57+EM41+EM24+EM9+EM321+EM338+EM355+EM372)</f>
        <v>1800</v>
      </c>
      <c r="EN406" s="427" t="n">
        <f aca="false">SUM(EN389+EN309+EN282+EN269+EN253+EN241+EN226+EN210+EN181+EN166+EN149+EN135+EN119+EN105+EN87+EN71+EN57+EN41+EN24+EN9+EN321+EN338+EN355+EN372)</f>
        <v>3184</v>
      </c>
      <c r="EO406" s="427" t="n">
        <f aca="false">SUM(EO389+EO309+EO282+EO269+EO253+EO241+EO226+EO210+EO181+EO166+EO149+EO135+EO119+EO105+EO87+EO71+EO57+EO41+EO24+EO9+EO321+EO338+EO355+EO372)</f>
        <v>5184</v>
      </c>
      <c r="EP406" s="427" t="n">
        <f aca="false">SUM(EP389+EP309+EP282+EP269+EP253+EP241+EP226+EP210+EP181+EP166+EP149+EP135+EP119+EP105+EP87+EP71+EP57+EP41+EP24+EP9+EP321+EP338+EP355+EP372)</f>
        <v>0</v>
      </c>
      <c r="EQ406" s="427" t="n">
        <f aca="false">SUM(EQ389+EQ309+EQ282+EQ269+EQ253+EQ241+EQ226+EQ210+EQ181+EQ166+EQ149+EQ135+EQ119+EQ105+EQ87+EQ71+EQ57+EQ41+EQ24+EQ9+EQ321+EQ338+EQ355+EQ372)</f>
        <v>0</v>
      </c>
      <c r="ER406" s="427" t="n">
        <f aca="false">SUM(ER389+ER309+ER282+ER269+ER253+ER241+ER226+ER210+ER181+ER166+ER149+ER135+ER119+ER105+ER87+ER71+ER57+ER41+ER24+ER9+ER321+ER338+ER355+ER372)</f>
        <v>12</v>
      </c>
      <c r="ES406" s="427" t="n">
        <f aca="false">SUM(ES389+ES309+ES282+ES269+ES253+ES241+ES226+ES210+ES181+ES166+ES149+ES135+ES119+ES105+ES87+ES71+ES57+ES41+ES24+ES9+ES321+ES338+ES355+ES372)</f>
        <v>52</v>
      </c>
      <c r="ET406" s="427" t="n">
        <f aca="false">SUM(ET389+ET309+ET282+ET269+ET253+ET241+ET226+ET210+ET181+ET166+ET149+ET135+ET119+ET105+ET87+ET71+ET57+ET41+ET24+ET9+ET321+ET338+ET355+ET372)</f>
        <v>189.666666666667</v>
      </c>
      <c r="EU406" s="427" t="n">
        <f aca="false">SUM(EU389+EU309+EU282+EU269+EU253+EU241+EU226+EU210+EU181+EU166+EU149+EU135+EU119+EU105+EU87+EU71+EU57+EU41+EU24+EU9+EU321+EU338+EU355+EU372)</f>
        <v>585.3</v>
      </c>
      <c r="EV406" s="427" t="n">
        <f aca="false">SUM(EV389+EV309+EV282+EV269+EV253+EV241+EV226+EV210+EV181+EV166+EV149+EV135+EV119+EV105+EV87+EV71+EV57+EV41+EV24+EV9+EV321+EV338+EV355+EV372)</f>
        <v>0</v>
      </c>
      <c r="EW406" s="427" t="n">
        <f aca="false">SUM(EW389+EW309+EW282+EW269+EW253+EW241+EW226+EW210+EW181+EW166+EW149+EW135+EW119+EW105+EW87+EW71+EW57+EW41+EW24+EW9+EW321+EW338+EW355+EW372)</f>
        <v>0</v>
      </c>
      <c r="EX406" s="427" t="n">
        <f aca="false">SUM(EX389+EX309+EX282+EX269+EX253+EX241+EX226+EX210+EX181+EX166+EX149+EX135+EX119+EX105+EX87+EX71+EX57+EX41+EX24+EX9+EX321+EX338+EX355+EX372)</f>
        <v>8</v>
      </c>
      <c r="EY406" s="427" t="n">
        <f aca="false">SUM(EY389+EY309+EY282+EY269+EY253+EY241+EY226+EY210+EY181+EY166+EY149+EY135+EY119+EY105+EY87+EY71+EY57+EY41+EY24+EY9+EY321+EY338+EY355+EY372)</f>
        <v>72</v>
      </c>
      <c r="EZ406" s="427" t="n">
        <f aca="false">SUM(EZ389+EZ309+EZ282+EZ269+EZ253+EZ241+EZ226+EZ210+EZ181+EZ166+EZ149+EZ135+EZ119+EZ105+EZ87+EZ71+EZ57+EZ41+EZ24+EZ9+EZ321+EZ338+EZ355+EZ372)</f>
        <v>35</v>
      </c>
      <c r="FA406" s="427" t="n">
        <f aca="false">SUM(FA389+FA309+FA282+FA269+FA253+FA241+FA226+FA210+FA181+FA166+FA149+FA135+FA119+FA105+FA87+FA71+FA57+FA41+FA24+FA9+FA321+FA338+FA355+FA372)</f>
        <v>1185</v>
      </c>
      <c r="FB406" s="427" t="n">
        <f aca="false">SUM(FB389+FB309+FB282+FB269+FB253+FB241+FB226+FB210+FB181+FB166+FB149+FB135+FB119+FB105+FB87+FB71+FB57+FB41+FB24+FB9+FB321+FB338+FB355+FB372)</f>
        <v>11</v>
      </c>
      <c r="FC406" s="427" t="n">
        <f aca="false">SUM(FC389+FC309+FC282+FC269+FC253+FC241+FC226+FC210+FC181+FC166+FC149+FC135+FC119+FC105+FC87+FC71+FC57+FC41+FC24+FC9+FC321+FC338+FC355+FC372)</f>
        <v>390</v>
      </c>
      <c r="FD406" s="427" t="n">
        <f aca="false">SUM(FD389+FD309+FD282+FD269+FD253+FD241+FD226+FD210+FD181+FD166+FD149+FD135+FD119+FD105+FD87+FD71+FD57+FD41+FD24+FD9+FD321+FD338+FD355+FD372)</f>
        <v>18</v>
      </c>
      <c r="FE406" s="427" t="n">
        <f aca="false">SUM(FE389+FE309+FE282+FE269+FE253+FE241+FE226+FE210+FE181+FE166+FE149+FE135+FE119+FE105+FE87+FE71+FE57+FE41+FE24+FE9+FE321+FE338+FE355+FE372)</f>
        <v>177.333333333333</v>
      </c>
      <c r="FF406" s="427" t="n">
        <f aca="false">SUM(FF389+FF309+FF282+FF269+FF253+FF241+FF226+FF210+FF181+FF166+FF149+FF135+FF119+FF105+FF87+FF71+FF57+FF41+FF24+FF9+FF321+FF338+FF355+FF372)</f>
        <v>2</v>
      </c>
      <c r="FG406" s="427" t="n">
        <f aca="false">SUM(FG389+FG309+FG282+FG269+FG253+FG241+FG226+FG210+FG181+FG166+FG149+FG135+FG119+FG105+FG87+FG71+FG57+FG41+FG24+FG9+FG321+FG338+FG355+FG372)</f>
        <v>26</v>
      </c>
      <c r="FH406" s="427" t="n">
        <f aca="false">SUM(FH389+FH309+FH282+FH269+FH253+FH241+FH226+FH210+FH181+FH166+FH149+FH135+FH119+FH105+FH87+FH71+FH57+FH41+FH24+FH9+FH321+FH338+FH355+FH372)</f>
        <v>57</v>
      </c>
      <c r="FI406" s="427" t="n">
        <f aca="false">SUM(FI389+FI309+FI282+FI269+FI253+FI241+FI226+FI210+FI181+FI166+FI149+FI135+FI119+FI105+FI87+FI71+FI57+FI41+FI24+FI9+FI321+FI338+FI355+FI372)</f>
        <v>3576</v>
      </c>
      <c r="FJ406" s="427" t="n">
        <f aca="false">SUM(FJ389+FJ309+FJ282+FJ269+FJ253+FJ241+FJ226+FJ210+FJ181+FJ166+FJ149+FJ135+FJ119+FJ105+FJ87+FJ71+FJ57+FJ41+FJ24+FJ9+FJ321+FJ338+FJ355+FJ372)</f>
        <v>0</v>
      </c>
      <c r="FK406" s="427" t="n">
        <f aca="false">SUM(FK389+FK309+FK282+FK269+FK253+FK241+FK226+FK210+FK181+FK166+FK149+FK135+FK119+FK105+FK87+FK71+FK57+FK41+FK24+FK9+FK321+FK338+FK355+FK372)</f>
        <v>0</v>
      </c>
      <c r="FL406" s="427" t="n">
        <f aca="false">SUM(FL389+FL309+FL282+FL269+FL253+FL241+FL226+FL210+FL181+FL166+FL149+FL135+FL119+FL105+FL87+FL71+FL57+FL41+FL24+FL9+FL321+FL338+FL355+FL372)</f>
        <v>1</v>
      </c>
      <c r="FM406" s="427" t="n">
        <f aca="false">SUM(FM389+FM309+FM282+FM269+FM253+FM241+FM226+FM210+FM181+FM166+FM149+FM135+FM119+FM105+FM87+FM71+FM57+FM41+FM24+FM9+FM321+FM338+FM355+FM372)</f>
        <v>0</v>
      </c>
      <c r="FN406" s="427" t="n">
        <f aca="false">SUM(FN389+FN309+FN282+FN269+FN253+FN241+FN226+FN210+FN181+FN166+FN149+FN135+FN119+FN105+FN87+FN71+FN57+FN41+FN24+FN9+FN321+FN338+FN355+FN372)</f>
        <v>0</v>
      </c>
      <c r="FO406" s="427" t="n">
        <f aca="false">SUM(FO389+FO309+FO282+FO269+FO253+FO241+FO226+FO210+FO181+FO166+FO149+FO135+FO119+FO105+FO87+FO71+FO57+FO41+FO24+FO9+FO321+FO338+FO355+FO372)</f>
        <v>505</v>
      </c>
      <c r="FP406" s="427" t="n">
        <f aca="false">SUM(FP389+FP309+FP282+FP269+FP253+FP241+FP226+FP210+FP181+FP166+FP149+FP135+FP119+FP105+FP87+FP71+FP57+FP41+FP24+FP9+FP321+FP338+FP355+FP372)</f>
        <v>53</v>
      </c>
      <c r="FQ406" s="427" t="n">
        <f aca="false">SUM(FQ389+FQ309+FQ282+FQ269+FQ253+FQ241+FQ226+FQ210+FQ181+FQ166+FQ149+FQ135+FQ119+FQ105+FQ87+FQ71+FQ57+FQ41+FQ24+FQ9+FQ321+FQ338+FQ355+FQ372)</f>
        <v>11.33</v>
      </c>
      <c r="FR406" s="427" t="n">
        <f aca="false">SUM(FR389+FR309+FR282+FR269+FR253+FR241+FR226+FR210+FR181+FR166+FR149+FR135+FR119+FR105+FR87+FR71+FR57+FR41+FR24+FR9+FR321+FR338+FR355+FR372)</f>
        <v>0</v>
      </c>
      <c r="FS406" s="427" t="n">
        <f aca="false">SUM(FS389+FS309+FS282+FS269+FS253+FS241+FS226+FS210+FS181+FS166+FS149+FS135+FS119+FS105+FS87+FS71+FS57+FS41+FS24+FS9+FS321+FS338+FS355+FS372)</f>
        <v>0</v>
      </c>
      <c r="FT406" s="427" t="n">
        <f aca="false">SUM(FT389+FT309+FT282+FT269+FT253+FT241+FT226+FT210+FT181+FT166+FT149+FT135+FT119+FT105+FT87+FT71+FT57+FT41+FT24+FT9+FT321+FT338+FT355+FT372)</f>
        <v>81</v>
      </c>
      <c r="FU406" s="427" t="n">
        <f aca="false">SUM(FU389+FU309+FU282+FU269+FU253+FU241+FU226+FU210+FU181+FU166+FU149+FU135+FU119+FU105+FU87+FU71+FU57+FU41+FU24+FU9+FU321+FU338+FU355+FU372)</f>
        <v>869</v>
      </c>
      <c r="FV406" s="427" t="n">
        <f aca="false">SUM(FV389+FV309+FV282+FV269+FV253+FV241+FV226+FV210+FV181+FV166+FV149+FV135+FV119+FV105+FV87+FV71+FV57+FV41+FV24+FV9+FV321+FV338+FV355+FV372)</f>
        <v>17</v>
      </c>
      <c r="FW406" s="427" t="n">
        <f aca="false">SUM(FW389+FW309+FW282+FW269+FW253+FW241+FW226+FW210+FW181+FW166+FW149+FW135+FW119+FW105+FW87+FW71+FW57+FW41+FW24+FW9+FW321+FW338+FW355+FW372)</f>
        <v>224</v>
      </c>
      <c r="FX406" s="427" t="n">
        <f aca="false">SUM(FX389+FX309+FX282+FX269+FX253+FX241+FX226+FX210+FX181+FX166+FX149+FX135+FX119+FX105+FX87+FX71+FX57+FX41+FX24+FX9+FX321+FX338+FX355+FX372)</f>
        <v>5</v>
      </c>
      <c r="FY406" s="427" t="n">
        <f aca="false">SUM(FY389+FY309+FY282+FY269+FY253+FY241+FY226+FY210+FY181+FY166+FY149+FY135+FY119+FY105+FY87+FY71+FY57+FY41+FY24+FY9+FY321+FY338+FY355+FY372)</f>
        <v>7</v>
      </c>
      <c r="FZ406" s="427" t="n">
        <f aca="false">SUM(FZ389+FZ309+FZ282+FZ269+FZ253+FZ241+FZ226+FZ210+FZ181+FZ166+FZ149+FZ135+FZ119+FZ105+FZ87+FZ71+FZ57+FZ41+FZ24+FZ9+FZ321+FZ338+FZ355+FZ372)</f>
        <v>10</v>
      </c>
      <c r="GA406" s="427" t="n">
        <f aca="false">SUM(GA389+GA309+GA282+GA269+GA253+GA241+GA226+GA210+GA181+GA166+GA149+GA135+GA119+GA105+GA87+GA71+GA57+GA41+GA24+GA9+GA321+GA338+GA355+GA372)</f>
        <v>125</v>
      </c>
      <c r="GB406" s="427" t="n">
        <f aca="false">SUM(GB389+GB309+GB282+GB269+GB253+GB241+GB226+GB210+GB181+GB166+GB149+GB135+GB119+GB105+GB87+GB71+GB57+GB41+GB24+GB9+GB321+GB338+GB355+GB372)</f>
        <v>16660.63</v>
      </c>
      <c r="GC406" s="427" t="n">
        <f aca="false">SUM(GC389+GC309+GC282+GC269+GC253+GC241+GC226+GC210+GC181+GC166+GC149+GC135+GC119+GC105+GC87+GC71+GC57+GC41+GC24+GC9+GC321+GC338+GC355+GC372)</f>
        <v>10512.6666666667</v>
      </c>
      <c r="GD406" s="427"/>
      <c r="GE406" s="427"/>
      <c r="GF406" s="427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1"/>
      <c r="GL406" s="431"/>
      <c r="GM406" s="431"/>
      <c r="GN406" s="431"/>
      <c r="GO406" s="431"/>
    </row>
    <row r="407" customFormat="false" ht="18.75" hidden="false" customHeight="true" outlineLevel="0" collapsed="false">
      <c r="B407" s="2" t="s">
        <v>319</v>
      </c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  <c r="AH407" s="432"/>
      <c r="AI407" s="432"/>
      <c r="AJ407" s="432"/>
      <c r="AK407" s="432"/>
      <c r="AL407" s="432"/>
      <c r="AM407" s="432"/>
      <c r="AN407" s="432"/>
      <c r="AO407" s="432"/>
      <c r="AP407" s="432"/>
      <c r="AQ407" s="432"/>
      <c r="AR407" s="432"/>
      <c r="AS407" s="432"/>
      <c r="AT407" s="432"/>
      <c r="AU407" s="432"/>
      <c r="AV407" s="432"/>
      <c r="AW407" s="432"/>
      <c r="AX407" s="432"/>
      <c r="AY407" s="432"/>
      <c r="AZ407" s="432"/>
      <c r="BA407" s="432"/>
      <c r="BB407" s="432"/>
      <c r="BC407" s="432"/>
      <c r="BD407" s="432"/>
      <c r="BE407" s="432"/>
      <c r="BF407" s="432"/>
      <c r="BG407" s="432"/>
      <c r="BH407" s="432"/>
      <c r="BI407" s="433"/>
      <c r="BJ407" s="432" t="n">
        <f aca="false">BJ406-BJ411</f>
        <v>0</v>
      </c>
      <c r="BM407" s="2" t="s">
        <v>319</v>
      </c>
      <c r="BN407" s="434"/>
      <c r="BO407" s="342"/>
      <c r="BP407" s="342"/>
      <c r="BQ407" s="342"/>
      <c r="BR407" s="342"/>
      <c r="BS407" s="342"/>
      <c r="BT407" s="342"/>
      <c r="BU407" s="342"/>
      <c r="BV407" s="342"/>
      <c r="BW407" s="342"/>
      <c r="BX407" s="342"/>
      <c r="BY407" s="342"/>
      <c r="BZ407" s="432"/>
      <c r="CA407" s="432"/>
      <c r="CB407" s="432"/>
      <c r="CC407" s="432"/>
      <c r="CD407" s="432"/>
      <c r="CE407" s="432"/>
      <c r="CF407" s="432"/>
      <c r="CG407" s="432"/>
      <c r="CH407" s="432"/>
      <c r="CI407" s="432"/>
      <c r="CJ407" s="432"/>
      <c r="CK407" s="432"/>
      <c r="CL407" s="432"/>
      <c r="CM407" s="432"/>
      <c r="CN407" s="432"/>
      <c r="CO407" s="432"/>
      <c r="CP407" s="432"/>
      <c r="CQ407" s="432"/>
      <c r="CR407" s="432"/>
      <c r="CS407" s="432"/>
      <c r="CT407" s="432"/>
      <c r="CU407" s="432"/>
      <c r="CV407" s="432"/>
      <c r="CW407" s="432"/>
      <c r="CX407" s="432"/>
      <c r="CY407" s="432"/>
      <c r="CZ407" s="432"/>
      <c r="DA407" s="432"/>
      <c r="DB407" s="432"/>
      <c r="DC407" s="432"/>
      <c r="DD407" s="432"/>
      <c r="DE407" s="432"/>
      <c r="DF407" s="432"/>
      <c r="DG407" s="432"/>
      <c r="DH407" s="432"/>
      <c r="DI407" s="432"/>
      <c r="DJ407" s="432"/>
      <c r="DK407" s="432"/>
      <c r="DL407" s="432"/>
      <c r="DM407" s="432"/>
      <c r="DN407" s="432"/>
      <c r="DO407" s="432"/>
      <c r="DP407" s="432"/>
      <c r="DQ407" s="432"/>
      <c r="DR407" s="432"/>
      <c r="DS407" s="435"/>
      <c r="DT407" s="435"/>
      <c r="DU407" s="435"/>
      <c r="DX407" s="2" t="s">
        <v>319</v>
      </c>
      <c r="DY407" s="434"/>
      <c r="DZ407" s="342"/>
      <c r="EA407" s="436"/>
      <c r="EB407" s="436"/>
      <c r="EC407" s="436"/>
      <c r="ED407" s="436"/>
      <c r="EE407" s="436"/>
      <c r="EF407" s="436"/>
      <c r="EG407" s="436"/>
      <c r="EH407" s="436"/>
      <c r="EI407" s="436"/>
      <c r="EJ407" s="436"/>
      <c r="EK407" s="432"/>
      <c r="EL407" s="432"/>
      <c r="EM407" s="432"/>
      <c r="EN407" s="432"/>
      <c r="EO407" s="432"/>
      <c r="EP407" s="432"/>
      <c r="EQ407" s="432"/>
      <c r="ER407" s="432"/>
      <c r="ES407" s="432"/>
      <c r="ET407" s="432"/>
      <c r="EU407" s="432"/>
      <c r="EV407" s="432"/>
      <c r="EW407" s="432"/>
      <c r="EX407" s="432"/>
      <c r="EY407" s="432"/>
      <c r="EZ407" s="432"/>
      <c r="FA407" s="432"/>
      <c r="FB407" s="432"/>
      <c r="FC407" s="432"/>
      <c r="FD407" s="432"/>
      <c r="FE407" s="432"/>
      <c r="FF407" s="432"/>
      <c r="FG407" s="432"/>
      <c r="FH407" s="432"/>
      <c r="FI407" s="432"/>
      <c r="FJ407" s="432"/>
      <c r="FK407" s="432"/>
      <c r="FL407" s="432"/>
      <c r="FM407" s="432"/>
      <c r="FN407" s="432"/>
      <c r="FO407" s="432"/>
      <c r="FP407" s="432"/>
      <c r="FQ407" s="432"/>
      <c r="FR407" s="432"/>
      <c r="FS407" s="432"/>
      <c r="FT407" s="432"/>
      <c r="FU407" s="432"/>
      <c r="FV407" s="432"/>
      <c r="FW407" s="432"/>
      <c r="FX407" s="432"/>
      <c r="FY407" s="432"/>
      <c r="FZ407" s="432"/>
      <c r="GA407" s="432"/>
      <c r="GB407" s="432"/>
      <c r="GC407" s="432"/>
      <c r="GD407" s="435"/>
      <c r="GE407" s="435"/>
      <c r="GF407" s="435"/>
      <c r="GH407" s="436"/>
      <c r="GI407" s="342"/>
      <c r="GJ407" s="437"/>
      <c r="GK407" s="437"/>
      <c r="GL407" s="342"/>
      <c r="GM407" s="342"/>
      <c r="GN407" s="342"/>
      <c r="GO407" s="342"/>
      <c r="GP407" s="436"/>
      <c r="GQ407" s="436"/>
      <c r="GR407" s="436"/>
      <c r="GS407" s="436"/>
      <c r="GT407" s="436"/>
      <c r="GU407" s="436"/>
      <c r="GV407" s="436"/>
      <c r="GW407" s="436"/>
      <c r="GX407" s="436"/>
      <c r="GY407" s="436"/>
      <c r="GZ407" s="436"/>
      <c r="HA407" s="436"/>
      <c r="HB407" s="436"/>
      <c r="HC407" s="436"/>
      <c r="HD407" s="436"/>
      <c r="HE407" s="436"/>
      <c r="HF407" s="436"/>
      <c r="HG407" s="436"/>
      <c r="HH407" s="436"/>
      <c r="HI407" s="436"/>
      <c r="HJ407" s="436"/>
      <c r="HK407" s="436"/>
      <c r="HL407" s="436"/>
      <c r="HM407" s="436"/>
      <c r="HN407" s="436"/>
      <c r="HO407" s="436"/>
      <c r="HP407" s="436"/>
      <c r="HQ407" s="436"/>
      <c r="HR407" s="436"/>
      <c r="HS407" s="436"/>
      <c r="HT407" s="436"/>
      <c r="HU407" s="436"/>
      <c r="HV407" s="436"/>
      <c r="HW407" s="436"/>
      <c r="HX407" s="436"/>
      <c r="HY407" s="436"/>
      <c r="HZ407" s="436"/>
      <c r="IA407" s="436"/>
      <c r="IB407" s="436"/>
      <c r="IC407" s="436"/>
      <c r="ID407" s="436"/>
      <c r="IE407" s="436"/>
      <c r="IF407" s="436"/>
      <c r="IG407" s="436"/>
      <c r="IH407" s="436"/>
      <c r="II407" s="436"/>
      <c r="IJ407" s="436"/>
      <c r="IK407" s="436"/>
      <c r="IL407" s="436"/>
      <c r="IM407" s="436"/>
      <c r="IN407" s="436"/>
      <c r="IO407" s="436"/>
      <c r="IP407" s="436"/>
      <c r="IQ407" s="436"/>
      <c r="IR407" s="436"/>
      <c r="IS407" s="436"/>
      <c r="IT407" s="436"/>
      <c r="IU407" s="436"/>
      <c r="IV407" s="436"/>
      <c r="IW407" s="436"/>
      <c r="IX407" s="436"/>
      <c r="IY407" s="436"/>
      <c r="IZ407" s="436"/>
      <c r="JA407" s="436"/>
      <c r="JB407" s="436"/>
      <c r="JC407" s="436"/>
      <c r="JD407" s="436"/>
      <c r="JE407" s="436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2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2"/>
      <c r="FE408" s="432"/>
      <c r="GC408" s="438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320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2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9" t="n">
        <v>8915.7</v>
      </c>
      <c r="DR410" s="439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2" t="n">
        <v>16620.7</v>
      </c>
      <c r="GC410" s="439" t="n">
        <v>10512.6666666667</v>
      </c>
    </row>
    <row r="411" customFormat="false" ht="19.5" hidden="false" customHeight="false" outlineLevel="0" collapsed="false">
      <c r="I411" s="1" t="s">
        <v>321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2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9" t="n">
        <v>7705</v>
      </c>
      <c r="BG411" s="440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2"/>
      <c r="BN412" s="148"/>
      <c r="BO412" s="148"/>
      <c r="BP412" s="148"/>
      <c r="BQ412" s="441"/>
      <c r="BR412" s="149"/>
      <c r="BS412" s="149"/>
      <c r="BT412" s="149"/>
      <c r="BU412" s="148"/>
      <c r="BV412" s="149"/>
      <c r="BW412" s="180"/>
      <c r="BX412" s="442"/>
      <c r="BY412" s="168"/>
      <c r="BZ412" s="432" t="n">
        <f aca="false">SUM(BZ410-BZ406)</f>
        <v>0</v>
      </c>
      <c r="CA412" s="432" t="n">
        <f aca="false">SUM(CA410-CA406)</f>
        <v>-660</v>
      </c>
      <c r="CB412" s="432" t="n">
        <f aca="false">SUM(CB410-CB406)</f>
        <v>0</v>
      </c>
      <c r="CC412" s="432" t="n">
        <f aca="false">SUM(CC410-CC406)</f>
        <v>-1538</v>
      </c>
      <c r="CD412" s="432" t="n">
        <f aca="false">SUM(CD410-CD406)</f>
        <v>0</v>
      </c>
      <c r="CE412" s="432" t="n">
        <f aca="false">SUM(CE410-CE406)</f>
        <v>0</v>
      </c>
      <c r="CF412" s="432" t="n">
        <f aca="false">SUM(CF410-CF406)</f>
        <v>0</v>
      </c>
      <c r="CG412" s="432" t="n">
        <f aca="false">SUM(CG410-CG406)</f>
        <v>-2</v>
      </c>
      <c r="CH412" s="432" t="n">
        <f aca="false">SUM(CH410-CH406)</f>
        <v>0</v>
      </c>
      <c r="CI412" s="432" t="n">
        <f aca="false">SUM(CI410-CI406)</f>
        <v>0.0333333333333456</v>
      </c>
      <c r="CJ412" s="432" t="n">
        <f aca="false">SUM(CJ410-CJ406)</f>
        <v>0.0999999999999659</v>
      </c>
      <c r="CK412" s="432" t="n">
        <f aca="false">SUM(CK410-CK406)</f>
        <v>0</v>
      </c>
      <c r="CL412" s="432" t="n">
        <f aca="false">SUM(CL410-CL406)</f>
        <v>0</v>
      </c>
      <c r="CM412" s="432" t="n">
        <f aca="false">SUM(CM410-CM406)</f>
        <v>-8</v>
      </c>
      <c r="CN412" s="432" t="n">
        <f aca="false">SUM(CN410-CN406)</f>
        <v>0</v>
      </c>
      <c r="CO412" s="432" t="n">
        <f aca="false">SUM(CO410-CO406)</f>
        <v>-17</v>
      </c>
      <c r="CP412" s="432" t="n">
        <f aca="false">SUM(CP410-CP406)</f>
        <v>0</v>
      </c>
      <c r="CQ412" s="432" t="n">
        <f aca="false">SUM(CQ410-CQ406)</f>
        <v>-10</v>
      </c>
      <c r="CR412" s="432" t="n">
        <f aca="false">SUM(CR410-CR406)</f>
        <v>0</v>
      </c>
      <c r="CS412" s="432" t="n">
        <f aca="false">SUM(CS410-CS406)</f>
        <v>-10</v>
      </c>
      <c r="CT412" s="432" t="n">
        <f aca="false">SUM(CT410-CT406)</f>
        <v>-0.0333333333333314</v>
      </c>
      <c r="CU412" s="432" t="n">
        <f aca="false">SUM(CU410-CU406)</f>
        <v>-2</v>
      </c>
      <c r="CV412" s="432" t="n">
        <f aca="false">SUM(CV410-CV406)</f>
        <v>0</v>
      </c>
      <c r="CW412" s="432" t="n">
        <f aca="false">SUM(CW410-CW406)</f>
        <v>-32</v>
      </c>
      <c r="CX412" s="432" t="n">
        <f aca="false">SUM(CX410-CX406)</f>
        <v>0</v>
      </c>
      <c r="CY412" s="432" t="n">
        <f aca="false">SUM(CY410-CY406)</f>
        <v>0</v>
      </c>
      <c r="CZ412" s="432" t="n">
        <f aca="false">SUM(CZ410-CZ406)</f>
        <v>0</v>
      </c>
      <c r="DA412" s="432" t="n">
        <f aca="false">SUM(DA410-DA406)</f>
        <v>-1</v>
      </c>
      <c r="DB412" s="432" t="n">
        <f aca="false">SUM(DB410-DB406)</f>
        <v>0</v>
      </c>
      <c r="DC412" s="432" t="n">
        <f aca="false">SUM(DC410-DC406)</f>
        <v>-20</v>
      </c>
      <c r="DD412" s="432" t="n">
        <f aca="false">SUM(DD410-DD406)</f>
        <v>0</v>
      </c>
      <c r="DE412" s="432"/>
      <c r="DF412" s="432" t="n">
        <f aca="false">SUM(DF410-DF406)</f>
        <v>0</v>
      </c>
      <c r="DG412" s="432" t="n">
        <f aca="false">SUM(DG410-DG406)</f>
        <v>0</v>
      </c>
      <c r="DH412" s="432" t="n">
        <f aca="false">SUM(DH410-DH406)</f>
        <v>0</v>
      </c>
      <c r="DI412" s="432" t="n">
        <f aca="false">SUM(DI410-DI406)</f>
        <v>-56</v>
      </c>
      <c r="DJ412" s="432" t="n">
        <f aca="false">SUM(DJ410-DJ406)</f>
        <v>-0.0333333333334167</v>
      </c>
      <c r="DK412" s="432" t="n">
        <f aca="false">SUM(DK410-DK406)</f>
        <v>-13</v>
      </c>
      <c r="DL412" s="432" t="n">
        <f aca="false">SUM(DL410-DL406)</f>
        <v>0</v>
      </c>
      <c r="DM412" s="443" t="n">
        <f aca="false">SUM(DM410-DM406)</f>
        <v>-4</v>
      </c>
      <c r="DN412" s="432" t="n">
        <f aca="false">SUM(DN410-DN406)</f>
        <v>0</v>
      </c>
      <c r="DO412" s="432" t="n">
        <f aca="false">SUM(DO410-DO406)</f>
        <v>-6</v>
      </c>
      <c r="DP412" s="432" t="n">
        <f aca="false">SUM(DP410-DP406)</f>
        <v>0</v>
      </c>
      <c r="DQ412" s="432" t="n">
        <f aca="false">SUM(DQ410-DQ406)</f>
        <v>0.0666666666656965</v>
      </c>
      <c r="DR412" s="432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2" t="n">
        <f aca="false">SUM(EK410-EK406)</f>
        <v>0</v>
      </c>
      <c r="EL412" s="432" t="n">
        <f aca="false">SUM(EL410-EL406)</f>
        <v>-244</v>
      </c>
      <c r="EM412" s="432" t="n">
        <f aca="false">SUM(EM410-EM406)</f>
        <v>0</v>
      </c>
      <c r="EN412" s="432" t="n">
        <f aca="false">SUM(EN410-EN406)</f>
        <v>-628</v>
      </c>
      <c r="EO412" s="432" t="n">
        <f aca="false">SUM(EO410-EO406)</f>
        <v>0</v>
      </c>
      <c r="EP412" s="432" t="n">
        <f aca="false">SUM(EP410-EP406)</f>
        <v>0</v>
      </c>
      <c r="EQ412" s="432" t="n">
        <f aca="false">SUM(EQ410-EQ406)</f>
        <v>0</v>
      </c>
      <c r="ER412" s="432" t="n">
        <f aca="false">SUM(ER410-ER406)</f>
        <v>0</v>
      </c>
      <c r="ES412" s="432" t="n">
        <f aca="false">SUM(ES410-ES406)</f>
        <v>0</v>
      </c>
      <c r="ET412" s="432" t="n">
        <f aca="false">SUM(ET410-ET406)</f>
        <v>0</v>
      </c>
      <c r="EU412" s="432" t="n">
        <f aca="false">SUM(EU410-EU406)</f>
        <v>0.100000000000023</v>
      </c>
      <c r="EV412" s="432" t="n">
        <f aca="false">SUM(EV410-EV406)</f>
        <v>0</v>
      </c>
      <c r="EW412" s="432" t="n">
        <f aca="false">SUM(EW410-EW406)</f>
        <v>0</v>
      </c>
      <c r="EX412" s="432" t="n">
        <f aca="false">SUM(EX410-EX406)</f>
        <v>-2</v>
      </c>
      <c r="EY412" s="432" t="n">
        <f aca="false">SUM(EY410-EY406)</f>
        <v>0</v>
      </c>
      <c r="EZ412" s="432" t="n">
        <f aca="false">SUM(EZ410-EZ406)</f>
        <v>-27</v>
      </c>
      <c r="FA412" s="432" t="n">
        <f aca="false">SUM(FA410-FA406)</f>
        <v>-15</v>
      </c>
      <c r="FB412" s="432" t="n">
        <f aca="false">SUM(FB410-FB406)</f>
        <v>-5</v>
      </c>
      <c r="FC412" s="432" t="n">
        <f aca="false">SUM(FC410-FC406)</f>
        <v>0</v>
      </c>
      <c r="FD412" s="432" t="n">
        <f aca="false">SUM(FD410-FD406)</f>
        <v>-6</v>
      </c>
      <c r="FE412" s="432" t="n">
        <f aca="false">SUM(FE410-FE406)</f>
        <v>0</v>
      </c>
      <c r="FF412" s="432" t="n">
        <f aca="false">SUM(FF410-FF406)</f>
        <v>-1</v>
      </c>
      <c r="FG412" s="432" t="n">
        <f aca="false">SUM(FG410-FG406)</f>
        <v>0</v>
      </c>
      <c r="FH412" s="432" t="n">
        <f aca="false">SUM(FH410-FH406)</f>
        <v>-26</v>
      </c>
      <c r="FI412" s="432" t="n">
        <f aca="false">SUM(FI410-FI406)</f>
        <v>0</v>
      </c>
      <c r="FJ412" s="432" t="n">
        <f aca="false">SUM(FJ410-FJ406)</f>
        <v>0</v>
      </c>
      <c r="FK412" s="432" t="n">
        <f aca="false">SUM(FK410-FK406)</f>
        <v>0</v>
      </c>
      <c r="FL412" s="432" t="n">
        <f aca="false">SUM(FL410-FL406)</f>
        <v>-1</v>
      </c>
      <c r="FM412" s="432" t="n">
        <f aca="false">SUM(FM410-FM406)</f>
        <v>0</v>
      </c>
      <c r="FN412" s="432" t="n">
        <f aca="false">SUM(FN410-FN406)</f>
        <v>43</v>
      </c>
      <c r="FO412" s="432" t="n">
        <f aca="false">SUM(FO410-FO406)</f>
        <v>0</v>
      </c>
      <c r="FP412" s="432" t="n">
        <f aca="false">SUM(FP410-FP406)</f>
        <v>-50</v>
      </c>
      <c r="FQ412" s="432" t="n">
        <f aca="false">SUM(FQ410-FQ406)</f>
        <v>0.00333333333333385</v>
      </c>
      <c r="FR412" s="432" t="n">
        <f aca="false">SUM(FR410-FR406)</f>
        <v>0</v>
      </c>
      <c r="FS412" s="432" t="n">
        <f aca="false">SUM(FS410-FS406)</f>
        <v>0</v>
      </c>
      <c r="FT412" s="432" t="n">
        <f aca="false">SUM(FT410-FT406)</f>
        <v>-23</v>
      </c>
      <c r="FU412" s="432" t="n">
        <f aca="false">SUM(FU410-FU406)</f>
        <v>0</v>
      </c>
      <c r="FV412" s="432" t="n">
        <f aca="false">SUM(FV410-FV406)</f>
        <v>-2</v>
      </c>
      <c r="FW412" s="432" t="n">
        <f aca="false">SUM(FW410-FW406)</f>
        <v>0</v>
      </c>
      <c r="FX412" s="432" t="n">
        <f aca="false">SUM(FX410-FX406)</f>
        <v>-2</v>
      </c>
      <c r="FY412" s="432" t="n">
        <f aca="false">SUM(FY410-FY406)</f>
        <v>0</v>
      </c>
      <c r="FZ412" s="432" t="n">
        <f aca="false">SUM(FZ410-FZ406)</f>
        <v>-6</v>
      </c>
      <c r="GA412" s="432" t="n">
        <f aca="false">SUM(GA410-GA406)</f>
        <v>-25</v>
      </c>
      <c r="GB412" s="432" t="n">
        <f aca="false">SUM(GB410-GB406)</f>
        <v>-39.9300000000003</v>
      </c>
      <c r="GC412" s="432" t="n">
        <f aca="false">SUM(GC410-GC406)</f>
        <v>0</v>
      </c>
      <c r="GD412" s="432"/>
      <c r="GE412" s="432"/>
      <c r="GF412" s="432"/>
    </row>
    <row r="413" customFormat="false" ht="19.5" hidden="false" customHeight="false" outlineLevel="0" collapsed="false">
      <c r="O413" s="432" t="n">
        <f aca="false">O406-O411</f>
        <v>0</v>
      </c>
      <c r="P413" s="432" t="n">
        <f aca="false">P406-P411</f>
        <v>526</v>
      </c>
      <c r="Q413" s="432" t="n">
        <f aca="false">Q406-Q411</f>
        <v>0</v>
      </c>
      <c r="R413" s="432" t="n">
        <f aca="false">R406-R411</f>
        <v>1926</v>
      </c>
      <c r="S413" s="432" t="n">
        <f aca="false">S406-S411</f>
        <v>0</v>
      </c>
      <c r="T413" s="432" t="n">
        <f aca="false">T406-T411</f>
        <v>0</v>
      </c>
      <c r="U413" s="432" t="n">
        <f aca="false">U406-U411</f>
        <v>0</v>
      </c>
      <c r="V413" s="432" t="n">
        <f aca="false">V406-V411</f>
        <v>10</v>
      </c>
      <c r="W413" s="432" t="n">
        <f aca="false">W406-W411</f>
        <v>0</v>
      </c>
      <c r="X413" s="432" t="n">
        <f aca="false">X406-X411</f>
        <v>0</v>
      </c>
      <c r="Y413" s="432" t="n">
        <f aca="false">Y406-Y411</f>
        <v>0</v>
      </c>
      <c r="Z413" s="432" t="n">
        <f aca="false">Z406-Z411</f>
        <v>0</v>
      </c>
      <c r="AA413" s="432" t="n">
        <f aca="false">AA406-AA411</f>
        <v>0</v>
      </c>
      <c r="AB413" s="432" t="n">
        <f aca="false">AB406-AB411</f>
        <v>0</v>
      </c>
      <c r="AC413" s="432" t="n">
        <f aca="false">AC406-AC411</f>
        <v>0</v>
      </c>
      <c r="AD413" s="432" t="n">
        <f aca="false">AD406-AD411</f>
        <v>60</v>
      </c>
      <c r="AE413" s="432" t="n">
        <f aca="false">AE406-AE411</f>
        <v>15</v>
      </c>
      <c r="AF413" s="432" t="n">
        <f aca="false">AF406-AF411</f>
        <v>73</v>
      </c>
      <c r="AG413" s="432" t="n">
        <f aca="false">AG406-AG411</f>
        <v>0</v>
      </c>
      <c r="AH413" s="432" t="n">
        <f aca="false">AH406-AH411</f>
        <v>8</v>
      </c>
      <c r="AI413" s="432" t="n">
        <f aca="false">AI406-AI411</f>
        <v>0</v>
      </c>
      <c r="AJ413" s="432" t="n">
        <f aca="false">AJ406-AJ411</f>
        <v>0</v>
      </c>
      <c r="AK413" s="432" t="n">
        <f aca="false">AK406-AK411</f>
        <v>0</v>
      </c>
      <c r="AL413" s="432" t="n">
        <f aca="false">AL406-AL411</f>
        <v>2</v>
      </c>
      <c r="AM413" s="432" t="n">
        <f aca="false">AM406-AM411</f>
        <v>0</v>
      </c>
      <c r="AN413" s="432" t="n">
        <f aca="false">AN406-AN411</f>
        <v>0</v>
      </c>
      <c r="AO413" s="432" t="n">
        <f aca="false">AO406-AO411</f>
        <v>0</v>
      </c>
      <c r="AP413" s="432" t="n">
        <f aca="false">AP406-AP411</f>
        <v>0</v>
      </c>
      <c r="AQ413" s="432" t="n">
        <f aca="false">AQ406-AQ411</f>
        <v>0</v>
      </c>
      <c r="AR413" s="432" t="n">
        <f aca="false">AR406-AR411</f>
        <v>45</v>
      </c>
      <c r="AS413" s="432" t="n">
        <f aca="false">AS406-AS411</f>
        <v>0</v>
      </c>
      <c r="AT413" s="432" t="n">
        <f aca="false">AT406-AT411</f>
        <v>0</v>
      </c>
      <c r="AU413" s="432" t="n">
        <f aca="false">AU406-AU411</f>
        <v>0</v>
      </c>
      <c r="AV413" s="432" t="n">
        <f aca="false">AV406-AV411</f>
        <v>0</v>
      </c>
      <c r="AW413" s="432" t="n">
        <f aca="false">AW406-AW411</f>
        <v>0</v>
      </c>
      <c r="AX413" s="432" t="n">
        <f aca="false">AX406-AX411</f>
        <v>43.6666666666667</v>
      </c>
      <c r="AY413" s="432" t="n">
        <f aca="false">AY406-AY411</f>
        <v>-0.033333333333303</v>
      </c>
      <c r="AZ413" s="432" t="n">
        <f aca="false">AZ406-AZ411</f>
        <v>20</v>
      </c>
      <c r="BA413" s="432" t="n">
        <f aca="false">BA406-BA411</f>
        <v>0</v>
      </c>
      <c r="BB413" s="432" t="n">
        <f aca="false">BB406-BB411</f>
        <v>1</v>
      </c>
      <c r="BC413" s="432" t="n">
        <f aca="false">BC406-BC411</f>
        <v>0</v>
      </c>
      <c r="BD413" s="432" t="n">
        <f aca="false">BD406-BD411</f>
        <v>4</v>
      </c>
      <c r="BE413" s="432" t="n">
        <f aca="false">BE406-BE411</f>
        <v>25</v>
      </c>
      <c r="BF413" s="432" t="n">
        <f aca="false">BF406-BF411</f>
        <v>0</v>
      </c>
      <c r="BG413" s="432" t="n">
        <f aca="false">BG406-BG411</f>
        <v>0</v>
      </c>
      <c r="BH413" s="432" t="n">
        <f aca="false">BH406-BH411</f>
        <v>39.9966666666687</v>
      </c>
      <c r="BI413" s="432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2"/>
      <c r="DS414" s="2"/>
      <c r="DT414" s="2"/>
      <c r="DU414" s="2"/>
      <c r="DV414" s="2"/>
      <c r="DW414" s="2"/>
      <c r="DX414" s="2"/>
      <c r="DY414" s="2"/>
      <c r="GC414" s="444"/>
    </row>
    <row r="415" customFormat="false" ht="18.75" hidden="false" customHeight="false" outlineLevel="0" collapsed="false">
      <c r="AS415" s="445"/>
      <c r="BF415" s="432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5"/>
      <c r="Y416" s="445"/>
      <c r="BZ416" s="432"/>
      <c r="CA416" s="432"/>
      <c r="CB416" s="432"/>
      <c r="CC416" s="432"/>
      <c r="CD416" s="432"/>
      <c r="CE416" s="432"/>
      <c r="CF416" s="432"/>
      <c r="CG416" s="432"/>
      <c r="CH416" s="432"/>
      <c r="CI416" s="432"/>
      <c r="CJ416" s="432"/>
      <c r="CK416" s="432"/>
      <c r="CL416" s="432"/>
      <c r="CM416" s="432"/>
      <c r="CN416" s="432"/>
      <c r="CO416" s="432"/>
      <c r="CP416" s="432"/>
      <c r="CQ416" s="432"/>
      <c r="CR416" s="432"/>
      <c r="CS416" s="432"/>
      <c r="CT416" s="432"/>
      <c r="CU416" s="432"/>
      <c r="CV416" s="432"/>
      <c r="CW416" s="432"/>
      <c r="CX416" s="432"/>
      <c r="CY416" s="432"/>
      <c r="CZ416" s="432"/>
      <c r="DA416" s="432"/>
      <c r="DB416" s="432"/>
      <c r="DC416" s="432"/>
      <c r="DD416" s="432"/>
      <c r="DE416" s="432"/>
      <c r="DF416" s="432"/>
      <c r="DG416" s="432"/>
      <c r="DH416" s="432"/>
      <c r="DI416" s="432"/>
      <c r="DJ416" s="432"/>
      <c r="DK416" s="432"/>
      <c r="DL416" s="432"/>
      <c r="DM416" s="443"/>
      <c r="DN416" s="432"/>
      <c r="DO416" s="432"/>
      <c r="DP416" s="432"/>
      <c r="DQ416" s="432"/>
      <c r="DR416" s="432"/>
      <c r="GB416" s="1"/>
      <c r="GC416" s="1"/>
    </row>
    <row r="417" customFormat="false" ht="18.75" hidden="false" customHeight="false" outlineLevel="0" collapsed="false">
      <c r="F417" s="1" t="s">
        <v>322</v>
      </c>
      <c r="GB417" s="1"/>
      <c r="GC417" s="1"/>
    </row>
    <row r="418" customFormat="false" ht="19.5" hidden="false" customHeight="false" outlineLevel="0" collapsed="false">
      <c r="F418" s="1" t="s">
        <v>323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2019-12-12T01:55:02Z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