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-15" yWindow="6240" windowWidth="28830" windowHeight="6285" tabRatio="624"/>
  </bookViews>
  <sheets>
    <sheet name="Расчет " sheetId="10" r:id="rId1"/>
    <sheet name="Лист1" sheetId="11" r:id="rId2"/>
  </sheets>
  <definedNames>
    <definedName name="_xlnm._FilterDatabase" localSheetId="0" hidden="1">'Расчет '!$B$8:$DZ$134</definedName>
    <definedName name="_xlnm.Print_Area" localSheetId="0">'Расчет '!$A$1:$GO$134</definedName>
  </definedNames>
  <calcPr calcId="144525"/>
</workbook>
</file>

<file path=xl/calcChain.xml><?xml version="1.0" encoding="utf-8"?>
<calcChain xmlns="http://schemas.openxmlformats.org/spreadsheetml/2006/main">
  <c r="DU21" i="10" l="1"/>
  <c r="DU29" i="10"/>
  <c r="DU32" i="10"/>
  <c r="DU35" i="10"/>
  <c r="DU36" i="10"/>
  <c r="DU37" i="10"/>
  <c r="DU40" i="10"/>
  <c r="DU42" i="10"/>
  <c r="DU44" i="10"/>
  <c r="DU49" i="10"/>
  <c r="DU51" i="10"/>
  <c r="DU52" i="10"/>
  <c r="DU56" i="10"/>
  <c r="DU59" i="10"/>
  <c r="DU60" i="10"/>
  <c r="DU61" i="10"/>
  <c r="DU63" i="10"/>
  <c r="DU79" i="10"/>
  <c r="DU95" i="10"/>
  <c r="DU101" i="10"/>
  <c r="DU102" i="10"/>
  <c r="DU103" i="10"/>
  <c r="DU104" i="10"/>
  <c r="DU105" i="10"/>
  <c r="DU106" i="10"/>
  <c r="DU108" i="10"/>
  <c r="DU109" i="10"/>
  <c r="DU110" i="10"/>
  <c r="DU111" i="10"/>
  <c r="DU112" i="10"/>
  <c r="DU113" i="10"/>
  <c r="DU120" i="10"/>
  <c r="DU129" i="10"/>
  <c r="DU130" i="10"/>
  <c r="DU132" i="10"/>
  <c r="DP72" i="10" l="1"/>
  <c r="BG89" i="10"/>
  <c r="BG82" i="10"/>
  <c r="BC74" i="10"/>
  <c r="FU106" i="10" l="1"/>
  <c r="FU105" i="10"/>
  <c r="FU104" i="10"/>
  <c r="FU103" i="10"/>
  <c r="FU102" i="10"/>
  <c r="FU101" i="10"/>
  <c r="FU61" i="10"/>
  <c r="FU60" i="10"/>
  <c r="FU59" i="10"/>
  <c r="FU56" i="10"/>
  <c r="FU29" i="10"/>
  <c r="DR85" i="10" l="1"/>
  <c r="DP85" i="10"/>
  <c r="DN85" i="10"/>
  <c r="DL85" i="10"/>
  <c r="DJ85" i="10"/>
  <c r="DH85" i="10"/>
  <c r="DF85" i="10"/>
  <c r="DD85" i="10"/>
  <c r="DB85" i="10"/>
  <c r="CZ85" i="10"/>
  <c r="CX85" i="10"/>
  <c r="CV85" i="10"/>
  <c r="CT85" i="10"/>
  <c r="CR85" i="10"/>
  <c r="CP85" i="10"/>
  <c r="CJ85" i="10"/>
  <c r="CH85" i="10"/>
  <c r="CF85" i="10"/>
  <c r="CD85" i="10"/>
  <c r="CB85" i="10"/>
  <c r="BZ85" i="10"/>
  <c r="DS85" i="10" l="1"/>
  <c r="DU85" i="10"/>
  <c r="DT85" i="10"/>
  <c r="FW132" i="10"/>
  <c r="FV132" i="10"/>
  <c r="FU132" i="10"/>
  <c r="FV131" i="10"/>
  <c r="FW130" i="10"/>
  <c r="FV130" i="10"/>
  <c r="FU130" i="10"/>
  <c r="FW129" i="10"/>
  <c r="FV129" i="10"/>
  <c r="FU129" i="10"/>
  <c r="FV128" i="10"/>
  <c r="FV126" i="10"/>
  <c r="FV125" i="10"/>
  <c r="FV124" i="10"/>
  <c r="FV123" i="10"/>
  <c r="FV122" i="10"/>
  <c r="FW120" i="10"/>
  <c r="FV120" i="10"/>
  <c r="FU120" i="10"/>
  <c r="FV119" i="10"/>
  <c r="FV118" i="10"/>
  <c r="FV117" i="10"/>
  <c r="FV116" i="10"/>
  <c r="FV115" i="10"/>
  <c r="FW113" i="10"/>
  <c r="FV113" i="10"/>
  <c r="FU113" i="10"/>
  <c r="FW112" i="10"/>
  <c r="FV112" i="10"/>
  <c r="FU112" i="10"/>
  <c r="FW111" i="10"/>
  <c r="FV111" i="10"/>
  <c r="FU111" i="10"/>
  <c r="FW110" i="10"/>
  <c r="FV110" i="10"/>
  <c r="FU110" i="10"/>
  <c r="FW109" i="10"/>
  <c r="FV109" i="10"/>
  <c r="FU109" i="10"/>
  <c r="FV108" i="10"/>
  <c r="FW106" i="10"/>
  <c r="FV106" i="10"/>
  <c r="FW105" i="10"/>
  <c r="FV105" i="10"/>
  <c r="FW104" i="10"/>
  <c r="FV104" i="10"/>
  <c r="FW103" i="10"/>
  <c r="FV103" i="10"/>
  <c r="FW102" i="10"/>
  <c r="FV102" i="10"/>
  <c r="FW101" i="10"/>
  <c r="FV101" i="10"/>
  <c r="FV100" i="10"/>
  <c r="FV99" i="10"/>
  <c r="FV97" i="10"/>
  <c r="FV96" i="10"/>
  <c r="FV95" i="10"/>
  <c r="FV94" i="10"/>
  <c r="FV93" i="10"/>
  <c r="FV91" i="10"/>
  <c r="FV90" i="10"/>
  <c r="FV89" i="10"/>
  <c r="FV88" i="10"/>
  <c r="FV87" i="10"/>
  <c r="FW85" i="10"/>
  <c r="FV85" i="10"/>
  <c r="FU85" i="10"/>
  <c r="FV84" i="10"/>
  <c r="FV83" i="10"/>
  <c r="FV82" i="10"/>
  <c r="FV81" i="10"/>
  <c r="FW79" i="10"/>
  <c r="FV79" i="10"/>
  <c r="FU79" i="10"/>
  <c r="FV78" i="10"/>
  <c r="FV77" i="10"/>
  <c r="FV76" i="10"/>
  <c r="FV75" i="10"/>
  <c r="FV74" i="10"/>
  <c r="FV73" i="10"/>
  <c r="FV72" i="10"/>
  <c r="FV71" i="10"/>
  <c r="FV70" i="10"/>
  <c r="FV68" i="10"/>
  <c r="FV67" i="10"/>
  <c r="FV66" i="10"/>
  <c r="FV65" i="10"/>
  <c r="FV64" i="10"/>
  <c r="FW63" i="10"/>
  <c r="FV63" i="10"/>
  <c r="FU63" i="10"/>
  <c r="FW61" i="10"/>
  <c r="FV61" i="10"/>
  <c r="FW60" i="10"/>
  <c r="FV60" i="10"/>
  <c r="FW59" i="10"/>
  <c r="FV59" i="10"/>
  <c r="FV58" i="10"/>
  <c r="FV57" i="10"/>
  <c r="FV56" i="10"/>
  <c r="FV54" i="10"/>
  <c r="FV53" i="10"/>
  <c r="FV52" i="10"/>
  <c r="FW51" i="10"/>
  <c r="FV51" i="10"/>
  <c r="FU51" i="10"/>
  <c r="FV50" i="10"/>
  <c r="FV49" i="10"/>
  <c r="FV48" i="10"/>
  <c r="FV47" i="10"/>
  <c r="FV46" i="10"/>
  <c r="FW44" i="10"/>
  <c r="FV44" i="10"/>
  <c r="FU44" i="10"/>
  <c r="FV43" i="10"/>
  <c r="FV42" i="10"/>
  <c r="FV41" i="10"/>
  <c r="FW40" i="10"/>
  <c r="FV40" i="10"/>
  <c r="FU40" i="10"/>
  <c r="FV39" i="10"/>
  <c r="FW37" i="10"/>
  <c r="FV37" i="10"/>
  <c r="FU37" i="10"/>
  <c r="FW36" i="10"/>
  <c r="FV36" i="10"/>
  <c r="FU36" i="10"/>
  <c r="FV35" i="10"/>
  <c r="FV34" i="10"/>
  <c r="FW33" i="10"/>
  <c r="FV33" i="10"/>
  <c r="FU33" i="10"/>
  <c r="FW32" i="10"/>
  <c r="FV32" i="10"/>
  <c r="FU32" i="10"/>
  <c r="FV31" i="10"/>
  <c r="FW29" i="10"/>
  <c r="FV29" i="10"/>
  <c r="FV28" i="10"/>
  <c r="FV27" i="10"/>
  <c r="FV26" i="10"/>
  <c r="FV25" i="10"/>
  <c r="FV24" i="10"/>
  <c r="FW22" i="10"/>
  <c r="FV22" i="10"/>
  <c r="FU22" i="10"/>
  <c r="FW21" i="10"/>
  <c r="FV21" i="10"/>
  <c r="FU21" i="10"/>
  <c r="FV20" i="10"/>
  <c r="FV19" i="10"/>
  <c r="FV18" i="10"/>
  <c r="FV11" i="10"/>
  <c r="FV12" i="10"/>
  <c r="FV13" i="10"/>
  <c r="FV14" i="10"/>
  <c r="FV15" i="10"/>
  <c r="FV16" i="10"/>
  <c r="FT10" i="10"/>
  <c r="FV10" i="10"/>
  <c r="FX10" i="10"/>
  <c r="FZ10" i="10"/>
  <c r="GF145" i="10"/>
  <c r="GM145" i="10"/>
  <c r="GN145" i="10"/>
  <c r="GI132" i="10"/>
  <c r="GH132" i="10"/>
  <c r="GG132" i="10"/>
  <c r="GF132" i="10"/>
  <c r="GE132" i="10"/>
  <c r="GD132" i="10"/>
  <c r="GC132" i="10"/>
  <c r="GB132" i="10"/>
  <c r="GA132" i="10"/>
  <c r="FZ132" i="10"/>
  <c r="FY132" i="10"/>
  <c r="FX132" i="10"/>
  <c r="FT132" i="10"/>
  <c r="FS132" i="10"/>
  <c r="FR132" i="10"/>
  <c r="FQ132" i="10"/>
  <c r="FP132" i="10"/>
  <c r="FO132" i="10"/>
  <c r="FN132" i="10"/>
  <c r="FM132" i="10"/>
  <c r="FL132" i="10"/>
  <c r="FK132" i="10"/>
  <c r="FJ132" i="10"/>
  <c r="FI132" i="10"/>
  <c r="FH132" i="10"/>
  <c r="FG132" i="10"/>
  <c r="FF132" i="10"/>
  <c r="FE132" i="10"/>
  <c r="FD132" i="10"/>
  <c r="FC132" i="10"/>
  <c r="FB132" i="10"/>
  <c r="FA132" i="10"/>
  <c r="EZ132" i="10"/>
  <c r="EY132" i="10"/>
  <c r="EX132" i="10"/>
  <c r="EW132" i="10"/>
  <c r="EV132" i="10"/>
  <c r="EU132" i="10"/>
  <c r="ET132" i="10"/>
  <c r="ES132" i="10"/>
  <c r="ER132" i="10"/>
  <c r="EQ132" i="10"/>
  <c r="EP132" i="10"/>
  <c r="EO132" i="10"/>
  <c r="GF131" i="10"/>
  <c r="GD131" i="10"/>
  <c r="GB131" i="10"/>
  <c r="GA131" i="10"/>
  <c r="FZ131" i="10"/>
  <c r="FX131" i="10"/>
  <c r="FT131" i="10"/>
  <c r="FR131" i="10"/>
  <c r="FP131" i="10"/>
  <c r="FN131" i="10"/>
  <c r="FL131" i="10"/>
  <c r="FJ131" i="10"/>
  <c r="FH131" i="10"/>
  <c r="FF131" i="10"/>
  <c r="FD131" i="10"/>
  <c r="FB131" i="10"/>
  <c r="FA131" i="10"/>
  <c r="EZ131" i="10"/>
  <c r="EX131" i="10"/>
  <c r="EV131" i="10"/>
  <c r="ET131" i="10"/>
  <c r="ER131" i="10"/>
  <c r="EP131" i="10"/>
  <c r="GI130" i="10"/>
  <c r="GH130" i="10"/>
  <c r="GG130" i="10"/>
  <c r="GF130" i="10"/>
  <c r="GE130" i="10"/>
  <c r="GD130" i="10"/>
  <c r="GC130" i="10"/>
  <c r="GB130" i="10"/>
  <c r="GA130" i="10"/>
  <c r="FZ130" i="10"/>
  <c r="FY130" i="10"/>
  <c r="FX130" i="10"/>
  <c r="FT130" i="10"/>
  <c r="FS130" i="10"/>
  <c r="FR130" i="10"/>
  <c r="FQ130" i="10"/>
  <c r="FP130" i="10"/>
  <c r="FO130" i="10"/>
  <c r="FN130" i="10"/>
  <c r="FM130" i="10"/>
  <c r="FL130" i="10"/>
  <c r="FK130" i="10"/>
  <c r="FJ130" i="10"/>
  <c r="FI130" i="10"/>
  <c r="FH130" i="10"/>
  <c r="FG130" i="10"/>
  <c r="FF130" i="10"/>
  <c r="FE130" i="10"/>
  <c r="FD130" i="10"/>
  <c r="FC130" i="10"/>
  <c r="FB130" i="10"/>
  <c r="FA130" i="10"/>
  <c r="EZ130" i="10"/>
  <c r="EY130" i="10"/>
  <c r="EX130" i="10"/>
  <c r="EW130" i="10"/>
  <c r="EV130" i="10"/>
  <c r="EU130" i="10"/>
  <c r="ET130" i="10"/>
  <c r="ES130" i="10"/>
  <c r="ER130" i="10"/>
  <c r="EQ130" i="10"/>
  <c r="EP130" i="10"/>
  <c r="EO130" i="10"/>
  <c r="GI129" i="10"/>
  <c r="GH129" i="10"/>
  <c r="GG129" i="10"/>
  <c r="GF129" i="10"/>
  <c r="GE129" i="10"/>
  <c r="GD129" i="10"/>
  <c r="GC129" i="10"/>
  <c r="GB129" i="10"/>
  <c r="GA129" i="10"/>
  <c r="FZ129" i="10"/>
  <c r="FY129" i="10"/>
  <c r="FX129" i="10"/>
  <c r="FT129" i="10"/>
  <c r="FS129" i="10"/>
  <c r="FR129" i="10"/>
  <c r="FQ129" i="10"/>
  <c r="FP129" i="10"/>
  <c r="FO129" i="10"/>
  <c r="FN129" i="10"/>
  <c r="FM129" i="10"/>
  <c r="FL129" i="10"/>
  <c r="FK129" i="10"/>
  <c r="FJ129" i="10"/>
  <c r="FI129" i="10"/>
  <c r="FH129" i="10"/>
  <c r="FG129" i="10"/>
  <c r="FF129" i="10"/>
  <c r="FE129" i="10"/>
  <c r="FD129" i="10"/>
  <c r="FC129" i="10"/>
  <c r="FB129" i="10"/>
  <c r="FA129" i="10"/>
  <c r="EZ129" i="10"/>
  <c r="EY129" i="10"/>
  <c r="EX129" i="10"/>
  <c r="EW129" i="10"/>
  <c r="EV129" i="10"/>
  <c r="EU129" i="10"/>
  <c r="ET129" i="10"/>
  <c r="ES129" i="10"/>
  <c r="ER129" i="10"/>
  <c r="EQ129" i="10"/>
  <c r="EP129" i="10"/>
  <c r="EO129" i="10"/>
  <c r="GF128" i="10"/>
  <c r="GD128" i="10"/>
  <c r="GB128" i="10"/>
  <c r="GA128" i="10"/>
  <c r="FZ128" i="10"/>
  <c r="FX128" i="10"/>
  <c r="FT128" i="10"/>
  <c r="FR128" i="10"/>
  <c r="FP128" i="10"/>
  <c r="FN128" i="10"/>
  <c r="FL128" i="10"/>
  <c r="FJ128" i="10"/>
  <c r="FH128" i="10"/>
  <c r="FF128" i="10"/>
  <c r="FD128" i="10"/>
  <c r="FB128" i="10"/>
  <c r="FA128" i="10"/>
  <c r="EZ128" i="10"/>
  <c r="EV128" i="10"/>
  <c r="ET128" i="10"/>
  <c r="ER128" i="10"/>
  <c r="EP128" i="10"/>
  <c r="GF126" i="10"/>
  <c r="GD126" i="10"/>
  <c r="GB126" i="10"/>
  <c r="GA126" i="10"/>
  <c r="FZ126" i="10"/>
  <c r="FX126" i="10"/>
  <c r="FT126" i="10"/>
  <c r="FR126" i="10"/>
  <c r="FP126" i="10"/>
  <c r="FN126" i="10"/>
  <c r="FL126" i="10"/>
  <c r="FJ126" i="10"/>
  <c r="FH126" i="10"/>
  <c r="FF126" i="10"/>
  <c r="FD126" i="10"/>
  <c r="FB126" i="10"/>
  <c r="FA126" i="10"/>
  <c r="EZ126" i="10"/>
  <c r="EX126" i="10"/>
  <c r="EV126" i="10"/>
  <c r="ET126" i="10"/>
  <c r="ER126" i="10"/>
  <c r="EP126" i="10"/>
  <c r="GF125" i="10"/>
  <c r="GD125" i="10"/>
  <c r="GB125" i="10"/>
  <c r="GA125" i="10"/>
  <c r="FZ125" i="10"/>
  <c r="FX125" i="10"/>
  <c r="FT125" i="10"/>
  <c r="FR125" i="10"/>
  <c r="FP125" i="10"/>
  <c r="FN125" i="10"/>
  <c r="FL125" i="10"/>
  <c r="FJ125" i="10"/>
  <c r="FH125" i="10"/>
  <c r="FF125" i="10"/>
  <c r="FD125" i="10"/>
  <c r="FB125" i="10"/>
  <c r="FA125" i="10"/>
  <c r="EZ125" i="10"/>
  <c r="EV125" i="10"/>
  <c r="ET125" i="10"/>
  <c r="ER125" i="10"/>
  <c r="EP125" i="10"/>
  <c r="GF124" i="10"/>
  <c r="GD124" i="10"/>
  <c r="GB124" i="10"/>
  <c r="GA124" i="10"/>
  <c r="FZ124" i="10"/>
  <c r="FX124" i="10"/>
  <c r="FT124" i="10"/>
  <c r="FR124" i="10"/>
  <c r="FP124" i="10"/>
  <c r="FN124" i="10"/>
  <c r="FL124" i="10"/>
  <c r="FJ124" i="10"/>
  <c r="FH124" i="10"/>
  <c r="FF124" i="10"/>
  <c r="FD124" i="10"/>
  <c r="FB124" i="10"/>
  <c r="FA124" i="10"/>
  <c r="EZ124" i="10"/>
  <c r="EV124" i="10"/>
  <c r="ET124" i="10"/>
  <c r="ER124" i="10"/>
  <c r="EP124" i="10"/>
  <c r="GF123" i="10"/>
  <c r="GD123" i="10"/>
  <c r="GB123" i="10"/>
  <c r="GA123" i="10"/>
  <c r="FZ123" i="10"/>
  <c r="FX123" i="10"/>
  <c r="FT123" i="10"/>
  <c r="FR123" i="10"/>
  <c r="FP123" i="10"/>
  <c r="FN123" i="10"/>
  <c r="FL123" i="10"/>
  <c r="FJ123" i="10"/>
  <c r="FH123" i="10"/>
  <c r="FF123" i="10"/>
  <c r="FD123" i="10"/>
  <c r="FB123" i="10"/>
  <c r="FA123" i="10"/>
  <c r="EZ123" i="10"/>
  <c r="EV123" i="10"/>
  <c r="ET123" i="10"/>
  <c r="ER123" i="10"/>
  <c r="EP123" i="10"/>
  <c r="GF122" i="10"/>
  <c r="GD122" i="10"/>
  <c r="GB122" i="10"/>
  <c r="GA122" i="10"/>
  <c r="FZ122" i="10"/>
  <c r="FX122" i="10"/>
  <c r="FT122" i="10"/>
  <c r="FR122" i="10"/>
  <c r="FP122" i="10"/>
  <c r="FN122" i="10"/>
  <c r="FL122" i="10"/>
  <c r="FJ122" i="10"/>
  <c r="FH122" i="10"/>
  <c r="FF122" i="10"/>
  <c r="FD122" i="10"/>
  <c r="FB122" i="10"/>
  <c r="FA122" i="10"/>
  <c r="EZ122" i="10"/>
  <c r="EV122" i="10"/>
  <c r="ET122" i="10"/>
  <c r="ER122" i="10"/>
  <c r="EP122" i="10"/>
  <c r="GI120" i="10"/>
  <c r="GH120" i="10"/>
  <c r="GG120" i="10"/>
  <c r="GF120" i="10"/>
  <c r="GE120" i="10"/>
  <c r="GD120" i="10"/>
  <c r="GC120" i="10"/>
  <c r="GB120" i="10"/>
  <c r="GA120" i="10"/>
  <c r="FZ120" i="10"/>
  <c r="FY120" i="10"/>
  <c r="FX120" i="10"/>
  <c r="FT120" i="10"/>
  <c r="FS120" i="10"/>
  <c r="FR120" i="10"/>
  <c r="FQ120" i="10"/>
  <c r="FP120" i="10"/>
  <c r="FO120" i="10"/>
  <c r="FN120" i="10"/>
  <c r="FM120" i="10"/>
  <c r="FL120" i="10"/>
  <c r="FK120" i="10"/>
  <c r="FJ120" i="10"/>
  <c r="FI120" i="10"/>
  <c r="FH120" i="10"/>
  <c r="FF120" i="10"/>
  <c r="FE120" i="10"/>
  <c r="FD120" i="10"/>
  <c r="FC120" i="10"/>
  <c r="FB120" i="10"/>
  <c r="FA120" i="10"/>
  <c r="EZ120" i="10"/>
  <c r="EY120" i="10"/>
  <c r="EX120" i="10"/>
  <c r="EW120" i="10"/>
  <c r="EV120" i="10"/>
  <c r="EU120" i="10"/>
  <c r="ET120" i="10"/>
  <c r="ES120" i="10"/>
  <c r="ER120" i="10"/>
  <c r="EQ120" i="10"/>
  <c r="EP120" i="10"/>
  <c r="EO120" i="10"/>
  <c r="GF119" i="10"/>
  <c r="GD119" i="10"/>
  <c r="GB119" i="10"/>
  <c r="GA119" i="10"/>
  <c r="FZ119" i="10"/>
  <c r="FX119" i="10"/>
  <c r="FT119" i="10"/>
  <c r="FR119" i="10"/>
  <c r="FP119" i="10"/>
  <c r="FN119" i="10"/>
  <c r="FL119" i="10"/>
  <c r="FJ119" i="10"/>
  <c r="FH119" i="10"/>
  <c r="FF119" i="10"/>
  <c r="FD119" i="10"/>
  <c r="FB119" i="10"/>
  <c r="FA119" i="10"/>
  <c r="EZ119" i="10"/>
  <c r="EX119" i="10"/>
  <c r="EV119" i="10"/>
  <c r="ET119" i="10"/>
  <c r="ER119" i="10"/>
  <c r="EP119" i="10"/>
  <c r="GF118" i="10"/>
  <c r="GD118" i="10"/>
  <c r="GB118" i="10"/>
  <c r="GA118" i="10"/>
  <c r="FZ118" i="10"/>
  <c r="FX118" i="10"/>
  <c r="FT118" i="10"/>
  <c r="FR118" i="10"/>
  <c r="FP118" i="10"/>
  <c r="FN118" i="10"/>
  <c r="FL118" i="10"/>
  <c r="FJ118" i="10"/>
  <c r="FH118" i="10"/>
  <c r="FF118" i="10"/>
  <c r="FD118" i="10"/>
  <c r="FB118" i="10"/>
  <c r="FA118" i="10"/>
  <c r="EZ118" i="10"/>
  <c r="EV118" i="10"/>
  <c r="ET118" i="10"/>
  <c r="ER118" i="10"/>
  <c r="EP118" i="10"/>
  <c r="GF117" i="10"/>
  <c r="GD117" i="10"/>
  <c r="GB117" i="10"/>
  <c r="GA117" i="10"/>
  <c r="FZ117" i="10"/>
  <c r="FX117" i="10"/>
  <c r="FT117" i="10"/>
  <c r="FR117" i="10"/>
  <c r="FP117" i="10"/>
  <c r="FN117" i="10"/>
  <c r="FL117" i="10"/>
  <c r="FJ117" i="10"/>
  <c r="FH117" i="10"/>
  <c r="FF117" i="10"/>
  <c r="FD117" i="10"/>
  <c r="FB117" i="10"/>
  <c r="FA117" i="10"/>
  <c r="EZ117" i="10"/>
  <c r="EV117" i="10"/>
  <c r="ET117" i="10"/>
  <c r="ER117" i="10"/>
  <c r="EP117" i="10"/>
  <c r="GF116" i="10"/>
  <c r="GD116" i="10"/>
  <c r="GB116" i="10"/>
  <c r="GA116" i="10"/>
  <c r="FZ116" i="10"/>
  <c r="FX116" i="10"/>
  <c r="FT116" i="10"/>
  <c r="FR116" i="10"/>
  <c r="FP116" i="10"/>
  <c r="FN116" i="10"/>
  <c r="FL116" i="10"/>
  <c r="FJ116" i="10"/>
  <c r="FH116" i="10"/>
  <c r="FF116" i="10"/>
  <c r="FD116" i="10"/>
  <c r="FB116" i="10"/>
  <c r="FA116" i="10"/>
  <c r="EZ116" i="10"/>
  <c r="EX116" i="10"/>
  <c r="EV116" i="10"/>
  <c r="ET116" i="10"/>
  <c r="ER116" i="10"/>
  <c r="EP116" i="10"/>
  <c r="GF115" i="10"/>
  <c r="GD115" i="10"/>
  <c r="GB115" i="10"/>
  <c r="GA115" i="10"/>
  <c r="FZ115" i="10"/>
  <c r="FX115" i="10"/>
  <c r="FT115" i="10"/>
  <c r="FR115" i="10"/>
  <c r="FP115" i="10"/>
  <c r="FN115" i="10"/>
  <c r="FL115" i="10"/>
  <c r="FJ115" i="10"/>
  <c r="FH115" i="10"/>
  <c r="FF115" i="10"/>
  <c r="FD115" i="10"/>
  <c r="FB115" i="10"/>
  <c r="FA115" i="10"/>
  <c r="EZ115" i="10"/>
  <c r="EV115" i="10"/>
  <c r="ET115" i="10"/>
  <c r="ER115" i="10"/>
  <c r="EP115" i="10"/>
  <c r="GI113" i="10"/>
  <c r="GH113" i="10"/>
  <c r="GG113" i="10"/>
  <c r="GF113" i="10"/>
  <c r="GE113" i="10"/>
  <c r="GD113" i="10"/>
  <c r="GC113" i="10"/>
  <c r="GB113" i="10"/>
  <c r="GA113" i="10"/>
  <c r="FZ113" i="10"/>
  <c r="FY113" i="10"/>
  <c r="FX113" i="10"/>
  <c r="FT113" i="10"/>
  <c r="FS113" i="10"/>
  <c r="FR113" i="10"/>
  <c r="FQ113" i="10"/>
  <c r="FP113" i="10"/>
  <c r="FO113" i="10"/>
  <c r="FN113" i="10"/>
  <c r="FM113" i="10"/>
  <c r="FL113" i="10"/>
  <c r="FK113" i="10"/>
  <c r="FJ113" i="10"/>
  <c r="FI113" i="10"/>
  <c r="FH113" i="10"/>
  <c r="FG113" i="10"/>
  <c r="FF113" i="10"/>
  <c r="FE113" i="10"/>
  <c r="FD113" i="10"/>
  <c r="FC113" i="10"/>
  <c r="FB113" i="10"/>
  <c r="FA113" i="10"/>
  <c r="EZ113" i="10"/>
  <c r="EY113" i="10"/>
  <c r="EX113" i="10"/>
  <c r="EW113" i="10"/>
  <c r="EV113" i="10"/>
  <c r="EU113" i="10"/>
  <c r="ET113" i="10"/>
  <c r="ES113" i="10"/>
  <c r="ER113" i="10"/>
  <c r="EQ113" i="10"/>
  <c r="EP113" i="10"/>
  <c r="EO113" i="10"/>
  <c r="GI112" i="10"/>
  <c r="GH112" i="10"/>
  <c r="GG112" i="10"/>
  <c r="GF112" i="10"/>
  <c r="GE112" i="10"/>
  <c r="GD112" i="10"/>
  <c r="GC112" i="10"/>
  <c r="GB112" i="10"/>
  <c r="GA112" i="10"/>
  <c r="FZ112" i="10"/>
  <c r="FY112" i="10"/>
  <c r="FX112" i="10"/>
  <c r="FT112" i="10"/>
  <c r="FS112" i="10"/>
  <c r="FR112" i="10"/>
  <c r="FQ112" i="10"/>
  <c r="FP112" i="10"/>
  <c r="FO112" i="10"/>
  <c r="FN112" i="10"/>
  <c r="FM112" i="10"/>
  <c r="FL112" i="10"/>
  <c r="FK112" i="10"/>
  <c r="FJ112" i="10"/>
  <c r="FI112" i="10"/>
  <c r="FH112" i="10"/>
  <c r="FG112" i="10"/>
  <c r="FF112" i="10"/>
  <c r="FE112" i="10"/>
  <c r="FD112" i="10"/>
  <c r="FC112" i="10"/>
  <c r="FB112" i="10"/>
  <c r="FA112" i="10"/>
  <c r="EZ112" i="10"/>
  <c r="EY112" i="10"/>
  <c r="EX112" i="10"/>
  <c r="EW112" i="10"/>
  <c r="EV112" i="10"/>
  <c r="EU112" i="10"/>
  <c r="ET112" i="10"/>
  <c r="ES112" i="10"/>
  <c r="ER112" i="10"/>
  <c r="EQ112" i="10"/>
  <c r="EP112" i="10"/>
  <c r="EO112" i="10"/>
  <c r="GI111" i="10"/>
  <c r="GH111" i="10"/>
  <c r="GG111" i="10"/>
  <c r="GF111" i="10"/>
  <c r="GE111" i="10"/>
  <c r="GD111" i="10"/>
  <c r="GC111" i="10"/>
  <c r="GB111" i="10"/>
  <c r="GA111" i="10"/>
  <c r="FZ111" i="10"/>
  <c r="FY111" i="10"/>
  <c r="FX111" i="10"/>
  <c r="FT111" i="10"/>
  <c r="FS111" i="10"/>
  <c r="FR111" i="10"/>
  <c r="FQ111" i="10"/>
  <c r="FP111" i="10"/>
  <c r="FO111" i="10"/>
  <c r="FN111" i="10"/>
  <c r="FM111" i="10"/>
  <c r="FL111" i="10"/>
  <c r="FK111" i="10"/>
  <c r="FJ111" i="10"/>
  <c r="FI111" i="10"/>
  <c r="FH111" i="10"/>
  <c r="FF111" i="10"/>
  <c r="FE111" i="10"/>
  <c r="FD111" i="10"/>
  <c r="FC111" i="10"/>
  <c r="FB111" i="10"/>
  <c r="FA111" i="10"/>
  <c r="EZ111" i="10"/>
  <c r="EY111" i="10"/>
  <c r="EX111" i="10"/>
  <c r="EW111" i="10"/>
  <c r="EV111" i="10"/>
  <c r="EU111" i="10"/>
  <c r="ET111" i="10"/>
  <c r="ES111" i="10"/>
  <c r="ER111" i="10"/>
  <c r="EQ111" i="10"/>
  <c r="EP111" i="10"/>
  <c r="EO111" i="10"/>
  <c r="GI110" i="10"/>
  <c r="GH110" i="10"/>
  <c r="GG110" i="10"/>
  <c r="GF110" i="10"/>
  <c r="GE110" i="10"/>
  <c r="GD110" i="10"/>
  <c r="GC110" i="10"/>
  <c r="GB110" i="10"/>
  <c r="GA110" i="10"/>
  <c r="FZ110" i="10"/>
  <c r="FY110" i="10"/>
  <c r="FX110" i="10"/>
  <c r="FT110" i="10"/>
  <c r="FS110" i="10"/>
  <c r="FR110" i="10"/>
  <c r="FQ110" i="10"/>
  <c r="FP110" i="10"/>
  <c r="FO110" i="10"/>
  <c r="FN110" i="10"/>
  <c r="FM110" i="10"/>
  <c r="FL110" i="10"/>
  <c r="FK110" i="10"/>
  <c r="FJ110" i="10"/>
  <c r="FI110" i="10"/>
  <c r="FH110" i="10"/>
  <c r="FF110" i="10"/>
  <c r="FE110" i="10"/>
  <c r="FD110" i="10"/>
  <c r="FC110" i="10"/>
  <c r="FB110" i="10"/>
  <c r="FA110" i="10"/>
  <c r="EZ110" i="10"/>
  <c r="EY110" i="10"/>
  <c r="EX110" i="10"/>
  <c r="EW110" i="10"/>
  <c r="EV110" i="10"/>
  <c r="EU110" i="10"/>
  <c r="ET110" i="10"/>
  <c r="ES110" i="10"/>
  <c r="ER110" i="10"/>
  <c r="EQ110" i="10"/>
  <c r="EP110" i="10"/>
  <c r="EO110" i="10"/>
  <c r="GI109" i="10"/>
  <c r="GH109" i="10"/>
  <c r="GG109" i="10"/>
  <c r="GF109" i="10"/>
  <c r="GE109" i="10"/>
  <c r="GD109" i="10"/>
  <c r="GC109" i="10"/>
  <c r="GB109" i="10"/>
  <c r="GA109" i="10"/>
  <c r="FZ109" i="10"/>
  <c r="FY109" i="10"/>
  <c r="FX109" i="10"/>
  <c r="FT109" i="10"/>
  <c r="FS109" i="10"/>
  <c r="FR109" i="10"/>
  <c r="FQ109" i="10"/>
  <c r="FP109" i="10"/>
  <c r="FO109" i="10"/>
  <c r="FN109" i="10"/>
  <c r="FM109" i="10"/>
  <c r="FL109" i="10"/>
  <c r="FK109" i="10"/>
  <c r="FJ109" i="10"/>
  <c r="FI109" i="10"/>
  <c r="FH109" i="10"/>
  <c r="FF109" i="10"/>
  <c r="FE109" i="10"/>
  <c r="FD109" i="10"/>
  <c r="FC109" i="10"/>
  <c r="FB109" i="10"/>
  <c r="FA109" i="10"/>
  <c r="EZ109" i="10"/>
  <c r="EY109" i="10"/>
  <c r="EX109" i="10"/>
  <c r="EW109" i="10"/>
  <c r="EV109" i="10"/>
  <c r="EU109" i="10"/>
  <c r="ET109" i="10"/>
  <c r="ES109" i="10"/>
  <c r="ER109" i="10"/>
  <c r="EQ109" i="10"/>
  <c r="EP109" i="10"/>
  <c r="EO109" i="10"/>
  <c r="GF108" i="10"/>
  <c r="GD108" i="10"/>
  <c r="GB108" i="10"/>
  <c r="GA108" i="10"/>
  <c r="FZ108" i="10"/>
  <c r="FX108" i="10"/>
  <c r="FT108" i="10"/>
  <c r="FR108" i="10"/>
  <c r="FP108" i="10"/>
  <c r="FN108" i="10"/>
  <c r="FL108" i="10"/>
  <c r="FJ108" i="10"/>
  <c r="FH108" i="10"/>
  <c r="FF108" i="10"/>
  <c r="FD108" i="10"/>
  <c r="FB108" i="10"/>
  <c r="FA108" i="10"/>
  <c r="EZ108" i="10"/>
  <c r="EV108" i="10"/>
  <c r="ET108" i="10"/>
  <c r="ER108" i="10"/>
  <c r="EP108" i="10"/>
  <c r="GI106" i="10"/>
  <c r="GH106" i="10"/>
  <c r="GG106" i="10"/>
  <c r="GF106" i="10"/>
  <c r="GE106" i="10"/>
  <c r="GD106" i="10"/>
  <c r="GC106" i="10"/>
  <c r="GB106" i="10"/>
  <c r="GA106" i="10"/>
  <c r="FZ106" i="10"/>
  <c r="FY106" i="10"/>
  <c r="FX106" i="10"/>
  <c r="FT106" i="10"/>
  <c r="FS106" i="10"/>
  <c r="FR106" i="10"/>
  <c r="FQ106" i="10"/>
  <c r="FP106" i="10"/>
  <c r="FO106" i="10"/>
  <c r="FN106" i="10"/>
  <c r="FM106" i="10"/>
  <c r="FL106" i="10"/>
  <c r="FK106" i="10"/>
  <c r="FJ106" i="10"/>
  <c r="FI106" i="10"/>
  <c r="FH106" i="10"/>
  <c r="FG106" i="10"/>
  <c r="FF106" i="10"/>
  <c r="FE106" i="10"/>
  <c r="FD106" i="10"/>
  <c r="FC106" i="10"/>
  <c r="FB106" i="10"/>
  <c r="FA106" i="10"/>
  <c r="EZ106" i="10"/>
  <c r="EY106" i="10"/>
  <c r="EX106" i="10"/>
  <c r="EW106" i="10"/>
  <c r="EV106" i="10"/>
  <c r="EU106" i="10"/>
  <c r="ET106" i="10"/>
  <c r="ES106" i="10"/>
  <c r="ER106" i="10"/>
  <c r="EQ106" i="10"/>
  <c r="EP106" i="10"/>
  <c r="EO106" i="10"/>
  <c r="GI105" i="10"/>
  <c r="GH105" i="10"/>
  <c r="GG105" i="10"/>
  <c r="GF105" i="10"/>
  <c r="GE105" i="10"/>
  <c r="GD105" i="10"/>
  <c r="GC105" i="10"/>
  <c r="GB105" i="10"/>
  <c r="GA105" i="10"/>
  <c r="FZ105" i="10"/>
  <c r="FY105" i="10"/>
  <c r="FX105" i="10"/>
  <c r="FT105" i="10"/>
  <c r="FS105" i="10"/>
  <c r="FR105" i="10"/>
  <c r="FQ105" i="10"/>
  <c r="FP105" i="10"/>
  <c r="FO105" i="10"/>
  <c r="FN105" i="10"/>
  <c r="FM105" i="10"/>
  <c r="FL105" i="10"/>
  <c r="FK105" i="10"/>
  <c r="FJ105" i="10"/>
  <c r="FI105" i="10"/>
  <c r="FH105" i="10"/>
  <c r="FF105" i="10"/>
  <c r="FE105" i="10"/>
  <c r="FD105" i="10"/>
  <c r="FC105" i="10"/>
  <c r="FB105" i="10"/>
  <c r="FA105" i="10"/>
  <c r="EZ105" i="10"/>
  <c r="EY105" i="10"/>
  <c r="EX105" i="10"/>
  <c r="EW105" i="10"/>
  <c r="EV105" i="10"/>
  <c r="EU105" i="10"/>
  <c r="ET105" i="10"/>
  <c r="ES105" i="10"/>
  <c r="ER105" i="10"/>
  <c r="EQ105" i="10"/>
  <c r="EP105" i="10"/>
  <c r="EO105" i="10"/>
  <c r="GI104" i="10"/>
  <c r="GH104" i="10"/>
  <c r="GG104" i="10"/>
  <c r="GF104" i="10"/>
  <c r="GE104" i="10"/>
  <c r="GD104" i="10"/>
  <c r="GC104" i="10"/>
  <c r="GB104" i="10"/>
  <c r="GA104" i="10"/>
  <c r="FZ104" i="10"/>
  <c r="FY104" i="10"/>
  <c r="FX104" i="10"/>
  <c r="FT104" i="10"/>
  <c r="FS104" i="10"/>
  <c r="FR104" i="10"/>
  <c r="FQ104" i="10"/>
  <c r="FP104" i="10"/>
  <c r="FO104" i="10"/>
  <c r="FN104" i="10"/>
  <c r="FM104" i="10"/>
  <c r="FL104" i="10"/>
  <c r="FK104" i="10"/>
  <c r="FJ104" i="10"/>
  <c r="FI104" i="10"/>
  <c r="FH104" i="10"/>
  <c r="FG104" i="10"/>
  <c r="FF104" i="10"/>
  <c r="FE104" i="10"/>
  <c r="FD104" i="10"/>
  <c r="FC104" i="10"/>
  <c r="FB104" i="10"/>
  <c r="FA104" i="10"/>
  <c r="EZ104" i="10"/>
  <c r="EY104" i="10"/>
  <c r="EX104" i="10"/>
  <c r="EW104" i="10"/>
  <c r="EV104" i="10"/>
  <c r="EU104" i="10"/>
  <c r="ET104" i="10"/>
  <c r="ES104" i="10"/>
  <c r="ER104" i="10"/>
  <c r="EQ104" i="10"/>
  <c r="EP104" i="10"/>
  <c r="EO104" i="10"/>
  <c r="GI103" i="10"/>
  <c r="GH103" i="10"/>
  <c r="GG103" i="10"/>
  <c r="GF103" i="10"/>
  <c r="GE103" i="10"/>
  <c r="GD103" i="10"/>
  <c r="GC103" i="10"/>
  <c r="GB103" i="10"/>
  <c r="GA103" i="10"/>
  <c r="FZ103" i="10"/>
  <c r="FY103" i="10"/>
  <c r="FX103" i="10"/>
  <c r="FT103" i="10"/>
  <c r="FS103" i="10"/>
  <c r="FR103" i="10"/>
  <c r="FQ103" i="10"/>
  <c r="FP103" i="10"/>
  <c r="FO103" i="10"/>
  <c r="FN103" i="10"/>
  <c r="FM103" i="10"/>
  <c r="FL103" i="10"/>
  <c r="FK103" i="10"/>
  <c r="FJ103" i="10"/>
  <c r="FI103" i="10"/>
  <c r="FH103" i="10"/>
  <c r="FG103" i="10"/>
  <c r="FF103" i="10"/>
  <c r="FE103" i="10"/>
  <c r="FD103" i="10"/>
  <c r="FC103" i="10"/>
  <c r="FB103" i="10"/>
  <c r="FA103" i="10"/>
  <c r="EZ103" i="10"/>
  <c r="EY103" i="10"/>
  <c r="EX103" i="10"/>
  <c r="EW103" i="10"/>
  <c r="EV103" i="10"/>
  <c r="EU103" i="10"/>
  <c r="ET103" i="10"/>
  <c r="ES103" i="10"/>
  <c r="ER103" i="10"/>
  <c r="EQ103" i="10"/>
  <c r="EP103" i="10"/>
  <c r="EO103" i="10"/>
  <c r="GI102" i="10"/>
  <c r="GH102" i="10"/>
  <c r="GG102" i="10"/>
  <c r="GF102" i="10"/>
  <c r="GE102" i="10"/>
  <c r="GD102" i="10"/>
  <c r="GC102" i="10"/>
  <c r="GB102" i="10"/>
  <c r="GA102" i="10"/>
  <c r="FZ102" i="10"/>
  <c r="FY102" i="10"/>
  <c r="FX102" i="10"/>
  <c r="FT102" i="10"/>
  <c r="FS102" i="10"/>
  <c r="FR102" i="10"/>
  <c r="FQ102" i="10"/>
  <c r="FP102" i="10"/>
  <c r="FO102" i="10"/>
  <c r="FN102" i="10"/>
  <c r="FM102" i="10"/>
  <c r="FL102" i="10"/>
  <c r="FK102" i="10"/>
  <c r="FJ102" i="10"/>
  <c r="FI102" i="10"/>
  <c r="FH102" i="10"/>
  <c r="FF102" i="10"/>
  <c r="FE102" i="10"/>
  <c r="FD102" i="10"/>
  <c r="FC102" i="10"/>
  <c r="FB102" i="10"/>
  <c r="FA102" i="10"/>
  <c r="EZ102" i="10"/>
  <c r="EY102" i="10"/>
  <c r="EX102" i="10"/>
  <c r="EW102" i="10"/>
  <c r="EV102" i="10"/>
  <c r="EU102" i="10"/>
  <c r="ET102" i="10"/>
  <c r="ES102" i="10"/>
  <c r="ER102" i="10"/>
  <c r="EQ102" i="10"/>
  <c r="EP102" i="10"/>
  <c r="EO102" i="10"/>
  <c r="GI101" i="10"/>
  <c r="GH101" i="10"/>
  <c r="GG101" i="10"/>
  <c r="GF101" i="10"/>
  <c r="GE101" i="10"/>
  <c r="GD101" i="10"/>
  <c r="GC101" i="10"/>
  <c r="GB101" i="10"/>
  <c r="GA101" i="10"/>
  <c r="FZ101" i="10"/>
  <c r="FY101" i="10"/>
  <c r="FX101" i="10"/>
  <c r="FT101" i="10"/>
  <c r="FS101" i="10"/>
  <c r="FR101" i="10"/>
  <c r="FQ101" i="10"/>
  <c r="FP101" i="10"/>
  <c r="FO101" i="10"/>
  <c r="FN101" i="10"/>
  <c r="FM101" i="10"/>
  <c r="FL101" i="10"/>
  <c r="FK101" i="10"/>
  <c r="FJ101" i="10"/>
  <c r="FI101" i="10"/>
  <c r="FH101" i="10"/>
  <c r="FG101" i="10"/>
  <c r="FF101" i="10"/>
  <c r="FE101" i="10"/>
  <c r="FD101" i="10"/>
  <c r="FC101" i="10"/>
  <c r="FB101" i="10"/>
  <c r="FA101" i="10"/>
  <c r="EZ101" i="10"/>
  <c r="EY101" i="10"/>
  <c r="EX101" i="10"/>
  <c r="EW101" i="10"/>
  <c r="EV101" i="10"/>
  <c r="EU101" i="10"/>
  <c r="ET101" i="10"/>
  <c r="ES101" i="10"/>
  <c r="ER101" i="10"/>
  <c r="EQ101" i="10"/>
  <c r="EP101" i="10"/>
  <c r="EO101" i="10"/>
  <c r="GF100" i="10"/>
  <c r="GD100" i="10"/>
  <c r="GB100" i="10"/>
  <c r="GA100" i="10"/>
  <c r="FZ100" i="10"/>
  <c r="FX100" i="10"/>
  <c r="FT100" i="10"/>
  <c r="FR100" i="10"/>
  <c r="FP100" i="10"/>
  <c r="FN100" i="10"/>
  <c r="FL100" i="10"/>
  <c r="FJ100" i="10"/>
  <c r="FH100" i="10"/>
  <c r="FF100" i="10"/>
  <c r="FD100" i="10"/>
  <c r="FB100" i="10"/>
  <c r="FA100" i="10"/>
  <c r="EZ100" i="10"/>
  <c r="EV100" i="10"/>
  <c r="ET100" i="10"/>
  <c r="ER100" i="10"/>
  <c r="EP100" i="10"/>
  <c r="GF99" i="10"/>
  <c r="GD99" i="10"/>
  <c r="GB99" i="10"/>
  <c r="GA99" i="10"/>
  <c r="FZ99" i="10"/>
  <c r="FX99" i="10"/>
  <c r="FT99" i="10"/>
  <c r="FR99" i="10"/>
  <c r="FP99" i="10"/>
  <c r="FN99" i="10"/>
  <c r="FL99" i="10"/>
  <c r="FJ99" i="10"/>
  <c r="FH99" i="10"/>
  <c r="FF99" i="10"/>
  <c r="FD99" i="10"/>
  <c r="FB99" i="10"/>
  <c r="FA99" i="10"/>
  <c r="EZ99" i="10"/>
  <c r="EV99" i="10"/>
  <c r="ET99" i="10"/>
  <c r="ER99" i="10"/>
  <c r="EP99" i="10"/>
  <c r="GF97" i="10"/>
  <c r="GD97" i="10"/>
  <c r="GB97" i="10"/>
  <c r="GA97" i="10"/>
  <c r="FZ97" i="10"/>
  <c r="FX97" i="10"/>
  <c r="FT97" i="10"/>
  <c r="FR97" i="10"/>
  <c r="FP97" i="10"/>
  <c r="FN97" i="10"/>
  <c r="FL97" i="10"/>
  <c r="FJ97" i="10"/>
  <c r="FH97" i="10"/>
  <c r="FF97" i="10"/>
  <c r="FD97" i="10"/>
  <c r="FB97" i="10"/>
  <c r="FA97" i="10"/>
  <c r="EZ97" i="10"/>
  <c r="EX97" i="10"/>
  <c r="EV97" i="10"/>
  <c r="ET97" i="10"/>
  <c r="ER97" i="10"/>
  <c r="EP97" i="10"/>
  <c r="GF96" i="10"/>
  <c r="GD96" i="10"/>
  <c r="GB96" i="10"/>
  <c r="GA96" i="10"/>
  <c r="FZ96" i="10"/>
  <c r="FX96" i="10"/>
  <c r="FT96" i="10"/>
  <c r="FR96" i="10"/>
  <c r="FP96" i="10"/>
  <c r="FN96" i="10"/>
  <c r="FL96" i="10"/>
  <c r="FJ96" i="10"/>
  <c r="FH96" i="10"/>
  <c r="FF96" i="10"/>
  <c r="FD96" i="10"/>
  <c r="FB96" i="10"/>
  <c r="FA96" i="10"/>
  <c r="EZ96" i="10"/>
  <c r="EV96" i="10"/>
  <c r="ET96" i="10"/>
  <c r="ER96" i="10"/>
  <c r="EP96" i="10"/>
  <c r="GF95" i="10"/>
  <c r="GD95" i="10"/>
  <c r="GB95" i="10"/>
  <c r="GA95" i="10"/>
  <c r="FZ95" i="10"/>
  <c r="FX95" i="10"/>
  <c r="FT95" i="10"/>
  <c r="FR95" i="10"/>
  <c r="FP95" i="10"/>
  <c r="FN95" i="10"/>
  <c r="FL95" i="10"/>
  <c r="FJ95" i="10"/>
  <c r="FH95" i="10"/>
  <c r="FF95" i="10"/>
  <c r="FD95" i="10"/>
  <c r="FB95" i="10"/>
  <c r="FA95" i="10"/>
  <c r="EZ95" i="10"/>
  <c r="EX95" i="10"/>
  <c r="EV95" i="10"/>
  <c r="ET95" i="10"/>
  <c r="ER95" i="10"/>
  <c r="EP95" i="10"/>
  <c r="GF94" i="10"/>
  <c r="GD94" i="10"/>
  <c r="GB94" i="10"/>
  <c r="GA94" i="10"/>
  <c r="FZ94" i="10"/>
  <c r="FX94" i="10"/>
  <c r="FT94" i="10"/>
  <c r="FR94" i="10"/>
  <c r="FP94" i="10"/>
  <c r="FN94" i="10"/>
  <c r="FL94" i="10"/>
  <c r="FJ94" i="10"/>
  <c r="FH94" i="10"/>
  <c r="FF94" i="10"/>
  <c r="FD94" i="10"/>
  <c r="FB94" i="10"/>
  <c r="FA94" i="10"/>
  <c r="EZ94" i="10"/>
  <c r="EV94" i="10"/>
  <c r="ET94" i="10"/>
  <c r="ER94" i="10"/>
  <c r="EP94" i="10"/>
  <c r="GF93" i="10"/>
  <c r="GD93" i="10"/>
  <c r="GB93" i="10"/>
  <c r="GA93" i="10"/>
  <c r="FZ93" i="10"/>
  <c r="FX93" i="10"/>
  <c r="FT93" i="10"/>
  <c r="FR93" i="10"/>
  <c r="FP93" i="10"/>
  <c r="FN93" i="10"/>
  <c r="FL93" i="10"/>
  <c r="FJ93" i="10"/>
  <c r="FH93" i="10"/>
  <c r="FF93" i="10"/>
  <c r="FD93" i="10"/>
  <c r="FB93" i="10"/>
  <c r="FA93" i="10"/>
  <c r="EZ93" i="10"/>
  <c r="EX93" i="10"/>
  <c r="EV93" i="10"/>
  <c r="ET93" i="10"/>
  <c r="ER93" i="10"/>
  <c r="EP93" i="10"/>
  <c r="GF91" i="10"/>
  <c r="GD91" i="10"/>
  <c r="GB91" i="10"/>
  <c r="GA91" i="10"/>
  <c r="FZ91" i="10"/>
  <c r="FX91" i="10"/>
  <c r="FT91" i="10"/>
  <c r="FR91" i="10"/>
  <c r="FP91" i="10"/>
  <c r="FN91" i="10"/>
  <c r="FL91" i="10"/>
  <c r="FJ91" i="10"/>
  <c r="FH91" i="10"/>
  <c r="FF91" i="10"/>
  <c r="FD91" i="10"/>
  <c r="FB91" i="10"/>
  <c r="FA91" i="10"/>
  <c r="EZ91" i="10"/>
  <c r="EX91" i="10"/>
  <c r="EV91" i="10"/>
  <c r="ET91" i="10"/>
  <c r="ER91" i="10"/>
  <c r="EP91" i="10"/>
  <c r="GF90" i="10"/>
  <c r="GD90" i="10"/>
  <c r="GB90" i="10"/>
  <c r="GA90" i="10"/>
  <c r="FZ90" i="10"/>
  <c r="FX90" i="10"/>
  <c r="FT90" i="10"/>
  <c r="FR90" i="10"/>
  <c r="FP90" i="10"/>
  <c r="FN90" i="10"/>
  <c r="FL90" i="10"/>
  <c r="FJ90" i="10"/>
  <c r="FH90" i="10"/>
  <c r="FF90" i="10"/>
  <c r="FD90" i="10"/>
  <c r="FB90" i="10"/>
  <c r="FA90" i="10"/>
  <c r="EZ90" i="10"/>
  <c r="EX90" i="10"/>
  <c r="EV90" i="10"/>
  <c r="ET90" i="10"/>
  <c r="ER90" i="10"/>
  <c r="EP90" i="10"/>
  <c r="GF89" i="10"/>
  <c r="GD89" i="10"/>
  <c r="GB89" i="10"/>
  <c r="GA89" i="10"/>
  <c r="FZ89" i="10"/>
  <c r="FX89" i="10"/>
  <c r="FT89" i="10"/>
  <c r="FR89" i="10"/>
  <c r="FP89" i="10"/>
  <c r="FN89" i="10"/>
  <c r="FL89" i="10"/>
  <c r="FJ89" i="10"/>
  <c r="FH89" i="10"/>
  <c r="FF89" i="10"/>
  <c r="FD89" i="10"/>
  <c r="FB89" i="10"/>
  <c r="FA89" i="10"/>
  <c r="EZ89" i="10"/>
  <c r="EX89" i="10"/>
  <c r="EV89" i="10"/>
  <c r="ET89" i="10"/>
  <c r="ER89" i="10"/>
  <c r="EP89" i="10"/>
  <c r="GF88" i="10"/>
  <c r="GD88" i="10"/>
  <c r="GB88" i="10"/>
  <c r="GA88" i="10"/>
  <c r="FZ88" i="10"/>
  <c r="FX88" i="10"/>
  <c r="FT88" i="10"/>
  <c r="FR88" i="10"/>
  <c r="FP88" i="10"/>
  <c r="FN88" i="10"/>
  <c r="FL88" i="10"/>
  <c r="FJ88" i="10"/>
  <c r="FH88" i="10"/>
  <c r="FF88" i="10"/>
  <c r="FD88" i="10"/>
  <c r="FB88" i="10"/>
  <c r="FA88" i="10"/>
  <c r="EZ88" i="10"/>
  <c r="EV88" i="10"/>
  <c r="ET88" i="10"/>
  <c r="ER88" i="10"/>
  <c r="EP88" i="10"/>
  <c r="GF87" i="10"/>
  <c r="GD87" i="10"/>
  <c r="GB87" i="10"/>
  <c r="GA87" i="10"/>
  <c r="FZ87" i="10"/>
  <c r="FX87" i="10"/>
  <c r="FT87" i="10"/>
  <c r="FR87" i="10"/>
  <c r="FP87" i="10"/>
  <c r="FN87" i="10"/>
  <c r="FL87" i="10"/>
  <c r="FJ87" i="10"/>
  <c r="FH87" i="10"/>
  <c r="FF87" i="10"/>
  <c r="FD87" i="10"/>
  <c r="FB87" i="10"/>
  <c r="FA87" i="10"/>
  <c r="EZ87" i="10"/>
  <c r="EV87" i="10"/>
  <c r="ET87" i="10"/>
  <c r="ER87" i="10"/>
  <c r="EP87" i="10"/>
  <c r="GI85" i="10"/>
  <c r="GH85" i="10"/>
  <c r="GG85" i="10"/>
  <c r="GF85" i="10"/>
  <c r="GE85" i="10"/>
  <c r="GD85" i="10"/>
  <c r="GC85" i="10"/>
  <c r="GB85" i="10"/>
  <c r="GA85" i="10"/>
  <c r="FZ85" i="10"/>
  <c r="FY85" i="10"/>
  <c r="FX85" i="10"/>
  <c r="FT85" i="10"/>
  <c r="FS85" i="10"/>
  <c r="FR85" i="10"/>
  <c r="FQ85" i="10"/>
  <c r="FP85" i="10"/>
  <c r="FO85" i="10"/>
  <c r="FN85" i="10"/>
  <c r="FM85" i="10"/>
  <c r="FL85" i="10"/>
  <c r="FK85" i="10"/>
  <c r="FJ85" i="10"/>
  <c r="FI85" i="10"/>
  <c r="FH85" i="10"/>
  <c r="FG85" i="10"/>
  <c r="FF85" i="10"/>
  <c r="FE85" i="10"/>
  <c r="FD85" i="10"/>
  <c r="FC85" i="10"/>
  <c r="FB85" i="10"/>
  <c r="FA85" i="10"/>
  <c r="EZ85" i="10"/>
  <c r="EY85" i="10"/>
  <c r="EX85" i="10"/>
  <c r="EW85" i="10"/>
  <c r="EV85" i="10"/>
  <c r="EU85" i="10"/>
  <c r="ET85" i="10"/>
  <c r="ES85" i="10"/>
  <c r="ER85" i="10"/>
  <c r="EQ85" i="10"/>
  <c r="EP85" i="10"/>
  <c r="EO85" i="10"/>
  <c r="GF84" i="10"/>
  <c r="GD84" i="10"/>
  <c r="GB84" i="10"/>
  <c r="GA84" i="10"/>
  <c r="FZ84" i="10"/>
  <c r="FX84" i="10"/>
  <c r="FT84" i="10"/>
  <c r="FR84" i="10"/>
  <c r="FP84" i="10"/>
  <c r="FN84" i="10"/>
  <c r="FL84" i="10"/>
  <c r="FJ84" i="10"/>
  <c r="FH84" i="10"/>
  <c r="FF84" i="10"/>
  <c r="FD84" i="10"/>
  <c r="FB84" i="10"/>
  <c r="FA84" i="10"/>
  <c r="EZ84" i="10"/>
  <c r="EV84" i="10"/>
  <c r="ET84" i="10"/>
  <c r="ER84" i="10"/>
  <c r="EP84" i="10"/>
  <c r="GF83" i="10"/>
  <c r="GD83" i="10"/>
  <c r="GB83" i="10"/>
  <c r="GA83" i="10"/>
  <c r="FZ83" i="10"/>
  <c r="FX83" i="10"/>
  <c r="FT83" i="10"/>
  <c r="FR83" i="10"/>
  <c r="FP83" i="10"/>
  <c r="FN83" i="10"/>
  <c r="FL83" i="10"/>
  <c r="FJ83" i="10"/>
  <c r="FH83" i="10"/>
  <c r="FF83" i="10"/>
  <c r="FD83" i="10"/>
  <c r="FB83" i="10"/>
  <c r="FA83" i="10"/>
  <c r="EZ83" i="10"/>
  <c r="EX83" i="10"/>
  <c r="EV83" i="10"/>
  <c r="ET83" i="10"/>
  <c r="ER83" i="10"/>
  <c r="EP83" i="10"/>
  <c r="GF82" i="10"/>
  <c r="GD82" i="10"/>
  <c r="GB82" i="10"/>
  <c r="GA82" i="10"/>
  <c r="FZ82" i="10"/>
  <c r="FX82" i="10"/>
  <c r="FT82" i="10"/>
  <c r="FR82" i="10"/>
  <c r="FP82" i="10"/>
  <c r="FN82" i="10"/>
  <c r="FL82" i="10"/>
  <c r="FJ82" i="10"/>
  <c r="FH82" i="10"/>
  <c r="FF82" i="10"/>
  <c r="FD82" i="10"/>
  <c r="FB82" i="10"/>
  <c r="FA82" i="10"/>
  <c r="EZ82" i="10"/>
  <c r="EV82" i="10"/>
  <c r="ET82" i="10"/>
  <c r="ER82" i="10"/>
  <c r="EP82" i="10"/>
  <c r="GF81" i="10"/>
  <c r="GD81" i="10"/>
  <c r="GB81" i="10"/>
  <c r="GA81" i="10"/>
  <c r="FZ81" i="10"/>
  <c r="FX81" i="10"/>
  <c r="FT81" i="10"/>
  <c r="FR81" i="10"/>
  <c r="FP81" i="10"/>
  <c r="FN81" i="10"/>
  <c r="FL81" i="10"/>
  <c r="FJ81" i="10"/>
  <c r="FH81" i="10"/>
  <c r="FF81" i="10"/>
  <c r="FD81" i="10"/>
  <c r="FB81" i="10"/>
  <c r="FA81" i="10"/>
  <c r="EZ81" i="10"/>
  <c r="EV81" i="10"/>
  <c r="ET81" i="10"/>
  <c r="ER81" i="10"/>
  <c r="EP81" i="10"/>
  <c r="GI79" i="10"/>
  <c r="GH79" i="10"/>
  <c r="GG79" i="10"/>
  <c r="GF79" i="10"/>
  <c r="GE79" i="10"/>
  <c r="GD79" i="10"/>
  <c r="GC79" i="10"/>
  <c r="GB79" i="10"/>
  <c r="GA79" i="10"/>
  <c r="FZ79" i="10"/>
  <c r="FY79" i="10"/>
  <c r="FX79" i="10"/>
  <c r="FT79" i="10"/>
  <c r="FS79" i="10"/>
  <c r="FR79" i="10"/>
  <c r="FQ79" i="10"/>
  <c r="FP79" i="10"/>
  <c r="FO79" i="10"/>
  <c r="FN79" i="10"/>
  <c r="FM79" i="10"/>
  <c r="FL79" i="10"/>
  <c r="FK79" i="10"/>
  <c r="FJ79" i="10"/>
  <c r="FI79" i="10"/>
  <c r="FH79" i="10"/>
  <c r="FG79" i="10"/>
  <c r="FF79" i="10"/>
  <c r="FE79" i="10"/>
  <c r="FD79" i="10"/>
  <c r="FC79" i="10"/>
  <c r="FB79" i="10"/>
  <c r="FA79" i="10"/>
  <c r="EZ79" i="10"/>
  <c r="EY79" i="10"/>
  <c r="EX79" i="10"/>
  <c r="EW79" i="10"/>
  <c r="EV79" i="10"/>
  <c r="EU79" i="10"/>
  <c r="ET79" i="10"/>
  <c r="ES79" i="10"/>
  <c r="ER79" i="10"/>
  <c r="EQ79" i="10"/>
  <c r="EP79" i="10"/>
  <c r="EO79" i="10"/>
  <c r="GF78" i="10"/>
  <c r="GD78" i="10"/>
  <c r="GB78" i="10"/>
  <c r="GA78" i="10"/>
  <c r="FZ78" i="10"/>
  <c r="FX78" i="10"/>
  <c r="FT78" i="10"/>
  <c r="FR78" i="10"/>
  <c r="FP78" i="10"/>
  <c r="FN78" i="10"/>
  <c r="FL78" i="10"/>
  <c r="FJ78" i="10"/>
  <c r="FH78" i="10"/>
  <c r="FF78" i="10"/>
  <c r="FD78" i="10"/>
  <c r="FB78" i="10"/>
  <c r="FA78" i="10"/>
  <c r="EZ78" i="10"/>
  <c r="EV78" i="10"/>
  <c r="ET78" i="10"/>
  <c r="ER78" i="10"/>
  <c r="EP78" i="10"/>
  <c r="GF77" i="10"/>
  <c r="GD77" i="10"/>
  <c r="GB77" i="10"/>
  <c r="GA77" i="10"/>
  <c r="FZ77" i="10"/>
  <c r="FX77" i="10"/>
  <c r="FT77" i="10"/>
  <c r="FR77" i="10"/>
  <c r="FP77" i="10"/>
  <c r="FN77" i="10"/>
  <c r="FL77" i="10"/>
  <c r="FJ77" i="10"/>
  <c r="FH77" i="10"/>
  <c r="FF77" i="10"/>
  <c r="FD77" i="10"/>
  <c r="FB77" i="10"/>
  <c r="FA77" i="10"/>
  <c r="EZ77" i="10"/>
  <c r="EV77" i="10"/>
  <c r="ET77" i="10"/>
  <c r="ER77" i="10"/>
  <c r="EP77" i="10"/>
  <c r="GF76" i="10"/>
  <c r="GD76" i="10"/>
  <c r="GB76" i="10"/>
  <c r="GA76" i="10"/>
  <c r="FZ76" i="10"/>
  <c r="FX76" i="10"/>
  <c r="FT76" i="10"/>
  <c r="FR76" i="10"/>
  <c r="FP76" i="10"/>
  <c r="FN76" i="10"/>
  <c r="FL76" i="10"/>
  <c r="FJ76" i="10"/>
  <c r="FH76" i="10"/>
  <c r="FF76" i="10"/>
  <c r="FD76" i="10"/>
  <c r="FB76" i="10"/>
  <c r="FA76" i="10"/>
  <c r="EZ76" i="10"/>
  <c r="EV76" i="10"/>
  <c r="ET76" i="10"/>
  <c r="ER76" i="10"/>
  <c r="EP76" i="10"/>
  <c r="GF75" i="10"/>
  <c r="GD75" i="10"/>
  <c r="GB75" i="10"/>
  <c r="GA75" i="10"/>
  <c r="FZ75" i="10"/>
  <c r="FX75" i="10"/>
  <c r="FT75" i="10"/>
  <c r="FR75" i="10"/>
  <c r="FP75" i="10"/>
  <c r="FN75" i="10"/>
  <c r="FL75" i="10"/>
  <c r="FJ75" i="10"/>
  <c r="FH75" i="10"/>
  <c r="FF75" i="10"/>
  <c r="FD75" i="10"/>
  <c r="FB75" i="10"/>
  <c r="FA75" i="10"/>
  <c r="EZ75" i="10"/>
  <c r="EV75" i="10"/>
  <c r="ET75" i="10"/>
  <c r="ER75" i="10"/>
  <c r="EP75" i="10"/>
  <c r="GF74" i="10"/>
  <c r="GD74" i="10"/>
  <c r="GB74" i="10"/>
  <c r="GA74" i="10"/>
  <c r="FZ74" i="10"/>
  <c r="FX74" i="10"/>
  <c r="FT74" i="10"/>
  <c r="FR74" i="10"/>
  <c r="FP74" i="10"/>
  <c r="FN74" i="10"/>
  <c r="FL74" i="10"/>
  <c r="FJ74" i="10"/>
  <c r="FH74" i="10"/>
  <c r="FF74" i="10"/>
  <c r="FD74" i="10"/>
  <c r="FB74" i="10"/>
  <c r="FA74" i="10"/>
  <c r="EZ74" i="10"/>
  <c r="EV74" i="10"/>
  <c r="ET74" i="10"/>
  <c r="ER74" i="10"/>
  <c r="EP74" i="10"/>
  <c r="GF73" i="10"/>
  <c r="GD73" i="10"/>
  <c r="GB73" i="10"/>
  <c r="GA73" i="10"/>
  <c r="FZ73" i="10"/>
  <c r="FX73" i="10"/>
  <c r="FT73" i="10"/>
  <c r="FR73" i="10"/>
  <c r="FP73" i="10"/>
  <c r="FN73" i="10"/>
  <c r="FL73" i="10"/>
  <c r="FJ73" i="10"/>
  <c r="FH73" i="10"/>
  <c r="FF73" i="10"/>
  <c r="FD73" i="10"/>
  <c r="FB73" i="10"/>
  <c r="FA73" i="10"/>
  <c r="EZ73" i="10"/>
  <c r="EV73" i="10"/>
  <c r="ET73" i="10"/>
  <c r="ER73" i="10"/>
  <c r="EP73" i="10"/>
  <c r="GF72" i="10"/>
  <c r="GD72" i="10"/>
  <c r="GB72" i="10"/>
  <c r="GA72" i="10"/>
  <c r="FZ72" i="10"/>
  <c r="FX72" i="10"/>
  <c r="FT72" i="10"/>
  <c r="FR72" i="10"/>
  <c r="FP72" i="10"/>
  <c r="FN72" i="10"/>
  <c r="FL72" i="10"/>
  <c r="FJ72" i="10"/>
  <c r="FH72" i="10"/>
  <c r="FF72" i="10"/>
  <c r="FD72" i="10"/>
  <c r="FB72" i="10"/>
  <c r="FA72" i="10"/>
  <c r="EZ72" i="10"/>
  <c r="EV72" i="10"/>
  <c r="ET72" i="10"/>
  <c r="ER72" i="10"/>
  <c r="EP72" i="10"/>
  <c r="GF71" i="10"/>
  <c r="GD71" i="10"/>
  <c r="GB71" i="10"/>
  <c r="GA71" i="10"/>
  <c r="FZ71" i="10"/>
  <c r="FX71" i="10"/>
  <c r="FT71" i="10"/>
  <c r="FR71" i="10"/>
  <c r="FP71" i="10"/>
  <c r="FN71" i="10"/>
  <c r="FL71" i="10"/>
  <c r="FJ71" i="10"/>
  <c r="FH71" i="10"/>
  <c r="FF71" i="10"/>
  <c r="FD71" i="10"/>
  <c r="FB71" i="10"/>
  <c r="FA71" i="10"/>
  <c r="EZ71" i="10"/>
  <c r="EV71" i="10"/>
  <c r="ET71" i="10"/>
  <c r="ER71" i="10"/>
  <c r="EP71" i="10"/>
  <c r="GF70" i="10"/>
  <c r="GD70" i="10"/>
  <c r="GB70" i="10"/>
  <c r="GA70" i="10"/>
  <c r="FZ70" i="10"/>
  <c r="FX70" i="10"/>
  <c r="FT70" i="10"/>
  <c r="FR70" i="10"/>
  <c r="FP70" i="10"/>
  <c r="FN70" i="10"/>
  <c r="FL70" i="10"/>
  <c r="FJ70" i="10"/>
  <c r="FH70" i="10"/>
  <c r="FF70" i="10"/>
  <c r="FD70" i="10"/>
  <c r="FB70" i="10"/>
  <c r="FA70" i="10"/>
  <c r="EZ70" i="10"/>
  <c r="EV70" i="10"/>
  <c r="ET70" i="10"/>
  <c r="ER70" i="10"/>
  <c r="EP70" i="10"/>
  <c r="GF68" i="10"/>
  <c r="GD68" i="10"/>
  <c r="GB68" i="10"/>
  <c r="GA68" i="10"/>
  <c r="FZ68" i="10"/>
  <c r="FX68" i="10"/>
  <c r="FT68" i="10"/>
  <c r="FR68" i="10"/>
  <c r="FP68" i="10"/>
  <c r="FN68" i="10"/>
  <c r="FL68" i="10"/>
  <c r="FJ68" i="10"/>
  <c r="FH68" i="10"/>
  <c r="FF68" i="10"/>
  <c r="FD68" i="10"/>
  <c r="FB68" i="10"/>
  <c r="FA68" i="10"/>
  <c r="EZ68" i="10"/>
  <c r="EX68" i="10"/>
  <c r="EV68" i="10"/>
  <c r="ET68" i="10"/>
  <c r="ER68" i="10"/>
  <c r="EP68" i="10"/>
  <c r="GF67" i="10"/>
  <c r="GD67" i="10"/>
  <c r="GB67" i="10"/>
  <c r="GA67" i="10"/>
  <c r="FZ67" i="10"/>
  <c r="FX67" i="10"/>
  <c r="FT67" i="10"/>
  <c r="FR67" i="10"/>
  <c r="FP67" i="10"/>
  <c r="FN67" i="10"/>
  <c r="FL67" i="10"/>
  <c r="FJ67" i="10"/>
  <c r="FH67" i="10"/>
  <c r="FF67" i="10"/>
  <c r="FD67" i="10"/>
  <c r="FB67" i="10"/>
  <c r="FA67" i="10"/>
  <c r="EZ67" i="10"/>
  <c r="EX67" i="10"/>
  <c r="EV67" i="10"/>
  <c r="ET67" i="10"/>
  <c r="ER67" i="10"/>
  <c r="EP67" i="10"/>
  <c r="GF66" i="10"/>
  <c r="GD66" i="10"/>
  <c r="GB66" i="10"/>
  <c r="GA66" i="10"/>
  <c r="FZ66" i="10"/>
  <c r="FX66" i="10"/>
  <c r="FT66" i="10"/>
  <c r="FR66" i="10"/>
  <c r="FP66" i="10"/>
  <c r="FN66" i="10"/>
  <c r="FL66" i="10"/>
  <c r="FJ66" i="10"/>
  <c r="FI66" i="10"/>
  <c r="FH66" i="10"/>
  <c r="FF66" i="10"/>
  <c r="FD66" i="10"/>
  <c r="FB66" i="10"/>
  <c r="FA66" i="10"/>
  <c r="EZ66" i="10"/>
  <c r="EX66" i="10"/>
  <c r="EV66" i="10"/>
  <c r="ET66" i="10"/>
  <c r="ER66" i="10"/>
  <c r="EP66" i="10"/>
  <c r="GF65" i="10"/>
  <c r="GD65" i="10"/>
  <c r="GB65" i="10"/>
  <c r="GA65" i="10"/>
  <c r="FZ65" i="10"/>
  <c r="FX65" i="10"/>
  <c r="FT65" i="10"/>
  <c r="FR65" i="10"/>
  <c r="FP65" i="10"/>
  <c r="FN65" i="10"/>
  <c r="FL65" i="10"/>
  <c r="FJ65" i="10"/>
  <c r="FH65" i="10"/>
  <c r="FF65" i="10"/>
  <c r="FD65" i="10"/>
  <c r="FB65" i="10"/>
  <c r="FA65" i="10"/>
  <c r="EZ65" i="10"/>
  <c r="EX65" i="10"/>
  <c r="EV65" i="10"/>
  <c r="ET65" i="10"/>
  <c r="ER65" i="10"/>
  <c r="EP65" i="10"/>
  <c r="GF64" i="10"/>
  <c r="GD64" i="10"/>
  <c r="GB64" i="10"/>
  <c r="GA64" i="10"/>
  <c r="FZ64" i="10"/>
  <c r="FX64" i="10"/>
  <c r="FT64" i="10"/>
  <c r="FR64" i="10"/>
  <c r="FP64" i="10"/>
  <c r="FN64" i="10"/>
  <c r="FL64" i="10"/>
  <c r="FJ64" i="10"/>
  <c r="FH64" i="10"/>
  <c r="FF64" i="10"/>
  <c r="FD64" i="10"/>
  <c r="FB64" i="10"/>
  <c r="FA64" i="10"/>
  <c r="EZ64" i="10"/>
  <c r="EX64" i="10"/>
  <c r="EV64" i="10"/>
  <c r="ET64" i="10"/>
  <c r="ER64" i="10"/>
  <c r="EP64" i="10"/>
  <c r="GI63" i="10"/>
  <c r="GH63" i="10"/>
  <c r="GG63" i="10"/>
  <c r="GF63" i="10"/>
  <c r="GE63" i="10"/>
  <c r="GD63" i="10"/>
  <c r="GC63" i="10"/>
  <c r="GB63" i="10"/>
  <c r="GA63" i="10"/>
  <c r="FZ63" i="10"/>
  <c r="FY63" i="10"/>
  <c r="FX63" i="10"/>
  <c r="FT63" i="10"/>
  <c r="FS63" i="10"/>
  <c r="FR63" i="10"/>
  <c r="FQ63" i="10"/>
  <c r="FP63" i="10"/>
  <c r="FO63" i="10"/>
  <c r="FN63" i="10"/>
  <c r="FM63" i="10"/>
  <c r="FL63" i="10"/>
  <c r="FK63" i="10"/>
  <c r="FJ63" i="10"/>
  <c r="FI63" i="10"/>
  <c r="FH63" i="10"/>
  <c r="FG63" i="10"/>
  <c r="FF63" i="10"/>
  <c r="FE63" i="10"/>
  <c r="FD63" i="10"/>
  <c r="FC63" i="10"/>
  <c r="FB63" i="10"/>
  <c r="FA63" i="10"/>
  <c r="EZ63" i="10"/>
  <c r="EY63" i="10"/>
  <c r="EX63" i="10"/>
  <c r="EW63" i="10"/>
  <c r="EV63" i="10"/>
  <c r="EU63" i="10"/>
  <c r="ET63" i="10"/>
  <c r="ES63" i="10"/>
  <c r="ER63" i="10"/>
  <c r="EQ63" i="10"/>
  <c r="EP63" i="10"/>
  <c r="EO63" i="10"/>
  <c r="GI61" i="10"/>
  <c r="GH61" i="10"/>
  <c r="GG61" i="10"/>
  <c r="GF61" i="10"/>
  <c r="GE61" i="10"/>
  <c r="GD61" i="10"/>
  <c r="GC61" i="10"/>
  <c r="GB61" i="10"/>
  <c r="GA61" i="10"/>
  <c r="FZ61" i="10"/>
  <c r="FY61" i="10"/>
  <c r="FX61" i="10"/>
  <c r="FT61" i="10"/>
  <c r="FS61" i="10"/>
  <c r="FR61" i="10"/>
  <c r="FQ61" i="10"/>
  <c r="FP61" i="10"/>
  <c r="FO61" i="10"/>
  <c r="FN61" i="10"/>
  <c r="FM61" i="10"/>
  <c r="FL61" i="10"/>
  <c r="FK61" i="10"/>
  <c r="FJ61" i="10"/>
  <c r="FI61" i="10"/>
  <c r="FH61" i="10"/>
  <c r="FF61" i="10"/>
  <c r="FE61" i="10"/>
  <c r="FD61" i="10"/>
  <c r="FC61" i="10"/>
  <c r="FB61" i="10"/>
  <c r="FA61" i="10"/>
  <c r="EZ61" i="10"/>
  <c r="EY61" i="10"/>
  <c r="EX61" i="10"/>
  <c r="EW61" i="10"/>
  <c r="EV61" i="10"/>
  <c r="EU61" i="10"/>
  <c r="ET61" i="10"/>
  <c r="ES61" i="10"/>
  <c r="ER61" i="10"/>
  <c r="EQ61" i="10"/>
  <c r="EP61" i="10"/>
  <c r="EO61" i="10"/>
  <c r="GI60" i="10"/>
  <c r="GH60" i="10"/>
  <c r="GG60" i="10"/>
  <c r="GF60" i="10"/>
  <c r="GE60" i="10"/>
  <c r="GD60" i="10"/>
  <c r="GC60" i="10"/>
  <c r="GB60" i="10"/>
  <c r="GA60" i="10"/>
  <c r="FZ60" i="10"/>
  <c r="FY60" i="10"/>
  <c r="FX60" i="10"/>
  <c r="FT60" i="10"/>
  <c r="FS60" i="10"/>
  <c r="FR60" i="10"/>
  <c r="FQ60" i="10"/>
  <c r="FP60" i="10"/>
  <c r="FO60" i="10"/>
  <c r="FN60" i="10"/>
  <c r="FM60" i="10"/>
  <c r="FL60" i="10"/>
  <c r="FK60" i="10"/>
  <c r="FJ60" i="10"/>
  <c r="FI60" i="10"/>
  <c r="FH60" i="10"/>
  <c r="FF60" i="10"/>
  <c r="FE60" i="10"/>
  <c r="FD60" i="10"/>
  <c r="FC60" i="10"/>
  <c r="FB60" i="10"/>
  <c r="FA60" i="10"/>
  <c r="EZ60" i="10"/>
  <c r="EY60" i="10"/>
  <c r="EX60" i="10"/>
  <c r="EW60" i="10"/>
  <c r="EV60" i="10"/>
  <c r="EU60" i="10"/>
  <c r="ET60" i="10"/>
  <c r="ES60" i="10"/>
  <c r="ER60" i="10"/>
  <c r="EQ60" i="10"/>
  <c r="EP60" i="10"/>
  <c r="EO60" i="10"/>
  <c r="GI59" i="10"/>
  <c r="GH59" i="10"/>
  <c r="GG59" i="10"/>
  <c r="GF59" i="10"/>
  <c r="GE59" i="10"/>
  <c r="GD59" i="10"/>
  <c r="GC59" i="10"/>
  <c r="GB59" i="10"/>
  <c r="GA59" i="10"/>
  <c r="FZ59" i="10"/>
  <c r="FY59" i="10"/>
  <c r="FX59" i="10"/>
  <c r="FT59" i="10"/>
  <c r="FS59" i="10"/>
  <c r="FR59" i="10"/>
  <c r="FQ59" i="10"/>
  <c r="FP59" i="10"/>
  <c r="FO59" i="10"/>
  <c r="FN59" i="10"/>
  <c r="FM59" i="10"/>
  <c r="FL59" i="10"/>
  <c r="FK59" i="10"/>
  <c r="FJ59" i="10"/>
  <c r="FI59" i="10"/>
  <c r="FH59" i="10"/>
  <c r="FF59" i="10"/>
  <c r="FE59" i="10"/>
  <c r="FD59" i="10"/>
  <c r="FC59" i="10"/>
  <c r="FB59" i="10"/>
  <c r="FA59" i="10"/>
  <c r="EZ59" i="10"/>
  <c r="EY59" i="10"/>
  <c r="EX59" i="10"/>
  <c r="EW59" i="10"/>
  <c r="EV59" i="10"/>
  <c r="EU59" i="10"/>
  <c r="ET59" i="10"/>
  <c r="ES59" i="10"/>
  <c r="ER59" i="10"/>
  <c r="EQ59" i="10"/>
  <c r="EP59" i="10"/>
  <c r="EO59" i="10"/>
  <c r="GF58" i="10"/>
  <c r="GD58" i="10"/>
  <c r="GB58" i="10"/>
  <c r="GA58" i="10"/>
  <c r="FZ58" i="10"/>
  <c r="FX58" i="10"/>
  <c r="FT58" i="10"/>
  <c r="FR58" i="10"/>
  <c r="FP58" i="10"/>
  <c r="FN58" i="10"/>
  <c r="FL58" i="10"/>
  <c r="FJ58" i="10"/>
  <c r="FH58" i="10"/>
  <c r="FF58" i="10"/>
  <c r="FD58" i="10"/>
  <c r="FB58" i="10"/>
  <c r="FA58" i="10"/>
  <c r="EZ58" i="10"/>
  <c r="EX58" i="10"/>
  <c r="EV58" i="10"/>
  <c r="ET58" i="10"/>
  <c r="ER58" i="10"/>
  <c r="EP58" i="10"/>
  <c r="GF57" i="10"/>
  <c r="GD57" i="10"/>
  <c r="GB57" i="10"/>
  <c r="GA57" i="10"/>
  <c r="FZ57" i="10"/>
  <c r="FX57" i="10"/>
  <c r="FT57" i="10"/>
  <c r="FR57" i="10"/>
  <c r="FP57" i="10"/>
  <c r="FN57" i="10"/>
  <c r="FL57" i="10"/>
  <c r="FJ57" i="10"/>
  <c r="FH57" i="10"/>
  <c r="FF57" i="10"/>
  <c r="FD57" i="10"/>
  <c r="FB57" i="10"/>
  <c r="FA57" i="10"/>
  <c r="EZ57" i="10"/>
  <c r="EV57" i="10"/>
  <c r="ET57" i="10"/>
  <c r="ER57" i="10"/>
  <c r="EP57" i="10"/>
  <c r="GF56" i="10"/>
  <c r="GD56" i="10"/>
  <c r="GB56" i="10"/>
  <c r="GA56" i="10"/>
  <c r="FZ56" i="10"/>
  <c r="FX56" i="10"/>
  <c r="FT56" i="10"/>
  <c r="FR56" i="10"/>
  <c r="FP56" i="10"/>
  <c r="FN56" i="10"/>
  <c r="FL56" i="10"/>
  <c r="FJ56" i="10"/>
  <c r="FH56" i="10"/>
  <c r="FF56" i="10"/>
  <c r="FD56" i="10"/>
  <c r="FB56" i="10"/>
  <c r="FA56" i="10"/>
  <c r="EZ56" i="10"/>
  <c r="EV56" i="10"/>
  <c r="ET56" i="10"/>
  <c r="ER56" i="10"/>
  <c r="EP56" i="10"/>
  <c r="GF54" i="10"/>
  <c r="GD54" i="10"/>
  <c r="GB54" i="10"/>
  <c r="GA54" i="10"/>
  <c r="FZ54" i="10"/>
  <c r="FX54" i="10"/>
  <c r="FT54" i="10"/>
  <c r="FR54" i="10"/>
  <c r="FP54" i="10"/>
  <c r="FN54" i="10"/>
  <c r="FL54" i="10"/>
  <c r="FJ54" i="10"/>
  <c r="FH54" i="10"/>
  <c r="FF54" i="10"/>
  <c r="FD54" i="10"/>
  <c r="FB54" i="10"/>
  <c r="FA54" i="10"/>
  <c r="EZ54" i="10"/>
  <c r="EV54" i="10"/>
  <c r="ET54" i="10"/>
  <c r="ER54" i="10"/>
  <c r="EP54" i="10"/>
  <c r="GF53" i="10"/>
  <c r="GD53" i="10"/>
  <c r="GB53" i="10"/>
  <c r="GA53" i="10"/>
  <c r="FZ53" i="10"/>
  <c r="FX53" i="10"/>
  <c r="FT53" i="10"/>
  <c r="FR53" i="10"/>
  <c r="FP53" i="10"/>
  <c r="FN53" i="10"/>
  <c r="FL53" i="10"/>
  <c r="FJ53" i="10"/>
  <c r="FH53" i="10"/>
  <c r="FF53" i="10"/>
  <c r="FD53" i="10"/>
  <c r="FB53" i="10"/>
  <c r="FA53" i="10"/>
  <c r="EZ53" i="10"/>
  <c r="EV53" i="10"/>
  <c r="ET53" i="10"/>
  <c r="ER53" i="10"/>
  <c r="EP53" i="10"/>
  <c r="GF52" i="10"/>
  <c r="GD52" i="10"/>
  <c r="GB52" i="10"/>
  <c r="GA52" i="10"/>
  <c r="FZ52" i="10"/>
  <c r="FX52" i="10"/>
  <c r="FT52" i="10"/>
  <c r="FR52" i="10"/>
  <c r="FP52" i="10"/>
  <c r="FN52" i="10"/>
  <c r="FL52" i="10"/>
  <c r="FJ52" i="10"/>
  <c r="FH52" i="10"/>
  <c r="FF52" i="10"/>
  <c r="FD52" i="10"/>
  <c r="FB52" i="10"/>
  <c r="FA52" i="10"/>
  <c r="EZ52" i="10"/>
  <c r="EX52" i="10"/>
  <c r="EV52" i="10"/>
  <c r="ET52" i="10"/>
  <c r="ER52" i="10"/>
  <c r="EP52" i="10"/>
  <c r="GI51" i="10"/>
  <c r="GH51" i="10"/>
  <c r="GG51" i="10"/>
  <c r="GF51" i="10"/>
  <c r="GE51" i="10"/>
  <c r="GD51" i="10"/>
  <c r="GC51" i="10"/>
  <c r="GB51" i="10"/>
  <c r="GA51" i="10"/>
  <c r="FZ51" i="10"/>
  <c r="FY51" i="10"/>
  <c r="FX51" i="10"/>
  <c r="FT51" i="10"/>
  <c r="FS51" i="10"/>
  <c r="FR51" i="10"/>
  <c r="FQ51" i="10"/>
  <c r="FP51" i="10"/>
  <c r="FO51" i="10"/>
  <c r="FN51" i="10"/>
  <c r="FM51" i="10"/>
  <c r="FL51" i="10"/>
  <c r="FK51" i="10"/>
  <c r="FJ51" i="10"/>
  <c r="FI51" i="10"/>
  <c r="FH51" i="10"/>
  <c r="FG51" i="10"/>
  <c r="FF51" i="10"/>
  <c r="FE51" i="10"/>
  <c r="FD51" i="10"/>
  <c r="FC51" i="10"/>
  <c r="FB51" i="10"/>
  <c r="FA51" i="10"/>
  <c r="EZ51" i="10"/>
  <c r="EY51" i="10"/>
  <c r="EX51" i="10"/>
  <c r="EW51" i="10"/>
  <c r="EV51" i="10"/>
  <c r="EU51" i="10"/>
  <c r="ET51" i="10"/>
  <c r="ES51" i="10"/>
  <c r="ER51" i="10"/>
  <c r="EQ51" i="10"/>
  <c r="EP51" i="10"/>
  <c r="EO51" i="10"/>
  <c r="GF50" i="10"/>
  <c r="GD50" i="10"/>
  <c r="GB50" i="10"/>
  <c r="GA50" i="10"/>
  <c r="FZ50" i="10"/>
  <c r="FX50" i="10"/>
  <c r="FT50" i="10"/>
  <c r="FR50" i="10"/>
  <c r="FP50" i="10"/>
  <c r="FN50" i="10"/>
  <c r="FL50" i="10"/>
  <c r="FJ50" i="10"/>
  <c r="FH50" i="10"/>
  <c r="FF50" i="10"/>
  <c r="FD50" i="10"/>
  <c r="FB50" i="10"/>
  <c r="FA50" i="10"/>
  <c r="EZ50" i="10"/>
  <c r="EV50" i="10"/>
  <c r="ET50" i="10"/>
  <c r="ER50" i="10"/>
  <c r="EP50" i="10"/>
  <c r="GF49" i="10"/>
  <c r="GD49" i="10"/>
  <c r="GB49" i="10"/>
  <c r="GA49" i="10"/>
  <c r="FZ49" i="10"/>
  <c r="FX49" i="10"/>
  <c r="FT49" i="10"/>
  <c r="FR49" i="10"/>
  <c r="FP49" i="10"/>
  <c r="FN49" i="10"/>
  <c r="FL49" i="10"/>
  <c r="FJ49" i="10"/>
  <c r="FH49" i="10"/>
  <c r="FF49" i="10"/>
  <c r="FD49" i="10"/>
  <c r="FB49" i="10"/>
  <c r="FA49" i="10"/>
  <c r="EZ49" i="10"/>
  <c r="EV49" i="10"/>
  <c r="ET49" i="10"/>
  <c r="ER49" i="10"/>
  <c r="EP49" i="10"/>
  <c r="GF48" i="10"/>
  <c r="GD48" i="10"/>
  <c r="GB48" i="10"/>
  <c r="GA48" i="10"/>
  <c r="FZ48" i="10"/>
  <c r="FX48" i="10"/>
  <c r="FT48" i="10"/>
  <c r="FR48" i="10"/>
  <c r="FP48" i="10"/>
  <c r="FN48" i="10"/>
  <c r="FL48" i="10"/>
  <c r="FJ48" i="10"/>
  <c r="FH48" i="10"/>
  <c r="FF48" i="10"/>
  <c r="FD48" i="10"/>
  <c r="FB48" i="10"/>
  <c r="FA48" i="10"/>
  <c r="EZ48" i="10"/>
  <c r="EX48" i="10"/>
  <c r="EV48" i="10"/>
  <c r="ET48" i="10"/>
  <c r="ER48" i="10"/>
  <c r="EP48" i="10"/>
  <c r="GF47" i="10"/>
  <c r="GD47" i="10"/>
  <c r="GB47" i="10"/>
  <c r="GA47" i="10"/>
  <c r="FZ47" i="10"/>
  <c r="FX47" i="10"/>
  <c r="FT47" i="10"/>
  <c r="FR47" i="10"/>
  <c r="FP47" i="10"/>
  <c r="FN47" i="10"/>
  <c r="FL47" i="10"/>
  <c r="FJ47" i="10"/>
  <c r="FH47" i="10"/>
  <c r="FF47" i="10"/>
  <c r="FD47" i="10"/>
  <c r="FB47" i="10"/>
  <c r="FA47" i="10"/>
  <c r="EZ47" i="10"/>
  <c r="EV47" i="10"/>
  <c r="ET47" i="10"/>
  <c r="ER47" i="10"/>
  <c r="EP47" i="10"/>
  <c r="GF46" i="10"/>
  <c r="GD46" i="10"/>
  <c r="GB46" i="10"/>
  <c r="GA46" i="10"/>
  <c r="FZ46" i="10"/>
  <c r="FX46" i="10"/>
  <c r="FT46" i="10"/>
  <c r="FR46" i="10"/>
  <c r="FP46" i="10"/>
  <c r="FN46" i="10"/>
  <c r="FL46" i="10"/>
  <c r="FJ46" i="10"/>
  <c r="FH46" i="10"/>
  <c r="FF46" i="10"/>
  <c r="FD46" i="10"/>
  <c r="FB46" i="10"/>
  <c r="FA46" i="10"/>
  <c r="EZ46" i="10"/>
  <c r="EV46" i="10"/>
  <c r="ET46" i="10"/>
  <c r="ER46" i="10"/>
  <c r="EP46" i="10"/>
  <c r="GI44" i="10"/>
  <c r="GH44" i="10"/>
  <c r="GG44" i="10"/>
  <c r="GF44" i="10"/>
  <c r="GE44" i="10"/>
  <c r="GD44" i="10"/>
  <c r="GC44" i="10"/>
  <c r="GB44" i="10"/>
  <c r="GA44" i="10"/>
  <c r="FZ44" i="10"/>
  <c r="FY44" i="10"/>
  <c r="FX44" i="10"/>
  <c r="FT44" i="10"/>
  <c r="FS44" i="10"/>
  <c r="FR44" i="10"/>
  <c r="FQ44" i="10"/>
  <c r="FP44" i="10"/>
  <c r="FO44" i="10"/>
  <c r="FN44" i="10"/>
  <c r="FM44" i="10"/>
  <c r="FL44" i="10"/>
  <c r="FK44" i="10"/>
  <c r="FJ44" i="10"/>
  <c r="FI44" i="10"/>
  <c r="FH44" i="10"/>
  <c r="FF44" i="10"/>
  <c r="FE44" i="10"/>
  <c r="FD44" i="10"/>
  <c r="FC44" i="10"/>
  <c r="FB44" i="10"/>
  <c r="FA44" i="10"/>
  <c r="EZ44" i="10"/>
  <c r="EY44" i="10"/>
  <c r="EX44" i="10"/>
  <c r="EW44" i="10"/>
  <c r="EV44" i="10"/>
  <c r="EU44" i="10"/>
  <c r="ET44" i="10"/>
  <c r="ES44" i="10"/>
  <c r="ER44" i="10"/>
  <c r="EQ44" i="10"/>
  <c r="EP44" i="10"/>
  <c r="EO44" i="10"/>
  <c r="GF43" i="10"/>
  <c r="GD43" i="10"/>
  <c r="GB43" i="10"/>
  <c r="GA43" i="10"/>
  <c r="FZ43" i="10"/>
  <c r="FX43" i="10"/>
  <c r="FT43" i="10"/>
  <c r="FR43" i="10"/>
  <c r="FP43" i="10"/>
  <c r="FN43" i="10"/>
  <c r="FL43" i="10"/>
  <c r="FJ43" i="10"/>
  <c r="FH43" i="10"/>
  <c r="FF43" i="10"/>
  <c r="FD43" i="10"/>
  <c r="FB43" i="10"/>
  <c r="FA43" i="10"/>
  <c r="EZ43" i="10"/>
  <c r="EX43" i="10"/>
  <c r="EV43" i="10"/>
  <c r="ET43" i="10"/>
  <c r="ER43" i="10"/>
  <c r="EP43" i="10"/>
  <c r="GF42" i="10"/>
  <c r="GD42" i="10"/>
  <c r="GB42" i="10"/>
  <c r="GA42" i="10"/>
  <c r="FZ42" i="10"/>
  <c r="FX42" i="10"/>
  <c r="FT42" i="10"/>
  <c r="FR42" i="10"/>
  <c r="FP42" i="10"/>
  <c r="FN42" i="10"/>
  <c r="FL42" i="10"/>
  <c r="FJ42" i="10"/>
  <c r="FH42" i="10"/>
  <c r="FF42" i="10"/>
  <c r="FD42" i="10"/>
  <c r="FB42" i="10"/>
  <c r="FA42" i="10"/>
  <c r="EZ42" i="10"/>
  <c r="EX42" i="10"/>
  <c r="EV42" i="10"/>
  <c r="ET42" i="10"/>
  <c r="ER42" i="10"/>
  <c r="EP42" i="10"/>
  <c r="GF41" i="10"/>
  <c r="GD41" i="10"/>
  <c r="GB41" i="10"/>
  <c r="GA41" i="10"/>
  <c r="FZ41" i="10"/>
  <c r="FX41" i="10"/>
  <c r="FT41" i="10"/>
  <c r="FR41" i="10"/>
  <c r="FP41" i="10"/>
  <c r="FN41" i="10"/>
  <c r="FL41" i="10"/>
  <c r="FJ41" i="10"/>
  <c r="FH41" i="10"/>
  <c r="FF41" i="10"/>
  <c r="FD41" i="10"/>
  <c r="FB41" i="10"/>
  <c r="FA41" i="10"/>
  <c r="EZ41" i="10"/>
  <c r="EV41" i="10"/>
  <c r="ET41" i="10"/>
  <c r="ER41" i="10"/>
  <c r="EP41" i="10"/>
  <c r="GI40" i="10"/>
  <c r="GH40" i="10"/>
  <c r="GG40" i="10"/>
  <c r="GF40" i="10"/>
  <c r="GE40" i="10"/>
  <c r="GD40" i="10"/>
  <c r="GC40" i="10"/>
  <c r="GB40" i="10"/>
  <c r="GA40" i="10"/>
  <c r="FZ40" i="10"/>
  <c r="FY40" i="10"/>
  <c r="FX40" i="10"/>
  <c r="FT40" i="10"/>
  <c r="FS40" i="10"/>
  <c r="FR40" i="10"/>
  <c r="FQ40" i="10"/>
  <c r="FP40" i="10"/>
  <c r="FO40" i="10"/>
  <c r="FN40" i="10"/>
  <c r="FM40" i="10"/>
  <c r="FL40" i="10"/>
  <c r="FK40" i="10"/>
  <c r="FJ40" i="10"/>
  <c r="FI40" i="10"/>
  <c r="FH40" i="10"/>
  <c r="FG40" i="10"/>
  <c r="FF40" i="10"/>
  <c r="FE40" i="10"/>
  <c r="FD40" i="10"/>
  <c r="FC40" i="10"/>
  <c r="FB40" i="10"/>
  <c r="FA40" i="10"/>
  <c r="EZ40" i="10"/>
  <c r="EY40" i="10"/>
  <c r="EX40" i="10"/>
  <c r="EW40" i="10"/>
  <c r="EV40" i="10"/>
  <c r="EU40" i="10"/>
  <c r="ET40" i="10"/>
  <c r="ES40" i="10"/>
  <c r="ER40" i="10"/>
  <c r="EQ40" i="10"/>
  <c r="EP40" i="10"/>
  <c r="EO40" i="10"/>
  <c r="GF39" i="10"/>
  <c r="GD39" i="10"/>
  <c r="GB39" i="10"/>
  <c r="GA39" i="10"/>
  <c r="FZ39" i="10"/>
  <c r="FX39" i="10"/>
  <c r="FT39" i="10"/>
  <c r="FR39" i="10"/>
  <c r="FP39" i="10"/>
  <c r="FN39" i="10"/>
  <c r="FL39" i="10"/>
  <c r="FJ39" i="10"/>
  <c r="FH39" i="10"/>
  <c r="FF39" i="10"/>
  <c r="FD39" i="10"/>
  <c r="FB39" i="10"/>
  <c r="FA39" i="10"/>
  <c r="EZ39" i="10"/>
  <c r="EV39" i="10"/>
  <c r="ET39" i="10"/>
  <c r="ER39" i="10"/>
  <c r="EP39" i="10"/>
  <c r="GI37" i="10"/>
  <c r="GH37" i="10"/>
  <c r="GG37" i="10"/>
  <c r="GF37" i="10"/>
  <c r="GE37" i="10"/>
  <c r="GD37" i="10"/>
  <c r="GC37" i="10"/>
  <c r="GB37" i="10"/>
  <c r="GA37" i="10"/>
  <c r="FZ37" i="10"/>
  <c r="FY37" i="10"/>
  <c r="FX37" i="10"/>
  <c r="FT37" i="10"/>
  <c r="FS37" i="10"/>
  <c r="FR37" i="10"/>
  <c r="FQ37" i="10"/>
  <c r="FP37" i="10"/>
  <c r="FO37" i="10"/>
  <c r="FN37" i="10"/>
  <c r="FM37" i="10"/>
  <c r="FL37" i="10"/>
  <c r="FK37" i="10"/>
  <c r="FJ37" i="10"/>
  <c r="FI37" i="10"/>
  <c r="FH37" i="10"/>
  <c r="FG37" i="10"/>
  <c r="FF37" i="10"/>
  <c r="FE37" i="10"/>
  <c r="FD37" i="10"/>
  <c r="FC37" i="10"/>
  <c r="FB37" i="10"/>
  <c r="FA37" i="10"/>
  <c r="EZ37" i="10"/>
  <c r="EY37" i="10"/>
  <c r="EX37" i="10"/>
  <c r="EW37" i="10"/>
  <c r="EV37" i="10"/>
  <c r="EU37" i="10"/>
  <c r="ET37" i="10"/>
  <c r="ES37" i="10"/>
  <c r="ER37" i="10"/>
  <c r="EQ37" i="10"/>
  <c r="EP37" i="10"/>
  <c r="EO37" i="10"/>
  <c r="GI36" i="10"/>
  <c r="GH36" i="10"/>
  <c r="GG36" i="10"/>
  <c r="GF36" i="10"/>
  <c r="GE36" i="10"/>
  <c r="GD36" i="10"/>
  <c r="GC36" i="10"/>
  <c r="GB36" i="10"/>
  <c r="GA36" i="10"/>
  <c r="FZ36" i="10"/>
  <c r="FY36" i="10"/>
  <c r="FX36" i="10"/>
  <c r="FT36" i="10"/>
  <c r="FS36" i="10"/>
  <c r="FR36" i="10"/>
  <c r="FQ36" i="10"/>
  <c r="FP36" i="10"/>
  <c r="FO36" i="10"/>
  <c r="FN36" i="10"/>
  <c r="FM36" i="10"/>
  <c r="FL36" i="10"/>
  <c r="FK36" i="10"/>
  <c r="FJ36" i="10"/>
  <c r="FI36" i="10"/>
  <c r="FH36" i="10"/>
  <c r="FG36" i="10"/>
  <c r="FF36" i="10"/>
  <c r="FE36" i="10"/>
  <c r="FD36" i="10"/>
  <c r="FC36" i="10"/>
  <c r="FB36" i="10"/>
  <c r="FA36" i="10"/>
  <c r="EZ36" i="10"/>
  <c r="EY36" i="10"/>
  <c r="EX36" i="10"/>
  <c r="EW36" i="10"/>
  <c r="EV36" i="10"/>
  <c r="EU36" i="10"/>
  <c r="ET36" i="10"/>
  <c r="ES36" i="10"/>
  <c r="ER36" i="10"/>
  <c r="EQ36" i="10"/>
  <c r="EP36" i="10"/>
  <c r="EO36" i="10"/>
  <c r="GF35" i="10"/>
  <c r="GD35" i="10"/>
  <c r="GB35" i="10"/>
  <c r="GA35" i="10"/>
  <c r="FZ35" i="10"/>
  <c r="FX35" i="10"/>
  <c r="FT35" i="10"/>
  <c r="FR35" i="10"/>
  <c r="FP35" i="10"/>
  <c r="FN35" i="10"/>
  <c r="FL35" i="10"/>
  <c r="FJ35" i="10"/>
  <c r="FH35" i="10"/>
  <c r="FF35" i="10"/>
  <c r="FD35" i="10"/>
  <c r="FB35" i="10"/>
  <c r="FA35" i="10"/>
  <c r="EZ35" i="10"/>
  <c r="EX35" i="10"/>
  <c r="EV35" i="10"/>
  <c r="ET35" i="10"/>
  <c r="ER35" i="10"/>
  <c r="EP35" i="10"/>
  <c r="GF34" i="10"/>
  <c r="GD34" i="10"/>
  <c r="GB34" i="10"/>
  <c r="GA34" i="10"/>
  <c r="FZ34" i="10"/>
  <c r="FX34" i="10"/>
  <c r="FT34" i="10"/>
  <c r="FR34" i="10"/>
  <c r="FP34" i="10"/>
  <c r="FN34" i="10"/>
  <c r="FL34" i="10"/>
  <c r="FJ34" i="10"/>
  <c r="FH34" i="10"/>
  <c r="FF34" i="10"/>
  <c r="FD34" i="10"/>
  <c r="FB34" i="10"/>
  <c r="FA34" i="10"/>
  <c r="EZ34" i="10"/>
  <c r="EX34" i="10"/>
  <c r="EV34" i="10"/>
  <c r="ET34" i="10"/>
  <c r="ER34" i="10"/>
  <c r="EP34" i="10"/>
  <c r="GI33" i="10"/>
  <c r="GH33" i="10"/>
  <c r="GG33" i="10"/>
  <c r="GF33" i="10"/>
  <c r="GE33" i="10"/>
  <c r="GD33" i="10"/>
  <c r="GC33" i="10"/>
  <c r="GB33" i="10"/>
  <c r="GA33" i="10"/>
  <c r="FZ33" i="10"/>
  <c r="FY33" i="10"/>
  <c r="FX33" i="10"/>
  <c r="FT33" i="10"/>
  <c r="FR33" i="10"/>
  <c r="FP33" i="10"/>
  <c r="FN33" i="10"/>
  <c r="FL33" i="10"/>
  <c r="FJ33" i="10"/>
  <c r="FH33" i="10"/>
  <c r="FF33" i="10"/>
  <c r="FE33" i="10"/>
  <c r="FD33" i="10"/>
  <c r="FC33" i="10"/>
  <c r="FB33" i="10"/>
  <c r="FA33" i="10"/>
  <c r="EZ33" i="10"/>
  <c r="EY33" i="10"/>
  <c r="EX33" i="10"/>
  <c r="EW33" i="10"/>
  <c r="EV33" i="10"/>
  <c r="EU33" i="10"/>
  <c r="ET33" i="10"/>
  <c r="ES33" i="10"/>
  <c r="ER33" i="10"/>
  <c r="EQ33" i="10"/>
  <c r="EP33" i="10"/>
  <c r="EO33" i="10"/>
  <c r="GI32" i="10"/>
  <c r="GH32" i="10"/>
  <c r="GG32" i="10"/>
  <c r="GF32" i="10"/>
  <c r="GE32" i="10"/>
  <c r="GD32" i="10"/>
  <c r="GC32" i="10"/>
  <c r="GB32" i="10"/>
  <c r="GA32" i="10"/>
  <c r="FZ32" i="10"/>
  <c r="FY32" i="10"/>
  <c r="FX32" i="10"/>
  <c r="FT32" i="10"/>
  <c r="FS32" i="10"/>
  <c r="FR32" i="10"/>
  <c r="FQ32" i="10"/>
  <c r="FP32" i="10"/>
  <c r="FO32" i="10"/>
  <c r="FN32" i="10"/>
  <c r="FM32" i="10"/>
  <c r="FL32" i="10"/>
  <c r="FK32" i="10"/>
  <c r="FJ32" i="10"/>
  <c r="FI32" i="10"/>
  <c r="FH32" i="10"/>
  <c r="FG32" i="10"/>
  <c r="FF32" i="10"/>
  <c r="FE32" i="10"/>
  <c r="FD32" i="10"/>
  <c r="FC32" i="10"/>
  <c r="FB32" i="10"/>
  <c r="FA32" i="10"/>
  <c r="EZ32" i="10"/>
  <c r="EY32" i="10"/>
  <c r="EX32" i="10"/>
  <c r="EW32" i="10"/>
  <c r="EV32" i="10"/>
  <c r="EU32" i="10"/>
  <c r="ET32" i="10"/>
  <c r="ES32" i="10"/>
  <c r="ER32" i="10"/>
  <c r="EQ32" i="10"/>
  <c r="EP32" i="10"/>
  <c r="EO32" i="10"/>
  <c r="GF31" i="10"/>
  <c r="GD31" i="10"/>
  <c r="GB31" i="10"/>
  <c r="GA31" i="10"/>
  <c r="FZ31" i="10"/>
  <c r="FX31" i="10"/>
  <c r="FT31" i="10"/>
  <c r="FR31" i="10"/>
  <c r="FP31" i="10"/>
  <c r="FN31" i="10"/>
  <c r="FL31" i="10"/>
  <c r="FJ31" i="10"/>
  <c r="FH31" i="10"/>
  <c r="FF31" i="10"/>
  <c r="FD31" i="10"/>
  <c r="FB31" i="10"/>
  <c r="FA31" i="10"/>
  <c r="EZ31" i="10"/>
  <c r="EV31" i="10"/>
  <c r="ET31" i="10"/>
  <c r="ER31" i="10"/>
  <c r="EP31" i="10"/>
  <c r="GI29" i="10"/>
  <c r="GH29" i="10"/>
  <c r="GG29" i="10"/>
  <c r="GF29" i="10"/>
  <c r="GE29" i="10"/>
  <c r="GD29" i="10"/>
  <c r="GC29" i="10"/>
  <c r="GB29" i="10"/>
  <c r="GA29" i="10"/>
  <c r="FZ29" i="10"/>
  <c r="FY29" i="10"/>
  <c r="FX29" i="10"/>
  <c r="FT29" i="10"/>
  <c r="FS29" i="10"/>
  <c r="FR29" i="10"/>
  <c r="FQ29" i="10"/>
  <c r="FP29" i="10"/>
  <c r="FO29" i="10"/>
  <c r="FN29" i="10"/>
  <c r="FM29" i="10"/>
  <c r="FL29" i="10"/>
  <c r="FK29" i="10"/>
  <c r="FJ29" i="10"/>
  <c r="FI29" i="10"/>
  <c r="FH29" i="10"/>
  <c r="FG29" i="10"/>
  <c r="FF29" i="10"/>
  <c r="FE29" i="10"/>
  <c r="FD29" i="10"/>
  <c r="FC29" i="10"/>
  <c r="FB29" i="10"/>
  <c r="FA29" i="10"/>
  <c r="EZ29" i="10"/>
  <c r="EY29" i="10"/>
  <c r="EX29" i="10"/>
  <c r="EW29" i="10"/>
  <c r="EV29" i="10"/>
  <c r="EU29" i="10"/>
  <c r="ET29" i="10"/>
  <c r="ES29" i="10"/>
  <c r="ER29" i="10"/>
  <c r="EQ29" i="10"/>
  <c r="EP29" i="10"/>
  <c r="EO29" i="10"/>
  <c r="GF28" i="10"/>
  <c r="GD28" i="10"/>
  <c r="GB28" i="10"/>
  <c r="GA28" i="10"/>
  <c r="FZ28" i="10"/>
  <c r="FX28" i="10"/>
  <c r="FT28" i="10"/>
  <c r="FR28" i="10"/>
  <c r="FP28" i="10"/>
  <c r="FN28" i="10"/>
  <c r="FL28" i="10"/>
  <c r="FJ28" i="10"/>
  <c r="FH28" i="10"/>
  <c r="FF28" i="10"/>
  <c r="FD28" i="10"/>
  <c r="FB28" i="10"/>
  <c r="FA28" i="10"/>
  <c r="EZ28" i="10"/>
  <c r="EX28" i="10"/>
  <c r="EV28" i="10"/>
  <c r="ET28" i="10"/>
  <c r="ER28" i="10"/>
  <c r="EP28" i="10"/>
  <c r="GF27" i="10"/>
  <c r="GD27" i="10"/>
  <c r="GB27" i="10"/>
  <c r="GA27" i="10"/>
  <c r="FZ27" i="10"/>
  <c r="FX27" i="10"/>
  <c r="FT27" i="10"/>
  <c r="FR27" i="10"/>
  <c r="FP27" i="10"/>
  <c r="FN27" i="10"/>
  <c r="FL27" i="10"/>
  <c r="FJ27" i="10"/>
  <c r="FH27" i="10"/>
  <c r="FF27" i="10"/>
  <c r="FD27" i="10"/>
  <c r="FB27" i="10"/>
  <c r="FA27" i="10"/>
  <c r="EZ27" i="10"/>
  <c r="EX27" i="10"/>
  <c r="EV27" i="10"/>
  <c r="ET27" i="10"/>
  <c r="ER27" i="10"/>
  <c r="EP27" i="10"/>
  <c r="GF26" i="10"/>
  <c r="GD26" i="10"/>
  <c r="GB26" i="10"/>
  <c r="GA26" i="10"/>
  <c r="FZ26" i="10"/>
  <c r="FX26" i="10"/>
  <c r="FT26" i="10"/>
  <c r="FR26" i="10"/>
  <c r="FP26" i="10"/>
  <c r="FN26" i="10"/>
  <c r="FL26" i="10"/>
  <c r="FJ26" i="10"/>
  <c r="FH26" i="10"/>
  <c r="FF26" i="10"/>
  <c r="FD26" i="10"/>
  <c r="FB26" i="10"/>
  <c r="FA26" i="10"/>
  <c r="EZ26" i="10"/>
  <c r="EX26" i="10"/>
  <c r="EV26" i="10"/>
  <c r="ET26" i="10"/>
  <c r="ER26" i="10"/>
  <c r="EP26" i="10"/>
  <c r="GF25" i="10"/>
  <c r="GD25" i="10"/>
  <c r="GB25" i="10"/>
  <c r="GA25" i="10"/>
  <c r="FZ25" i="10"/>
  <c r="FX25" i="10"/>
  <c r="FT25" i="10"/>
  <c r="FR25" i="10"/>
  <c r="FP25" i="10"/>
  <c r="FN25" i="10"/>
  <c r="FL25" i="10"/>
  <c r="FJ25" i="10"/>
  <c r="FH25" i="10"/>
  <c r="FF25" i="10"/>
  <c r="FD25" i="10"/>
  <c r="FB25" i="10"/>
  <c r="FA25" i="10"/>
  <c r="EZ25" i="10"/>
  <c r="EV25" i="10"/>
  <c r="ET25" i="10"/>
  <c r="ER25" i="10"/>
  <c r="EP25" i="10"/>
  <c r="GF24" i="10"/>
  <c r="GD24" i="10"/>
  <c r="GB24" i="10"/>
  <c r="GA24" i="10"/>
  <c r="FZ24" i="10"/>
  <c r="FX24" i="10"/>
  <c r="FT24" i="10"/>
  <c r="FR24" i="10"/>
  <c r="FP24" i="10"/>
  <c r="FN24" i="10"/>
  <c r="FL24" i="10"/>
  <c r="FJ24" i="10"/>
  <c r="FH24" i="10"/>
  <c r="FF24" i="10"/>
  <c r="FD24" i="10"/>
  <c r="FB24" i="10"/>
  <c r="FA24" i="10"/>
  <c r="EZ24" i="10"/>
  <c r="EV24" i="10"/>
  <c r="ET24" i="10"/>
  <c r="ER24" i="10"/>
  <c r="EP24" i="10"/>
  <c r="GI22" i="10"/>
  <c r="GH22" i="10"/>
  <c r="GG22" i="10"/>
  <c r="GF22" i="10"/>
  <c r="GE22" i="10"/>
  <c r="GD22" i="10"/>
  <c r="GC22" i="10"/>
  <c r="GB22" i="10"/>
  <c r="GA22" i="10"/>
  <c r="FZ22" i="10"/>
  <c r="FY22" i="10"/>
  <c r="FX22" i="10"/>
  <c r="FT22" i="10"/>
  <c r="FR22" i="10"/>
  <c r="FP22" i="10"/>
  <c r="FN22" i="10"/>
  <c r="FL22" i="10"/>
  <c r="FJ22" i="10"/>
  <c r="FI22" i="10"/>
  <c r="FH22" i="10"/>
  <c r="FF22" i="10"/>
  <c r="FE22" i="10"/>
  <c r="FD22" i="10"/>
  <c r="FC22" i="10"/>
  <c r="FB22" i="10"/>
  <c r="FA22" i="10"/>
  <c r="EZ22" i="10"/>
  <c r="EY22" i="10"/>
  <c r="EX22" i="10"/>
  <c r="EW22" i="10"/>
  <c r="EV22" i="10"/>
  <c r="EU22" i="10"/>
  <c r="ET22" i="10"/>
  <c r="ES22" i="10"/>
  <c r="ER22" i="10"/>
  <c r="EQ22" i="10"/>
  <c r="EP22" i="10"/>
  <c r="EO22" i="10"/>
  <c r="GI21" i="10"/>
  <c r="GH21" i="10"/>
  <c r="GG21" i="10"/>
  <c r="GF21" i="10"/>
  <c r="GE21" i="10"/>
  <c r="GD21" i="10"/>
  <c r="GC21" i="10"/>
  <c r="GB21" i="10"/>
  <c r="GA21" i="10"/>
  <c r="FZ21" i="10"/>
  <c r="FY21" i="10"/>
  <c r="FX21" i="10"/>
  <c r="FT21" i="10"/>
  <c r="FS21" i="10"/>
  <c r="FR21" i="10"/>
  <c r="FQ21" i="10"/>
  <c r="FP21" i="10"/>
  <c r="FO21" i="10"/>
  <c r="FN21" i="10"/>
  <c r="FM21" i="10"/>
  <c r="FL21" i="10"/>
  <c r="FK21" i="10"/>
  <c r="FJ21" i="10"/>
  <c r="FI21" i="10"/>
  <c r="FH21" i="10"/>
  <c r="FG21" i="10"/>
  <c r="FF21" i="10"/>
  <c r="FE21" i="10"/>
  <c r="FD21" i="10"/>
  <c r="FC21" i="10"/>
  <c r="FB21" i="10"/>
  <c r="FA21" i="10"/>
  <c r="EZ21" i="10"/>
  <c r="EY21" i="10"/>
  <c r="EX21" i="10"/>
  <c r="EW21" i="10"/>
  <c r="EV21" i="10"/>
  <c r="EU21" i="10"/>
  <c r="ET21" i="10"/>
  <c r="ES21" i="10"/>
  <c r="ER21" i="10"/>
  <c r="EQ21" i="10"/>
  <c r="EP21" i="10"/>
  <c r="EO21" i="10"/>
  <c r="GF20" i="10"/>
  <c r="GD20" i="10"/>
  <c r="GB20" i="10"/>
  <c r="GA20" i="10"/>
  <c r="FZ20" i="10"/>
  <c r="FX20" i="10"/>
  <c r="FT20" i="10"/>
  <c r="FR20" i="10"/>
  <c r="FP20" i="10"/>
  <c r="FN20" i="10"/>
  <c r="FL20" i="10"/>
  <c r="FJ20" i="10"/>
  <c r="FH20" i="10"/>
  <c r="FF20" i="10"/>
  <c r="FD20" i="10"/>
  <c r="FB20" i="10"/>
  <c r="FA20" i="10"/>
  <c r="EZ20" i="10"/>
  <c r="EV20" i="10"/>
  <c r="ET20" i="10"/>
  <c r="ER20" i="10"/>
  <c r="EP20" i="10"/>
  <c r="GF19" i="10"/>
  <c r="GD19" i="10"/>
  <c r="GB19" i="10"/>
  <c r="GA19" i="10"/>
  <c r="FZ19" i="10"/>
  <c r="FX19" i="10"/>
  <c r="FT19" i="10"/>
  <c r="FR19" i="10"/>
  <c r="FP19" i="10"/>
  <c r="FN19" i="10"/>
  <c r="FL19" i="10"/>
  <c r="FJ19" i="10"/>
  <c r="FH19" i="10"/>
  <c r="FF19" i="10"/>
  <c r="FD19" i="10"/>
  <c r="FB19" i="10"/>
  <c r="FA19" i="10"/>
  <c r="EZ19" i="10"/>
  <c r="EV19" i="10"/>
  <c r="ET19" i="10"/>
  <c r="ER19" i="10"/>
  <c r="EP19" i="10"/>
  <c r="GF18" i="10"/>
  <c r="GD18" i="10"/>
  <c r="GB18" i="10"/>
  <c r="GA18" i="10"/>
  <c r="FZ18" i="10"/>
  <c r="FX18" i="10"/>
  <c r="FT18" i="10"/>
  <c r="FR18" i="10"/>
  <c r="FP18" i="10"/>
  <c r="FN18" i="10"/>
  <c r="FL18" i="10"/>
  <c r="FJ18" i="10"/>
  <c r="FH18" i="10"/>
  <c r="FF18" i="10"/>
  <c r="FD18" i="10"/>
  <c r="FB18" i="10"/>
  <c r="FA18" i="10"/>
  <c r="EZ18" i="10"/>
  <c r="EV18" i="10"/>
  <c r="ET18" i="10"/>
  <c r="ER18" i="10"/>
  <c r="EP18" i="10"/>
  <c r="EP11" i="10"/>
  <c r="ER11" i="10"/>
  <c r="ET11" i="10"/>
  <c r="EV11" i="10"/>
  <c r="EZ11" i="10"/>
  <c r="FA11" i="10"/>
  <c r="FB11" i="10"/>
  <c r="FD11" i="10"/>
  <c r="FF11" i="10"/>
  <c r="FH11" i="10"/>
  <c r="FJ11" i="10"/>
  <c r="FL11" i="10"/>
  <c r="FN11" i="10"/>
  <c r="FP11" i="10"/>
  <c r="FR11" i="10"/>
  <c r="FT11" i="10"/>
  <c r="FX11" i="10"/>
  <c r="FZ11" i="10"/>
  <c r="GA11" i="10"/>
  <c r="GB11" i="10"/>
  <c r="GD11" i="10"/>
  <c r="GF11" i="10"/>
  <c r="EP12" i="10"/>
  <c r="ER12" i="10"/>
  <c r="ET12" i="10"/>
  <c r="EV12" i="10"/>
  <c r="EZ12" i="10"/>
  <c r="FA12" i="10"/>
  <c r="FB12" i="10"/>
  <c r="FD12" i="10"/>
  <c r="FF12" i="10"/>
  <c r="FH12" i="10"/>
  <c r="FJ12" i="10"/>
  <c r="FL12" i="10"/>
  <c r="FN12" i="10"/>
  <c r="FP12" i="10"/>
  <c r="FR12" i="10"/>
  <c r="FT12" i="10"/>
  <c r="FX12" i="10"/>
  <c r="FZ12" i="10"/>
  <c r="GA12" i="10"/>
  <c r="GB12" i="10"/>
  <c r="GD12" i="10"/>
  <c r="GF12" i="10"/>
  <c r="EP13" i="10"/>
  <c r="ER13" i="10"/>
  <c r="ET13" i="10"/>
  <c r="EV13" i="10"/>
  <c r="EZ13" i="10"/>
  <c r="FA13" i="10"/>
  <c r="FB13" i="10"/>
  <c r="FD13" i="10"/>
  <c r="FF13" i="10"/>
  <c r="FH13" i="10"/>
  <c r="FJ13" i="10"/>
  <c r="FL13" i="10"/>
  <c r="FN13" i="10"/>
  <c r="FP13" i="10"/>
  <c r="FR13" i="10"/>
  <c r="FT13" i="10"/>
  <c r="FX13" i="10"/>
  <c r="FZ13" i="10"/>
  <c r="GA13" i="10"/>
  <c r="GB13" i="10"/>
  <c r="GD13" i="10"/>
  <c r="GF13" i="10"/>
  <c r="EP14" i="10"/>
  <c r="ER14" i="10"/>
  <c r="ET14" i="10"/>
  <c r="EV14" i="10"/>
  <c r="EX14" i="10"/>
  <c r="EZ14" i="10"/>
  <c r="FA14" i="10"/>
  <c r="FB14" i="10"/>
  <c r="FD14" i="10"/>
  <c r="FF14" i="10"/>
  <c r="FH14" i="10"/>
  <c r="FJ14" i="10"/>
  <c r="FL14" i="10"/>
  <c r="FN14" i="10"/>
  <c r="FP14" i="10"/>
  <c r="FR14" i="10"/>
  <c r="FT14" i="10"/>
  <c r="FX14" i="10"/>
  <c r="FZ14" i="10"/>
  <c r="GA14" i="10"/>
  <c r="GB14" i="10"/>
  <c r="GD14" i="10"/>
  <c r="GF14" i="10"/>
  <c r="EP15" i="10"/>
  <c r="ER15" i="10"/>
  <c r="ET15" i="10"/>
  <c r="EV15" i="10"/>
  <c r="EZ15" i="10"/>
  <c r="FA15" i="10"/>
  <c r="FB15" i="10"/>
  <c r="FD15" i="10"/>
  <c r="FF15" i="10"/>
  <c r="FH15" i="10"/>
  <c r="FJ15" i="10"/>
  <c r="FL15" i="10"/>
  <c r="FN15" i="10"/>
  <c r="FP15" i="10"/>
  <c r="FR15" i="10"/>
  <c r="FT15" i="10"/>
  <c r="FX15" i="10"/>
  <c r="FZ15" i="10"/>
  <c r="GA15" i="10"/>
  <c r="GB15" i="10"/>
  <c r="GD15" i="10"/>
  <c r="GF15" i="10"/>
  <c r="EP16" i="10"/>
  <c r="ER16" i="10"/>
  <c r="ET16" i="10"/>
  <c r="EV16" i="10"/>
  <c r="EX16" i="10"/>
  <c r="EZ16" i="10"/>
  <c r="FA16" i="10"/>
  <c r="FB16" i="10"/>
  <c r="FD16" i="10"/>
  <c r="FF16" i="10"/>
  <c r="FH16" i="10"/>
  <c r="FJ16" i="10"/>
  <c r="FL16" i="10"/>
  <c r="FN16" i="10"/>
  <c r="FP16" i="10"/>
  <c r="FR16" i="10"/>
  <c r="FT16" i="10"/>
  <c r="FX16" i="10"/>
  <c r="FZ16" i="10"/>
  <c r="GA16" i="10"/>
  <c r="GB16" i="10"/>
  <c r="GD16" i="10"/>
  <c r="GF16" i="10"/>
  <c r="GA10" i="10"/>
  <c r="EP10" i="10"/>
  <c r="ER10" i="10"/>
  <c r="ET10" i="10"/>
  <c r="EV10" i="10"/>
  <c r="EZ10" i="10"/>
  <c r="FA10" i="10"/>
  <c r="FB10" i="10"/>
  <c r="FD10" i="10"/>
  <c r="FF10" i="10"/>
  <c r="FH10" i="10"/>
  <c r="FJ10" i="10"/>
  <c r="FL10" i="10"/>
  <c r="FN10" i="10"/>
  <c r="FP10" i="10"/>
  <c r="FR10" i="10"/>
  <c r="GB10" i="10"/>
  <c r="GD10" i="10"/>
  <c r="GF10" i="10"/>
  <c r="DQ146" i="10"/>
  <c r="BD147" i="10"/>
  <c r="FV62" i="10" l="1"/>
  <c r="FV80" i="10"/>
  <c r="FV98" i="10"/>
  <c r="FV114" i="10"/>
  <c r="GA45" i="10"/>
  <c r="FV23" i="10"/>
  <c r="FV86" i="10"/>
  <c r="GA9" i="10"/>
  <c r="FV55" i="10"/>
  <c r="FV17" i="10"/>
  <c r="FV92" i="10"/>
  <c r="FV38" i="10"/>
  <c r="FV30" i="10"/>
  <c r="FV69" i="10"/>
  <c r="FV107" i="10"/>
  <c r="FV121" i="10"/>
  <c r="FV127" i="10"/>
  <c r="DR84" i="10"/>
  <c r="GG84" i="10" s="1"/>
  <c r="DJ84" i="10"/>
  <c r="FW84" i="10" s="1"/>
  <c r="DF84" i="10"/>
  <c r="FS84" i="10" s="1"/>
  <c r="DB84" i="10"/>
  <c r="FO84" i="10" s="1"/>
  <c r="CL84" i="10"/>
  <c r="EY84" i="10" s="1"/>
  <c r="CJ84" i="10"/>
  <c r="EW84" i="10" s="1"/>
  <c r="CF84" i="10"/>
  <c r="ES84" i="10" s="1"/>
  <c r="CD84" i="10"/>
  <c r="EQ84" i="10" s="1"/>
  <c r="CB84" i="10"/>
  <c r="BZ84" i="10"/>
  <c r="BX84" i="10"/>
  <c r="DP84" i="10" s="1"/>
  <c r="GE84" i="10" s="1"/>
  <c r="BU84" i="10"/>
  <c r="DL84" i="10" s="1"/>
  <c r="FY84" i="10" s="1"/>
  <c r="CB107" i="10"/>
  <c r="CC45" i="10"/>
  <c r="CE45" i="10"/>
  <c r="CG45" i="10"/>
  <c r="CI45" i="10"/>
  <c r="CM45" i="10"/>
  <c r="CN45" i="10"/>
  <c r="CO45" i="10"/>
  <c r="CQ45" i="10"/>
  <c r="CS45" i="10"/>
  <c r="CU45" i="10"/>
  <c r="CW45" i="10"/>
  <c r="CY45" i="10"/>
  <c r="DA45" i="10"/>
  <c r="DC45" i="10"/>
  <c r="DE45" i="10"/>
  <c r="DG45" i="10"/>
  <c r="DI45" i="10"/>
  <c r="DK45" i="10"/>
  <c r="DM45" i="10"/>
  <c r="DO45" i="10"/>
  <c r="DQ45" i="10"/>
  <c r="DR122" i="10"/>
  <c r="DL122" i="10"/>
  <c r="DJ122" i="10"/>
  <c r="DH122" i="10"/>
  <c r="DF122" i="10"/>
  <c r="DD122" i="10"/>
  <c r="DB122" i="10"/>
  <c r="CZ122" i="10"/>
  <c r="CX122" i="10"/>
  <c r="CV122" i="10"/>
  <c r="CT122" i="10"/>
  <c r="CR122" i="10"/>
  <c r="CP122" i="10"/>
  <c r="CL122" i="10"/>
  <c r="CJ122" i="10"/>
  <c r="CF122" i="10"/>
  <c r="CD122" i="10"/>
  <c r="CB122" i="10"/>
  <c r="BZ122" i="10"/>
  <c r="BX122" i="10"/>
  <c r="DN122" i="10" s="1"/>
  <c r="DR90" i="10"/>
  <c r="DL90" i="10"/>
  <c r="DJ90" i="10"/>
  <c r="DH90" i="10"/>
  <c r="DF90" i="10"/>
  <c r="DD90" i="10"/>
  <c r="DB90" i="10"/>
  <c r="CZ90" i="10"/>
  <c r="CX90" i="10"/>
  <c r="CV90" i="10"/>
  <c r="CT90" i="10"/>
  <c r="CR90" i="10"/>
  <c r="CP90" i="10"/>
  <c r="CL90" i="10"/>
  <c r="CJ90" i="10"/>
  <c r="CF90" i="10"/>
  <c r="CD90" i="10"/>
  <c r="CB90" i="10"/>
  <c r="BZ90" i="10"/>
  <c r="BX90" i="10"/>
  <c r="DN90" i="10" s="1"/>
  <c r="DR58" i="10"/>
  <c r="GG58" i="10" s="1"/>
  <c r="DL58" i="10"/>
  <c r="FY58" i="10" s="1"/>
  <c r="DJ58" i="10"/>
  <c r="FW58" i="10" s="1"/>
  <c r="DH58" i="10"/>
  <c r="FU58" i="10" s="1"/>
  <c r="DF58" i="10"/>
  <c r="FS58" i="10" s="1"/>
  <c r="DD58" i="10"/>
  <c r="FQ58" i="10" s="1"/>
  <c r="DB58" i="10"/>
  <c r="FO58" i="10" s="1"/>
  <c r="CZ58" i="10"/>
  <c r="FM58" i="10" s="1"/>
  <c r="CX58" i="10"/>
  <c r="FK58" i="10" s="1"/>
  <c r="CV58" i="10"/>
  <c r="FI58" i="10" s="1"/>
  <c r="CT58" i="10"/>
  <c r="FG58" i="10" s="1"/>
  <c r="CR58" i="10"/>
  <c r="FE58" i="10" s="1"/>
  <c r="CP58" i="10"/>
  <c r="FC58" i="10" s="1"/>
  <c r="CL58" i="10"/>
  <c r="EY58" i="10" s="1"/>
  <c r="CJ58" i="10"/>
  <c r="EW58" i="10" s="1"/>
  <c r="CF58" i="10"/>
  <c r="ES58" i="10" s="1"/>
  <c r="CD58" i="10"/>
  <c r="EQ58" i="10" s="1"/>
  <c r="CB58" i="10"/>
  <c r="BZ58" i="10"/>
  <c r="BX58" i="10"/>
  <c r="DN58" i="10" s="1"/>
  <c r="GC58" i="10" s="1"/>
  <c r="DR66" i="10"/>
  <c r="GG66" i="10" s="1"/>
  <c r="DL66" i="10"/>
  <c r="FY66" i="10" s="1"/>
  <c r="DJ66" i="10"/>
  <c r="FW66" i="10" s="1"/>
  <c r="DH66" i="10"/>
  <c r="FU66" i="10" s="1"/>
  <c r="DF66" i="10"/>
  <c r="FS66" i="10" s="1"/>
  <c r="DD66" i="10"/>
  <c r="FQ66" i="10" s="1"/>
  <c r="DB66" i="10"/>
  <c r="FO66" i="10" s="1"/>
  <c r="CZ66" i="10"/>
  <c r="FM66" i="10" s="1"/>
  <c r="CX66" i="10"/>
  <c r="FK66" i="10" s="1"/>
  <c r="CT66" i="10"/>
  <c r="FG66" i="10" s="1"/>
  <c r="CR66" i="10"/>
  <c r="FE66" i="10" s="1"/>
  <c r="CP66" i="10"/>
  <c r="FC66" i="10" s="1"/>
  <c r="CL66" i="10"/>
  <c r="EY66" i="10" s="1"/>
  <c r="CJ66" i="10"/>
  <c r="EW66" i="10" s="1"/>
  <c r="CF66" i="10"/>
  <c r="ES66" i="10" s="1"/>
  <c r="CD66" i="10"/>
  <c r="EQ66" i="10" s="1"/>
  <c r="CB66" i="10"/>
  <c r="BZ66" i="10"/>
  <c r="BX66" i="10"/>
  <c r="DN66" i="10" s="1"/>
  <c r="GC66" i="10" s="1"/>
  <c r="DR100" i="10"/>
  <c r="GG100" i="10" s="1"/>
  <c r="DL100" i="10"/>
  <c r="FY100" i="10" s="1"/>
  <c r="DJ100" i="10"/>
  <c r="FW100" i="10" s="1"/>
  <c r="DH100" i="10"/>
  <c r="FU100" i="10" s="1"/>
  <c r="DF100" i="10"/>
  <c r="FS100" i="10" s="1"/>
  <c r="DD100" i="10"/>
  <c r="FQ100" i="10" s="1"/>
  <c r="DB100" i="10"/>
  <c r="FO100" i="10" s="1"/>
  <c r="CZ100" i="10"/>
  <c r="FM100" i="10" s="1"/>
  <c r="CX100" i="10"/>
  <c r="FK100" i="10" s="1"/>
  <c r="CV100" i="10"/>
  <c r="FI100" i="10" s="1"/>
  <c r="CT100" i="10"/>
  <c r="FG100" i="10" s="1"/>
  <c r="CR100" i="10"/>
  <c r="FE100" i="10" s="1"/>
  <c r="CP100" i="10"/>
  <c r="FC100" i="10" s="1"/>
  <c r="CL100" i="10"/>
  <c r="EY100" i="10" s="1"/>
  <c r="CJ100" i="10"/>
  <c r="EW100" i="10" s="1"/>
  <c r="CF100" i="10"/>
  <c r="ES100" i="10" s="1"/>
  <c r="CD100" i="10"/>
  <c r="EQ100" i="10" s="1"/>
  <c r="CB100" i="10"/>
  <c r="BZ100" i="10"/>
  <c r="BX100" i="10"/>
  <c r="DN100" i="10" s="1"/>
  <c r="GC100" i="10" s="1"/>
  <c r="DR87" i="10"/>
  <c r="DP87" i="10"/>
  <c r="DN87" i="10"/>
  <c r="DL87" i="10"/>
  <c r="DJ87" i="10"/>
  <c r="DH87" i="10"/>
  <c r="DF87" i="10"/>
  <c r="DD87" i="10"/>
  <c r="DB87" i="10"/>
  <c r="CZ87" i="10"/>
  <c r="CX87" i="10"/>
  <c r="CV87" i="10"/>
  <c r="CT87" i="10"/>
  <c r="CR87" i="10"/>
  <c r="CP87" i="10"/>
  <c r="CL87" i="10"/>
  <c r="CK87" i="10"/>
  <c r="CJ87" i="10"/>
  <c r="CH87" i="10"/>
  <c r="CF87" i="10"/>
  <c r="CD87" i="10"/>
  <c r="CB87" i="10"/>
  <c r="BZ87" i="10"/>
  <c r="DR123" i="10"/>
  <c r="DL123" i="10"/>
  <c r="DJ123" i="10"/>
  <c r="DH123" i="10"/>
  <c r="DF123" i="10"/>
  <c r="DD123" i="10"/>
  <c r="DB123" i="10"/>
  <c r="CZ123" i="10"/>
  <c r="CX123" i="10"/>
  <c r="CV123" i="10"/>
  <c r="CT123" i="10"/>
  <c r="CR123" i="10"/>
  <c r="CP123" i="10"/>
  <c r="CL123" i="10"/>
  <c r="CJ123" i="10"/>
  <c r="CF123" i="10"/>
  <c r="CD123" i="10"/>
  <c r="CB123" i="10"/>
  <c r="BZ123" i="10"/>
  <c r="BX123" i="10"/>
  <c r="DN123" i="10" s="1"/>
  <c r="BE125" i="10"/>
  <c r="BC125" i="10"/>
  <c r="BA125" i="10"/>
  <c r="AY125" i="10"/>
  <c r="AW125" i="10"/>
  <c r="AU125" i="10"/>
  <c r="AS125" i="10"/>
  <c r="AQ125" i="10"/>
  <c r="AO125" i="10"/>
  <c r="AM125" i="10"/>
  <c r="AK125" i="10"/>
  <c r="AI125" i="10"/>
  <c r="AG125" i="10"/>
  <c r="AE125" i="10"/>
  <c r="AC125" i="10"/>
  <c r="Y125" i="10"/>
  <c r="W125" i="10"/>
  <c r="U125" i="10"/>
  <c r="S125" i="10"/>
  <c r="Q125" i="10"/>
  <c r="O125" i="10"/>
  <c r="M125" i="10"/>
  <c r="DR126" i="10"/>
  <c r="GG126" i="10" s="1"/>
  <c r="DP126" i="10"/>
  <c r="GE126" i="10" s="1"/>
  <c r="DN126" i="10"/>
  <c r="GC126" i="10" s="1"/>
  <c r="DL126" i="10"/>
  <c r="FY126" i="10" s="1"/>
  <c r="DJ126" i="10"/>
  <c r="FW126" i="10" s="1"/>
  <c r="DH126" i="10"/>
  <c r="FU126" i="10" s="1"/>
  <c r="DF126" i="10"/>
  <c r="FS126" i="10" s="1"/>
  <c r="DD126" i="10"/>
  <c r="FQ126" i="10" s="1"/>
  <c r="DB126" i="10"/>
  <c r="FO126" i="10" s="1"/>
  <c r="CZ126" i="10"/>
  <c r="FM126" i="10" s="1"/>
  <c r="CX126" i="10"/>
  <c r="FK126" i="10" s="1"/>
  <c r="CV126" i="10"/>
  <c r="FI126" i="10" s="1"/>
  <c r="CT126" i="10"/>
  <c r="FG126" i="10" s="1"/>
  <c r="CR126" i="10"/>
  <c r="FE126" i="10" s="1"/>
  <c r="CP126" i="10"/>
  <c r="FC126" i="10" s="1"/>
  <c r="CL126" i="10"/>
  <c r="EY126" i="10" s="1"/>
  <c r="CJ126" i="10"/>
  <c r="EW126" i="10" s="1"/>
  <c r="CH126" i="10"/>
  <c r="EU126" i="10" s="1"/>
  <c r="CF126" i="10"/>
  <c r="ES126" i="10" s="1"/>
  <c r="CD126" i="10"/>
  <c r="EQ126" i="10" s="1"/>
  <c r="CB126" i="10"/>
  <c r="BZ126" i="10"/>
  <c r="CC69" i="10"/>
  <c r="CE69" i="10"/>
  <c r="CG69" i="10"/>
  <c r="CI69" i="10"/>
  <c r="CM69" i="10"/>
  <c r="CN69" i="10"/>
  <c r="CO69" i="10"/>
  <c r="CQ69" i="10"/>
  <c r="CS69" i="10"/>
  <c r="CU69" i="10"/>
  <c r="CW69" i="10"/>
  <c r="CY69" i="10"/>
  <c r="DA69" i="10"/>
  <c r="DC69" i="10"/>
  <c r="DE69" i="10"/>
  <c r="DG69" i="10"/>
  <c r="DI69" i="10"/>
  <c r="DK69" i="10"/>
  <c r="DM69" i="10"/>
  <c r="DO69" i="10"/>
  <c r="DQ69" i="10"/>
  <c r="CC9" i="10"/>
  <c r="CE9" i="10"/>
  <c r="CG9" i="10"/>
  <c r="CI9" i="10"/>
  <c r="CM9" i="10"/>
  <c r="CN9" i="10"/>
  <c r="CO9" i="10"/>
  <c r="CQ9" i="10"/>
  <c r="CS9" i="10"/>
  <c r="CU9" i="10"/>
  <c r="CW9" i="10"/>
  <c r="CY9" i="10"/>
  <c r="DA9" i="10"/>
  <c r="DC9" i="10"/>
  <c r="DE9" i="10"/>
  <c r="DG9" i="10"/>
  <c r="DI9" i="10"/>
  <c r="DK9" i="10"/>
  <c r="DM9" i="10"/>
  <c r="DO9" i="10"/>
  <c r="DQ9" i="10"/>
  <c r="DR131" i="10"/>
  <c r="DP131" i="10"/>
  <c r="DN131" i="10"/>
  <c r="DL131" i="10"/>
  <c r="DJ131" i="10"/>
  <c r="DH131" i="10"/>
  <c r="DF131" i="10"/>
  <c r="DD131" i="10"/>
  <c r="DB131" i="10"/>
  <c r="CZ131" i="10"/>
  <c r="CX131" i="10"/>
  <c r="CV131" i="10"/>
  <c r="CT131" i="10"/>
  <c r="CR131" i="10"/>
  <c r="CP131" i="10"/>
  <c r="CL131" i="10"/>
  <c r="CJ131" i="10"/>
  <c r="CH131" i="10"/>
  <c r="CF131" i="10"/>
  <c r="CD131" i="10"/>
  <c r="CB131" i="10"/>
  <c r="DU131" i="10" s="1"/>
  <c r="BZ131" i="10"/>
  <c r="DR119" i="10"/>
  <c r="DP119" i="10"/>
  <c r="DN119" i="10"/>
  <c r="DL119" i="10"/>
  <c r="DJ119" i="10"/>
  <c r="DH119" i="10"/>
  <c r="DF119" i="10"/>
  <c r="DD119" i="10"/>
  <c r="DB119" i="10"/>
  <c r="CZ119" i="10"/>
  <c r="CX119" i="10"/>
  <c r="CV119" i="10"/>
  <c r="CT119" i="10"/>
  <c r="CR119" i="10"/>
  <c r="CP119" i="10"/>
  <c r="CL119" i="10"/>
  <c r="CJ119" i="10"/>
  <c r="CH119" i="10"/>
  <c r="CF119" i="10"/>
  <c r="CD119" i="10"/>
  <c r="CB119" i="10"/>
  <c r="BZ119" i="10"/>
  <c r="DR97" i="10"/>
  <c r="GG97" i="10" s="1"/>
  <c r="DP97" i="10"/>
  <c r="GE97" i="10" s="1"/>
  <c r="DN97" i="10"/>
  <c r="GC97" i="10" s="1"/>
  <c r="DL97" i="10"/>
  <c r="FY97" i="10" s="1"/>
  <c r="DJ97" i="10"/>
  <c r="FW97" i="10" s="1"/>
  <c r="DH97" i="10"/>
  <c r="FU97" i="10" s="1"/>
  <c r="DF97" i="10"/>
  <c r="FS97" i="10" s="1"/>
  <c r="DD97" i="10"/>
  <c r="FQ97" i="10" s="1"/>
  <c r="DB97" i="10"/>
  <c r="FO97" i="10" s="1"/>
  <c r="CZ97" i="10"/>
  <c r="FM97" i="10" s="1"/>
  <c r="CX97" i="10"/>
  <c r="FK97" i="10" s="1"/>
  <c r="CV97" i="10"/>
  <c r="FI97" i="10" s="1"/>
  <c r="CT97" i="10"/>
  <c r="FG97" i="10" s="1"/>
  <c r="CR97" i="10"/>
  <c r="FE97" i="10" s="1"/>
  <c r="CP97" i="10"/>
  <c r="FC97" i="10" s="1"/>
  <c r="CL97" i="10"/>
  <c r="EY97" i="10" s="1"/>
  <c r="CJ97" i="10"/>
  <c r="EW97" i="10" s="1"/>
  <c r="CH97" i="10"/>
  <c r="EU97" i="10" s="1"/>
  <c r="CF97" i="10"/>
  <c r="ES97" i="10" s="1"/>
  <c r="CD97" i="10"/>
  <c r="EQ97" i="10" s="1"/>
  <c r="CB97" i="10"/>
  <c r="BZ97" i="10"/>
  <c r="DR91" i="10"/>
  <c r="GG91" i="10" s="1"/>
  <c r="DP91" i="10"/>
  <c r="GE91" i="10" s="1"/>
  <c r="DN91" i="10"/>
  <c r="GC91" i="10" s="1"/>
  <c r="DL91" i="10"/>
  <c r="FY91" i="10" s="1"/>
  <c r="DJ91" i="10"/>
  <c r="FW91" i="10" s="1"/>
  <c r="DH91" i="10"/>
  <c r="FU91" i="10" s="1"/>
  <c r="DF91" i="10"/>
  <c r="FS91" i="10" s="1"/>
  <c r="DD91" i="10"/>
  <c r="FQ91" i="10" s="1"/>
  <c r="DB91" i="10"/>
  <c r="FO91" i="10" s="1"/>
  <c r="CZ91" i="10"/>
  <c r="FM91" i="10" s="1"/>
  <c r="CX91" i="10"/>
  <c r="FK91" i="10" s="1"/>
  <c r="CV91" i="10"/>
  <c r="FI91" i="10" s="1"/>
  <c r="CT91" i="10"/>
  <c r="FG91" i="10" s="1"/>
  <c r="CR91" i="10"/>
  <c r="FE91" i="10" s="1"/>
  <c r="CP91" i="10"/>
  <c r="FC91" i="10" s="1"/>
  <c r="CL91" i="10"/>
  <c r="EY91" i="10" s="1"/>
  <c r="CJ91" i="10"/>
  <c r="EW91" i="10" s="1"/>
  <c r="CH91" i="10"/>
  <c r="EU91" i="10" s="1"/>
  <c r="CF91" i="10"/>
  <c r="ES91" i="10" s="1"/>
  <c r="CD91" i="10"/>
  <c r="EQ91" i="10" s="1"/>
  <c r="CB91" i="10"/>
  <c r="BZ91" i="10"/>
  <c r="DR46" i="10"/>
  <c r="DP46" i="10"/>
  <c r="DN46" i="10"/>
  <c r="DL46" i="10"/>
  <c r="DJ46" i="10"/>
  <c r="DH46" i="10"/>
  <c r="DF46" i="10"/>
  <c r="DD46" i="10"/>
  <c r="DB46" i="10"/>
  <c r="CZ46" i="10"/>
  <c r="CX46" i="10"/>
  <c r="CV46" i="10"/>
  <c r="CT46" i="10"/>
  <c r="CR46" i="10"/>
  <c r="CP46" i="10"/>
  <c r="CL46" i="10"/>
  <c r="CJ46" i="10"/>
  <c r="CH46" i="10"/>
  <c r="CF46" i="10"/>
  <c r="CD46" i="10"/>
  <c r="CB46" i="10"/>
  <c r="BZ46" i="10"/>
  <c r="DR43" i="10"/>
  <c r="GG43" i="10" s="1"/>
  <c r="DP43" i="10"/>
  <c r="GE43" i="10" s="1"/>
  <c r="DN43" i="10"/>
  <c r="GC43" i="10" s="1"/>
  <c r="DL43" i="10"/>
  <c r="FY43" i="10" s="1"/>
  <c r="DJ43" i="10"/>
  <c r="FW43" i="10" s="1"/>
  <c r="DH43" i="10"/>
  <c r="FU43" i="10" s="1"/>
  <c r="DF43" i="10"/>
  <c r="FS43" i="10" s="1"/>
  <c r="DD43" i="10"/>
  <c r="FQ43" i="10" s="1"/>
  <c r="DB43" i="10"/>
  <c r="FO43" i="10" s="1"/>
  <c r="CZ43" i="10"/>
  <c r="FM43" i="10" s="1"/>
  <c r="CX43" i="10"/>
  <c r="FK43" i="10" s="1"/>
  <c r="CV43" i="10"/>
  <c r="FI43" i="10" s="1"/>
  <c r="CT43" i="10"/>
  <c r="FG43" i="10" s="1"/>
  <c r="CR43" i="10"/>
  <c r="FE43" i="10" s="1"/>
  <c r="CP43" i="10"/>
  <c r="FC43" i="10" s="1"/>
  <c r="CL43" i="10"/>
  <c r="EY43" i="10" s="1"/>
  <c r="CJ43" i="10"/>
  <c r="EW43" i="10" s="1"/>
  <c r="CH43" i="10"/>
  <c r="EU43" i="10" s="1"/>
  <c r="CF43" i="10"/>
  <c r="ES43" i="10" s="1"/>
  <c r="CD43" i="10"/>
  <c r="EQ43" i="10" s="1"/>
  <c r="CB43" i="10"/>
  <c r="BZ43" i="10"/>
  <c r="DR34" i="10"/>
  <c r="GG34" i="10" s="1"/>
  <c r="DP34" i="10"/>
  <c r="GE34" i="10" s="1"/>
  <c r="DN34" i="10"/>
  <c r="GC34" i="10" s="1"/>
  <c r="DL34" i="10"/>
  <c r="FY34" i="10" s="1"/>
  <c r="DJ34" i="10"/>
  <c r="FW34" i="10" s="1"/>
  <c r="DH34" i="10"/>
  <c r="FU34" i="10" s="1"/>
  <c r="DF34" i="10"/>
  <c r="FS34" i="10" s="1"/>
  <c r="DD34" i="10"/>
  <c r="FQ34" i="10" s="1"/>
  <c r="DB34" i="10"/>
  <c r="FO34" i="10" s="1"/>
  <c r="CZ34" i="10"/>
  <c r="FM34" i="10" s="1"/>
  <c r="CX34" i="10"/>
  <c r="FK34" i="10" s="1"/>
  <c r="CV34" i="10"/>
  <c r="FI34" i="10" s="1"/>
  <c r="CT34" i="10"/>
  <c r="FG34" i="10" s="1"/>
  <c r="CR34" i="10"/>
  <c r="FE34" i="10" s="1"/>
  <c r="CP34" i="10"/>
  <c r="FC34" i="10" s="1"/>
  <c r="CL34" i="10"/>
  <c r="EY34" i="10" s="1"/>
  <c r="CJ34" i="10"/>
  <c r="EW34" i="10" s="1"/>
  <c r="CH34" i="10"/>
  <c r="EU34" i="10" s="1"/>
  <c r="CF34" i="10"/>
  <c r="ES34" i="10" s="1"/>
  <c r="CD34" i="10"/>
  <c r="EQ34" i="10" s="1"/>
  <c r="CB34" i="10"/>
  <c r="BZ34" i="10"/>
  <c r="DR27" i="10"/>
  <c r="GG27" i="10" s="1"/>
  <c r="DP27" i="10"/>
  <c r="GE27" i="10" s="1"/>
  <c r="DN27" i="10"/>
  <c r="GC27" i="10" s="1"/>
  <c r="DL27" i="10"/>
  <c r="FY27" i="10" s="1"/>
  <c r="DJ27" i="10"/>
  <c r="FW27" i="10" s="1"/>
  <c r="DH27" i="10"/>
  <c r="FU27" i="10" s="1"/>
  <c r="DF27" i="10"/>
  <c r="FS27" i="10" s="1"/>
  <c r="DD27" i="10"/>
  <c r="FQ27" i="10" s="1"/>
  <c r="DB27" i="10"/>
  <c r="FO27" i="10" s="1"/>
  <c r="CZ27" i="10"/>
  <c r="FM27" i="10" s="1"/>
  <c r="CX27" i="10"/>
  <c r="FK27" i="10" s="1"/>
  <c r="CV27" i="10"/>
  <c r="FI27" i="10" s="1"/>
  <c r="CT27" i="10"/>
  <c r="FG27" i="10" s="1"/>
  <c r="CR27" i="10"/>
  <c r="FE27" i="10" s="1"/>
  <c r="CP27" i="10"/>
  <c r="FC27" i="10" s="1"/>
  <c r="CL27" i="10"/>
  <c r="EY27" i="10" s="1"/>
  <c r="CJ27" i="10"/>
  <c r="EW27" i="10" s="1"/>
  <c r="CH27" i="10"/>
  <c r="EU27" i="10" s="1"/>
  <c r="CF27" i="10"/>
  <c r="ES27" i="10" s="1"/>
  <c r="CD27" i="10"/>
  <c r="EQ27" i="10" s="1"/>
  <c r="CB27" i="10"/>
  <c r="BZ27" i="10"/>
  <c r="DR16" i="10"/>
  <c r="GG16" i="10" s="1"/>
  <c r="DP16" i="10"/>
  <c r="GE16" i="10" s="1"/>
  <c r="DN16" i="10"/>
  <c r="GC16" i="10" s="1"/>
  <c r="DL16" i="10"/>
  <c r="FY16" i="10" s="1"/>
  <c r="DJ16" i="10"/>
  <c r="FW16" i="10" s="1"/>
  <c r="DH16" i="10"/>
  <c r="FU16" i="10" s="1"/>
  <c r="DF16" i="10"/>
  <c r="FS16" i="10" s="1"/>
  <c r="DD16" i="10"/>
  <c r="FQ16" i="10" s="1"/>
  <c r="DB16" i="10"/>
  <c r="FO16" i="10" s="1"/>
  <c r="CZ16" i="10"/>
  <c r="FM16" i="10" s="1"/>
  <c r="CX16" i="10"/>
  <c r="FK16" i="10" s="1"/>
  <c r="CV16" i="10"/>
  <c r="FI16" i="10" s="1"/>
  <c r="CT16" i="10"/>
  <c r="FG16" i="10" s="1"/>
  <c r="CR16" i="10"/>
  <c r="FE16" i="10" s="1"/>
  <c r="CP16" i="10"/>
  <c r="FC16" i="10" s="1"/>
  <c r="CL16" i="10"/>
  <c r="EY16" i="10" s="1"/>
  <c r="CJ16" i="10"/>
  <c r="EW16" i="10" s="1"/>
  <c r="CH16" i="10"/>
  <c r="EU16" i="10" s="1"/>
  <c r="CF16" i="10"/>
  <c r="ES16" i="10" s="1"/>
  <c r="CD16" i="10"/>
  <c r="EQ16" i="10" s="1"/>
  <c r="CB16" i="10"/>
  <c r="BZ16" i="10"/>
  <c r="DR83" i="10"/>
  <c r="DP83" i="10"/>
  <c r="DN83" i="10"/>
  <c r="DL83" i="10"/>
  <c r="DJ83" i="10"/>
  <c r="DH83" i="10"/>
  <c r="DF83" i="10"/>
  <c r="DD83" i="10"/>
  <c r="DB83" i="10"/>
  <c r="CZ83" i="10"/>
  <c r="CX83" i="10"/>
  <c r="CV83" i="10"/>
  <c r="CT83" i="10"/>
  <c r="CR83" i="10"/>
  <c r="CP83" i="10"/>
  <c r="CL83" i="10"/>
  <c r="CJ83" i="10"/>
  <c r="CH83" i="10"/>
  <c r="CF83" i="10"/>
  <c r="CD83" i="10"/>
  <c r="CB83" i="10"/>
  <c r="DU83" i="10" s="1"/>
  <c r="BZ83" i="10"/>
  <c r="BE94" i="10"/>
  <c r="BC94" i="10"/>
  <c r="BA94" i="10"/>
  <c r="AY94" i="10"/>
  <c r="AW94" i="10"/>
  <c r="AU94" i="10"/>
  <c r="AS94" i="10"/>
  <c r="AQ94" i="10"/>
  <c r="AO94" i="10"/>
  <c r="AM94" i="10"/>
  <c r="AK94" i="10"/>
  <c r="AI94" i="10"/>
  <c r="AG94" i="10"/>
  <c r="AE94" i="10"/>
  <c r="AC94" i="10"/>
  <c r="Y94" i="10"/>
  <c r="EY94" i="10" s="1"/>
  <c r="X94" i="10"/>
  <c r="W94" i="10"/>
  <c r="U94" i="10"/>
  <c r="S94" i="10"/>
  <c r="Q94" i="10"/>
  <c r="O94" i="10"/>
  <c r="M94" i="10"/>
  <c r="BE18" i="10"/>
  <c r="BC18" i="10"/>
  <c r="BA18" i="10"/>
  <c r="AY18" i="10"/>
  <c r="AW18" i="10"/>
  <c r="AU18" i="10"/>
  <c r="AS18" i="10"/>
  <c r="AQ18" i="10"/>
  <c r="AO18" i="10"/>
  <c r="AM18" i="10"/>
  <c r="AK18" i="10"/>
  <c r="AI18" i="10"/>
  <c r="AG18" i="10"/>
  <c r="AE18" i="10"/>
  <c r="AC18" i="10"/>
  <c r="Y18" i="10"/>
  <c r="X18" i="10"/>
  <c r="W18" i="10"/>
  <c r="U18" i="10"/>
  <c r="S18" i="10"/>
  <c r="Q18" i="10"/>
  <c r="O18" i="10"/>
  <c r="M18" i="10"/>
  <c r="BE87" i="10"/>
  <c r="GG87" i="10" s="1"/>
  <c r="BC87" i="10"/>
  <c r="BA87" i="10"/>
  <c r="AY87" i="10"/>
  <c r="AW87" i="10"/>
  <c r="AU87" i="10"/>
  <c r="AS87" i="10"/>
  <c r="FS87" i="10" s="1"/>
  <c r="AQ87" i="10"/>
  <c r="AO87" i="10"/>
  <c r="AM87" i="10"/>
  <c r="AK87" i="10"/>
  <c r="AI87" i="10"/>
  <c r="AG87" i="10"/>
  <c r="FG87" i="10" s="1"/>
  <c r="AE87" i="10"/>
  <c r="AC87" i="10"/>
  <c r="Y87" i="10"/>
  <c r="X87" i="10"/>
  <c r="W87" i="10"/>
  <c r="U87" i="10"/>
  <c r="EU87" i="10" s="1"/>
  <c r="S87" i="10"/>
  <c r="Q87" i="10"/>
  <c r="O87" i="10"/>
  <c r="M87" i="10"/>
  <c r="BE81" i="10"/>
  <c r="BC81" i="10"/>
  <c r="BA81" i="10"/>
  <c r="AY81" i="10"/>
  <c r="AW81" i="10"/>
  <c r="AU81" i="10"/>
  <c r="AS81" i="10"/>
  <c r="AQ81" i="10"/>
  <c r="AO81" i="10"/>
  <c r="AM81" i="10"/>
  <c r="AK81" i="10"/>
  <c r="AI81" i="10"/>
  <c r="AG81" i="10"/>
  <c r="AE81" i="10"/>
  <c r="AC81" i="10"/>
  <c r="Y81" i="10"/>
  <c r="X81" i="10"/>
  <c r="W81" i="10"/>
  <c r="U81" i="10"/>
  <c r="S81" i="10"/>
  <c r="Q81" i="10"/>
  <c r="O81" i="10"/>
  <c r="M81" i="10"/>
  <c r="BE47" i="10"/>
  <c r="AY47" i="10"/>
  <c r="AW47" i="10"/>
  <c r="AU47" i="10"/>
  <c r="AS47" i="10"/>
  <c r="AQ47" i="10"/>
  <c r="AO47" i="10"/>
  <c r="AM47" i="10"/>
  <c r="AK47" i="10"/>
  <c r="AI47" i="10"/>
  <c r="AG47" i="10"/>
  <c r="AE47" i="10"/>
  <c r="AC47" i="10"/>
  <c r="Y47" i="10"/>
  <c r="W47" i="10"/>
  <c r="S47" i="10"/>
  <c r="Q47" i="10"/>
  <c r="O47" i="10"/>
  <c r="M47" i="10"/>
  <c r="K47" i="10"/>
  <c r="X47" i="10" s="1"/>
  <c r="EX47" i="10" s="1"/>
  <c r="BE49" i="10"/>
  <c r="GG49" i="10" s="1"/>
  <c r="AY49" i="10"/>
  <c r="FY49" i="10" s="1"/>
  <c r="AW49" i="10"/>
  <c r="FW49" i="10" s="1"/>
  <c r="AU49" i="10"/>
  <c r="FU49" i="10" s="1"/>
  <c r="AS49" i="10"/>
  <c r="FS49" i="10" s="1"/>
  <c r="AQ49" i="10"/>
  <c r="FQ49" i="10" s="1"/>
  <c r="AO49" i="10"/>
  <c r="FO49" i="10" s="1"/>
  <c r="AM49" i="10"/>
  <c r="FM49" i="10" s="1"/>
  <c r="AK49" i="10"/>
  <c r="FK49" i="10" s="1"/>
  <c r="AI49" i="10"/>
  <c r="FI49" i="10" s="1"/>
  <c r="AG49" i="10"/>
  <c r="FG49" i="10" s="1"/>
  <c r="AE49" i="10"/>
  <c r="FE49" i="10" s="1"/>
  <c r="AC49" i="10"/>
  <c r="FC49" i="10" s="1"/>
  <c r="Y49" i="10"/>
  <c r="EY49" i="10" s="1"/>
  <c r="W49" i="10"/>
  <c r="EW49" i="10" s="1"/>
  <c r="S49" i="10"/>
  <c r="ES49" i="10" s="1"/>
  <c r="Q49" i="10"/>
  <c r="EQ49" i="10" s="1"/>
  <c r="O49" i="10"/>
  <c r="EO49" i="10" s="1"/>
  <c r="M49" i="10"/>
  <c r="K49" i="10"/>
  <c r="BA49" i="10" s="1"/>
  <c r="BE64" i="10"/>
  <c r="AY64" i="10"/>
  <c r="AW64" i="10"/>
  <c r="AU64" i="10"/>
  <c r="AS64" i="10"/>
  <c r="AQ64" i="10"/>
  <c r="AO64" i="10"/>
  <c r="AM64" i="10"/>
  <c r="AK64" i="10"/>
  <c r="AI64" i="10"/>
  <c r="AG64" i="10"/>
  <c r="AE64" i="10"/>
  <c r="AC64" i="10"/>
  <c r="Y64" i="10"/>
  <c r="W64" i="10"/>
  <c r="S64" i="10"/>
  <c r="Q64" i="10"/>
  <c r="O64" i="10"/>
  <c r="M64" i="10"/>
  <c r="K64" i="10"/>
  <c r="BA64" i="10" s="1"/>
  <c r="DR68" i="10"/>
  <c r="GG68" i="10" s="1"/>
  <c r="DL68" i="10"/>
  <c r="FY68" i="10" s="1"/>
  <c r="DJ68" i="10"/>
  <c r="FW68" i="10" s="1"/>
  <c r="DH68" i="10"/>
  <c r="FU68" i="10" s="1"/>
  <c r="DF68" i="10"/>
  <c r="FS68" i="10" s="1"/>
  <c r="DD68" i="10"/>
  <c r="FQ68" i="10" s="1"/>
  <c r="DB68" i="10"/>
  <c r="FO68" i="10" s="1"/>
  <c r="CZ68" i="10"/>
  <c r="FM68" i="10" s="1"/>
  <c r="CX68" i="10"/>
  <c r="FK68" i="10" s="1"/>
  <c r="CV68" i="10"/>
  <c r="FI68" i="10" s="1"/>
  <c r="CT68" i="10"/>
  <c r="FG68" i="10" s="1"/>
  <c r="CR68" i="10"/>
  <c r="FE68" i="10" s="1"/>
  <c r="CP68" i="10"/>
  <c r="FC68" i="10" s="1"/>
  <c r="CL68" i="10"/>
  <c r="EY68" i="10" s="1"/>
  <c r="CJ68" i="10"/>
  <c r="EW68" i="10" s="1"/>
  <c r="CF68" i="10"/>
  <c r="ES68" i="10" s="1"/>
  <c r="CD68" i="10"/>
  <c r="EQ68" i="10" s="1"/>
  <c r="CB68" i="10"/>
  <c r="BZ68" i="10"/>
  <c r="BX68" i="10"/>
  <c r="DN68" i="10" s="1"/>
  <c r="GC68" i="10" s="1"/>
  <c r="BE48" i="10"/>
  <c r="AY48" i="10"/>
  <c r="AW48" i="10"/>
  <c r="AU48" i="10"/>
  <c r="AS48" i="10"/>
  <c r="AQ48" i="10"/>
  <c r="AO48" i="10"/>
  <c r="AM48" i="10"/>
  <c r="AK48" i="10"/>
  <c r="AG48" i="10"/>
  <c r="AE48" i="10"/>
  <c r="AC48" i="10"/>
  <c r="Y48" i="10"/>
  <c r="W48" i="10"/>
  <c r="S48" i="10"/>
  <c r="Q48" i="10"/>
  <c r="O48" i="10"/>
  <c r="M48" i="10"/>
  <c r="K48" i="10"/>
  <c r="BA48" i="10" s="1"/>
  <c r="BE123" i="10"/>
  <c r="AY123" i="10"/>
  <c r="AW123" i="10"/>
  <c r="AU123" i="10"/>
  <c r="AS123" i="10"/>
  <c r="AQ123" i="10"/>
  <c r="FQ123" i="10" s="1"/>
  <c r="AO123" i="10"/>
  <c r="AM123" i="10"/>
  <c r="FM123" i="10" s="1"/>
  <c r="AK123" i="10"/>
  <c r="AI123" i="10"/>
  <c r="AG123" i="10"/>
  <c r="AE123" i="10"/>
  <c r="FE123" i="10" s="1"/>
  <c r="AC123" i="10"/>
  <c r="Y123" i="10"/>
  <c r="EY123" i="10" s="1"/>
  <c r="W123" i="10"/>
  <c r="S123" i="10"/>
  <c r="Q123" i="10"/>
  <c r="O123" i="10"/>
  <c r="EO123" i="10" s="1"/>
  <c r="M123" i="10"/>
  <c r="K123" i="10"/>
  <c r="BA123" i="10" s="1"/>
  <c r="BD127" i="10"/>
  <c r="BB127" i="10"/>
  <c r="AZ127" i="10"/>
  <c r="AX127" i="10"/>
  <c r="AV127" i="10"/>
  <c r="AT127" i="10"/>
  <c r="AR127" i="10"/>
  <c r="AP127" i="10"/>
  <c r="AN127" i="10"/>
  <c r="AL127" i="10"/>
  <c r="AJ127" i="10"/>
  <c r="AH127" i="10"/>
  <c r="AF127" i="10"/>
  <c r="AD127" i="10"/>
  <c r="AB127" i="10"/>
  <c r="AA127" i="10"/>
  <c r="Z127" i="10"/>
  <c r="V127" i="10"/>
  <c r="T127" i="10"/>
  <c r="R127" i="10"/>
  <c r="P127" i="10"/>
  <c r="P121" i="10"/>
  <c r="R121" i="10"/>
  <c r="T121" i="10"/>
  <c r="V121" i="10"/>
  <c r="Z121" i="10"/>
  <c r="AA121" i="10"/>
  <c r="AB121" i="10"/>
  <c r="AD121" i="10"/>
  <c r="AF121" i="10"/>
  <c r="AH121" i="10"/>
  <c r="AJ121" i="10"/>
  <c r="AL121" i="10"/>
  <c r="AN121" i="10"/>
  <c r="AP121" i="10"/>
  <c r="AR121" i="10"/>
  <c r="AT121" i="10"/>
  <c r="AV121" i="10"/>
  <c r="AX121" i="10"/>
  <c r="AZ121" i="10"/>
  <c r="BB121" i="10"/>
  <c r="BD121" i="10"/>
  <c r="BD114" i="10"/>
  <c r="BB114" i="10"/>
  <c r="AZ114" i="10"/>
  <c r="AX114" i="10"/>
  <c r="AV114" i="10"/>
  <c r="AT114" i="10"/>
  <c r="AR114" i="10"/>
  <c r="AP114" i="10"/>
  <c r="AN114" i="10"/>
  <c r="AL114" i="10"/>
  <c r="AJ114" i="10"/>
  <c r="AH114" i="10"/>
  <c r="AF114" i="10"/>
  <c r="AD114" i="10"/>
  <c r="AB114" i="10"/>
  <c r="AA114" i="10"/>
  <c r="Z114" i="10"/>
  <c r="V114" i="10"/>
  <c r="T114" i="10"/>
  <c r="R114" i="10"/>
  <c r="P114" i="10"/>
  <c r="P107" i="10"/>
  <c r="R107" i="10"/>
  <c r="T107" i="10"/>
  <c r="V107" i="10"/>
  <c r="Z107" i="10"/>
  <c r="AA107" i="10"/>
  <c r="AB107" i="10"/>
  <c r="AD107" i="10"/>
  <c r="AF107" i="10"/>
  <c r="AH107" i="10"/>
  <c r="AJ107" i="10"/>
  <c r="AL107" i="10"/>
  <c r="AN107" i="10"/>
  <c r="AP107" i="10"/>
  <c r="AR107" i="10"/>
  <c r="AT107" i="10"/>
  <c r="AV107" i="10"/>
  <c r="AX107" i="10"/>
  <c r="AZ107" i="10"/>
  <c r="BB107" i="10"/>
  <c r="BD107" i="10"/>
  <c r="P98" i="10"/>
  <c r="R98" i="10"/>
  <c r="T98" i="10"/>
  <c r="V98" i="10"/>
  <c r="Z98" i="10"/>
  <c r="AA98" i="10"/>
  <c r="AB98" i="10"/>
  <c r="AD98" i="10"/>
  <c r="AF98" i="10"/>
  <c r="AH98" i="10"/>
  <c r="AJ98" i="10"/>
  <c r="AL98" i="10"/>
  <c r="AN98" i="10"/>
  <c r="AP98" i="10"/>
  <c r="AR98" i="10"/>
  <c r="AT98" i="10"/>
  <c r="AV98" i="10"/>
  <c r="AX98" i="10"/>
  <c r="AZ98" i="10"/>
  <c r="BB98" i="10"/>
  <c r="BD98" i="10"/>
  <c r="BD92" i="10"/>
  <c r="BB92" i="10"/>
  <c r="AZ92" i="10"/>
  <c r="AX92" i="10"/>
  <c r="AV92" i="10"/>
  <c r="AT92" i="10"/>
  <c r="AR92" i="10"/>
  <c r="AP92" i="10"/>
  <c r="AN92" i="10"/>
  <c r="AL92" i="10"/>
  <c r="AJ92" i="10"/>
  <c r="AH92" i="10"/>
  <c r="AF92" i="10"/>
  <c r="AD92" i="10"/>
  <c r="AB92" i="10"/>
  <c r="AA92" i="10"/>
  <c r="Z92" i="10"/>
  <c r="V92" i="10"/>
  <c r="T92" i="10"/>
  <c r="R92" i="10"/>
  <c r="P92" i="10"/>
  <c r="BD86" i="10"/>
  <c r="BB86" i="10"/>
  <c r="AZ86" i="10"/>
  <c r="AX86" i="10"/>
  <c r="AV86" i="10"/>
  <c r="AT86" i="10"/>
  <c r="AR86" i="10"/>
  <c r="AP86" i="10"/>
  <c r="AN86" i="10"/>
  <c r="AL86" i="10"/>
  <c r="AJ86" i="10"/>
  <c r="AH86" i="10"/>
  <c r="AF86" i="10"/>
  <c r="AD86" i="10"/>
  <c r="AB86" i="10"/>
  <c r="AA86" i="10"/>
  <c r="Z86" i="10"/>
  <c r="V86" i="10"/>
  <c r="T86" i="10"/>
  <c r="R86" i="10"/>
  <c r="P86" i="10"/>
  <c r="P80" i="10"/>
  <c r="R80" i="10"/>
  <c r="T80" i="10"/>
  <c r="V80" i="10"/>
  <c r="Z80" i="10"/>
  <c r="AA80" i="10"/>
  <c r="AB80" i="10"/>
  <c r="AD80" i="10"/>
  <c r="AF80" i="10"/>
  <c r="AH80" i="10"/>
  <c r="AJ80" i="10"/>
  <c r="AL80" i="10"/>
  <c r="AN80" i="10"/>
  <c r="AP80" i="10"/>
  <c r="AR80" i="10"/>
  <c r="AT80" i="10"/>
  <c r="AV80" i="10"/>
  <c r="AX80" i="10"/>
  <c r="AZ80" i="10"/>
  <c r="BB80" i="10"/>
  <c r="BD80" i="10"/>
  <c r="P69" i="10"/>
  <c r="R69" i="10"/>
  <c r="T69" i="10"/>
  <c r="V69" i="10"/>
  <c r="Z69" i="10"/>
  <c r="AA69" i="10"/>
  <c r="AB69" i="10"/>
  <c r="AD69" i="10"/>
  <c r="AF69" i="10"/>
  <c r="AH69" i="10"/>
  <c r="AJ69" i="10"/>
  <c r="AL69" i="10"/>
  <c r="AN69" i="10"/>
  <c r="AP69" i="10"/>
  <c r="AR69" i="10"/>
  <c r="AT69" i="10"/>
  <c r="AV69" i="10"/>
  <c r="AX69" i="10"/>
  <c r="AZ69" i="10"/>
  <c r="BB69" i="10"/>
  <c r="BD69" i="10"/>
  <c r="P62" i="10"/>
  <c r="R62" i="10"/>
  <c r="T62" i="10"/>
  <c r="V62" i="10"/>
  <c r="X62" i="10"/>
  <c r="Z62" i="10"/>
  <c r="AA62" i="10"/>
  <c r="AB62" i="10"/>
  <c r="AD62" i="10"/>
  <c r="AF62" i="10"/>
  <c r="AH62" i="10"/>
  <c r="AJ62" i="10"/>
  <c r="AL62" i="10"/>
  <c r="AN62" i="10"/>
  <c r="AP62" i="10"/>
  <c r="AR62" i="10"/>
  <c r="AT62" i="10"/>
  <c r="AV62" i="10"/>
  <c r="AX62" i="10"/>
  <c r="AZ62" i="10"/>
  <c r="BB62" i="10"/>
  <c r="BD62" i="10"/>
  <c r="P55" i="10"/>
  <c r="R55" i="10"/>
  <c r="T55" i="10"/>
  <c r="V55" i="10"/>
  <c r="Z55" i="10"/>
  <c r="AA55" i="10"/>
  <c r="AB55" i="10"/>
  <c r="AD55" i="10"/>
  <c r="AF55" i="10"/>
  <c r="AH55" i="10"/>
  <c r="AJ55" i="10"/>
  <c r="AL55" i="10"/>
  <c r="AN55" i="10"/>
  <c r="AP55" i="10"/>
  <c r="AR55" i="10"/>
  <c r="AT55" i="10"/>
  <c r="AV55" i="10"/>
  <c r="AX55" i="10"/>
  <c r="AZ55" i="10"/>
  <c r="BB55" i="10"/>
  <c r="BD55" i="10"/>
  <c r="P45" i="10"/>
  <c r="R45" i="10"/>
  <c r="T45" i="10"/>
  <c r="V45" i="10"/>
  <c r="Z45" i="10"/>
  <c r="AA45" i="10"/>
  <c r="AB45" i="10"/>
  <c r="AD45" i="10"/>
  <c r="AF45" i="10"/>
  <c r="AH45" i="10"/>
  <c r="AJ45" i="10"/>
  <c r="AL45" i="10"/>
  <c r="AN45" i="10"/>
  <c r="AP45" i="10"/>
  <c r="AR45" i="10"/>
  <c r="AT45" i="10"/>
  <c r="AV45" i="10"/>
  <c r="AX45" i="10"/>
  <c r="AZ45" i="10"/>
  <c r="BB45" i="10"/>
  <c r="BD45" i="10"/>
  <c r="BB38" i="10"/>
  <c r="AZ38" i="10"/>
  <c r="AX38" i="10"/>
  <c r="AV38" i="10"/>
  <c r="AT38" i="10"/>
  <c r="AR38" i="10"/>
  <c r="AP38" i="10"/>
  <c r="AN38" i="10"/>
  <c r="AL38" i="10"/>
  <c r="AJ38" i="10"/>
  <c r="AH38" i="10"/>
  <c r="AF38" i="10"/>
  <c r="AD38" i="10"/>
  <c r="AB38" i="10"/>
  <c r="AA38" i="10"/>
  <c r="Z38" i="10"/>
  <c r="V38" i="10"/>
  <c r="T38" i="10"/>
  <c r="R38" i="10"/>
  <c r="P38" i="10"/>
  <c r="P30" i="10"/>
  <c r="R30" i="10"/>
  <c r="T30" i="10"/>
  <c r="V30" i="10"/>
  <c r="Z30" i="10"/>
  <c r="AA30" i="10"/>
  <c r="AB30" i="10"/>
  <c r="AD30" i="10"/>
  <c r="AF30" i="10"/>
  <c r="AH30" i="10"/>
  <c r="AJ30" i="10"/>
  <c r="AL30" i="10"/>
  <c r="AN30" i="10"/>
  <c r="AP30" i="10"/>
  <c r="AR30" i="10"/>
  <c r="AT30" i="10"/>
  <c r="AV30" i="10"/>
  <c r="AX30" i="10"/>
  <c r="AZ30" i="10"/>
  <c r="BB30" i="10"/>
  <c r="BD30" i="10"/>
  <c r="BB23" i="10"/>
  <c r="AZ23" i="10"/>
  <c r="AX23" i="10"/>
  <c r="AV23" i="10"/>
  <c r="AT23" i="10"/>
  <c r="AR23" i="10"/>
  <c r="AP23" i="10"/>
  <c r="AN23" i="10"/>
  <c r="AL23" i="10"/>
  <c r="AJ23" i="10"/>
  <c r="AH23" i="10"/>
  <c r="AF23" i="10"/>
  <c r="AD23" i="10"/>
  <c r="AB23" i="10"/>
  <c r="AA23" i="10"/>
  <c r="Z23" i="10"/>
  <c r="V23" i="10"/>
  <c r="T23" i="10"/>
  <c r="R23" i="10"/>
  <c r="P23" i="10"/>
  <c r="H133" i="10"/>
  <c r="BE131" i="10"/>
  <c r="BC131" i="10"/>
  <c r="BA131" i="10"/>
  <c r="AY131" i="10"/>
  <c r="AW131" i="10"/>
  <c r="AU131" i="10"/>
  <c r="AS131" i="10"/>
  <c r="AQ131" i="10"/>
  <c r="AO131" i="10"/>
  <c r="AM131" i="10"/>
  <c r="AK131" i="10"/>
  <c r="AI131" i="10"/>
  <c r="AG131" i="10"/>
  <c r="AE131" i="10"/>
  <c r="AC131" i="10"/>
  <c r="Y131" i="10"/>
  <c r="W131" i="10"/>
  <c r="U131" i="10"/>
  <c r="S131" i="10"/>
  <c r="Q131" i="10"/>
  <c r="O131" i="10"/>
  <c r="M131" i="10"/>
  <c r="BE119" i="10"/>
  <c r="BC119" i="10"/>
  <c r="BA119" i="10"/>
  <c r="AY119" i="10"/>
  <c r="AW119" i="10"/>
  <c r="AU119" i="10"/>
  <c r="AS119" i="10"/>
  <c r="AQ119" i="10"/>
  <c r="AO119" i="10"/>
  <c r="AM119" i="10"/>
  <c r="AK119" i="10"/>
  <c r="AI119" i="10"/>
  <c r="AG119" i="10"/>
  <c r="AE119" i="10"/>
  <c r="AC119" i="10"/>
  <c r="Y119" i="10"/>
  <c r="W119" i="10"/>
  <c r="U119" i="10"/>
  <c r="S119" i="10"/>
  <c r="Q119" i="10"/>
  <c r="O119" i="10"/>
  <c r="M119" i="10"/>
  <c r="BE93" i="10"/>
  <c r="BC93" i="10"/>
  <c r="BA93" i="10"/>
  <c r="AY93" i="10"/>
  <c r="AW93" i="10"/>
  <c r="AU93" i="10"/>
  <c r="AS93" i="10"/>
  <c r="AQ93" i="10"/>
  <c r="AO93" i="10"/>
  <c r="AM93" i="10"/>
  <c r="AK93" i="10"/>
  <c r="AI93" i="10"/>
  <c r="AG93" i="10"/>
  <c r="AE93" i="10"/>
  <c r="AC93" i="10"/>
  <c r="Y93" i="10"/>
  <c r="EY93" i="10" s="1"/>
  <c r="W93" i="10"/>
  <c r="U93" i="10"/>
  <c r="S93" i="10"/>
  <c r="Q93" i="10"/>
  <c r="O93" i="10"/>
  <c r="M93" i="10"/>
  <c r="BE90" i="10"/>
  <c r="GG90" i="10" s="1"/>
  <c r="BC90" i="10"/>
  <c r="BA90" i="10"/>
  <c r="AY90" i="10"/>
  <c r="AW90" i="10"/>
  <c r="FW90" i="10" s="1"/>
  <c r="AU90" i="10"/>
  <c r="AS90" i="10"/>
  <c r="AQ90" i="10"/>
  <c r="AO90" i="10"/>
  <c r="AM90" i="10"/>
  <c r="FM90" i="10" s="1"/>
  <c r="AK90" i="10"/>
  <c r="FK90" i="10" s="1"/>
  <c r="AI90" i="10"/>
  <c r="AG90" i="10"/>
  <c r="AE90" i="10"/>
  <c r="AC90" i="10"/>
  <c r="Y90" i="10"/>
  <c r="EY90" i="10" s="1"/>
  <c r="W90" i="10"/>
  <c r="EW90" i="10" s="1"/>
  <c r="U90" i="10"/>
  <c r="S90" i="10"/>
  <c r="Q90" i="10"/>
  <c r="O90" i="10"/>
  <c r="M90" i="10"/>
  <c r="BE52" i="10"/>
  <c r="GG52" i="10" s="1"/>
  <c r="BC52" i="10"/>
  <c r="GE52" i="10" s="1"/>
  <c r="BA52" i="10"/>
  <c r="GC52" i="10" s="1"/>
  <c r="AY52" i="10"/>
  <c r="FY52" i="10" s="1"/>
  <c r="AW52" i="10"/>
  <c r="FW52" i="10" s="1"/>
  <c r="AU52" i="10"/>
  <c r="FU52" i="10" s="1"/>
  <c r="AS52" i="10"/>
  <c r="FS52" i="10" s="1"/>
  <c r="AQ52" i="10"/>
  <c r="FQ52" i="10" s="1"/>
  <c r="AO52" i="10"/>
  <c r="FO52" i="10" s="1"/>
  <c r="AM52" i="10"/>
  <c r="FM52" i="10" s="1"/>
  <c r="AK52" i="10"/>
  <c r="FK52" i="10" s="1"/>
  <c r="AI52" i="10"/>
  <c r="FI52" i="10" s="1"/>
  <c r="AG52" i="10"/>
  <c r="FG52" i="10" s="1"/>
  <c r="AE52" i="10"/>
  <c r="FE52" i="10" s="1"/>
  <c r="AC52" i="10"/>
  <c r="FC52" i="10" s="1"/>
  <c r="Y52" i="10"/>
  <c r="EY52" i="10" s="1"/>
  <c r="W52" i="10"/>
  <c r="EW52" i="10" s="1"/>
  <c r="U52" i="10"/>
  <c r="EU52" i="10" s="1"/>
  <c r="S52" i="10"/>
  <c r="ES52" i="10" s="1"/>
  <c r="Q52" i="10"/>
  <c r="EQ52" i="10" s="1"/>
  <c r="O52" i="10"/>
  <c r="EO52" i="10" s="1"/>
  <c r="M52" i="10"/>
  <c r="BE42" i="10"/>
  <c r="GG42" i="10" s="1"/>
  <c r="BC42" i="10"/>
  <c r="GE42" i="10" s="1"/>
  <c r="BA42" i="10"/>
  <c r="GC42" i="10" s="1"/>
  <c r="AY42" i="10"/>
  <c r="FY42" i="10" s="1"/>
  <c r="AW42" i="10"/>
  <c r="FW42" i="10" s="1"/>
  <c r="AU42" i="10"/>
  <c r="FU42" i="10" s="1"/>
  <c r="AS42" i="10"/>
  <c r="FS42" i="10" s="1"/>
  <c r="AQ42" i="10"/>
  <c r="FQ42" i="10" s="1"/>
  <c r="AO42" i="10"/>
  <c r="FO42" i="10" s="1"/>
  <c r="AM42" i="10"/>
  <c r="FM42" i="10" s="1"/>
  <c r="AK42" i="10"/>
  <c r="FK42" i="10" s="1"/>
  <c r="AI42" i="10"/>
  <c r="FI42" i="10" s="1"/>
  <c r="AG42" i="10"/>
  <c r="FG42" i="10" s="1"/>
  <c r="AE42" i="10"/>
  <c r="FE42" i="10" s="1"/>
  <c r="AC42" i="10"/>
  <c r="FC42" i="10" s="1"/>
  <c r="Y42" i="10"/>
  <c r="EY42" i="10" s="1"/>
  <c r="W42" i="10"/>
  <c r="EW42" i="10" s="1"/>
  <c r="U42" i="10"/>
  <c r="EU42" i="10" s="1"/>
  <c r="S42" i="10"/>
  <c r="ES42" i="10" s="1"/>
  <c r="Q42" i="10"/>
  <c r="EQ42" i="10" s="1"/>
  <c r="O42" i="10"/>
  <c r="EO42" i="10" s="1"/>
  <c r="M42" i="10"/>
  <c r="BE35" i="10"/>
  <c r="GG35" i="10" s="1"/>
  <c r="BC35" i="10"/>
  <c r="GE35" i="10" s="1"/>
  <c r="BA35" i="10"/>
  <c r="GC35" i="10" s="1"/>
  <c r="AY35" i="10"/>
  <c r="FY35" i="10" s="1"/>
  <c r="AW35" i="10"/>
  <c r="FW35" i="10" s="1"/>
  <c r="AU35" i="10"/>
  <c r="FU35" i="10" s="1"/>
  <c r="AS35" i="10"/>
  <c r="FS35" i="10" s="1"/>
  <c r="AQ35" i="10"/>
  <c r="FQ35" i="10" s="1"/>
  <c r="AO35" i="10"/>
  <c r="FO35" i="10" s="1"/>
  <c r="AM35" i="10"/>
  <c r="FM35" i="10" s="1"/>
  <c r="AK35" i="10"/>
  <c r="FK35" i="10" s="1"/>
  <c r="AI35" i="10"/>
  <c r="FI35" i="10" s="1"/>
  <c r="AG35" i="10"/>
  <c r="FG35" i="10" s="1"/>
  <c r="AE35" i="10"/>
  <c r="FE35" i="10" s="1"/>
  <c r="AC35" i="10"/>
  <c r="FC35" i="10" s="1"/>
  <c r="Y35" i="10"/>
  <c r="EY35" i="10" s="1"/>
  <c r="W35" i="10"/>
  <c r="EW35" i="10" s="1"/>
  <c r="U35" i="10"/>
  <c r="EU35" i="10" s="1"/>
  <c r="S35" i="10"/>
  <c r="ES35" i="10" s="1"/>
  <c r="Q35" i="10"/>
  <c r="EQ35" i="10" s="1"/>
  <c r="O35" i="10"/>
  <c r="EO35" i="10" s="1"/>
  <c r="M35" i="10"/>
  <c r="BE28" i="10"/>
  <c r="GG28" i="10" s="1"/>
  <c r="BC28" i="10"/>
  <c r="GE28" i="10" s="1"/>
  <c r="BA28" i="10"/>
  <c r="GC28" i="10" s="1"/>
  <c r="AY28" i="10"/>
  <c r="FY28" i="10" s="1"/>
  <c r="AW28" i="10"/>
  <c r="FW28" i="10" s="1"/>
  <c r="AU28" i="10"/>
  <c r="FU28" i="10" s="1"/>
  <c r="AS28" i="10"/>
  <c r="AQ28" i="10"/>
  <c r="AO28" i="10"/>
  <c r="AM28" i="10"/>
  <c r="AK28" i="10"/>
  <c r="AI28" i="10"/>
  <c r="AG28" i="10"/>
  <c r="AE28" i="10"/>
  <c r="FE28" i="10" s="1"/>
  <c r="AC28" i="10"/>
  <c r="FC28" i="10" s="1"/>
  <c r="Y28" i="10"/>
  <c r="EY28" i="10" s="1"/>
  <c r="W28" i="10"/>
  <c r="EW28" i="10" s="1"/>
  <c r="U28" i="10"/>
  <c r="EU28" i="10" s="1"/>
  <c r="S28" i="10"/>
  <c r="ES28" i="10" s="1"/>
  <c r="Q28" i="10"/>
  <c r="EQ28" i="10" s="1"/>
  <c r="O28" i="10"/>
  <c r="EO28" i="10" s="1"/>
  <c r="M28" i="10"/>
  <c r="BE12" i="10"/>
  <c r="BC12" i="10"/>
  <c r="BA12" i="10"/>
  <c r="AY12" i="10"/>
  <c r="AW12" i="10"/>
  <c r="AU12" i="10"/>
  <c r="AS12" i="10"/>
  <c r="AQ12" i="10"/>
  <c r="AO12" i="10"/>
  <c r="AM12" i="10"/>
  <c r="AK12" i="10"/>
  <c r="AI12" i="10"/>
  <c r="AG12" i="10"/>
  <c r="AE12" i="10"/>
  <c r="AC12" i="10"/>
  <c r="Y12" i="10"/>
  <c r="W12" i="10"/>
  <c r="U12" i="10"/>
  <c r="S12" i="10"/>
  <c r="Q12" i="10"/>
  <c r="O12" i="10"/>
  <c r="M12" i="10"/>
  <c r="BE83" i="10"/>
  <c r="BC83" i="10"/>
  <c r="BA83" i="10"/>
  <c r="AY83" i="10"/>
  <c r="AW83" i="10"/>
  <c r="FW83" i="10" s="1"/>
  <c r="AU83" i="10"/>
  <c r="AS83" i="10"/>
  <c r="AQ83" i="10"/>
  <c r="AO83" i="10"/>
  <c r="AM83" i="10"/>
  <c r="AK83" i="10"/>
  <c r="FK83" i="10" s="1"/>
  <c r="AI83" i="10"/>
  <c r="AG83" i="10"/>
  <c r="AE83" i="10"/>
  <c r="AC83" i="10"/>
  <c r="Y83" i="10"/>
  <c r="W83" i="10"/>
  <c r="EW83" i="10" s="1"/>
  <c r="U83" i="10"/>
  <c r="S83" i="10"/>
  <c r="Q83" i="10"/>
  <c r="O83" i="10"/>
  <c r="M83" i="10"/>
  <c r="DU46" i="10" l="1"/>
  <c r="DU90" i="10"/>
  <c r="BG12" i="10"/>
  <c r="EO16" i="10"/>
  <c r="DU16" i="10"/>
  <c r="BG18" i="10"/>
  <c r="EO27" i="10"/>
  <c r="DU27" i="10"/>
  <c r="EO34" i="10"/>
  <c r="DU34" i="10"/>
  <c r="EO43" i="10"/>
  <c r="DU43" i="10"/>
  <c r="GC49" i="10"/>
  <c r="EO58" i="10"/>
  <c r="DU58" i="10"/>
  <c r="EO68" i="10"/>
  <c r="DU68" i="10"/>
  <c r="EO66" i="10"/>
  <c r="DU66" i="10"/>
  <c r="BG83" i="10"/>
  <c r="EO84" i="10"/>
  <c r="BG81" i="10"/>
  <c r="DU87" i="10"/>
  <c r="EO91" i="10"/>
  <c r="DU91" i="10"/>
  <c r="GC90" i="10"/>
  <c r="BG90" i="10"/>
  <c r="BG87" i="10"/>
  <c r="BG93" i="10"/>
  <c r="BG94" i="10"/>
  <c r="EO97" i="10"/>
  <c r="DU97" i="10"/>
  <c r="EO100" i="10"/>
  <c r="DU119" i="10"/>
  <c r="DU122" i="10"/>
  <c r="GC123" i="10"/>
  <c r="EO126" i="10"/>
  <c r="DU126" i="10"/>
  <c r="FY87" i="10"/>
  <c r="ES83" i="10"/>
  <c r="FG83" i="10"/>
  <c r="FS83" i="10"/>
  <c r="GG83" i="10"/>
  <c r="EO119" i="10"/>
  <c r="FC119" i="10"/>
  <c r="FO119" i="10"/>
  <c r="GC119" i="10"/>
  <c r="ES131" i="10"/>
  <c r="FG131" i="10"/>
  <c r="FS131" i="10"/>
  <c r="GG131" i="10"/>
  <c r="EU83" i="10"/>
  <c r="FI83" i="10"/>
  <c r="FU83" i="10"/>
  <c r="EQ119" i="10"/>
  <c r="FE119" i="10"/>
  <c r="FQ119" i="10"/>
  <c r="GE119" i="10"/>
  <c r="EU131" i="10"/>
  <c r="FI131" i="10"/>
  <c r="FU131" i="10"/>
  <c r="EQ87" i="10"/>
  <c r="FC87" i="10"/>
  <c r="FO87" i="10"/>
  <c r="GC87" i="10"/>
  <c r="EO83" i="10"/>
  <c r="FC83" i="10"/>
  <c r="FO83" i="10"/>
  <c r="GC83" i="10"/>
  <c r="EO90" i="10"/>
  <c r="FC90" i="10"/>
  <c r="FO90" i="10"/>
  <c r="EW119" i="10"/>
  <c r="FK119" i="10"/>
  <c r="FW119" i="10"/>
  <c r="EO131" i="10"/>
  <c r="FC131" i="10"/>
  <c r="FO131" i="10"/>
  <c r="GC131" i="10"/>
  <c r="EQ83" i="10"/>
  <c r="FE83" i="10"/>
  <c r="FQ83" i="10"/>
  <c r="GE83" i="10"/>
  <c r="FE90" i="10"/>
  <c r="FQ90" i="10"/>
  <c r="EY119" i="10"/>
  <c r="FM119" i="10"/>
  <c r="EQ131" i="10"/>
  <c r="FE131" i="10"/>
  <c r="FQ131" i="10"/>
  <c r="GE131" i="10"/>
  <c r="FC123" i="10"/>
  <c r="FO123" i="10"/>
  <c r="GG123" i="10"/>
  <c r="ES87" i="10"/>
  <c r="FE87" i="10"/>
  <c r="FQ87" i="10"/>
  <c r="GE87" i="10"/>
  <c r="FY83" i="10"/>
  <c r="FY131" i="10"/>
  <c r="EX87" i="10"/>
  <c r="FK87" i="10"/>
  <c r="FW87" i="10"/>
  <c r="ES119" i="10"/>
  <c r="FG119" i="10"/>
  <c r="FS119" i="10"/>
  <c r="GG119" i="10"/>
  <c r="EW131" i="10"/>
  <c r="FK131" i="10"/>
  <c r="FW131" i="10"/>
  <c r="ES123" i="10"/>
  <c r="FI123" i="10"/>
  <c r="FU123" i="10"/>
  <c r="EY83" i="10"/>
  <c r="FM83" i="10"/>
  <c r="EU119" i="10"/>
  <c r="FI119" i="10"/>
  <c r="FU119" i="10"/>
  <c r="EY131" i="10"/>
  <c r="FM131" i="10"/>
  <c r="EW123" i="10"/>
  <c r="FK123" i="10"/>
  <c r="FW123" i="10"/>
  <c r="EO87" i="10"/>
  <c r="EY87" i="10"/>
  <c r="FM87" i="10"/>
  <c r="EQ90" i="10"/>
  <c r="ES90" i="10"/>
  <c r="FG90" i="10"/>
  <c r="FS90" i="10"/>
  <c r="FI90" i="10"/>
  <c r="FU90" i="10"/>
  <c r="EQ123" i="10"/>
  <c r="FG123" i="10"/>
  <c r="FS123" i="10"/>
  <c r="EW87" i="10"/>
  <c r="FI87" i="10"/>
  <c r="FU87" i="10"/>
  <c r="FY119" i="10"/>
  <c r="FY123" i="10"/>
  <c r="FY90" i="10"/>
  <c r="CH84" i="10"/>
  <c r="EU84" i="10" s="1"/>
  <c r="CP84" i="10"/>
  <c r="FC84" i="10" s="1"/>
  <c r="CX84" i="10"/>
  <c r="FK84" i="10" s="1"/>
  <c r="DN84" i="10"/>
  <c r="GC84" i="10" s="1"/>
  <c r="CK84" i="10"/>
  <c r="EX84" i="10" s="1"/>
  <c r="CR84" i="10"/>
  <c r="FE84" i="10" s="1"/>
  <c r="CZ84" i="10"/>
  <c r="FM84" i="10" s="1"/>
  <c r="DH84" i="10"/>
  <c r="FU84" i="10" s="1"/>
  <c r="CT84" i="10"/>
  <c r="FG84" i="10" s="1"/>
  <c r="CV84" i="10"/>
  <c r="FI84" i="10" s="1"/>
  <c r="DD84" i="10"/>
  <c r="FQ84" i="10" s="1"/>
  <c r="DP122" i="10"/>
  <c r="CH122" i="10"/>
  <c r="DP90" i="10"/>
  <c r="GE90" i="10" s="1"/>
  <c r="CH90" i="10"/>
  <c r="EU90" i="10" s="1"/>
  <c r="CH58" i="10"/>
  <c r="EU58" i="10" s="1"/>
  <c r="DP58" i="10"/>
  <c r="GE58" i="10" s="1"/>
  <c r="DP66" i="10"/>
  <c r="GE66" i="10" s="1"/>
  <c r="CH66" i="10"/>
  <c r="EU66" i="10" s="1"/>
  <c r="CK100" i="10"/>
  <c r="EX100" i="10" s="1"/>
  <c r="DP100" i="10"/>
  <c r="GE100" i="10" s="1"/>
  <c r="CH100" i="10"/>
  <c r="EU100" i="10" s="1"/>
  <c r="DS87" i="10"/>
  <c r="DT87" i="10"/>
  <c r="AC80" i="10"/>
  <c r="AK80" i="10"/>
  <c r="AS80" i="10"/>
  <c r="CK123" i="10"/>
  <c r="EX123" i="10" s="1"/>
  <c r="DS97" i="10"/>
  <c r="GH97" i="10" s="1"/>
  <c r="EZ69" i="10"/>
  <c r="DP123" i="10"/>
  <c r="CH123" i="10"/>
  <c r="AE80" i="10"/>
  <c r="AM80" i="10"/>
  <c r="AU80" i="10"/>
  <c r="BC80" i="10"/>
  <c r="X80" i="10"/>
  <c r="BF94" i="10"/>
  <c r="Y80" i="10"/>
  <c r="AI80" i="10"/>
  <c r="AQ80" i="10"/>
  <c r="AY80" i="10"/>
  <c r="AM127" i="10"/>
  <c r="DT83" i="10"/>
  <c r="DT27" i="10"/>
  <c r="GI27" i="10" s="1"/>
  <c r="DT43" i="10"/>
  <c r="GI43" i="10" s="1"/>
  <c r="DS46" i="10"/>
  <c r="DT91" i="10"/>
  <c r="GI91" i="10" s="1"/>
  <c r="DS83" i="10"/>
  <c r="DS27" i="10"/>
  <c r="GH27" i="10" s="1"/>
  <c r="DS43" i="10"/>
  <c r="GH43" i="10" s="1"/>
  <c r="BG125" i="10"/>
  <c r="BF125" i="10"/>
  <c r="DT46" i="10"/>
  <c r="DT126" i="10"/>
  <c r="GI126" i="10" s="1"/>
  <c r="DS126" i="10"/>
  <c r="GH126" i="10" s="1"/>
  <c r="DT34" i="10"/>
  <c r="GI34" i="10" s="1"/>
  <c r="DS34" i="10"/>
  <c r="GH34" i="10" s="1"/>
  <c r="DS91" i="10"/>
  <c r="GH91" i="10" s="1"/>
  <c r="DT97" i="10"/>
  <c r="GI97" i="10" s="1"/>
  <c r="DT119" i="10"/>
  <c r="DS119" i="10"/>
  <c r="DT131" i="10"/>
  <c r="DS131" i="10"/>
  <c r="DT16" i="10"/>
  <c r="GI16" i="10" s="1"/>
  <c r="DS16" i="10"/>
  <c r="GH16" i="10" s="1"/>
  <c r="BF18" i="10"/>
  <c r="AG80" i="10"/>
  <c r="AO80" i="10"/>
  <c r="AW80" i="10"/>
  <c r="BE80" i="10"/>
  <c r="Q80" i="10"/>
  <c r="BF87" i="10"/>
  <c r="U80" i="10"/>
  <c r="S80" i="10"/>
  <c r="BF81" i="10"/>
  <c r="W80" i="10"/>
  <c r="BA47" i="10"/>
  <c r="X49" i="10"/>
  <c r="EX49" i="10" s="1"/>
  <c r="U47" i="10"/>
  <c r="BC47" i="10"/>
  <c r="BC49" i="10"/>
  <c r="GE49" i="10" s="1"/>
  <c r="U49" i="10"/>
  <c r="EU49" i="10" s="1"/>
  <c r="DP68" i="10"/>
  <c r="GE68" i="10" s="1"/>
  <c r="CH68" i="10"/>
  <c r="EU68" i="10" s="1"/>
  <c r="BC64" i="10"/>
  <c r="U64" i="10"/>
  <c r="BC123" i="10"/>
  <c r="U123" i="10"/>
  <c r="BG123" i="10" s="1"/>
  <c r="BC48" i="10"/>
  <c r="U48" i="10"/>
  <c r="BG48" i="10" s="1"/>
  <c r="BF52" i="10"/>
  <c r="GH52" i="10" s="1"/>
  <c r="BA80" i="10"/>
  <c r="BG119" i="10"/>
  <c r="BF83" i="10"/>
  <c r="O80" i="10"/>
  <c r="BG42" i="10"/>
  <c r="GI42" i="10" s="1"/>
  <c r="BF131" i="10"/>
  <c r="BG131" i="10"/>
  <c r="GI131" i="10" s="1"/>
  <c r="BF119" i="10"/>
  <c r="BF93" i="10"/>
  <c r="BF90" i="10"/>
  <c r="BG52" i="10"/>
  <c r="GI52" i="10" s="1"/>
  <c r="BG28" i="10"/>
  <c r="GI28" i="10" s="1"/>
  <c r="BF42" i="10"/>
  <c r="GH42" i="10" s="1"/>
  <c r="BF28" i="10"/>
  <c r="GH28" i="10" s="1"/>
  <c r="BF35" i="10"/>
  <c r="GH35" i="10" s="1"/>
  <c r="BG35" i="10"/>
  <c r="GI35" i="10" s="1"/>
  <c r="BF12" i="10"/>
  <c r="BG47" i="10" l="1"/>
  <c r="BG49" i="10"/>
  <c r="DU84" i="10"/>
  <c r="DU100" i="10"/>
  <c r="GH119" i="10"/>
  <c r="DU123" i="10"/>
  <c r="GH87" i="10"/>
  <c r="GI83" i="10"/>
  <c r="GH131" i="10"/>
  <c r="EU123" i="10"/>
  <c r="GE123" i="10"/>
  <c r="GH83" i="10"/>
  <c r="GI119" i="10"/>
  <c r="GI87" i="10"/>
  <c r="DS84" i="10"/>
  <c r="GH84" i="10" s="1"/>
  <c r="DT84" i="10"/>
  <c r="GI84" i="10" s="1"/>
  <c r="DS122" i="10"/>
  <c r="DT122" i="10"/>
  <c r="DT66" i="10"/>
  <c r="GI66" i="10" s="1"/>
  <c r="DS90" i="10"/>
  <c r="GH90" i="10" s="1"/>
  <c r="DT90" i="10"/>
  <c r="GI90" i="10" s="1"/>
  <c r="DS100" i="10"/>
  <c r="GH100" i="10" s="1"/>
  <c r="DS66" i="10"/>
  <c r="GH66" i="10" s="1"/>
  <c r="DT58" i="10"/>
  <c r="GI58" i="10" s="1"/>
  <c r="DS58" i="10"/>
  <c r="GH58" i="10" s="1"/>
  <c r="DT100" i="10"/>
  <c r="GI100" i="10" s="1"/>
  <c r="DT123" i="10"/>
  <c r="DS123" i="10"/>
  <c r="BF80" i="10"/>
  <c r="BG80" i="10"/>
  <c r="BF47" i="10"/>
  <c r="DT68" i="10"/>
  <c r="GI68" i="10" s="1"/>
  <c r="BF49" i="10"/>
  <c r="GH49" i="10" s="1"/>
  <c r="DS68" i="10"/>
  <c r="GH68" i="10" s="1"/>
  <c r="BG64" i="10"/>
  <c r="GI49" i="10"/>
  <c r="BF123" i="10"/>
  <c r="BF64" i="10"/>
  <c r="BF48" i="10"/>
  <c r="GI123" i="10" l="1"/>
  <c r="GH123" i="10"/>
  <c r="DR11" i="10"/>
  <c r="GG11" i="10" s="1"/>
  <c r="DL11" i="10"/>
  <c r="FY11" i="10" s="1"/>
  <c r="DJ11" i="10"/>
  <c r="FW11" i="10" s="1"/>
  <c r="DH11" i="10"/>
  <c r="FU11" i="10" s="1"/>
  <c r="DF11" i="10"/>
  <c r="FS11" i="10" s="1"/>
  <c r="DD11" i="10"/>
  <c r="FQ11" i="10" s="1"/>
  <c r="DB11" i="10"/>
  <c r="FO11" i="10" s="1"/>
  <c r="CZ11" i="10"/>
  <c r="FM11" i="10" s="1"/>
  <c r="CX11" i="10"/>
  <c r="FK11" i="10" s="1"/>
  <c r="CV11" i="10"/>
  <c r="FI11" i="10" s="1"/>
  <c r="CT11" i="10"/>
  <c r="FG11" i="10" s="1"/>
  <c r="CR11" i="10"/>
  <c r="FE11" i="10" s="1"/>
  <c r="CP11" i="10"/>
  <c r="FC11" i="10" s="1"/>
  <c r="CL11" i="10"/>
  <c r="EY11" i="10" s="1"/>
  <c r="CJ11" i="10"/>
  <c r="EW11" i="10" s="1"/>
  <c r="CF11" i="10"/>
  <c r="ES11" i="10" s="1"/>
  <c r="CD11" i="10"/>
  <c r="EQ11" i="10" s="1"/>
  <c r="CB11" i="10"/>
  <c r="BZ11" i="10"/>
  <c r="BX11" i="10"/>
  <c r="DN11" i="10" s="1"/>
  <c r="GC11" i="10" s="1"/>
  <c r="EO11" i="10" l="1"/>
  <c r="DP11" i="10"/>
  <c r="GE11" i="10" s="1"/>
  <c r="CK11" i="10"/>
  <c r="EX11" i="10" s="1"/>
  <c r="CH11" i="10"/>
  <c r="EU11" i="10" s="1"/>
  <c r="DU11" i="10" l="1"/>
  <c r="DS11" i="10"/>
  <c r="GH11" i="10" s="1"/>
  <c r="DT11" i="10"/>
  <c r="GI11" i="10" s="1"/>
  <c r="BE10" i="10" l="1"/>
  <c r="AY10" i="10"/>
  <c r="AW10" i="10"/>
  <c r="AU10" i="10"/>
  <c r="AS10" i="10"/>
  <c r="AQ10" i="10"/>
  <c r="AO10" i="10"/>
  <c r="AM10" i="10"/>
  <c r="AK10" i="10"/>
  <c r="AI10" i="10"/>
  <c r="AG10" i="10"/>
  <c r="AE10" i="10"/>
  <c r="AC10" i="10"/>
  <c r="Y10" i="10"/>
  <c r="W10" i="10"/>
  <c r="S10" i="10"/>
  <c r="Q10" i="10"/>
  <c r="O10" i="10"/>
  <c r="M10" i="10"/>
  <c r="K10" i="10"/>
  <c r="BA10" i="10" s="1"/>
  <c r="BE99" i="10"/>
  <c r="AY99" i="10"/>
  <c r="AW99" i="10"/>
  <c r="AS99" i="10"/>
  <c r="AQ99" i="10"/>
  <c r="AO99" i="10"/>
  <c r="AM99" i="10"/>
  <c r="AK99" i="10"/>
  <c r="AI99" i="10"/>
  <c r="AG99" i="10"/>
  <c r="AE99" i="10"/>
  <c r="AC99" i="10"/>
  <c r="Y99" i="10"/>
  <c r="W99" i="10"/>
  <c r="S99" i="10"/>
  <c r="Q99" i="10"/>
  <c r="O99" i="10"/>
  <c r="M99" i="10"/>
  <c r="K99" i="10"/>
  <c r="BA99" i="10" s="1"/>
  <c r="O98" i="10" l="1"/>
  <c r="Y98" i="10"/>
  <c r="BA98" i="10"/>
  <c r="S98" i="10"/>
  <c r="AG98" i="10"/>
  <c r="AW98" i="10"/>
  <c r="AI98" i="10"/>
  <c r="AQ98" i="10"/>
  <c r="AY98" i="10"/>
  <c r="AE98" i="10"/>
  <c r="AM98" i="10"/>
  <c r="AU98" i="10"/>
  <c r="W98" i="10"/>
  <c r="AO98" i="10"/>
  <c r="Q98" i="10"/>
  <c r="AC98" i="10"/>
  <c r="AK98" i="10"/>
  <c r="AS98" i="10"/>
  <c r="BE98" i="10"/>
  <c r="BC10" i="10"/>
  <c r="U10" i="10"/>
  <c r="X10" i="10"/>
  <c r="EX10" i="10" s="1"/>
  <c r="BC99" i="10"/>
  <c r="U99" i="10"/>
  <c r="X99" i="10"/>
  <c r="BG99" i="10" l="1"/>
  <c r="BG10" i="10"/>
  <c r="BF99" i="10"/>
  <c r="X98" i="10"/>
  <c r="U98" i="10"/>
  <c r="BC98" i="10"/>
  <c r="BF10" i="10"/>
  <c r="BF98" i="10" l="1"/>
  <c r="BG98" i="10"/>
  <c r="CA114" i="10"/>
  <c r="CC114" i="10"/>
  <c r="CE114" i="10"/>
  <c r="CG114" i="10"/>
  <c r="CI114" i="10"/>
  <c r="CM114" i="10"/>
  <c r="CN114" i="10"/>
  <c r="CO114" i="10"/>
  <c r="CQ114" i="10"/>
  <c r="CS114" i="10"/>
  <c r="CU114" i="10"/>
  <c r="CW114" i="10"/>
  <c r="CY114" i="10"/>
  <c r="DA114" i="10"/>
  <c r="DC114" i="10"/>
  <c r="DE114" i="10"/>
  <c r="DG114" i="10"/>
  <c r="DI114" i="10"/>
  <c r="DK114" i="10"/>
  <c r="DM114" i="10"/>
  <c r="DO114" i="10"/>
  <c r="DQ114" i="10"/>
  <c r="BY114" i="10"/>
  <c r="DR118" i="10"/>
  <c r="GG118" i="10" s="1"/>
  <c r="DL118" i="10"/>
  <c r="FY118" i="10" s="1"/>
  <c r="DJ118" i="10"/>
  <c r="FW118" i="10" s="1"/>
  <c r="DH118" i="10"/>
  <c r="FU118" i="10" s="1"/>
  <c r="DF118" i="10"/>
  <c r="FS118" i="10" s="1"/>
  <c r="DD118" i="10"/>
  <c r="FQ118" i="10" s="1"/>
  <c r="DB118" i="10"/>
  <c r="FO118" i="10" s="1"/>
  <c r="CZ118" i="10"/>
  <c r="FM118" i="10" s="1"/>
  <c r="CX118" i="10"/>
  <c r="FK118" i="10" s="1"/>
  <c r="CV118" i="10"/>
  <c r="FI118" i="10" s="1"/>
  <c r="CT118" i="10"/>
  <c r="FG118" i="10" s="1"/>
  <c r="CR118" i="10"/>
  <c r="FE118" i="10" s="1"/>
  <c r="CP118" i="10"/>
  <c r="FC118" i="10" s="1"/>
  <c r="CL118" i="10"/>
  <c r="EY118" i="10" s="1"/>
  <c r="CJ118" i="10"/>
  <c r="EW118" i="10" s="1"/>
  <c r="CF118" i="10"/>
  <c r="ES118" i="10" s="1"/>
  <c r="CD118" i="10"/>
  <c r="EQ118" i="10" s="1"/>
  <c r="CB118" i="10"/>
  <c r="BZ118" i="10"/>
  <c r="BX118" i="10"/>
  <c r="DP118" i="10" s="1"/>
  <c r="GE118" i="10" s="1"/>
  <c r="DR50" i="10"/>
  <c r="DL50" i="10"/>
  <c r="DJ50" i="10"/>
  <c r="DH50" i="10"/>
  <c r="DF50" i="10"/>
  <c r="DD50" i="10"/>
  <c r="DB50" i="10"/>
  <c r="CZ50" i="10"/>
  <c r="CX50" i="10"/>
  <c r="CV50" i="10"/>
  <c r="CT50" i="10"/>
  <c r="CR50" i="10"/>
  <c r="CP50" i="10"/>
  <c r="CL50" i="10"/>
  <c r="CJ50" i="10"/>
  <c r="CF50" i="10"/>
  <c r="CD50" i="10"/>
  <c r="CB50" i="10"/>
  <c r="BZ50" i="10"/>
  <c r="BX50" i="10"/>
  <c r="DN50" i="10" s="1"/>
  <c r="DR54" i="10"/>
  <c r="GG54" i="10" s="1"/>
  <c r="DL54" i="10"/>
  <c r="FY54" i="10" s="1"/>
  <c r="DJ54" i="10"/>
  <c r="FW54" i="10" s="1"/>
  <c r="DH54" i="10"/>
  <c r="FU54" i="10" s="1"/>
  <c r="DF54" i="10"/>
  <c r="FS54" i="10" s="1"/>
  <c r="DD54" i="10"/>
  <c r="FQ54" i="10" s="1"/>
  <c r="DB54" i="10"/>
  <c r="FO54" i="10" s="1"/>
  <c r="CZ54" i="10"/>
  <c r="FM54" i="10" s="1"/>
  <c r="CX54" i="10"/>
  <c r="FK54" i="10" s="1"/>
  <c r="CV54" i="10"/>
  <c r="FI54" i="10" s="1"/>
  <c r="CT54" i="10"/>
  <c r="FG54" i="10" s="1"/>
  <c r="CR54" i="10"/>
  <c r="FE54" i="10" s="1"/>
  <c r="CP54" i="10"/>
  <c r="FC54" i="10" s="1"/>
  <c r="CL54" i="10"/>
  <c r="EY54" i="10" s="1"/>
  <c r="CJ54" i="10"/>
  <c r="EW54" i="10" s="1"/>
  <c r="CF54" i="10"/>
  <c r="ES54" i="10" s="1"/>
  <c r="CD54" i="10"/>
  <c r="EQ54" i="10" s="1"/>
  <c r="CB54" i="10"/>
  <c r="BZ54" i="10"/>
  <c r="BX54" i="10"/>
  <c r="CK54" i="10" s="1"/>
  <c r="EX54" i="10" s="1"/>
  <c r="DR99" i="10"/>
  <c r="GG99" i="10" s="1"/>
  <c r="DL99" i="10"/>
  <c r="FY99" i="10" s="1"/>
  <c r="DJ99" i="10"/>
  <c r="FW99" i="10" s="1"/>
  <c r="DH99" i="10"/>
  <c r="DF99" i="10"/>
  <c r="FS99" i="10" s="1"/>
  <c r="DD99" i="10"/>
  <c r="FQ99" i="10" s="1"/>
  <c r="DB99" i="10"/>
  <c r="FO99" i="10" s="1"/>
  <c r="CZ99" i="10"/>
  <c r="FM99" i="10" s="1"/>
  <c r="CX99" i="10"/>
  <c r="FK99" i="10" s="1"/>
  <c r="CV99" i="10"/>
  <c r="FI99" i="10" s="1"/>
  <c r="CT99" i="10"/>
  <c r="FG99" i="10" s="1"/>
  <c r="CR99" i="10"/>
  <c r="FE99" i="10" s="1"/>
  <c r="CP99" i="10"/>
  <c r="FC99" i="10" s="1"/>
  <c r="CL99" i="10"/>
  <c r="EY99" i="10" s="1"/>
  <c r="CJ99" i="10"/>
  <c r="EW99" i="10" s="1"/>
  <c r="CF99" i="10"/>
  <c r="ES99" i="10" s="1"/>
  <c r="CD99" i="10"/>
  <c r="EQ99" i="10" s="1"/>
  <c r="CB99" i="10"/>
  <c r="BZ99" i="10"/>
  <c r="BX99" i="10"/>
  <c r="DN99" i="10" s="1"/>
  <c r="GC99" i="10" s="1"/>
  <c r="DR96" i="10"/>
  <c r="DL96" i="10"/>
  <c r="DJ96" i="10"/>
  <c r="DH96" i="10"/>
  <c r="DF96" i="10"/>
  <c r="DD96" i="10"/>
  <c r="DB96" i="10"/>
  <c r="CZ96" i="10"/>
  <c r="CX96" i="10"/>
  <c r="CV96" i="10"/>
  <c r="CT96" i="10"/>
  <c r="CR96" i="10"/>
  <c r="CP96" i="10"/>
  <c r="CL96" i="10"/>
  <c r="EY96" i="10" s="1"/>
  <c r="CJ96" i="10"/>
  <c r="CF96" i="10"/>
  <c r="CD96" i="10"/>
  <c r="CB96" i="10"/>
  <c r="BZ96" i="10"/>
  <c r="BX96" i="10"/>
  <c r="DN96" i="10" s="1"/>
  <c r="DR15" i="10"/>
  <c r="GG15" i="10" s="1"/>
  <c r="DP15" i="10"/>
  <c r="GE15" i="10" s="1"/>
  <c r="DN15" i="10"/>
  <c r="GC15" i="10" s="1"/>
  <c r="DL15" i="10"/>
  <c r="FY15" i="10" s="1"/>
  <c r="DJ15" i="10"/>
  <c r="FW15" i="10" s="1"/>
  <c r="DH15" i="10"/>
  <c r="FU15" i="10" s="1"/>
  <c r="DF15" i="10"/>
  <c r="FS15" i="10" s="1"/>
  <c r="DD15" i="10"/>
  <c r="FQ15" i="10" s="1"/>
  <c r="DB15" i="10"/>
  <c r="FO15" i="10" s="1"/>
  <c r="CZ15" i="10"/>
  <c r="FM15" i="10" s="1"/>
  <c r="CX15" i="10"/>
  <c r="FK15" i="10" s="1"/>
  <c r="CV15" i="10"/>
  <c r="FI15" i="10" s="1"/>
  <c r="CT15" i="10"/>
  <c r="FG15" i="10" s="1"/>
  <c r="CR15" i="10"/>
  <c r="FE15" i="10" s="1"/>
  <c r="CP15" i="10"/>
  <c r="FC15" i="10" s="1"/>
  <c r="CL15" i="10"/>
  <c r="EY15" i="10" s="1"/>
  <c r="CK15" i="10"/>
  <c r="EX15" i="10" s="1"/>
  <c r="CJ15" i="10"/>
  <c r="EW15" i="10" s="1"/>
  <c r="CH15" i="10"/>
  <c r="EU15" i="10" s="1"/>
  <c r="CF15" i="10"/>
  <c r="ES15" i="10" s="1"/>
  <c r="CD15" i="10"/>
  <c r="EQ15" i="10" s="1"/>
  <c r="CB15" i="10"/>
  <c r="BZ15" i="10"/>
  <c r="DR20" i="10"/>
  <c r="GG20" i="10" s="1"/>
  <c r="DP20" i="10"/>
  <c r="GE20" i="10" s="1"/>
  <c r="DN20" i="10"/>
  <c r="GC20" i="10" s="1"/>
  <c r="DL20" i="10"/>
  <c r="FY20" i="10" s="1"/>
  <c r="DJ20" i="10"/>
  <c r="FW20" i="10" s="1"/>
  <c r="DH20" i="10"/>
  <c r="FU20" i="10" s="1"/>
  <c r="DF20" i="10"/>
  <c r="FS20" i="10" s="1"/>
  <c r="DD20" i="10"/>
  <c r="FQ20" i="10" s="1"/>
  <c r="DB20" i="10"/>
  <c r="FO20" i="10" s="1"/>
  <c r="CZ20" i="10"/>
  <c r="FM20" i="10" s="1"/>
  <c r="CX20" i="10"/>
  <c r="FK20" i="10" s="1"/>
  <c r="CV20" i="10"/>
  <c r="FI20" i="10" s="1"/>
  <c r="CT20" i="10"/>
  <c r="FG20" i="10" s="1"/>
  <c r="CR20" i="10"/>
  <c r="FE20" i="10" s="1"/>
  <c r="CP20" i="10"/>
  <c r="FC20" i="10" s="1"/>
  <c r="CL20" i="10"/>
  <c r="EY20" i="10" s="1"/>
  <c r="CK20" i="10"/>
  <c r="EX20" i="10" s="1"/>
  <c r="CJ20" i="10"/>
  <c r="EW20" i="10" s="1"/>
  <c r="CH20" i="10"/>
  <c r="EU20" i="10" s="1"/>
  <c r="CF20" i="10"/>
  <c r="ES20" i="10" s="1"/>
  <c r="CD20" i="10"/>
  <c r="EQ20" i="10" s="1"/>
  <c r="CB20" i="10"/>
  <c r="BZ20" i="10"/>
  <c r="DR13" i="10"/>
  <c r="GG13" i="10" s="1"/>
  <c r="DL13" i="10"/>
  <c r="FY13" i="10" s="1"/>
  <c r="DJ13" i="10"/>
  <c r="FW13" i="10" s="1"/>
  <c r="DH13" i="10"/>
  <c r="FU13" i="10" s="1"/>
  <c r="DF13" i="10"/>
  <c r="FS13" i="10" s="1"/>
  <c r="DD13" i="10"/>
  <c r="FQ13" i="10" s="1"/>
  <c r="DB13" i="10"/>
  <c r="FO13" i="10" s="1"/>
  <c r="CZ13" i="10"/>
  <c r="FM13" i="10" s="1"/>
  <c r="CX13" i="10"/>
  <c r="FK13" i="10" s="1"/>
  <c r="CV13" i="10"/>
  <c r="FI13" i="10" s="1"/>
  <c r="CT13" i="10"/>
  <c r="FG13" i="10" s="1"/>
  <c r="CR13" i="10"/>
  <c r="FE13" i="10" s="1"/>
  <c r="CP13" i="10"/>
  <c r="FC13" i="10" s="1"/>
  <c r="CL13" i="10"/>
  <c r="EY13" i="10" s="1"/>
  <c r="CJ13" i="10"/>
  <c r="EW13" i="10" s="1"/>
  <c r="CF13" i="10"/>
  <c r="ES13" i="10" s="1"/>
  <c r="CD13" i="10"/>
  <c r="EQ13" i="10" s="1"/>
  <c r="CB13" i="10"/>
  <c r="BZ13" i="10"/>
  <c r="BX13" i="10"/>
  <c r="DP13" i="10" s="1"/>
  <c r="GE13" i="10" s="1"/>
  <c r="DR125" i="10"/>
  <c r="GG125" i="10" s="1"/>
  <c r="DP125" i="10"/>
  <c r="GE125" i="10" s="1"/>
  <c r="DN125" i="10"/>
  <c r="GC125" i="10" s="1"/>
  <c r="DL125" i="10"/>
  <c r="FY125" i="10" s="1"/>
  <c r="DJ125" i="10"/>
  <c r="FW125" i="10" s="1"/>
  <c r="DH125" i="10"/>
  <c r="FU125" i="10" s="1"/>
  <c r="DF125" i="10"/>
  <c r="FS125" i="10" s="1"/>
  <c r="DD125" i="10"/>
  <c r="FQ125" i="10" s="1"/>
  <c r="DB125" i="10"/>
  <c r="FO125" i="10" s="1"/>
  <c r="CZ125" i="10"/>
  <c r="FM125" i="10" s="1"/>
  <c r="CX125" i="10"/>
  <c r="FK125" i="10" s="1"/>
  <c r="CV125" i="10"/>
  <c r="FI125" i="10" s="1"/>
  <c r="CT125" i="10"/>
  <c r="FG125" i="10" s="1"/>
  <c r="CR125" i="10"/>
  <c r="FE125" i="10" s="1"/>
  <c r="CP125" i="10"/>
  <c r="FC125" i="10" s="1"/>
  <c r="CL125" i="10"/>
  <c r="EY125" i="10" s="1"/>
  <c r="CK125" i="10"/>
  <c r="EX125" i="10" s="1"/>
  <c r="CJ125" i="10"/>
  <c r="EW125" i="10" s="1"/>
  <c r="CH125" i="10"/>
  <c r="EU125" i="10" s="1"/>
  <c r="CF125" i="10"/>
  <c r="ES125" i="10" s="1"/>
  <c r="CD125" i="10"/>
  <c r="EQ125" i="10" s="1"/>
  <c r="CB125" i="10"/>
  <c r="BZ125" i="10"/>
  <c r="DR41" i="10"/>
  <c r="GG41" i="10" s="1"/>
  <c r="DL41" i="10"/>
  <c r="FY41" i="10" s="1"/>
  <c r="DJ41" i="10"/>
  <c r="FW41" i="10" s="1"/>
  <c r="DH41" i="10"/>
  <c r="FU41" i="10" s="1"/>
  <c r="DF41" i="10"/>
  <c r="FS41" i="10" s="1"/>
  <c r="DD41" i="10"/>
  <c r="FQ41" i="10" s="1"/>
  <c r="DB41" i="10"/>
  <c r="FO41" i="10" s="1"/>
  <c r="CZ41" i="10"/>
  <c r="FM41" i="10" s="1"/>
  <c r="CX41" i="10"/>
  <c r="FK41" i="10" s="1"/>
  <c r="CV41" i="10"/>
  <c r="FI41" i="10" s="1"/>
  <c r="CT41" i="10"/>
  <c r="FG41" i="10" s="1"/>
  <c r="CR41" i="10"/>
  <c r="FE41" i="10" s="1"/>
  <c r="CP41" i="10"/>
  <c r="FC41" i="10" s="1"/>
  <c r="CL41" i="10"/>
  <c r="EY41" i="10" s="1"/>
  <c r="CJ41" i="10"/>
  <c r="EW41" i="10" s="1"/>
  <c r="CF41" i="10"/>
  <c r="ES41" i="10" s="1"/>
  <c r="CD41" i="10"/>
  <c r="EQ41" i="10" s="1"/>
  <c r="CB41" i="10"/>
  <c r="BZ41" i="10"/>
  <c r="BX41" i="10"/>
  <c r="DP41" i="10" s="1"/>
  <c r="GE41" i="10" s="1"/>
  <c r="BE25" i="10"/>
  <c r="AY25" i="10"/>
  <c r="AW25" i="10"/>
  <c r="AS25" i="10"/>
  <c r="AQ25" i="10"/>
  <c r="AO25" i="10"/>
  <c r="AM25" i="10"/>
  <c r="AK25" i="10"/>
  <c r="AI25" i="10"/>
  <c r="AG25" i="10"/>
  <c r="AE25" i="10"/>
  <c r="AC25" i="10"/>
  <c r="Y25" i="10"/>
  <c r="W25" i="10"/>
  <c r="S25" i="10"/>
  <c r="Q25" i="10"/>
  <c r="O25" i="10"/>
  <c r="M25" i="10"/>
  <c r="K25" i="10"/>
  <c r="BA25" i="10" s="1"/>
  <c r="BE24" i="10"/>
  <c r="AY24" i="10"/>
  <c r="AW24" i="10"/>
  <c r="AU24" i="10"/>
  <c r="AS24" i="10"/>
  <c r="AQ24" i="10"/>
  <c r="AO24" i="10"/>
  <c r="AM24" i="10"/>
  <c r="AK24" i="10"/>
  <c r="AI24" i="10"/>
  <c r="AG24" i="10"/>
  <c r="AE24" i="10"/>
  <c r="AC24" i="10"/>
  <c r="Y24" i="10"/>
  <c r="W24" i="10"/>
  <c r="S24" i="10"/>
  <c r="Q24" i="10"/>
  <c r="O24" i="10"/>
  <c r="M24" i="10"/>
  <c r="K24" i="10"/>
  <c r="X24" i="10" s="1"/>
  <c r="DR24" i="10"/>
  <c r="DL24" i="10"/>
  <c r="DJ24" i="10"/>
  <c r="DH24" i="10"/>
  <c r="DF24" i="10"/>
  <c r="DD24" i="10"/>
  <c r="DB24" i="10"/>
  <c r="CZ24" i="10"/>
  <c r="CX24" i="10"/>
  <c r="CV24" i="10"/>
  <c r="CT24" i="10"/>
  <c r="CR24" i="10"/>
  <c r="CP24" i="10"/>
  <c r="CL24" i="10"/>
  <c r="CJ24" i="10"/>
  <c r="CF24" i="10"/>
  <c r="CD24" i="10"/>
  <c r="CB24" i="10"/>
  <c r="BZ24" i="10"/>
  <c r="BX24" i="10"/>
  <c r="DN24" i="10" s="1"/>
  <c r="DR124" i="10"/>
  <c r="GG124" i="10" s="1"/>
  <c r="DP124" i="10"/>
  <c r="GE124" i="10" s="1"/>
  <c r="DN124" i="10"/>
  <c r="GC124" i="10" s="1"/>
  <c r="DL124" i="10"/>
  <c r="FY124" i="10" s="1"/>
  <c r="DJ124" i="10"/>
  <c r="FW124" i="10" s="1"/>
  <c r="DH124" i="10"/>
  <c r="FU124" i="10" s="1"/>
  <c r="DF124" i="10"/>
  <c r="FS124" i="10" s="1"/>
  <c r="DD124" i="10"/>
  <c r="FQ124" i="10" s="1"/>
  <c r="DB124" i="10"/>
  <c r="FO124" i="10" s="1"/>
  <c r="CZ124" i="10"/>
  <c r="FM124" i="10" s="1"/>
  <c r="CX124" i="10"/>
  <c r="FK124" i="10" s="1"/>
  <c r="CV124" i="10"/>
  <c r="FI124" i="10" s="1"/>
  <c r="CT124" i="10"/>
  <c r="FG124" i="10" s="1"/>
  <c r="CR124" i="10"/>
  <c r="FE124" i="10" s="1"/>
  <c r="CP124" i="10"/>
  <c r="FC124" i="10" s="1"/>
  <c r="CL124" i="10"/>
  <c r="EY124" i="10" s="1"/>
  <c r="CK124" i="10"/>
  <c r="EX124" i="10" s="1"/>
  <c r="CJ124" i="10"/>
  <c r="EW124" i="10" s="1"/>
  <c r="CH124" i="10"/>
  <c r="EU124" i="10" s="1"/>
  <c r="CF124" i="10"/>
  <c r="ES124" i="10" s="1"/>
  <c r="CD124" i="10"/>
  <c r="EQ124" i="10" s="1"/>
  <c r="CB124" i="10"/>
  <c r="BZ124" i="10"/>
  <c r="DR77" i="10"/>
  <c r="GG77" i="10" s="1"/>
  <c r="DP77" i="10"/>
  <c r="GE77" i="10" s="1"/>
  <c r="DN77" i="10"/>
  <c r="GC77" i="10" s="1"/>
  <c r="DL77" i="10"/>
  <c r="FY77" i="10" s="1"/>
  <c r="DJ77" i="10"/>
  <c r="FW77" i="10" s="1"/>
  <c r="DH77" i="10"/>
  <c r="FU77" i="10" s="1"/>
  <c r="DF77" i="10"/>
  <c r="FS77" i="10" s="1"/>
  <c r="DD77" i="10"/>
  <c r="FQ77" i="10" s="1"/>
  <c r="DB77" i="10"/>
  <c r="FO77" i="10" s="1"/>
  <c r="CZ77" i="10"/>
  <c r="FM77" i="10" s="1"/>
  <c r="CX77" i="10"/>
  <c r="FK77" i="10" s="1"/>
  <c r="CV77" i="10"/>
  <c r="FI77" i="10" s="1"/>
  <c r="CT77" i="10"/>
  <c r="FG77" i="10" s="1"/>
  <c r="CR77" i="10"/>
  <c r="FE77" i="10" s="1"/>
  <c r="CP77" i="10"/>
  <c r="FC77" i="10" s="1"/>
  <c r="CL77" i="10"/>
  <c r="EY77" i="10" s="1"/>
  <c r="CK77" i="10"/>
  <c r="EX77" i="10" s="1"/>
  <c r="CJ77" i="10"/>
  <c r="EW77" i="10" s="1"/>
  <c r="CH77" i="10"/>
  <c r="EU77" i="10" s="1"/>
  <c r="CF77" i="10"/>
  <c r="ES77" i="10" s="1"/>
  <c r="CD77" i="10"/>
  <c r="EQ77" i="10" s="1"/>
  <c r="CB77" i="10"/>
  <c r="BZ77" i="10"/>
  <c r="DR117" i="10"/>
  <c r="GG117" i="10" s="1"/>
  <c r="DL117" i="10"/>
  <c r="FY117" i="10" s="1"/>
  <c r="DJ117" i="10"/>
  <c r="FW117" i="10" s="1"/>
  <c r="DH117" i="10"/>
  <c r="FU117" i="10" s="1"/>
  <c r="DF117" i="10"/>
  <c r="FS117" i="10" s="1"/>
  <c r="DD117" i="10"/>
  <c r="FQ117" i="10" s="1"/>
  <c r="DB117" i="10"/>
  <c r="FO117" i="10" s="1"/>
  <c r="CZ117" i="10"/>
  <c r="FM117" i="10" s="1"/>
  <c r="CX117" i="10"/>
  <c r="FK117" i="10" s="1"/>
  <c r="CV117" i="10"/>
  <c r="FI117" i="10" s="1"/>
  <c r="CT117" i="10"/>
  <c r="FG117" i="10" s="1"/>
  <c r="CR117" i="10"/>
  <c r="FE117" i="10" s="1"/>
  <c r="CP117" i="10"/>
  <c r="FC117" i="10" s="1"/>
  <c r="CL117" i="10"/>
  <c r="EY117" i="10" s="1"/>
  <c r="CJ117" i="10"/>
  <c r="EW117" i="10" s="1"/>
  <c r="CF117" i="10"/>
  <c r="ES117" i="10" s="1"/>
  <c r="CD117" i="10"/>
  <c r="EQ117" i="10" s="1"/>
  <c r="CB117" i="10"/>
  <c r="BZ117" i="10"/>
  <c r="BX117" i="10"/>
  <c r="DN117" i="10" s="1"/>
  <c r="GC117" i="10" s="1"/>
  <c r="DR12" i="10"/>
  <c r="GG12" i="10" s="1"/>
  <c r="DL12" i="10"/>
  <c r="FY12" i="10" s="1"/>
  <c r="DJ12" i="10"/>
  <c r="FW12" i="10" s="1"/>
  <c r="DH12" i="10"/>
  <c r="FU12" i="10" s="1"/>
  <c r="DF12" i="10"/>
  <c r="FS12" i="10" s="1"/>
  <c r="DD12" i="10"/>
  <c r="FQ12" i="10" s="1"/>
  <c r="DB12" i="10"/>
  <c r="FO12" i="10" s="1"/>
  <c r="CZ12" i="10"/>
  <c r="FM12" i="10" s="1"/>
  <c r="CX12" i="10"/>
  <c r="FK12" i="10" s="1"/>
  <c r="CV12" i="10"/>
  <c r="FI12" i="10" s="1"/>
  <c r="CT12" i="10"/>
  <c r="FG12" i="10" s="1"/>
  <c r="CR12" i="10"/>
  <c r="FE12" i="10" s="1"/>
  <c r="CP12" i="10"/>
  <c r="FC12" i="10" s="1"/>
  <c r="CL12" i="10"/>
  <c r="EY12" i="10" s="1"/>
  <c r="CJ12" i="10"/>
  <c r="EW12" i="10" s="1"/>
  <c r="CF12" i="10"/>
  <c r="ES12" i="10" s="1"/>
  <c r="CD12" i="10"/>
  <c r="EQ12" i="10" s="1"/>
  <c r="CB12" i="10"/>
  <c r="BZ12" i="10"/>
  <c r="BX12" i="10"/>
  <c r="DN12" i="10" s="1"/>
  <c r="GC12" i="10" s="1"/>
  <c r="BY69" i="10"/>
  <c r="DR78" i="10"/>
  <c r="GG78" i="10" s="1"/>
  <c r="DL78" i="10"/>
  <c r="FY78" i="10" s="1"/>
  <c r="DJ78" i="10"/>
  <c r="FW78" i="10" s="1"/>
  <c r="DH78" i="10"/>
  <c r="FU78" i="10" s="1"/>
  <c r="DF78" i="10"/>
  <c r="FS78" i="10" s="1"/>
  <c r="DD78" i="10"/>
  <c r="FQ78" i="10" s="1"/>
  <c r="DB78" i="10"/>
  <c r="FO78" i="10" s="1"/>
  <c r="CZ78" i="10"/>
  <c r="FM78" i="10" s="1"/>
  <c r="CX78" i="10"/>
  <c r="FK78" i="10" s="1"/>
  <c r="CV78" i="10"/>
  <c r="FI78" i="10" s="1"/>
  <c r="CT78" i="10"/>
  <c r="FG78" i="10" s="1"/>
  <c r="CR78" i="10"/>
  <c r="FE78" i="10" s="1"/>
  <c r="CP78" i="10"/>
  <c r="FC78" i="10" s="1"/>
  <c r="CL78" i="10"/>
  <c r="EY78" i="10" s="1"/>
  <c r="CJ78" i="10"/>
  <c r="EW78" i="10" s="1"/>
  <c r="CF78" i="10"/>
  <c r="ES78" i="10" s="1"/>
  <c r="CD78" i="10"/>
  <c r="EQ78" i="10" s="1"/>
  <c r="CB78" i="10"/>
  <c r="BZ78" i="10"/>
  <c r="BX78" i="10"/>
  <c r="DP78" i="10" s="1"/>
  <c r="GE78" i="10" s="1"/>
  <c r="DR75" i="10"/>
  <c r="GG75" i="10" s="1"/>
  <c r="DL75" i="10"/>
  <c r="FY75" i="10" s="1"/>
  <c r="DJ75" i="10"/>
  <c r="FW75" i="10" s="1"/>
  <c r="DH75" i="10"/>
  <c r="FU75" i="10" s="1"/>
  <c r="DF75" i="10"/>
  <c r="FS75" i="10" s="1"/>
  <c r="DD75" i="10"/>
  <c r="FQ75" i="10" s="1"/>
  <c r="DB75" i="10"/>
  <c r="FO75" i="10" s="1"/>
  <c r="CZ75" i="10"/>
  <c r="FM75" i="10" s="1"/>
  <c r="CX75" i="10"/>
  <c r="FK75" i="10" s="1"/>
  <c r="CV75" i="10"/>
  <c r="FI75" i="10" s="1"/>
  <c r="CT75" i="10"/>
  <c r="FG75" i="10" s="1"/>
  <c r="CR75" i="10"/>
  <c r="FE75" i="10" s="1"/>
  <c r="CP75" i="10"/>
  <c r="FC75" i="10" s="1"/>
  <c r="CL75" i="10"/>
  <c r="EY75" i="10" s="1"/>
  <c r="CJ75" i="10"/>
  <c r="EW75" i="10" s="1"/>
  <c r="CF75" i="10"/>
  <c r="ES75" i="10" s="1"/>
  <c r="CD75" i="10"/>
  <c r="EQ75" i="10" s="1"/>
  <c r="CB75" i="10"/>
  <c r="BZ75" i="10"/>
  <c r="BX75" i="10"/>
  <c r="DP75" i="10" s="1"/>
  <c r="GE75" i="10" s="1"/>
  <c r="DR74" i="10"/>
  <c r="DL74" i="10"/>
  <c r="DJ74" i="10"/>
  <c r="DH74" i="10"/>
  <c r="DF74" i="10"/>
  <c r="DD74" i="10"/>
  <c r="DB74" i="10"/>
  <c r="CZ74" i="10"/>
  <c r="CX74" i="10"/>
  <c r="CV74" i="10"/>
  <c r="CT74" i="10"/>
  <c r="CR74" i="10"/>
  <c r="CP74" i="10"/>
  <c r="CL74" i="10"/>
  <c r="EY74" i="10" s="1"/>
  <c r="CJ74" i="10"/>
  <c r="CF74" i="10"/>
  <c r="CD74" i="10"/>
  <c r="CB74" i="10"/>
  <c r="BZ74" i="10"/>
  <c r="BX74" i="10"/>
  <c r="DP74" i="10" s="1"/>
  <c r="BE71" i="10"/>
  <c r="AY71" i="10"/>
  <c r="AW71" i="10"/>
  <c r="AU71" i="10"/>
  <c r="AS71" i="10"/>
  <c r="AQ71" i="10"/>
  <c r="AO71" i="10"/>
  <c r="AM71" i="10"/>
  <c r="AK71" i="10"/>
  <c r="AI71" i="10"/>
  <c r="AG71" i="10"/>
  <c r="AE71" i="10"/>
  <c r="AC71" i="10"/>
  <c r="Y71" i="10"/>
  <c r="W71" i="10"/>
  <c r="S71" i="10"/>
  <c r="Q71" i="10"/>
  <c r="O71" i="10"/>
  <c r="M71" i="10"/>
  <c r="K71" i="10"/>
  <c r="BC71" i="10" s="1"/>
  <c r="DR89" i="10"/>
  <c r="GG89" i="10" s="1"/>
  <c r="DL89" i="10"/>
  <c r="FY89" i="10" s="1"/>
  <c r="DJ89" i="10"/>
  <c r="FW89" i="10" s="1"/>
  <c r="DH89" i="10"/>
  <c r="FU89" i="10" s="1"/>
  <c r="DF89" i="10"/>
  <c r="FS89" i="10" s="1"/>
  <c r="DD89" i="10"/>
  <c r="FQ89" i="10" s="1"/>
  <c r="DB89" i="10"/>
  <c r="FO89" i="10" s="1"/>
  <c r="CZ89" i="10"/>
  <c r="FM89" i="10" s="1"/>
  <c r="CX89" i="10"/>
  <c r="FK89" i="10" s="1"/>
  <c r="CV89" i="10"/>
  <c r="FI89" i="10" s="1"/>
  <c r="CT89" i="10"/>
  <c r="FG89" i="10" s="1"/>
  <c r="CR89" i="10"/>
  <c r="FE89" i="10" s="1"/>
  <c r="CP89" i="10"/>
  <c r="FC89" i="10" s="1"/>
  <c r="CL89" i="10"/>
  <c r="EY89" i="10" s="1"/>
  <c r="CJ89" i="10"/>
  <c r="EW89" i="10" s="1"/>
  <c r="CF89" i="10"/>
  <c r="ES89" i="10" s="1"/>
  <c r="CD89" i="10"/>
  <c r="EQ89" i="10" s="1"/>
  <c r="CB89" i="10"/>
  <c r="BZ89" i="10"/>
  <c r="BX89" i="10"/>
  <c r="DN89" i="10" s="1"/>
  <c r="GC89" i="10" s="1"/>
  <c r="DR65" i="10"/>
  <c r="DL65" i="10"/>
  <c r="DJ65" i="10"/>
  <c r="DH65" i="10"/>
  <c r="DF65" i="10"/>
  <c r="DD65" i="10"/>
  <c r="DB65" i="10"/>
  <c r="CZ65" i="10"/>
  <c r="CX65" i="10"/>
  <c r="CV65" i="10"/>
  <c r="CT65" i="10"/>
  <c r="CR65" i="10"/>
  <c r="CP65" i="10"/>
  <c r="CL65" i="10"/>
  <c r="CJ65" i="10"/>
  <c r="CF65" i="10"/>
  <c r="CD65" i="10"/>
  <c r="CB65" i="10"/>
  <c r="BZ65" i="10"/>
  <c r="BX65" i="10"/>
  <c r="DN65" i="10" s="1"/>
  <c r="DR64" i="10"/>
  <c r="GG64" i="10" s="1"/>
  <c r="DL64" i="10"/>
  <c r="FY64" i="10" s="1"/>
  <c r="DJ64" i="10"/>
  <c r="FW64" i="10" s="1"/>
  <c r="DH64" i="10"/>
  <c r="FU64" i="10" s="1"/>
  <c r="DF64" i="10"/>
  <c r="FS64" i="10" s="1"/>
  <c r="DD64" i="10"/>
  <c r="FQ64" i="10" s="1"/>
  <c r="DB64" i="10"/>
  <c r="FO64" i="10" s="1"/>
  <c r="CZ64" i="10"/>
  <c r="FM64" i="10" s="1"/>
  <c r="CX64" i="10"/>
  <c r="FK64" i="10" s="1"/>
  <c r="CV64" i="10"/>
  <c r="FI64" i="10" s="1"/>
  <c r="CT64" i="10"/>
  <c r="FG64" i="10" s="1"/>
  <c r="CR64" i="10"/>
  <c r="FE64" i="10" s="1"/>
  <c r="CP64" i="10"/>
  <c r="FC64" i="10" s="1"/>
  <c r="CL64" i="10"/>
  <c r="EY64" i="10" s="1"/>
  <c r="CJ64" i="10"/>
  <c r="EW64" i="10" s="1"/>
  <c r="CF64" i="10"/>
  <c r="ES64" i="10" s="1"/>
  <c r="CD64" i="10"/>
  <c r="EQ64" i="10" s="1"/>
  <c r="CB64" i="10"/>
  <c r="BZ64" i="10"/>
  <c r="BX64" i="10"/>
  <c r="DN64" i="10" s="1"/>
  <c r="GC64" i="10" s="1"/>
  <c r="DR57" i="10"/>
  <c r="GG57" i="10" s="1"/>
  <c r="DL57" i="10"/>
  <c r="FY57" i="10" s="1"/>
  <c r="DJ57" i="10"/>
  <c r="FW57" i="10" s="1"/>
  <c r="DH57" i="10"/>
  <c r="FU57" i="10" s="1"/>
  <c r="DF57" i="10"/>
  <c r="FS57" i="10" s="1"/>
  <c r="DD57" i="10"/>
  <c r="FQ57" i="10" s="1"/>
  <c r="DB57" i="10"/>
  <c r="FO57" i="10" s="1"/>
  <c r="CZ57" i="10"/>
  <c r="FM57" i="10" s="1"/>
  <c r="CX57" i="10"/>
  <c r="FK57" i="10" s="1"/>
  <c r="CV57" i="10"/>
  <c r="FI57" i="10" s="1"/>
  <c r="CT57" i="10"/>
  <c r="FG57" i="10" s="1"/>
  <c r="CR57" i="10"/>
  <c r="FE57" i="10" s="1"/>
  <c r="CP57" i="10"/>
  <c r="FC57" i="10" s="1"/>
  <c r="CL57" i="10"/>
  <c r="EY57" i="10" s="1"/>
  <c r="CJ57" i="10"/>
  <c r="EW57" i="10" s="1"/>
  <c r="CF57" i="10"/>
  <c r="ES57" i="10" s="1"/>
  <c r="CD57" i="10"/>
  <c r="EQ57" i="10" s="1"/>
  <c r="CB57" i="10"/>
  <c r="BZ57" i="10"/>
  <c r="BX57" i="10"/>
  <c r="CK57" i="10" s="1"/>
  <c r="EX57" i="10" s="1"/>
  <c r="DR82" i="10"/>
  <c r="GG82" i="10" s="1"/>
  <c r="DL82" i="10"/>
  <c r="FY82" i="10" s="1"/>
  <c r="DJ82" i="10"/>
  <c r="FW82" i="10" s="1"/>
  <c r="DH82" i="10"/>
  <c r="FU82" i="10" s="1"/>
  <c r="DF82" i="10"/>
  <c r="FS82" i="10" s="1"/>
  <c r="DD82" i="10"/>
  <c r="FQ82" i="10" s="1"/>
  <c r="DB82" i="10"/>
  <c r="FO82" i="10" s="1"/>
  <c r="CZ82" i="10"/>
  <c r="FM82" i="10" s="1"/>
  <c r="CX82" i="10"/>
  <c r="FK82" i="10" s="1"/>
  <c r="CV82" i="10"/>
  <c r="FI82" i="10" s="1"/>
  <c r="CT82" i="10"/>
  <c r="FG82" i="10" s="1"/>
  <c r="CR82" i="10"/>
  <c r="FE82" i="10" s="1"/>
  <c r="CP82" i="10"/>
  <c r="FC82" i="10" s="1"/>
  <c r="CL82" i="10"/>
  <c r="EY82" i="10" s="1"/>
  <c r="CJ82" i="10"/>
  <c r="EW82" i="10" s="1"/>
  <c r="CF82" i="10"/>
  <c r="ES82" i="10" s="1"/>
  <c r="CD82" i="10"/>
  <c r="EQ82" i="10" s="1"/>
  <c r="CB82" i="10"/>
  <c r="BZ82" i="10"/>
  <c r="BX82" i="10"/>
  <c r="DP82" i="10" s="1"/>
  <c r="GE82" i="10" s="1"/>
  <c r="DU65" i="10" l="1"/>
  <c r="EO13" i="10"/>
  <c r="EO15" i="10"/>
  <c r="DU15" i="10"/>
  <c r="EO12" i="10"/>
  <c r="EO20" i="10"/>
  <c r="DU20" i="10"/>
  <c r="EO41" i="10"/>
  <c r="EO54" i="10"/>
  <c r="DU50" i="10"/>
  <c r="EO64" i="10"/>
  <c r="DU64" i="10"/>
  <c r="EO75" i="10"/>
  <c r="EO78" i="10"/>
  <c r="EO77" i="10"/>
  <c r="DU77" i="10"/>
  <c r="EO82" i="10"/>
  <c r="EO89" i="10"/>
  <c r="DU89" i="10"/>
  <c r="EO117" i="10"/>
  <c r="EO118" i="10"/>
  <c r="EO125" i="10"/>
  <c r="DU125" i="10"/>
  <c r="DU124" i="10"/>
  <c r="FU24" i="10"/>
  <c r="FU99" i="10"/>
  <c r="FU98" i="10" s="1"/>
  <c r="FY24" i="10"/>
  <c r="EO24" i="10"/>
  <c r="FE24" i="10"/>
  <c r="FQ24" i="10"/>
  <c r="FO24" i="10"/>
  <c r="FC24" i="10"/>
  <c r="GG24" i="10"/>
  <c r="EQ24" i="10"/>
  <c r="FI24" i="10"/>
  <c r="EW24" i="10"/>
  <c r="FK24" i="10"/>
  <c r="FW24" i="10"/>
  <c r="FG24" i="10"/>
  <c r="FS24" i="10"/>
  <c r="CB98" i="10"/>
  <c r="EO99" i="10"/>
  <c r="ES24" i="10"/>
  <c r="CB55" i="10"/>
  <c r="EO57" i="10"/>
  <c r="CB121" i="10"/>
  <c r="EO124" i="10"/>
  <c r="EY24" i="10"/>
  <c r="FM24" i="10"/>
  <c r="CD55" i="10"/>
  <c r="DF98" i="10"/>
  <c r="DF55" i="10"/>
  <c r="DF121" i="10"/>
  <c r="CH57" i="10"/>
  <c r="EU57" i="10" s="1"/>
  <c r="CK78" i="10"/>
  <c r="EX78" i="10" s="1"/>
  <c r="CK82" i="10"/>
  <c r="EX82" i="10" s="1"/>
  <c r="CK74" i="10"/>
  <c r="EX74" i="10" s="1"/>
  <c r="CK41" i="10"/>
  <c r="EX41" i="10" s="1"/>
  <c r="CK13" i="10"/>
  <c r="EX13" i="10" s="1"/>
  <c r="CH74" i="10"/>
  <c r="DN74" i="10"/>
  <c r="CK75" i="10"/>
  <c r="EX75" i="10" s="1"/>
  <c r="CH41" i="10"/>
  <c r="EU41" i="10" s="1"/>
  <c r="DN41" i="10"/>
  <c r="GC41" i="10" s="1"/>
  <c r="CH78" i="10"/>
  <c r="EU78" i="10" s="1"/>
  <c r="DN78" i="10"/>
  <c r="GC78" i="10" s="1"/>
  <c r="DS77" i="10"/>
  <c r="GH77" i="10" s="1"/>
  <c r="DS124" i="10"/>
  <c r="GH124" i="10" s="1"/>
  <c r="CH13" i="10"/>
  <c r="EU13" i="10" s="1"/>
  <c r="DN13" i="10"/>
  <c r="GC13" i="10" s="1"/>
  <c r="U71" i="10"/>
  <c r="BA71" i="10"/>
  <c r="DT124" i="10"/>
  <c r="GI124" i="10" s="1"/>
  <c r="X71" i="10"/>
  <c r="CH75" i="10"/>
  <c r="EU75" i="10" s="1"/>
  <c r="DN75" i="10"/>
  <c r="GC75" i="10" s="1"/>
  <c r="DP24" i="10"/>
  <c r="X25" i="10"/>
  <c r="DS125" i="10"/>
  <c r="GH125" i="10" s="1"/>
  <c r="DT125" i="10"/>
  <c r="GI125" i="10" s="1"/>
  <c r="CH118" i="10"/>
  <c r="EU118" i="10" s="1"/>
  <c r="DN118" i="10"/>
  <c r="GC118" i="10" s="1"/>
  <c r="CK118" i="10"/>
  <c r="EX118" i="10" s="1"/>
  <c r="DT15" i="10"/>
  <c r="GI15" i="10" s="1"/>
  <c r="DT20" i="10"/>
  <c r="GI20" i="10" s="1"/>
  <c r="DS15" i="10"/>
  <c r="GH15" i="10" s="1"/>
  <c r="DS20" i="10"/>
  <c r="GH20" i="10" s="1"/>
  <c r="DT77" i="10"/>
  <c r="GI77" i="10" s="1"/>
  <c r="CH50" i="10"/>
  <c r="DP50" i="10"/>
  <c r="DP54" i="10"/>
  <c r="GE54" i="10" s="1"/>
  <c r="DP99" i="10"/>
  <c r="GE99" i="10" s="1"/>
  <c r="CH54" i="10"/>
  <c r="EU54" i="10" s="1"/>
  <c r="DN54" i="10"/>
  <c r="GC54" i="10" s="1"/>
  <c r="CK99" i="10"/>
  <c r="EX99" i="10" s="1"/>
  <c r="CH99" i="10"/>
  <c r="EU99" i="10" s="1"/>
  <c r="DP96" i="10"/>
  <c r="CK96" i="10"/>
  <c r="EX96" i="10" s="1"/>
  <c r="CH96" i="10"/>
  <c r="BC25" i="10"/>
  <c r="U25" i="10"/>
  <c r="U24" i="10"/>
  <c r="BA24" i="10"/>
  <c r="BC24" i="10"/>
  <c r="CK24" i="10"/>
  <c r="EX24" i="10" s="1"/>
  <c r="CH24" i="10"/>
  <c r="DP117" i="10"/>
  <c r="GE117" i="10" s="1"/>
  <c r="CK117" i="10"/>
  <c r="EX117" i="10" s="1"/>
  <c r="CH117" i="10"/>
  <c r="EU117" i="10" s="1"/>
  <c r="DP12" i="10"/>
  <c r="GE12" i="10" s="1"/>
  <c r="CK12" i="10"/>
  <c r="EX12" i="10" s="1"/>
  <c r="CH12" i="10"/>
  <c r="EU12" i="10" s="1"/>
  <c r="DP65" i="10"/>
  <c r="CH65" i="10"/>
  <c r="CH89" i="10"/>
  <c r="EU89" i="10" s="1"/>
  <c r="DP89" i="10"/>
  <c r="GE89" i="10" s="1"/>
  <c r="CH64" i="10"/>
  <c r="EU64" i="10" s="1"/>
  <c r="DP64" i="10"/>
  <c r="GE64" i="10" s="1"/>
  <c r="DP57" i="10"/>
  <c r="GE57" i="10" s="1"/>
  <c r="DN57" i="10"/>
  <c r="GC57" i="10" s="1"/>
  <c r="CH82" i="10"/>
  <c r="EU82" i="10" s="1"/>
  <c r="DN82" i="10"/>
  <c r="GC82" i="10" s="1"/>
  <c r="DU12" i="10" l="1"/>
  <c r="DU117" i="10"/>
  <c r="BG25" i="10"/>
  <c r="DU13" i="10"/>
  <c r="GC24" i="10"/>
  <c r="BG24" i="10"/>
  <c r="BF25" i="10"/>
  <c r="DU24" i="10"/>
  <c r="DU41" i="10"/>
  <c r="DU54" i="10"/>
  <c r="DU57" i="10"/>
  <c r="BG71" i="10"/>
  <c r="DU75" i="10"/>
  <c r="DU78" i="10"/>
  <c r="DU74" i="10"/>
  <c r="DU82" i="10"/>
  <c r="DU96" i="10"/>
  <c r="DU99" i="10"/>
  <c r="DU118" i="10"/>
  <c r="EU24" i="10"/>
  <c r="EX9" i="10"/>
  <c r="GE24" i="10"/>
  <c r="CK9" i="10"/>
  <c r="DS57" i="10"/>
  <c r="GH57" i="10" s="1"/>
  <c r="DT82" i="10"/>
  <c r="GI82" i="10" s="1"/>
  <c r="DS75" i="10"/>
  <c r="GH75" i="10" s="1"/>
  <c r="DS13" i="10"/>
  <c r="GH13" i="10" s="1"/>
  <c r="DT78" i="10"/>
  <c r="GI78" i="10" s="1"/>
  <c r="DS78" i="10"/>
  <c r="GH78" i="10" s="1"/>
  <c r="DT13" i="10"/>
  <c r="GI13" i="10" s="1"/>
  <c r="DT41" i="10"/>
  <c r="GI41" i="10" s="1"/>
  <c r="DT74" i="10"/>
  <c r="DT75" i="10"/>
  <c r="GI75" i="10" s="1"/>
  <c r="DS41" i="10"/>
  <c r="GH41" i="10" s="1"/>
  <c r="DS64" i="10"/>
  <c r="GH64" i="10" s="1"/>
  <c r="DS74" i="10"/>
  <c r="DS50" i="10"/>
  <c r="BF71" i="10"/>
  <c r="DS24" i="10"/>
  <c r="DS96" i="10"/>
  <c r="DT89" i="10"/>
  <c r="GI89" i="10" s="1"/>
  <c r="DS82" i="10"/>
  <c r="GH82" i="10" s="1"/>
  <c r="DS89" i="10"/>
  <c r="GH89" i="10" s="1"/>
  <c r="DT50" i="10"/>
  <c r="DT64" i="10"/>
  <c r="GI64" i="10" s="1"/>
  <c r="DS117" i="10"/>
  <c r="GH117" i="10" s="1"/>
  <c r="DT118" i="10"/>
  <c r="GI118" i="10" s="1"/>
  <c r="DS118" i="10"/>
  <c r="GH118" i="10" s="1"/>
  <c r="DT99" i="10"/>
  <c r="GI99" i="10" s="1"/>
  <c r="DS65" i="10"/>
  <c r="DT65" i="10"/>
  <c r="DS54" i="10"/>
  <c r="GH54" i="10" s="1"/>
  <c r="DS99" i="10"/>
  <c r="GH99" i="10" s="1"/>
  <c r="DT54" i="10"/>
  <c r="GI54" i="10" s="1"/>
  <c r="DT96" i="10"/>
  <c r="BF24" i="10"/>
  <c r="DT24" i="10"/>
  <c r="DS12" i="10"/>
  <c r="GH12" i="10" s="1"/>
  <c r="DT117" i="10"/>
  <c r="GI117" i="10" s="1"/>
  <c r="DT12" i="10"/>
  <c r="GI12" i="10" s="1"/>
  <c r="DT57" i="10"/>
  <c r="GI57" i="10" s="1"/>
  <c r="GH24" i="10" l="1"/>
  <c r="GI24" i="10"/>
  <c r="CA127" i="10"/>
  <c r="CC127" i="10"/>
  <c r="CE127" i="10"/>
  <c r="CG127" i="10"/>
  <c r="CI127" i="10"/>
  <c r="CM127" i="10"/>
  <c r="CN127" i="10"/>
  <c r="CO127" i="10"/>
  <c r="CQ127" i="10"/>
  <c r="CS127" i="10"/>
  <c r="CU127" i="10"/>
  <c r="CW127" i="10"/>
  <c r="CY127" i="10"/>
  <c r="DA127" i="10"/>
  <c r="DC127" i="10"/>
  <c r="DE127" i="10"/>
  <c r="DG127" i="10"/>
  <c r="DI127" i="10"/>
  <c r="DK127" i="10"/>
  <c r="DM127" i="10"/>
  <c r="DO127" i="10"/>
  <c r="DQ127" i="10"/>
  <c r="BY127" i="10"/>
  <c r="BZ121" i="10"/>
  <c r="CA121" i="10"/>
  <c r="CC121" i="10"/>
  <c r="CD121" i="10"/>
  <c r="CE121" i="10"/>
  <c r="CF121" i="10"/>
  <c r="CG121" i="10"/>
  <c r="CH121" i="10"/>
  <c r="CI121" i="10"/>
  <c r="CJ121" i="10"/>
  <c r="CK121" i="10"/>
  <c r="CL121" i="10"/>
  <c r="CM121" i="10"/>
  <c r="CN121" i="10"/>
  <c r="CO121" i="10"/>
  <c r="CP121" i="10"/>
  <c r="CQ121" i="10"/>
  <c r="CR121" i="10"/>
  <c r="CS121" i="10"/>
  <c r="CU121" i="10"/>
  <c r="CV121" i="10"/>
  <c r="CW121" i="10"/>
  <c r="CX121" i="10"/>
  <c r="CY121" i="10"/>
  <c r="CZ121" i="10"/>
  <c r="DA121" i="10"/>
  <c r="DB121" i="10"/>
  <c r="DC121" i="10"/>
  <c r="DD121" i="10"/>
  <c r="DE121" i="10"/>
  <c r="DG121" i="10"/>
  <c r="DH121" i="10"/>
  <c r="DI121" i="10"/>
  <c r="DJ121" i="10"/>
  <c r="DK121" i="10"/>
  <c r="DL121" i="10"/>
  <c r="DM121" i="10"/>
  <c r="DN121" i="10"/>
  <c r="DO121" i="10"/>
  <c r="DP121" i="10"/>
  <c r="DQ121" i="10"/>
  <c r="DR121" i="10"/>
  <c r="DS121" i="10"/>
  <c r="DT121" i="10"/>
  <c r="BY121" i="10"/>
  <c r="DS107" i="10"/>
  <c r="BZ107" i="10"/>
  <c r="CA107" i="10"/>
  <c r="CC107" i="10"/>
  <c r="CD107" i="10"/>
  <c r="CE107" i="10"/>
  <c r="CF107" i="10"/>
  <c r="CG107" i="10"/>
  <c r="CH107" i="10"/>
  <c r="CI107" i="10"/>
  <c r="CJ107" i="10"/>
  <c r="CK107" i="10"/>
  <c r="CL107" i="10"/>
  <c r="CM107" i="10"/>
  <c r="CN107" i="10"/>
  <c r="CO107" i="10"/>
  <c r="CP107" i="10"/>
  <c r="CQ107" i="10"/>
  <c r="CR107" i="10"/>
  <c r="CS107" i="10"/>
  <c r="CU107" i="10"/>
  <c r="CV107" i="10"/>
  <c r="CW107" i="10"/>
  <c r="CX107" i="10"/>
  <c r="CY107" i="10"/>
  <c r="CZ107" i="10"/>
  <c r="DA107" i="10"/>
  <c r="DB107" i="10"/>
  <c r="DC107" i="10"/>
  <c r="DD107" i="10"/>
  <c r="DE107" i="10"/>
  <c r="DF107" i="10"/>
  <c r="DG107" i="10"/>
  <c r="DH107" i="10"/>
  <c r="DI107" i="10"/>
  <c r="DJ107" i="10"/>
  <c r="DK107" i="10"/>
  <c r="DL107" i="10"/>
  <c r="DM107" i="10"/>
  <c r="DN107" i="10"/>
  <c r="DO107" i="10"/>
  <c r="DP107" i="10"/>
  <c r="DQ107" i="10"/>
  <c r="DR107" i="10"/>
  <c r="DT107" i="10"/>
  <c r="BY107" i="10"/>
  <c r="DS98" i="10"/>
  <c r="BZ98" i="10"/>
  <c r="CA98" i="10"/>
  <c r="CC98" i="10"/>
  <c r="CD98" i="10"/>
  <c r="CE98" i="10"/>
  <c r="CF98" i="10"/>
  <c r="CG98" i="10"/>
  <c r="CH98" i="10"/>
  <c r="CI98" i="10"/>
  <c r="CJ98" i="10"/>
  <c r="CK98" i="10"/>
  <c r="CL98" i="10"/>
  <c r="CM98" i="10"/>
  <c r="CN98" i="10"/>
  <c r="CO98" i="10"/>
  <c r="CP98" i="10"/>
  <c r="CQ98" i="10"/>
  <c r="CR98" i="10"/>
  <c r="CS98" i="10"/>
  <c r="CU98" i="10"/>
  <c r="CV98" i="10"/>
  <c r="CW98" i="10"/>
  <c r="CX98" i="10"/>
  <c r="CY98" i="10"/>
  <c r="CZ98" i="10"/>
  <c r="DA98" i="10"/>
  <c r="DB98" i="10"/>
  <c r="DC98" i="10"/>
  <c r="DD98" i="10"/>
  <c r="DE98" i="10"/>
  <c r="DG98" i="10"/>
  <c r="DH98" i="10"/>
  <c r="DI98" i="10"/>
  <c r="DJ98" i="10"/>
  <c r="DK98" i="10"/>
  <c r="DL98" i="10"/>
  <c r="DM98" i="10"/>
  <c r="DN98" i="10"/>
  <c r="DO98" i="10"/>
  <c r="DP98" i="10"/>
  <c r="DQ98" i="10"/>
  <c r="DR98" i="10"/>
  <c r="DT98" i="10"/>
  <c r="BY98" i="10"/>
  <c r="CA92" i="10"/>
  <c r="CC92" i="10"/>
  <c r="CE92" i="10"/>
  <c r="CG92" i="10"/>
  <c r="CI92" i="10"/>
  <c r="CM92" i="10"/>
  <c r="CN92" i="10"/>
  <c r="CO92" i="10"/>
  <c r="CQ92" i="10"/>
  <c r="CS92" i="10"/>
  <c r="CU92" i="10"/>
  <c r="CW92" i="10"/>
  <c r="CY92" i="10"/>
  <c r="DA92" i="10"/>
  <c r="DC92" i="10"/>
  <c r="DE92" i="10"/>
  <c r="DG92" i="10"/>
  <c r="DI92" i="10"/>
  <c r="DK92" i="10"/>
  <c r="DM92" i="10"/>
  <c r="DO92" i="10"/>
  <c r="DQ92" i="10"/>
  <c r="DV92" i="10"/>
  <c r="DW92" i="10"/>
  <c r="DX92" i="10"/>
  <c r="DY92" i="10"/>
  <c r="BY92" i="10"/>
  <c r="CA86" i="10"/>
  <c r="CC86" i="10"/>
  <c r="CE86" i="10"/>
  <c r="CG86" i="10"/>
  <c r="CI86" i="10"/>
  <c r="CM86" i="10"/>
  <c r="CN86" i="10"/>
  <c r="CO86" i="10"/>
  <c r="CQ86" i="10"/>
  <c r="CS86" i="10"/>
  <c r="CU86" i="10"/>
  <c r="CW86" i="10"/>
  <c r="CY86" i="10"/>
  <c r="DA86" i="10"/>
  <c r="DC86" i="10"/>
  <c r="DE86" i="10"/>
  <c r="DG86" i="10"/>
  <c r="DI86" i="10"/>
  <c r="DK86" i="10"/>
  <c r="DM86" i="10"/>
  <c r="DO86" i="10"/>
  <c r="DQ86" i="10"/>
  <c r="BY86" i="10"/>
  <c r="CA80" i="10"/>
  <c r="CC80" i="10"/>
  <c r="CE80" i="10"/>
  <c r="CG80" i="10"/>
  <c r="CI80" i="10"/>
  <c r="CM80" i="10"/>
  <c r="CN80" i="10"/>
  <c r="CO80" i="10"/>
  <c r="CQ80" i="10"/>
  <c r="CS80" i="10"/>
  <c r="CU80" i="10"/>
  <c r="CW80" i="10"/>
  <c r="CY80" i="10"/>
  <c r="DA80" i="10"/>
  <c r="DC80" i="10"/>
  <c r="DE80" i="10"/>
  <c r="DG80" i="10"/>
  <c r="DI80" i="10"/>
  <c r="DK80" i="10"/>
  <c r="DM80" i="10"/>
  <c r="DO80" i="10"/>
  <c r="DQ80" i="10"/>
  <c r="DV80" i="10"/>
  <c r="DW80" i="10"/>
  <c r="DX80" i="10"/>
  <c r="DY80" i="10"/>
  <c r="BY80" i="10"/>
  <c r="CA69" i="10"/>
  <c r="BY62" i="10"/>
  <c r="CA62" i="10"/>
  <c r="CC62" i="10"/>
  <c r="CE62" i="10"/>
  <c r="CG62" i="10"/>
  <c r="CI62" i="10"/>
  <c r="CK62" i="10"/>
  <c r="CM62" i="10"/>
  <c r="CN62" i="10"/>
  <c r="CO62" i="10"/>
  <c r="CQ62" i="10"/>
  <c r="CS62" i="10"/>
  <c r="CU62" i="10"/>
  <c r="CW62" i="10"/>
  <c r="CY62" i="10"/>
  <c r="DA62" i="10"/>
  <c r="DC62" i="10"/>
  <c r="DE62" i="10"/>
  <c r="DG62" i="10"/>
  <c r="DI62" i="10"/>
  <c r="DK62" i="10"/>
  <c r="DM62" i="10"/>
  <c r="DO62" i="10"/>
  <c r="DQ62" i="10"/>
  <c r="BY55" i="10"/>
  <c r="BZ55" i="10"/>
  <c r="CA55" i="10"/>
  <c r="CC55" i="10"/>
  <c r="CE55" i="10"/>
  <c r="CF55" i="10"/>
  <c r="CG55" i="10"/>
  <c r="CH55" i="10"/>
  <c r="CI55" i="10"/>
  <c r="CJ55" i="10"/>
  <c r="CK55" i="10"/>
  <c r="CL55" i="10"/>
  <c r="CM55" i="10"/>
  <c r="CN55" i="10"/>
  <c r="CO55" i="10"/>
  <c r="CP55" i="10"/>
  <c r="CQ55" i="10"/>
  <c r="CR55" i="10"/>
  <c r="CS55" i="10"/>
  <c r="CU55" i="10"/>
  <c r="CV55" i="10"/>
  <c r="CW55" i="10"/>
  <c r="CX55" i="10"/>
  <c r="CY55" i="10"/>
  <c r="CZ55" i="10"/>
  <c r="DA55" i="10"/>
  <c r="DB55" i="10"/>
  <c r="DC55" i="10"/>
  <c r="DD55" i="10"/>
  <c r="DE55" i="10"/>
  <c r="DG55" i="10"/>
  <c r="DH55" i="10"/>
  <c r="DI55" i="10"/>
  <c r="DJ55" i="10"/>
  <c r="DK55" i="10"/>
  <c r="DL55" i="10"/>
  <c r="DM55" i="10"/>
  <c r="DN55" i="10"/>
  <c r="DO55" i="10"/>
  <c r="DP55" i="10"/>
  <c r="DQ55" i="10"/>
  <c r="DR55" i="10"/>
  <c r="DS55" i="10"/>
  <c r="DT55" i="10"/>
  <c r="CA45" i="10"/>
  <c r="BY45" i="10"/>
  <c r="DG38" i="10"/>
  <c r="DI38" i="10"/>
  <c r="DK38" i="10"/>
  <c r="DM38" i="10"/>
  <c r="DO38" i="10"/>
  <c r="DQ38" i="10"/>
  <c r="DG23" i="10"/>
  <c r="DI23" i="10"/>
  <c r="DK23" i="10"/>
  <c r="DM23" i="10"/>
  <c r="DO23" i="10"/>
  <c r="DQ23" i="10"/>
  <c r="DG30" i="10"/>
  <c r="DI30" i="10"/>
  <c r="DK30" i="10"/>
  <c r="DM30" i="10"/>
  <c r="DO30" i="10"/>
  <c r="DQ30" i="10"/>
  <c r="DG17" i="10"/>
  <c r="DI17" i="10"/>
  <c r="DK17" i="10"/>
  <c r="DM17" i="10"/>
  <c r="DO17" i="10"/>
  <c r="DQ17" i="10"/>
  <c r="DU98" i="10" l="1"/>
  <c r="DU55" i="10"/>
  <c r="DU107" i="10"/>
  <c r="DU121" i="10"/>
  <c r="GF127" i="10"/>
  <c r="EP121" i="10"/>
  <c r="ER121" i="10"/>
  <c r="ET121" i="10"/>
  <c r="GF121" i="10"/>
  <c r="GF114" i="10"/>
  <c r="GJ114" i="10"/>
  <c r="GK114" i="10"/>
  <c r="EP107" i="10"/>
  <c r="ER107" i="10"/>
  <c r="ET107" i="10"/>
  <c r="GF107" i="10"/>
  <c r="GJ107" i="10"/>
  <c r="GK107" i="10"/>
  <c r="GL107" i="10"/>
  <c r="EP98" i="10"/>
  <c r="ER98" i="10"/>
  <c r="ET98" i="10"/>
  <c r="GF98" i="10"/>
  <c r="GG98" i="10"/>
  <c r="GJ98" i="10"/>
  <c r="GK98" i="10"/>
  <c r="GF92" i="10"/>
  <c r="GJ92" i="10"/>
  <c r="GK92" i="10"/>
  <c r="GJ86" i="10"/>
  <c r="GK86" i="10"/>
  <c r="GJ80" i="10"/>
  <c r="GK80" i="10"/>
  <c r="GL80" i="10"/>
  <c r="GJ69" i="10"/>
  <c r="GK69" i="10"/>
  <c r="GL69" i="10"/>
  <c r="GF62" i="10"/>
  <c r="GJ62" i="10"/>
  <c r="GK62" i="10"/>
  <c r="GL62" i="10"/>
  <c r="EP55" i="10"/>
  <c r="ER55" i="10"/>
  <c r="ET55" i="10"/>
  <c r="GF55" i="10"/>
  <c r="GF38" i="10"/>
  <c r="GF30" i="10"/>
  <c r="GL23" i="10"/>
  <c r="GK23" i="10"/>
  <c r="GJ23" i="10"/>
  <c r="EP17" i="10"/>
  <c r="ER17" i="10"/>
  <c r="ET17" i="10"/>
  <c r="GF17" i="10"/>
  <c r="EZ127" i="10" l="1"/>
  <c r="EZ17" i="10"/>
  <c r="EZ38" i="10"/>
  <c r="EZ86" i="10"/>
  <c r="GD107" i="10"/>
  <c r="FZ107" i="10"/>
  <c r="FT107" i="10"/>
  <c r="FP107" i="10"/>
  <c r="FL107" i="10"/>
  <c r="FH107" i="10"/>
  <c r="EZ23" i="10"/>
  <c r="GD98" i="10"/>
  <c r="FZ98" i="10"/>
  <c r="FT98" i="10"/>
  <c r="FP98" i="10"/>
  <c r="FL98" i="10"/>
  <c r="FH98" i="10"/>
  <c r="FD98" i="10"/>
  <c r="EZ98" i="10"/>
  <c r="EZ30" i="10"/>
  <c r="GD55" i="10"/>
  <c r="FZ55" i="10"/>
  <c r="FT55" i="10"/>
  <c r="FP55" i="10"/>
  <c r="FL55" i="10"/>
  <c r="FH55" i="10"/>
  <c r="FD55" i="10"/>
  <c r="EZ55" i="10"/>
  <c r="FD107" i="10"/>
  <c r="EZ107" i="10"/>
  <c r="EZ62" i="10"/>
  <c r="EZ92" i="10"/>
  <c r="EZ80" i="10"/>
  <c r="GB98" i="10"/>
  <c r="FX98" i="10"/>
  <c r="FR98" i="10"/>
  <c r="FN98" i="10"/>
  <c r="FJ98" i="10"/>
  <c r="FB98" i="10"/>
  <c r="EX98" i="10"/>
  <c r="GB107" i="10"/>
  <c r="FX107" i="10"/>
  <c r="FR107" i="10"/>
  <c r="FN107" i="10"/>
  <c r="FJ107" i="10"/>
  <c r="FB107" i="10"/>
  <c r="EZ114" i="10"/>
  <c r="GB55" i="10"/>
  <c r="FX55" i="10"/>
  <c r="FR55" i="10"/>
  <c r="FN55" i="10"/>
  <c r="FJ55" i="10"/>
  <c r="FB55" i="10"/>
  <c r="EY98" i="10"/>
  <c r="GA80" i="10"/>
  <c r="FA80" i="10"/>
  <c r="EZ121" i="10"/>
  <c r="FZ121" i="10" l="1"/>
  <c r="FX121" i="10"/>
  <c r="FT121" i="10"/>
  <c r="FR121" i="10"/>
  <c r="FP121" i="10"/>
  <c r="FN121" i="10"/>
  <c r="FL121" i="10"/>
  <c r="FJ121" i="10"/>
  <c r="FH121" i="10"/>
  <c r="FD121" i="10"/>
  <c r="FB121" i="10"/>
  <c r="GB121" i="10"/>
  <c r="DR31" i="10"/>
  <c r="DR30" i="10" s="1"/>
  <c r="DL31" i="10"/>
  <c r="DJ31" i="10"/>
  <c r="DH31" i="10"/>
  <c r="DF31" i="10"/>
  <c r="DD31" i="10"/>
  <c r="DB31" i="10"/>
  <c r="CZ31" i="10"/>
  <c r="CX31" i="10"/>
  <c r="CV31" i="10"/>
  <c r="CT31" i="10"/>
  <c r="CR31" i="10"/>
  <c r="CP31" i="10"/>
  <c r="CL31" i="10"/>
  <c r="CJ31" i="10"/>
  <c r="CF31" i="10"/>
  <c r="ER30" i="10" s="1"/>
  <c r="CD31" i="10"/>
  <c r="CB31" i="10"/>
  <c r="BZ31" i="10"/>
  <c r="BX31" i="10"/>
  <c r="DN31" i="10" s="1"/>
  <c r="DR128" i="10"/>
  <c r="DR127" i="10" s="1"/>
  <c r="DL128" i="10"/>
  <c r="DJ128" i="10"/>
  <c r="DH128" i="10"/>
  <c r="DF128" i="10"/>
  <c r="DD128" i="10"/>
  <c r="DB128" i="10"/>
  <c r="CZ128" i="10"/>
  <c r="FM128" i="10" s="1"/>
  <c r="CX128" i="10"/>
  <c r="CV128" i="10"/>
  <c r="CT128" i="10"/>
  <c r="CR128" i="10"/>
  <c r="CP128" i="10"/>
  <c r="CL128" i="10"/>
  <c r="CJ128" i="10"/>
  <c r="CJ127" i="10" s="1"/>
  <c r="CF128" i="10"/>
  <c r="CD128" i="10"/>
  <c r="CB128" i="10"/>
  <c r="BZ128" i="10"/>
  <c r="BZ127" i="10" s="1"/>
  <c r="BX128" i="10"/>
  <c r="DN128" i="10" s="1"/>
  <c r="DR53" i="10"/>
  <c r="GG53" i="10" s="1"/>
  <c r="DL53" i="10"/>
  <c r="FY53" i="10" s="1"/>
  <c r="DJ53" i="10"/>
  <c r="FW53" i="10" s="1"/>
  <c r="DH53" i="10"/>
  <c r="FU53" i="10" s="1"/>
  <c r="DF53" i="10"/>
  <c r="FS53" i="10" s="1"/>
  <c r="DD53" i="10"/>
  <c r="FQ53" i="10" s="1"/>
  <c r="DB53" i="10"/>
  <c r="FO53" i="10" s="1"/>
  <c r="CZ53" i="10"/>
  <c r="FM53" i="10" s="1"/>
  <c r="CX53" i="10"/>
  <c r="FK53" i="10" s="1"/>
  <c r="CV53" i="10"/>
  <c r="FI53" i="10" s="1"/>
  <c r="CT53" i="10"/>
  <c r="FG53" i="10" s="1"/>
  <c r="CR53" i="10"/>
  <c r="FE53" i="10" s="1"/>
  <c r="CP53" i="10"/>
  <c r="FC53" i="10" s="1"/>
  <c r="CL53" i="10"/>
  <c r="EY53" i="10" s="1"/>
  <c r="CJ53" i="10"/>
  <c r="EW53" i="10" s="1"/>
  <c r="CF53" i="10"/>
  <c r="ES53" i="10" s="1"/>
  <c r="CD53" i="10"/>
  <c r="EQ53" i="10" s="1"/>
  <c r="CB53" i="10"/>
  <c r="BZ53" i="10"/>
  <c r="BX53" i="10"/>
  <c r="DN53" i="10" s="1"/>
  <c r="GC53" i="10" s="1"/>
  <c r="DR39" i="10"/>
  <c r="DR38" i="10" s="1"/>
  <c r="DL39" i="10"/>
  <c r="DJ39" i="10"/>
  <c r="DH39" i="10"/>
  <c r="FU39" i="10" s="1"/>
  <c r="DF39" i="10"/>
  <c r="DD39" i="10"/>
  <c r="DB39" i="10"/>
  <c r="CZ39" i="10"/>
  <c r="CX39" i="10"/>
  <c r="CV39" i="10"/>
  <c r="CT39" i="10"/>
  <c r="CR39" i="10"/>
  <c r="CP39" i="10"/>
  <c r="CL39" i="10"/>
  <c r="CJ39" i="10"/>
  <c r="CF39" i="10"/>
  <c r="ER38" i="10" s="1"/>
  <c r="CD39" i="10"/>
  <c r="CB39" i="10"/>
  <c r="BZ39" i="10"/>
  <c r="BX39" i="10"/>
  <c r="DN39" i="10" s="1"/>
  <c r="DR115" i="10"/>
  <c r="DL115" i="10"/>
  <c r="DJ115" i="10"/>
  <c r="DH115" i="10"/>
  <c r="DF115" i="10"/>
  <c r="DD115" i="10"/>
  <c r="DB115" i="10"/>
  <c r="CZ115" i="10"/>
  <c r="CX115" i="10"/>
  <c r="CV115" i="10"/>
  <c r="CT115" i="10"/>
  <c r="CR115" i="10"/>
  <c r="CP115" i="10"/>
  <c r="CL115" i="10"/>
  <c r="CJ115" i="10"/>
  <c r="CF115" i="10"/>
  <c r="CD115" i="10"/>
  <c r="CB115" i="10"/>
  <c r="BZ115" i="10"/>
  <c r="BX115" i="10"/>
  <c r="DN115" i="10" s="1"/>
  <c r="DR116" i="10"/>
  <c r="GG116" i="10" s="1"/>
  <c r="DL116" i="10"/>
  <c r="FY116" i="10" s="1"/>
  <c r="DJ116" i="10"/>
  <c r="FW116" i="10" s="1"/>
  <c r="DH116" i="10"/>
  <c r="FU116" i="10" s="1"/>
  <c r="DF116" i="10"/>
  <c r="FS116" i="10" s="1"/>
  <c r="DD116" i="10"/>
  <c r="FQ116" i="10" s="1"/>
  <c r="DB116" i="10"/>
  <c r="FO116" i="10" s="1"/>
  <c r="CZ116" i="10"/>
  <c r="FM116" i="10" s="1"/>
  <c r="CX116" i="10"/>
  <c r="FK116" i="10" s="1"/>
  <c r="CV116" i="10"/>
  <c r="FI116" i="10" s="1"/>
  <c r="CT116" i="10"/>
  <c r="FG116" i="10" s="1"/>
  <c r="CR116" i="10"/>
  <c r="FE116" i="10" s="1"/>
  <c r="CP116" i="10"/>
  <c r="FC116" i="10" s="1"/>
  <c r="CL116" i="10"/>
  <c r="EY116" i="10" s="1"/>
  <c r="CJ116" i="10"/>
  <c r="EW116" i="10" s="1"/>
  <c r="CF116" i="10"/>
  <c r="ES116" i="10" s="1"/>
  <c r="CD116" i="10"/>
  <c r="EQ116" i="10" s="1"/>
  <c r="CB116" i="10"/>
  <c r="BZ116" i="10"/>
  <c r="BX116" i="10"/>
  <c r="DN116" i="10" s="1"/>
  <c r="GC116" i="10" s="1"/>
  <c r="DR10" i="10"/>
  <c r="GG10" i="10" s="1"/>
  <c r="DL10" i="10"/>
  <c r="FY10" i="10" s="1"/>
  <c r="DJ10" i="10"/>
  <c r="FW10" i="10" s="1"/>
  <c r="DH10" i="10"/>
  <c r="FU10" i="10" s="1"/>
  <c r="DF10" i="10"/>
  <c r="FS10" i="10" s="1"/>
  <c r="DD10" i="10"/>
  <c r="FQ10" i="10" s="1"/>
  <c r="DB10" i="10"/>
  <c r="FO10" i="10" s="1"/>
  <c r="CZ10" i="10"/>
  <c r="FM10" i="10" s="1"/>
  <c r="CX10" i="10"/>
  <c r="FK10" i="10" s="1"/>
  <c r="CV10" i="10"/>
  <c r="FI10" i="10" s="1"/>
  <c r="CT10" i="10"/>
  <c r="FG10" i="10" s="1"/>
  <c r="CR10" i="10"/>
  <c r="FE10" i="10" s="1"/>
  <c r="CP10" i="10"/>
  <c r="FC10" i="10" s="1"/>
  <c r="CL10" i="10"/>
  <c r="EY10" i="10" s="1"/>
  <c r="CJ10" i="10"/>
  <c r="EW10" i="10" s="1"/>
  <c r="CF10" i="10"/>
  <c r="ES10" i="10" s="1"/>
  <c r="CD10" i="10"/>
  <c r="EQ10" i="10" s="1"/>
  <c r="CB10" i="10"/>
  <c r="BZ10" i="10"/>
  <c r="BX10" i="10"/>
  <c r="DN10" i="10" s="1"/>
  <c r="GC10" i="10" s="1"/>
  <c r="DR14" i="10"/>
  <c r="GG14" i="10" s="1"/>
  <c r="DL14" i="10"/>
  <c r="FY14" i="10" s="1"/>
  <c r="DJ14" i="10"/>
  <c r="FW14" i="10" s="1"/>
  <c r="DH14" i="10"/>
  <c r="FU14" i="10" s="1"/>
  <c r="DF14" i="10"/>
  <c r="FS14" i="10" s="1"/>
  <c r="DD14" i="10"/>
  <c r="FQ14" i="10" s="1"/>
  <c r="DB14" i="10"/>
  <c r="FO14" i="10" s="1"/>
  <c r="CZ14" i="10"/>
  <c r="FM14" i="10" s="1"/>
  <c r="CX14" i="10"/>
  <c r="FK14" i="10" s="1"/>
  <c r="CV14" i="10"/>
  <c r="FI14" i="10" s="1"/>
  <c r="CT14" i="10"/>
  <c r="FG14" i="10" s="1"/>
  <c r="CR14" i="10"/>
  <c r="FE14" i="10" s="1"/>
  <c r="CP14" i="10"/>
  <c r="FC14" i="10" s="1"/>
  <c r="CL14" i="10"/>
  <c r="EY14" i="10" s="1"/>
  <c r="CJ14" i="10"/>
  <c r="EW14" i="10" s="1"/>
  <c r="CF14" i="10"/>
  <c r="ES14" i="10" s="1"/>
  <c r="CD14" i="10"/>
  <c r="EQ14" i="10" s="1"/>
  <c r="CB14" i="10"/>
  <c r="BZ14" i="10"/>
  <c r="BX14" i="10"/>
  <c r="DN14" i="10" s="1"/>
  <c r="GC14" i="10" s="1"/>
  <c r="DR48" i="10"/>
  <c r="GG48" i="10" s="1"/>
  <c r="DL48" i="10"/>
  <c r="FY48" i="10" s="1"/>
  <c r="DJ48" i="10"/>
  <c r="FW48" i="10" s="1"/>
  <c r="DH48" i="10"/>
  <c r="FU48" i="10" s="1"/>
  <c r="DF48" i="10"/>
  <c r="FS48" i="10" s="1"/>
  <c r="DD48" i="10"/>
  <c r="FQ48" i="10" s="1"/>
  <c r="DB48" i="10"/>
  <c r="FO48" i="10" s="1"/>
  <c r="CZ48" i="10"/>
  <c r="FM48" i="10" s="1"/>
  <c r="CX48" i="10"/>
  <c r="FK48" i="10" s="1"/>
  <c r="CV48" i="10"/>
  <c r="FI48" i="10" s="1"/>
  <c r="CT48" i="10"/>
  <c r="FG48" i="10" s="1"/>
  <c r="CR48" i="10"/>
  <c r="FE48" i="10" s="1"/>
  <c r="CP48" i="10"/>
  <c r="FC48" i="10" s="1"/>
  <c r="CL48" i="10"/>
  <c r="EY48" i="10" s="1"/>
  <c r="CJ48" i="10"/>
  <c r="EW48" i="10" s="1"/>
  <c r="CF48" i="10"/>
  <c r="ES48" i="10" s="1"/>
  <c r="CD48" i="10"/>
  <c r="EQ48" i="10" s="1"/>
  <c r="CB48" i="10"/>
  <c r="BZ48" i="10"/>
  <c r="BX48" i="10"/>
  <c r="DP48" i="10" s="1"/>
  <c r="GE48" i="10" s="1"/>
  <c r="DR47" i="10"/>
  <c r="GG47" i="10" s="1"/>
  <c r="DL47" i="10"/>
  <c r="FY47" i="10" s="1"/>
  <c r="DJ47" i="10"/>
  <c r="FW47" i="10" s="1"/>
  <c r="DH47" i="10"/>
  <c r="FU47" i="10" s="1"/>
  <c r="DF47" i="10"/>
  <c r="FS47" i="10" s="1"/>
  <c r="DD47" i="10"/>
  <c r="FQ47" i="10" s="1"/>
  <c r="DB47" i="10"/>
  <c r="FO47" i="10" s="1"/>
  <c r="CZ47" i="10"/>
  <c r="FM47" i="10" s="1"/>
  <c r="CX47" i="10"/>
  <c r="FK47" i="10" s="1"/>
  <c r="CV47" i="10"/>
  <c r="FI47" i="10" s="1"/>
  <c r="CT47" i="10"/>
  <c r="FG47" i="10" s="1"/>
  <c r="CR47" i="10"/>
  <c r="FE47" i="10" s="1"/>
  <c r="CP47" i="10"/>
  <c r="FC47" i="10" s="1"/>
  <c r="CL47" i="10"/>
  <c r="EY47" i="10" s="1"/>
  <c r="CJ47" i="10"/>
  <c r="EW47" i="10" s="1"/>
  <c r="CF47" i="10"/>
  <c r="ES47" i="10" s="1"/>
  <c r="CD47" i="10"/>
  <c r="EQ47" i="10" s="1"/>
  <c r="CB47" i="10"/>
  <c r="BZ47" i="10"/>
  <c r="BX47" i="10"/>
  <c r="DP47" i="10" s="1"/>
  <c r="GE47" i="10" s="1"/>
  <c r="DR88" i="10"/>
  <c r="DP88" i="10"/>
  <c r="DN88" i="10"/>
  <c r="DL88" i="10"/>
  <c r="DJ88" i="10"/>
  <c r="DH88" i="10"/>
  <c r="DF88" i="10"/>
  <c r="DD88" i="10"/>
  <c r="DB88" i="10"/>
  <c r="CZ88" i="10"/>
  <c r="CX88" i="10"/>
  <c r="CV88" i="10"/>
  <c r="CT88" i="10"/>
  <c r="CR88" i="10"/>
  <c r="CP88" i="10"/>
  <c r="CL88" i="10"/>
  <c r="CK88" i="10"/>
  <c r="EX88" i="10" s="1"/>
  <c r="CJ88" i="10"/>
  <c r="CH88" i="10"/>
  <c r="CF88" i="10"/>
  <c r="CD88" i="10"/>
  <c r="CB88" i="10"/>
  <c r="BZ88" i="10"/>
  <c r="CT95" i="10"/>
  <c r="EY95" i="10"/>
  <c r="EY92" i="10" s="1"/>
  <c r="CJ95" i="10"/>
  <c r="CH95" i="10"/>
  <c r="DR94" i="10"/>
  <c r="GG94" i="10" s="1"/>
  <c r="DP94" i="10"/>
  <c r="GE94" i="10" s="1"/>
  <c r="DN94" i="10"/>
  <c r="GC94" i="10" s="1"/>
  <c r="DL94" i="10"/>
  <c r="FY94" i="10" s="1"/>
  <c r="DJ94" i="10"/>
  <c r="FW94" i="10" s="1"/>
  <c r="DH94" i="10"/>
  <c r="FU94" i="10" s="1"/>
  <c r="DF94" i="10"/>
  <c r="FS94" i="10" s="1"/>
  <c r="DD94" i="10"/>
  <c r="FQ94" i="10" s="1"/>
  <c r="DB94" i="10"/>
  <c r="FO94" i="10" s="1"/>
  <c r="CZ94" i="10"/>
  <c r="FM94" i="10" s="1"/>
  <c r="CX94" i="10"/>
  <c r="FK94" i="10" s="1"/>
  <c r="CV94" i="10"/>
  <c r="FI94" i="10" s="1"/>
  <c r="CT94" i="10"/>
  <c r="FG94" i="10" s="1"/>
  <c r="CR94" i="10"/>
  <c r="FE94" i="10" s="1"/>
  <c r="CP94" i="10"/>
  <c r="FC94" i="10" s="1"/>
  <c r="CK94" i="10"/>
  <c r="EX94" i="10" s="1"/>
  <c r="CJ94" i="10"/>
  <c r="EW94" i="10" s="1"/>
  <c r="CH94" i="10"/>
  <c r="EU94" i="10" s="1"/>
  <c r="CF94" i="10"/>
  <c r="ES94" i="10" s="1"/>
  <c r="CD94" i="10"/>
  <c r="EQ94" i="10" s="1"/>
  <c r="CB94" i="10"/>
  <c r="BZ94" i="10"/>
  <c r="DR93" i="10"/>
  <c r="GG93" i="10" s="1"/>
  <c r="DP93" i="10"/>
  <c r="GE93" i="10" s="1"/>
  <c r="DN93" i="10"/>
  <c r="GC93" i="10" s="1"/>
  <c r="DL93" i="10"/>
  <c r="FY93" i="10" s="1"/>
  <c r="DJ93" i="10"/>
  <c r="FW93" i="10" s="1"/>
  <c r="DH93" i="10"/>
  <c r="FU93" i="10" s="1"/>
  <c r="DF93" i="10"/>
  <c r="FS93" i="10" s="1"/>
  <c r="DD93" i="10"/>
  <c r="FQ93" i="10" s="1"/>
  <c r="DB93" i="10"/>
  <c r="FO93" i="10" s="1"/>
  <c r="CZ93" i="10"/>
  <c r="FM93" i="10" s="1"/>
  <c r="CX93" i="10"/>
  <c r="FK93" i="10" s="1"/>
  <c r="CV93" i="10"/>
  <c r="FI93" i="10" s="1"/>
  <c r="CT93" i="10"/>
  <c r="FG93" i="10" s="1"/>
  <c r="CR93" i="10"/>
  <c r="FE93" i="10" s="1"/>
  <c r="CP93" i="10"/>
  <c r="FC93" i="10" s="1"/>
  <c r="CJ93" i="10"/>
  <c r="EW93" i="10" s="1"/>
  <c r="CH93" i="10"/>
  <c r="EU93" i="10" s="1"/>
  <c r="CF93" i="10"/>
  <c r="ES93" i="10" s="1"/>
  <c r="CD93" i="10"/>
  <c r="EQ93" i="10" s="1"/>
  <c r="CB93" i="10"/>
  <c r="BZ93" i="10"/>
  <c r="DR72" i="10"/>
  <c r="DN72" i="10"/>
  <c r="DL72" i="10"/>
  <c r="DJ72" i="10"/>
  <c r="DH72" i="10"/>
  <c r="DF72" i="10"/>
  <c r="DD72" i="10"/>
  <c r="DB72" i="10"/>
  <c r="CZ72" i="10"/>
  <c r="CX72" i="10"/>
  <c r="CV72" i="10"/>
  <c r="CT72" i="10"/>
  <c r="CR72" i="10"/>
  <c r="CP72" i="10"/>
  <c r="CK72" i="10"/>
  <c r="CJ72" i="10"/>
  <c r="CH72" i="10"/>
  <c r="CF72" i="10"/>
  <c r="CD72" i="10"/>
  <c r="CB72" i="10"/>
  <c r="BZ72" i="10"/>
  <c r="DR81" i="10"/>
  <c r="GG81" i="10" s="1"/>
  <c r="DL81" i="10"/>
  <c r="FY81" i="10" s="1"/>
  <c r="FY80" i="10" s="1"/>
  <c r="DJ81" i="10"/>
  <c r="FW81" i="10" s="1"/>
  <c r="FW80" i="10" s="1"/>
  <c r="DH81" i="10"/>
  <c r="FU81" i="10" s="1"/>
  <c r="FU80" i="10" s="1"/>
  <c r="DF81" i="10"/>
  <c r="FS81" i="10" s="1"/>
  <c r="FS80" i="10" s="1"/>
  <c r="DD81" i="10"/>
  <c r="FQ81" i="10" s="1"/>
  <c r="FQ80" i="10" s="1"/>
  <c r="DB81" i="10"/>
  <c r="FO81" i="10" s="1"/>
  <c r="FO80" i="10" s="1"/>
  <c r="CZ81" i="10"/>
  <c r="FM81" i="10" s="1"/>
  <c r="FM80" i="10" s="1"/>
  <c r="CX81" i="10"/>
  <c r="FK81" i="10" s="1"/>
  <c r="FK80" i="10" s="1"/>
  <c r="CV81" i="10"/>
  <c r="FI81" i="10" s="1"/>
  <c r="FI80" i="10" s="1"/>
  <c r="CT81" i="10"/>
  <c r="FG81" i="10" s="1"/>
  <c r="FG80" i="10" s="1"/>
  <c r="CR81" i="10"/>
  <c r="FE81" i="10" s="1"/>
  <c r="FE80" i="10" s="1"/>
  <c r="CP81" i="10"/>
  <c r="FC81" i="10" s="1"/>
  <c r="FC80" i="10" s="1"/>
  <c r="CL81" i="10"/>
  <c r="EY81" i="10" s="1"/>
  <c r="EY80" i="10" s="1"/>
  <c r="CJ81" i="10"/>
  <c r="EW81" i="10" s="1"/>
  <c r="CF81" i="10"/>
  <c r="ES81" i="10" s="1"/>
  <c r="ES80" i="10" s="1"/>
  <c r="CD81" i="10"/>
  <c r="CB81" i="10"/>
  <c r="BZ81" i="10"/>
  <c r="BZ80" i="10" s="1"/>
  <c r="BX81" i="10"/>
  <c r="DP81" i="10" s="1"/>
  <c r="GE81" i="10" s="1"/>
  <c r="GE80" i="10" s="1"/>
  <c r="EO10" i="10" l="1"/>
  <c r="DU10" i="10"/>
  <c r="EO14" i="10"/>
  <c r="DU14" i="10"/>
  <c r="CB30" i="10"/>
  <c r="CB38" i="10"/>
  <c r="EO48" i="10"/>
  <c r="EO53" i="10"/>
  <c r="DU72" i="10"/>
  <c r="DT72" i="10"/>
  <c r="CB86" i="10"/>
  <c r="DU88" i="10"/>
  <c r="EO93" i="10"/>
  <c r="DU93" i="10"/>
  <c r="EO94" i="10"/>
  <c r="DU94" i="10"/>
  <c r="EO116" i="10"/>
  <c r="DU116" i="10"/>
  <c r="CB127" i="10"/>
  <c r="FI9" i="10"/>
  <c r="FU9" i="10"/>
  <c r="ES9" i="10"/>
  <c r="EQ9" i="10"/>
  <c r="FS9" i="10"/>
  <c r="CB80" i="10"/>
  <c r="EO81" i="10"/>
  <c r="EO80" i="10" s="1"/>
  <c r="CD80" i="10"/>
  <c r="EQ81" i="10"/>
  <c r="EQ80" i="10" s="1"/>
  <c r="FK9" i="10"/>
  <c r="FW9" i="10"/>
  <c r="FV9" i="10"/>
  <c r="GC9" i="10"/>
  <c r="EY9" i="10"/>
  <c r="FM9" i="10"/>
  <c r="FY9" i="10"/>
  <c r="FC9" i="10"/>
  <c r="FO9" i="10"/>
  <c r="GF9" i="10"/>
  <c r="CB45" i="10"/>
  <c r="EO47" i="10"/>
  <c r="EO9" i="10"/>
  <c r="FE9" i="10"/>
  <c r="FQ9" i="10"/>
  <c r="DR45" i="10"/>
  <c r="CB9" i="10"/>
  <c r="CB114" i="10"/>
  <c r="CB92" i="10"/>
  <c r="CD45" i="10"/>
  <c r="DF45" i="10"/>
  <c r="CD9" i="10"/>
  <c r="DF9" i="10"/>
  <c r="FR114" i="10"/>
  <c r="DF114" i="10"/>
  <c r="EP38" i="10"/>
  <c r="CD38" i="10"/>
  <c r="FR38" i="10"/>
  <c r="DF38" i="10"/>
  <c r="FR127" i="10"/>
  <c r="DF127" i="10"/>
  <c r="EP30" i="10"/>
  <c r="CD30" i="10"/>
  <c r="DF92" i="10"/>
  <c r="FR80" i="10"/>
  <c r="DF80" i="10"/>
  <c r="FR86" i="10"/>
  <c r="DF86" i="10"/>
  <c r="CJ9" i="10"/>
  <c r="DR9" i="10"/>
  <c r="CF9" i="10"/>
  <c r="DB45" i="10"/>
  <c r="DJ45" i="10"/>
  <c r="CL45" i="10"/>
  <c r="DD45" i="10"/>
  <c r="DL45" i="10"/>
  <c r="CP45" i="10"/>
  <c r="CX45" i="10"/>
  <c r="CF45" i="10"/>
  <c r="CR45" i="10"/>
  <c r="CZ45" i="10"/>
  <c r="DH45" i="10"/>
  <c r="CV45" i="10"/>
  <c r="CJ45" i="10"/>
  <c r="CT45" i="10"/>
  <c r="ET86" i="10"/>
  <c r="ET92" i="10"/>
  <c r="EP92" i="10"/>
  <c r="EP86" i="10"/>
  <c r="EP80" i="10"/>
  <c r="DR80" i="10"/>
  <c r="GF80" i="10"/>
  <c r="CL9" i="10"/>
  <c r="DL9" i="10"/>
  <c r="FH38" i="10"/>
  <c r="DB9" i="10"/>
  <c r="CF80" i="10"/>
  <c r="ER80" i="10"/>
  <c r="CP9" i="10"/>
  <c r="CX9" i="10"/>
  <c r="EP114" i="10"/>
  <c r="CD127" i="10"/>
  <c r="EP127" i="10"/>
  <c r="FB30" i="10"/>
  <c r="DP80" i="10"/>
  <c r="GD80" i="10"/>
  <c r="ER92" i="10"/>
  <c r="CK92" i="10"/>
  <c r="ER86" i="10"/>
  <c r="CR9" i="10"/>
  <c r="CZ9" i="10"/>
  <c r="ER114" i="10"/>
  <c r="FL38" i="10"/>
  <c r="CF127" i="10"/>
  <c r="ER127" i="10"/>
  <c r="FD30" i="10"/>
  <c r="CT9" i="10"/>
  <c r="DJ9" i="10"/>
  <c r="FN38" i="10"/>
  <c r="CV9" i="10"/>
  <c r="DD9" i="10"/>
  <c r="FP38" i="10"/>
  <c r="DH9" i="10"/>
  <c r="FD38" i="10"/>
  <c r="CD86" i="10"/>
  <c r="CK86" i="10"/>
  <c r="DR86" i="10"/>
  <c r="CF86" i="10"/>
  <c r="CD92" i="10"/>
  <c r="FT80" i="10"/>
  <c r="DH80" i="10"/>
  <c r="FZ114" i="10"/>
  <c r="DL114" i="10"/>
  <c r="FH127" i="10"/>
  <c r="CV127" i="10"/>
  <c r="FZ86" i="10"/>
  <c r="DL86" i="10"/>
  <c r="CD114" i="10"/>
  <c r="FB114" i="10"/>
  <c r="CP114" i="10"/>
  <c r="FJ114" i="10"/>
  <c r="CX114" i="10"/>
  <c r="DR114" i="10"/>
  <c r="FB127" i="10"/>
  <c r="CP127" i="10"/>
  <c r="FJ127" i="10"/>
  <c r="CX127" i="10"/>
  <c r="FD80" i="10"/>
  <c r="CR80" i="10"/>
  <c r="FB92" i="10"/>
  <c r="CP92" i="10"/>
  <c r="FR92" i="10"/>
  <c r="FN86" i="10"/>
  <c r="DB86" i="10"/>
  <c r="FH114" i="10"/>
  <c r="CV114" i="10"/>
  <c r="FZ38" i="10"/>
  <c r="DL38" i="10"/>
  <c r="FP127" i="10"/>
  <c r="DD127" i="10"/>
  <c r="FZ30" i="10"/>
  <c r="DL30" i="10"/>
  <c r="FN80" i="10"/>
  <c r="DB80" i="10"/>
  <c r="FD92" i="10"/>
  <c r="CR92" i="10"/>
  <c r="GD92" i="10"/>
  <c r="DP92" i="10"/>
  <c r="EX86" i="10"/>
  <c r="CL86" i="10"/>
  <c r="CL80" i="10"/>
  <c r="FH80" i="10"/>
  <c r="CV80" i="10"/>
  <c r="FP80" i="10"/>
  <c r="DD80" i="10"/>
  <c r="FZ80" i="10"/>
  <c r="DL80" i="10"/>
  <c r="BZ92" i="10"/>
  <c r="CH92" i="10"/>
  <c r="FN92" i="10"/>
  <c r="DB92" i="10"/>
  <c r="FX92" i="10"/>
  <c r="DJ92" i="10"/>
  <c r="DR92" i="10"/>
  <c r="BZ86" i="10"/>
  <c r="CH86" i="10"/>
  <c r="FB86" i="10"/>
  <c r="CP86" i="10"/>
  <c r="FJ86" i="10"/>
  <c r="CX86" i="10"/>
  <c r="DN86" i="10"/>
  <c r="BZ45" i="10"/>
  <c r="GB114" i="10"/>
  <c r="DN114" i="10"/>
  <c r="CF114" i="10"/>
  <c r="FD114" i="10"/>
  <c r="CR114" i="10"/>
  <c r="FL114" i="10"/>
  <c r="CZ114" i="10"/>
  <c r="FT114" i="10"/>
  <c r="DH114" i="10"/>
  <c r="FT38" i="10"/>
  <c r="DH38" i="10"/>
  <c r="GB127" i="10"/>
  <c r="DN127" i="10"/>
  <c r="FD127" i="10"/>
  <c r="CR127" i="10"/>
  <c r="FL127" i="10"/>
  <c r="CZ127" i="10"/>
  <c r="FT127" i="10"/>
  <c r="DH127" i="10"/>
  <c r="GB30" i="10"/>
  <c r="DN30" i="10"/>
  <c r="FT30" i="10"/>
  <c r="DH30" i="10"/>
  <c r="FL80" i="10"/>
  <c r="CZ80" i="10"/>
  <c r="FJ92" i="10"/>
  <c r="CX92" i="10"/>
  <c r="GB92" i="10"/>
  <c r="DN92" i="10"/>
  <c r="FX86" i="10"/>
  <c r="DJ86" i="10"/>
  <c r="CL114" i="10"/>
  <c r="FP114" i="10"/>
  <c r="DD114" i="10"/>
  <c r="CL127" i="10"/>
  <c r="FZ127" i="10"/>
  <c r="DL127" i="10"/>
  <c r="EV80" i="10"/>
  <c r="CJ80" i="10"/>
  <c r="CT80" i="10"/>
  <c r="FX80" i="10"/>
  <c r="DJ80" i="10"/>
  <c r="CF92" i="10"/>
  <c r="FL92" i="10"/>
  <c r="CZ92" i="10"/>
  <c r="FT92" i="10"/>
  <c r="DH92" i="10"/>
  <c r="FH86" i="10"/>
  <c r="CV86" i="10"/>
  <c r="FP86" i="10"/>
  <c r="DD86" i="10"/>
  <c r="FB80" i="10"/>
  <c r="CP80" i="10"/>
  <c r="FJ80" i="10"/>
  <c r="CX80" i="10"/>
  <c r="CJ92" i="10"/>
  <c r="FH92" i="10"/>
  <c r="CV92" i="10"/>
  <c r="FP92" i="10"/>
  <c r="DD92" i="10"/>
  <c r="FZ92" i="10"/>
  <c r="DL92" i="10"/>
  <c r="EX92" i="10"/>
  <c r="CL92" i="10"/>
  <c r="CJ86" i="10"/>
  <c r="FD86" i="10"/>
  <c r="CR86" i="10"/>
  <c r="FL86" i="10"/>
  <c r="CZ86" i="10"/>
  <c r="FT86" i="10"/>
  <c r="DH86" i="10"/>
  <c r="GD86" i="10"/>
  <c r="DP86" i="10"/>
  <c r="BZ114" i="10"/>
  <c r="CJ114" i="10"/>
  <c r="FN114" i="10"/>
  <c r="DB114" i="10"/>
  <c r="FX114" i="10"/>
  <c r="DJ114" i="10"/>
  <c r="FF127" i="10"/>
  <c r="CT127" i="10"/>
  <c r="FN127" i="10"/>
  <c r="DB127" i="10"/>
  <c r="FX127" i="10"/>
  <c r="DJ127" i="10"/>
  <c r="FX30" i="10"/>
  <c r="DJ30" i="10"/>
  <c r="FX38" i="10"/>
  <c r="DJ38" i="10"/>
  <c r="DS72" i="10"/>
  <c r="GB38" i="10"/>
  <c r="DN38" i="10"/>
  <c r="CK81" i="10"/>
  <c r="EX81" i="10" s="1"/>
  <c r="EX80" i="10" s="1"/>
  <c r="DS88" i="10"/>
  <c r="CL30" i="10"/>
  <c r="CH81" i="10"/>
  <c r="EU81" i="10" s="1"/>
  <c r="EU80" i="10" s="1"/>
  <c r="DN81" i="10"/>
  <c r="GC81" i="10" s="1"/>
  <c r="GC80" i="10" s="1"/>
  <c r="CH10" i="10"/>
  <c r="EU10" i="10" s="1"/>
  <c r="GD121" i="10"/>
  <c r="DT88" i="10"/>
  <c r="CL38" i="10"/>
  <c r="CK53" i="10"/>
  <c r="EX53" i="10" s="1"/>
  <c r="FB38" i="10"/>
  <c r="FJ38" i="10"/>
  <c r="DP31" i="10"/>
  <c r="CK31" i="10"/>
  <c r="DU31" i="10" s="1"/>
  <c r="CH31" i="10"/>
  <c r="ET30" i="10" s="1"/>
  <c r="CK128" i="10"/>
  <c r="CK127" i="10" s="1"/>
  <c r="DP128" i="10"/>
  <c r="CH128" i="10"/>
  <c r="DP53" i="10"/>
  <c r="GE53" i="10" s="1"/>
  <c r="CH53" i="10"/>
  <c r="EU53" i="10" s="1"/>
  <c r="DT93" i="10"/>
  <c r="GI93" i="10" s="1"/>
  <c r="DS95" i="10"/>
  <c r="DS93" i="10"/>
  <c r="GH93" i="10" s="1"/>
  <c r="DT94" i="10"/>
  <c r="GI94" i="10" s="1"/>
  <c r="DT95" i="10"/>
  <c r="DS94" i="10"/>
  <c r="GH94" i="10" s="1"/>
  <c r="DP39" i="10"/>
  <c r="CK39" i="10"/>
  <c r="DU39" i="10" s="1"/>
  <c r="CH39" i="10"/>
  <c r="ET38" i="10" s="1"/>
  <c r="DP115" i="10"/>
  <c r="CK115" i="10"/>
  <c r="CK114" i="10" s="1"/>
  <c r="CH115" i="10"/>
  <c r="CH116" i="10"/>
  <c r="EU116" i="10" s="1"/>
  <c r="DP116" i="10"/>
  <c r="GE116" i="10" s="1"/>
  <c r="DP10" i="10"/>
  <c r="CH14" i="10"/>
  <c r="EU14" i="10" s="1"/>
  <c r="DP14" i="10"/>
  <c r="GE14" i="10" s="1"/>
  <c r="DN47" i="10"/>
  <c r="GC47" i="10" s="1"/>
  <c r="CH47" i="10"/>
  <c r="EU47" i="10" s="1"/>
  <c r="DN48" i="10"/>
  <c r="GC48" i="10" s="1"/>
  <c r="CH48" i="10"/>
  <c r="EU48" i="10" s="1"/>
  <c r="DU53" i="10" l="1"/>
  <c r="DU48" i="10"/>
  <c r="DT10" i="10"/>
  <c r="DU47" i="10"/>
  <c r="DU81" i="10"/>
  <c r="DU86" i="10"/>
  <c r="DU92" i="10"/>
  <c r="DU115" i="10"/>
  <c r="DU114" i="10"/>
  <c r="DU128" i="10"/>
  <c r="DU127" i="10"/>
  <c r="GE10" i="10"/>
  <c r="GE9" i="10" s="1"/>
  <c r="DN9" i="10"/>
  <c r="DU9" i="10" s="1"/>
  <c r="CH9" i="10"/>
  <c r="CK45" i="10"/>
  <c r="DN45" i="10"/>
  <c r="CH45" i="10"/>
  <c r="DP45" i="10"/>
  <c r="ET114" i="10"/>
  <c r="CH80" i="10"/>
  <c r="ET80" i="10"/>
  <c r="CH127" i="10"/>
  <c r="ET127" i="10"/>
  <c r="DP9" i="10"/>
  <c r="DS86" i="10"/>
  <c r="DS10" i="10"/>
  <c r="GH10" i="10" s="1"/>
  <c r="DS48" i="10"/>
  <c r="GH48" i="10" s="1"/>
  <c r="DT86" i="10"/>
  <c r="EW80" i="10"/>
  <c r="CK80" i="10"/>
  <c r="DT81" i="10"/>
  <c r="GI81" i="10" s="1"/>
  <c r="DT92" i="10"/>
  <c r="GD30" i="10"/>
  <c r="DP30" i="10"/>
  <c r="DS47" i="10"/>
  <c r="GH47" i="10" s="1"/>
  <c r="CH114" i="10"/>
  <c r="DS92" i="10"/>
  <c r="DS31" i="10"/>
  <c r="DS30" i="10" s="1"/>
  <c r="GD114" i="10"/>
  <c r="DP114" i="10"/>
  <c r="GD127" i="10"/>
  <c r="DP127" i="10"/>
  <c r="GB80" i="10"/>
  <c r="DN80" i="10"/>
  <c r="DS116" i="10"/>
  <c r="GH116" i="10" s="1"/>
  <c r="GD38" i="10"/>
  <c r="DP38" i="10"/>
  <c r="DT48" i="10"/>
  <c r="GI48" i="10" s="1"/>
  <c r="GB86" i="10"/>
  <c r="DS81" i="10"/>
  <c r="DT53" i="10"/>
  <c r="GI53" i="10" s="1"/>
  <c r="DT31" i="10"/>
  <c r="DT30" i="10" s="1"/>
  <c r="DS128" i="10"/>
  <c r="DS127" i="10" s="1"/>
  <c r="DT128" i="10"/>
  <c r="DT127" i="10" s="1"/>
  <c r="DS53" i="10"/>
  <c r="GH53" i="10" s="1"/>
  <c r="DS115" i="10"/>
  <c r="DT115" i="10"/>
  <c r="DS39" i="10"/>
  <c r="DT39" i="10"/>
  <c r="DT14" i="10"/>
  <c r="GI14" i="10" s="1"/>
  <c r="DT116" i="10"/>
  <c r="GI116" i="10" s="1"/>
  <c r="DT47" i="10"/>
  <c r="GI47" i="10" s="1"/>
  <c r="DS14" i="10"/>
  <c r="GH14" i="10" s="1"/>
  <c r="DU80" i="10" l="1"/>
  <c r="DU45" i="10"/>
  <c r="GG80" i="10"/>
  <c r="GH81" i="10"/>
  <c r="GH80" i="10" s="1"/>
  <c r="GH9" i="10"/>
  <c r="DT9" i="10"/>
  <c r="DS45" i="10"/>
  <c r="DT45" i="10"/>
  <c r="DS9" i="10"/>
  <c r="DT114" i="10"/>
  <c r="DS114" i="10"/>
  <c r="DS80" i="10"/>
  <c r="GI80" i="10"/>
  <c r="DT80" i="10"/>
  <c r="DS38" i="10"/>
  <c r="DT38" i="10"/>
  <c r="DR19" i="10"/>
  <c r="GG19" i="10" s="1"/>
  <c r="DL19" i="10"/>
  <c r="FY19" i="10" s="1"/>
  <c r="DJ19" i="10"/>
  <c r="FW19" i="10" s="1"/>
  <c r="DF19" i="10"/>
  <c r="FS19" i="10" s="1"/>
  <c r="DB19" i="10"/>
  <c r="FO19" i="10" s="1"/>
  <c r="CL19" i="10"/>
  <c r="EY19" i="10" s="1"/>
  <c r="CJ19" i="10"/>
  <c r="EW19" i="10" s="1"/>
  <c r="CF19" i="10"/>
  <c r="EQ19" i="10"/>
  <c r="EO19" i="10"/>
  <c r="BZ19" i="10"/>
  <c r="BX19" i="10"/>
  <c r="DP19" i="10" s="1"/>
  <c r="GE19" i="10" s="1"/>
  <c r="BU19" i="10"/>
  <c r="CX19" i="10" s="1"/>
  <c r="FK19" i="10" s="1"/>
  <c r="DR18" i="10"/>
  <c r="GG18" i="10" s="1"/>
  <c r="DP18" i="10"/>
  <c r="GE18" i="10" s="1"/>
  <c r="DN18" i="10"/>
  <c r="GC18" i="10" s="1"/>
  <c r="DL18" i="10"/>
  <c r="FY18" i="10" s="1"/>
  <c r="DJ18" i="10"/>
  <c r="FW18" i="10" s="1"/>
  <c r="DH18" i="10"/>
  <c r="FU18" i="10" s="1"/>
  <c r="DF18" i="10"/>
  <c r="FS18" i="10" s="1"/>
  <c r="DD18" i="10"/>
  <c r="FQ18" i="10" s="1"/>
  <c r="DB18" i="10"/>
  <c r="FO18" i="10" s="1"/>
  <c r="CZ18" i="10"/>
  <c r="FM18" i="10" s="1"/>
  <c r="CX18" i="10"/>
  <c r="FK18" i="10" s="1"/>
  <c r="CV18" i="10"/>
  <c r="FI18" i="10" s="1"/>
  <c r="CT18" i="10"/>
  <c r="FG18" i="10" s="1"/>
  <c r="CR18" i="10"/>
  <c r="FE18" i="10" s="1"/>
  <c r="CP18" i="10"/>
  <c r="FC18" i="10" s="1"/>
  <c r="CL18" i="10"/>
  <c r="EY18" i="10" s="1"/>
  <c r="CK18" i="10"/>
  <c r="EX18" i="10" s="1"/>
  <c r="CJ18" i="10"/>
  <c r="EW18" i="10" s="1"/>
  <c r="CH18" i="10"/>
  <c r="EU18" i="10" s="1"/>
  <c r="CF18" i="10"/>
  <c r="ES18" i="10" s="1"/>
  <c r="CD18" i="10"/>
  <c r="EQ18" i="10" s="1"/>
  <c r="CB18" i="10"/>
  <c r="BZ18" i="10"/>
  <c r="DR71" i="10"/>
  <c r="GG71" i="10" s="1"/>
  <c r="DP71" i="10"/>
  <c r="GE71" i="10" s="1"/>
  <c r="DN71" i="10"/>
  <c r="GC71" i="10" s="1"/>
  <c r="DL71" i="10"/>
  <c r="FY71" i="10" s="1"/>
  <c r="DJ71" i="10"/>
  <c r="FW71" i="10" s="1"/>
  <c r="DH71" i="10"/>
  <c r="FU71" i="10" s="1"/>
  <c r="DF71" i="10"/>
  <c r="FS71" i="10" s="1"/>
  <c r="DD71" i="10"/>
  <c r="FQ71" i="10" s="1"/>
  <c r="DB71" i="10"/>
  <c r="FO71" i="10" s="1"/>
  <c r="CZ71" i="10"/>
  <c r="FM71" i="10" s="1"/>
  <c r="CX71" i="10"/>
  <c r="FK71" i="10" s="1"/>
  <c r="CV71" i="10"/>
  <c r="FI71" i="10" s="1"/>
  <c r="CT71" i="10"/>
  <c r="FG71" i="10" s="1"/>
  <c r="CR71" i="10"/>
  <c r="FE71" i="10" s="1"/>
  <c r="CP71" i="10"/>
  <c r="FC71" i="10" s="1"/>
  <c r="CL71" i="10"/>
  <c r="EY71" i="10" s="1"/>
  <c r="CK71" i="10"/>
  <c r="EX71" i="10" s="1"/>
  <c r="CJ71" i="10"/>
  <c r="EW71" i="10" s="1"/>
  <c r="CH71" i="10"/>
  <c r="EU71" i="10" s="1"/>
  <c r="CF71" i="10"/>
  <c r="ES71" i="10" s="1"/>
  <c r="CD71" i="10"/>
  <c r="EQ71" i="10" s="1"/>
  <c r="CB71" i="10"/>
  <c r="BZ71" i="10"/>
  <c r="DR70" i="10"/>
  <c r="DL70" i="10"/>
  <c r="DJ70" i="10"/>
  <c r="DH70" i="10"/>
  <c r="DF70" i="10"/>
  <c r="DD70" i="10"/>
  <c r="DB70" i="10"/>
  <c r="CZ70" i="10"/>
  <c r="CX70" i="10"/>
  <c r="CV70" i="10"/>
  <c r="CT70" i="10"/>
  <c r="CR70" i="10"/>
  <c r="CP70" i="10"/>
  <c r="CL70" i="10"/>
  <c r="CJ70" i="10"/>
  <c r="CF70" i="10"/>
  <c r="CD70" i="10"/>
  <c r="CB70" i="10"/>
  <c r="BZ70" i="10"/>
  <c r="BX70" i="10"/>
  <c r="DP70" i="10" s="1"/>
  <c r="ES19" i="10" l="1"/>
  <c r="DU18" i="10"/>
  <c r="EO71" i="10"/>
  <c r="DU71" i="10"/>
  <c r="GG17" i="10"/>
  <c r="CB17" i="10"/>
  <c r="EO18" i="10"/>
  <c r="EY17" i="10"/>
  <c r="CD17" i="10"/>
  <c r="GG9" i="10"/>
  <c r="DR17" i="10"/>
  <c r="GD17" i="10"/>
  <c r="DP17" i="10"/>
  <c r="FZ17" i="10"/>
  <c r="DL17" i="10"/>
  <c r="DS71" i="10"/>
  <c r="GH71" i="10" s="1"/>
  <c r="FX17" i="10"/>
  <c r="DJ17" i="10"/>
  <c r="CH19" i="10"/>
  <c r="EU19" i="10" s="1"/>
  <c r="CK19" i="10"/>
  <c r="EX19" i="10" s="1"/>
  <c r="EX17" i="10" s="1"/>
  <c r="DN19" i="10"/>
  <c r="GC19" i="10" s="1"/>
  <c r="DT71" i="10"/>
  <c r="GI71" i="10" s="1"/>
  <c r="CL17" i="10"/>
  <c r="DT18" i="10"/>
  <c r="GI18" i="10" s="1"/>
  <c r="DS18" i="10"/>
  <c r="GH18" i="10" s="1"/>
  <c r="CR19" i="10"/>
  <c r="FE19" i="10" s="1"/>
  <c r="CZ19" i="10"/>
  <c r="FM19" i="10" s="1"/>
  <c r="DH19" i="10"/>
  <c r="FU19" i="10" s="1"/>
  <c r="FU17" i="10" s="1"/>
  <c r="CT19" i="10"/>
  <c r="FG19" i="10" s="1"/>
  <c r="CV19" i="10"/>
  <c r="FI19" i="10" s="1"/>
  <c r="DD19" i="10"/>
  <c r="FQ19" i="10" s="1"/>
  <c r="CP19" i="10"/>
  <c r="FC19" i="10" s="1"/>
  <c r="CK70" i="10"/>
  <c r="CH70" i="10"/>
  <c r="DN70" i="10"/>
  <c r="DU70" i="10" l="1"/>
  <c r="DU19" i="10"/>
  <c r="DN17" i="10"/>
  <c r="GB17" i="10"/>
  <c r="DS70" i="10"/>
  <c r="FH17" i="10"/>
  <c r="FB17" i="10"/>
  <c r="FT17" i="10"/>
  <c r="DH17" i="10"/>
  <c r="DT70" i="10"/>
  <c r="DT19" i="10"/>
  <c r="GI19" i="10" s="1"/>
  <c r="DS19" i="10"/>
  <c r="GH19" i="10" s="1"/>
  <c r="FD17" i="10"/>
  <c r="BX76" i="10"/>
  <c r="CK76" i="10" s="1"/>
  <c r="EX76" i="10" s="1"/>
  <c r="BZ76" i="10"/>
  <c r="CB76" i="10"/>
  <c r="CD76" i="10"/>
  <c r="EQ76" i="10" s="1"/>
  <c r="CF76" i="10"/>
  <c r="ES76" i="10" s="1"/>
  <c r="CJ76" i="10"/>
  <c r="EW76" i="10" s="1"/>
  <c r="CL76" i="10"/>
  <c r="EY76" i="10" s="1"/>
  <c r="CP76" i="10"/>
  <c r="FC76" i="10" s="1"/>
  <c r="CR76" i="10"/>
  <c r="FE76" i="10" s="1"/>
  <c r="CT76" i="10"/>
  <c r="FG76" i="10" s="1"/>
  <c r="CV76" i="10"/>
  <c r="FI76" i="10" s="1"/>
  <c r="CX76" i="10"/>
  <c r="FK76" i="10" s="1"/>
  <c r="CZ76" i="10"/>
  <c r="FM76" i="10" s="1"/>
  <c r="DB76" i="10"/>
  <c r="FO76" i="10" s="1"/>
  <c r="DD76" i="10"/>
  <c r="FQ76" i="10" s="1"/>
  <c r="DF76" i="10"/>
  <c r="FS76" i="10" s="1"/>
  <c r="DH76" i="10"/>
  <c r="FU76" i="10" s="1"/>
  <c r="DJ76" i="10"/>
  <c r="FW76" i="10" s="1"/>
  <c r="DL76" i="10"/>
  <c r="FY76" i="10" s="1"/>
  <c r="DR76" i="10"/>
  <c r="GG76" i="10" s="1"/>
  <c r="K72" i="10"/>
  <c r="U72" i="10" s="1"/>
  <c r="EU72" i="10" s="1"/>
  <c r="M72" i="10"/>
  <c r="O72" i="10"/>
  <c r="EO72" i="10" s="1"/>
  <c r="Q72" i="10"/>
  <c r="EQ72" i="10" s="1"/>
  <c r="S72" i="10"/>
  <c r="ES72" i="10" s="1"/>
  <c r="W72" i="10"/>
  <c r="EW72" i="10" s="1"/>
  <c r="Y72" i="10"/>
  <c r="EY72" i="10" s="1"/>
  <c r="AC72" i="10"/>
  <c r="FC72" i="10" s="1"/>
  <c r="AE72" i="10"/>
  <c r="FE72" i="10" s="1"/>
  <c r="AG72" i="10"/>
  <c r="FG72" i="10" s="1"/>
  <c r="AI72" i="10"/>
  <c r="FI72" i="10" s="1"/>
  <c r="AK72" i="10"/>
  <c r="FK72" i="10" s="1"/>
  <c r="AM72" i="10"/>
  <c r="FM72" i="10" s="1"/>
  <c r="AO72" i="10"/>
  <c r="FO72" i="10" s="1"/>
  <c r="AQ72" i="10"/>
  <c r="FQ72" i="10" s="1"/>
  <c r="AS72" i="10"/>
  <c r="FS72" i="10" s="1"/>
  <c r="AU72" i="10"/>
  <c r="FU72" i="10" s="1"/>
  <c r="AW72" i="10"/>
  <c r="FW72" i="10" s="1"/>
  <c r="AY72" i="10"/>
  <c r="FY72" i="10" s="1"/>
  <c r="BE72" i="10"/>
  <c r="GG72" i="10" s="1"/>
  <c r="EO76" i="10" l="1"/>
  <c r="BC72" i="10"/>
  <c r="GE72" i="10" s="1"/>
  <c r="DT17" i="10"/>
  <c r="DS17" i="10"/>
  <c r="DN76" i="10"/>
  <c r="GC76" i="10" s="1"/>
  <c r="X72" i="10"/>
  <c r="EX72" i="10" s="1"/>
  <c r="BA72" i="10"/>
  <c r="DP76" i="10"/>
  <c r="GE76" i="10" s="1"/>
  <c r="CH76" i="10"/>
  <c r="EU76" i="10" s="1"/>
  <c r="GC72" i="10" l="1"/>
  <c r="BG72" i="10"/>
  <c r="DU76" i="10"/>
  <c r="GI72" i="10"/>
  <c r="DT76" i="10"/>
  <c r="GI76" i="10" s="1"/>
  <c r="BF72" i="10"/>
  <c r="GH72" i="10" s="1"/>
  <c r="DS76" i="10"/>
  <c r="GH76" i="10" s="1"/>
  <c r="BE50" i="10" l="1"/>
  <c r="GG50" i="10" s="1"/>
  <c r="AY50" i="10"/>
  <c r="FY50" i="10" s="1"/>
  <c r="AW50" i="10"/>
  <c r="FW50" i="10" s="1"/>
  <c r="AU50" i="10"/>
  <c r="FU50" i="10" s="1"/>
  <c r="AS50" i="10"/>
  <c r="FS50" i="10" s="1"/>
  <c r="AQ50" i="10"/>
  <c r="FQ50" i="10" s="1"/>
  <c r="AO50" i="10"/>
  <c r="FO50" i="10" s="1"/>
  <c r="AM50" i="10"/>
  <c r="FM50" i="10" s="1"/>
  <c r="AK50" i="10"/>
  <c r="FK50" i="10" s="1"/>
  <c r="AI50" i="10"/>
  <c r="FI50" i="10" s="1"/>
  <c r="AG50" i="10"/>
  <c r="FG50" i="10" s="1"/>
  <c r="AE50" i="10"/>
  <c r="FE50" i="10" s="1"/>
  <c r="AC50" i="10"/>
  <c r="FC50" i="10" s="1"/>
  <c r="Y50" i="10"/>
  <c r="EY50" i="10" s="1"/>
  <c r="W50" i="10"/>
  <c r="EW50" i="10" s="1"/>
  <c r="S50" i="10"/>
  <c r="ES50" i="10" s="1"/>
  <c r="Q50" i="10"/>
  <c r="EQ50" i="10" s="1"/>
  <c r="O50" i="10"/>
  <c r="EO50" i="10" s="1"/>
  <c r="M50" i="10"/>
  <c r="K50" i="10"/>
  <c r="BA50" i="10" s="1"/>
  <c r="EW9" i="10"/>
  <c r="ET9" i="10"/>
  <c r="BE31" i="10"/>
  <c r="GG31" i="10" s="1"/>
  <c r="GG30" i="10" s="1"/>
  <c r="AY31" i="10"/>
  <c r="FY31" i="10" s="1"/>
  <c r="AW31" i="10"/>
  <c r="FW31" i="10" s="1"/>
  <c r="AU31" i="10"/>
  <c r="FU31" i="10" s="1"/>
  <c r="FU30" i="10" s="1"/>
  <c r="AS31" i="10"/>
  <c r="FS31" i="10" s="1"/>
  <c r="AQ31" i="10"/>
  <c r="FQ31" i="10" s="1"/>
  <c r="AO31" i="10"/>
  <c r="FO31" i="10" s="1"/>
  <c r="AM31" i="10"/>
  <c r="FM31" i="10" s="1"/>
  <c r="AK31" i="10"/>
  <c r="FK31" i="10" s="1"/>
  <c r="AI31" i="10"/>
  <c r="FI31" i="10" s="1"/>
  <c r="AG31" i="10"/>
  <c r="FG31" i="10" s="1"/>
  <c r="AE31" i="10"/>
  <c r="FE31" i="10" s="1"/>
  <c r="AC31" i="10"/>
  <c r="FC31" i="10" s="1"/>
  <c r="Y31" i="10"/>
  <c r="EY31" i="10" s="1"/>
  <c r="EY30" i="10" s="1"/>
  <c r="W31" i="10"/>
  <c r="EW31" i="10" s="1"/>
  <c r="S31" i="10"/>
  <c r="ES31" i="10" s="1"/>
  <c r="Q31" i="10"/>
  <c r="EQ31" i="10" s="1"/>
  <c r="O31" i="10"/>
  <c r="M31" i="10"/>
  <c r="K31" i="10"/>
  <c r="BC31" i="10" s="1"/>
  <c r="GE31" i="10" s="1"/>
  <c r="BE115" i="10"/>
  <c r="GG115" i="10" s="1"/>
  <c r="GG114" i="10" s="1"/>
  <c r="AY115" i="10"/>
  <c r="FY115" i="10" s="1"/>
  <c r="AW115" i="10"/>
  <c r="FW115" i="10" s="1"/>
  <c r="AU115" i="10"/>
  <c r="FU115" i="10" s="1"/>
  <c r="FU114" i="10" s="1"/>
  <c r="AS115" i="10"/>
  <c r="FS115" i="10" s="1"/>
  <c r="AQ115" i="10"/>
  <c r="FQ115" i="10" s="1"/>
  <c r="AO115" i="10"/>
  <c r="FO115" i="10" s="1"/>
  <c r="AM115" i="10"/>
  <c r="FM115" i="10" s="1"/>
  <c r="AK115" i="10"/>
  <c r="FK115" i="10" s="1"/>
  <c r="AI115" i="10"/>
  <c r="FI115" i="10" s="1"/>
  <c r="AG115" i="10"/>
  <c r="FG115" i="10" s="1"/>
  <c r="AE115" i="10"/>
  <c r="FE115" i="10" s="1"/>
  <c r="AC115" i="10"/>
  <c r="FC115" i="10" s="1"/>
  <c r="Y115" i="10"/>
  <c r="EY115" i="10" s="1"/>
  <c r="EY114" i="10" s="1"/>
  <c r="W115" i="10"/>
  <c r="EW115" i="10" s="1"/>
  <c r="S115" i="10"/>
  <c r="ES115" i="10" s="1"/>
  <c r="Q115" i="10"/>
  <c r="EQ115" i="10" s="1"/>
  <c r="O115" i="10"/>
  <c r="M115" i="10"/>
  <c r="K115" i="10"/>
  <c r="BA115" i="10" s="1"/>
  <c r="DR25" i="10"/>
  <c r="GG25" i="10" s="1"/>
  <c r="DL25" i="10"/>
  <c r="FY25" i="10" s="1"/>
  <c r="DJ25" i="10"/>
  <c r="FW25" i="10" s="1"/>
  <c r="DH25" i="10"/>
  <c r="FU25" i="10" s="1"/>
  <c r="DF25" i="10"/>
  <c r="FS25" i="10" s="1"/>
  <c r="DD25" i="10"/>
  <c r="FQ25" i="10" s="1"/>
  <c r="DB25" i="10"/>
  <c r="FO25" i="10" s="1"/>
  <c r="CZ25" i="10"/>
  <c r="FM25" i="10" s="1"/>
  <c r="CX25" i="10"/>
  <c r="FK25" i="10" s="1"/>
  <c r="CV25" i="10"/>
  <c r="FI25" i="10" s="1"/>
  <c r="CT25" i="10"/>
  <c r="FG25" i="10" s="1"/>
  <c r="CR25" i="10"/>
  <c r="FE25" i="10" s="1"/>
  <c r="CP25" i="10"/>
  <c r="FC25" i="10" s="1"/>
  <c r="CL25" i="10"/>
  <c r="EY25" i="10" s="1"/>
  <c r="CJ25" i="10"/>
  <c r="EW25" i="10" s="1"/>
  <c r="CF25" i="10"/>
  <c r="ES25" i="10" s="1"/>
  <c r="CD25" i="10"/>
  <c r="EQ25" i="10" s="1"/>
  <c r="CB25" i="10"/>
  <c r="BZ25" i="10"/>
  <c r="BX25" i="10"/>
  <c r="DN25" i="10" s="1"/>
  <c r="GC25" i="10" s="1"/>
  <c r="BE26" i="10"/>
  <c r="GG26" i="10" s="1"/>
  <c r="AY26" i="10"/>
  <c r="FY26" i="10" s="1"/>
  <c r="AW26" i="10"/>
  <c r="FW26" i="10" s="1"/>
  <c r="AU26" i="10"/>
  <c r="FU26" i="10" s="1"/>
  <c r="AS26" i="10"/>
  <c r="FS26" i="10" s="1"/>
  <c r="AQ26" i="10"/>
  <c r="AO26" i="10"/>
  <c r="AM26" i="10"/>
  <c r="AK26" i="10"/>
  <c r="AI26" i="10"/>
  <c r="AG26" i="10"/>
  <c r="AE26" i="10"/>
  <c r="FE26" i="10" s="1"/>
  <c r="AC26" i="10"/>
  <c r="FC26" i="10" s="1"/>
  <c r="Y26" i="10"/>
  <c r="EY26" i="10" s="1"/>
  <c r="W26" i="10"/>
  <c r="EW26" i="10" s="1"/>
  <c r="S26" i="10"/>
  <c r="ES26" i="10" s="1"/>
  <c r="Q26" i="10"/>
  <c r="EQ26" i="10" s="1"/>
  <c r="O26" i="10"/>
  <c r="M26" i="10"/>
  <c r="K26" i="10"/>
  <c r="BA26" i="10" s="1"/>
  <c r="GE17" i="10"/>
  <c r="EO17" i="10"/>
  <c r="BE88" i="10"/>
  <c r="GG88" i="10" s="1"/>
  <c r="AY88" i="10"/>
  <c r="FY88" i="10" s="1"/>
  <c r="AW88" i="10"/>
  <c r="FW88" i="10" s="1"/>
  <c r="AU88" i="10"/>
  <c r="FU88" i="10" s="1"/>
  <c r="FU86" i="10" s="1"/>
  <c r="AS88" i="10"/>
  <c r="FS88" i="10" s="1"/>
  <c r="AQ88" i="10"/>
  <c r="FQ88" i="10" s="1"/>
  <c r="AO88" i="10"/>
  <c r="FO88" i="10" s="1"/>
  <c r="AM88" i="10"/>
  <c r="FM88" i="10" s="1"/>
  <c r="AK88" i="10"/>
  <c r="FK88" i="10" s="1"/>
  <c r="AI88" i="10"/>
  <c r="FI88" i="10" s="1"/>
  <c r="AG88" i="10"/>
  <c r="FG88" i="10" s="1"/>
  <c r="AE88" i="10"/>
  <c r="FE88" i="10" s="1"/>
  <c r="AC88" i="10"/>
  <c r="FC88" i="10" s="1"/>
  <c r="Y88" i="10"/>
  <c r="EY88" i="10" s="1"/>
  <c r="EY86" i="10" s="1"/>
  <c r="W88" i="10"/>
  <c r="EW88" i="10" s="1"/>
  <c r="S88" i="10"/>
  <c r="ES88" i="10" s="1"/>
  <c r="Q88" i="10"/>
  <c r="EQ88" i="10" s="1"/>
  <c r="O88" i="10"/>
  <c r="EO88" i="10" s="1"/>
  <c r="M88" i="10"/>
  <c r="K88" i="10"/>
  <c r="BA88" i="10" s="1"/>
  <c r="BE65" i="10"/>
  <c r="GG65" i="10" s="1"/>
  <c r="AY65" i="10"/>
  <c r="FY65" i="10" s="1"/>
  <c r="AW65" i="10"/>
  <c r="FW65" i="10" s="1"/>
  <c r="AU65" i="10"/>
  <c r="FU65" i="10" s="1"/>
  <c r="AS65" i="10"/>
  <c r="FS65" i="10" s="1"/>
  <c r="AQ65" i="10"/>
  <c r="FQ65" i="10" s="1"/>
  <c r="AO65" i="10"/>
  <c r="FO65" i="10" s="1"/>
  <c r="AM65" i="10"/>
  <c r="FM65" i="10" s="1"/>
  <c r="AK65" i="10"/>
  <c r="FK65" i="10" s="1"/>
  <c r="AI65" i="10"/>
  <c r="FI65" i="10" s="1"/>
  <c r="AG65" i="10"/>
  <c r="FG65" i="10" s="1"/>
  <c r="AE65" i="10"/>
  <c r="FE65" i="10" s="1"/>
  <c r="AC65" i="10"/>
  <c r="FC65" i="10" s="1"/>
  <c r="Y65" i="10"/>
  <c r="EY65" i="10" s="1"/>
  <c r="W65" i="10"/>
  <c r="EW65" i="10" s="1"/>
  <c r="S65" i="10"/>
  <c r="ES65" i="10" s="1"/>
  <c r="Q65" i="10"/>
  <c r="EQ65" i="10" s="1"/>
  <c r="O65" i="10"/>
  <c r="EO65" i="10" s="1"/>
  <c r="M65" i="10"/>
  <c r="K65" i="10"/>
  <c r="BC65" i="10" s="1"/>
  <c r="GE65" i="10" s="1"/>
  <c r="BE56" i="10"/>
  <c r="GG56" i="10" s="1"/>
  <c r="GG55" i="10" s="1"/>
  <c r="AY56" i="10"/>
  <c r="FY56" i="10" s="1"/>
  <c r="AW56" i="10"/>
  <c r="AS56" i="10"/>
  <c r="FS56" i="10" s="1"/>
  <c r="AQ56" i="10"/>
  <c r="FQ56" i="10" s="1"/>
  <c r="AO56" i="10"/>
  <c r="FO56" i="10" s="1"/>
  <c r="AM56" i="10"/>
  <c r="FM56" i="10" s="1"/>
  <c r="AK56" i="10"/>
  <c r="FK56" i="10" s="1"/>
  <c r="AI56" i="10"/>
  <c r="FI56" i="10" s="1"/>
  <c r="AG56" i="10"/>
  <c r="FG56" i="10" s="1"/>
  <c r="AE56" i="10"/>
  <c r="FE56" i="10" s="1"/>
  <c r="AC56" i="10"/>
  <c r="FC56" i="10" s="1"/>
  <c r="Y56" i="10"/>
  <c r="EY56" i="10" s="1"/>
  <c r="EY55" i="10" s="1"/>
  <c r="W56" i="10"/>
  <c r="EW56" i="10" s="1"/>
  <c r="S56" i="10"/>
  <c r="ES56" i="10" s="1"/>
  <c r="Q56" i="10"/>
  <c r="EQ56" i="10" s="1"/>
  <c r="O56" i="10"/>
  <c r="M56" i="10"/>
  <c r="K56" i="10"/>
  <c r="BC56" i="10" s="1"/>
  <c r="BE128" i="10"/>
  <c r="GG128" i="10" s="1"/>
  <c r="GG127" i="10" s="1"/>
  <c r="AY128" i="10"/>
  <c r="FY128" i="10" s="1"/>
  <c r="AW128" i="10"/>
  <c r="FW128" i="10" s="1"/>
  <c r="AU128" i="10"/>
  <c r="FU128" i="10" s="1"/>
  <c r="FU127" i="10" s="1"/>
  <c r="AS128" i="10"/>
  <c r="FS128" i="10" s="1"/>
  <c r="AQ128" i="10"/>
  <c r="FQ128" i="10" s="1"/>
  <c r="AO128" i="10"/>
  <c r="FO128" i="10" s="1"/>
  <c r="AK128" i="10"/>
  <c r="FK128" i="10" s="1"/>
  <c r="FK127" i="10" s="1"/>
  <c r="AI128" i="10"/>
  <c r="FI128" i="10" s="1"/>
  <c r="AG128" i="10"/>
  <c r="FG128" i="10" s="1"/>
  <c r="AE128" i="10"/>
  <c r="FE128" i="10" s="1"/>
  <c r="AC128" i="10"/>
  <c r="FC128" i="10" s="1"/>
  <c r="Y128" i="10"/>
  <c r="EY128" i="10" s="1"/>
  <c r="EY127" i="10" s="1"/>
  <c r="W128" i="10"/>
  <c r="EW128" i="10" s="1"/>
  <c r="S128" i="10"/>
  <c r="ES128" i="10" s="1"/>
  <c r="Q128" i="10"/>
  <c r="EQ128" i="10" s="1"/>
  <c r="O128" i="10"/>
  <c r="M128" i="10"/>
  <c r="K128" i="10"/>
  <c r="BC128" i="10" s="1"/>
  <c r="GE128" i="10" s="1"/>
  <c r="GC26" i="10" l="1"/>
  <c r="GC50" i="10"/>
  <c r="GC88" i="10"/>
  <c r="GC115" i="10"/>
  <c r="GE56" i="10"/>
  <c r="GE55" i="10" s="1"/>
  <c r="FU55" i="10"/>
  <c r="FW56" i="10"/>
  <c r="FW55" i="10" s="1"/>
  <c r="FU23" i="10"/>
  <c r="O55" i="10"/>
  <c r="EO56" i="10"/>
  <c r="EO55" i="10" s="1"/>
  <c r="O114" i="10"/>
  <c r="EO115" i="10"/>
  <c r="EO114" i="10" s="1"/>
  <c r="O23" i="10"/>
  <c r="EO26" i="10"/>
  <c r="EY23" i="10"/>
  <c r="O30" i="10"/>
  <c r="EO31" i="10"/>
  <c r="EO30" i="10" s="1"/>
  <c r="O127" i="10"/>
  <c r="EO128" i="10"/>
  <c r="EO127" i="10" s="1"/>
  <c r="CB23" i="10"/>
  <c r="EO25" i="10"/>
  <c r="GB23" i="10"/>
  <c r="ER23" i="10"/>
  <c r="FB23" i="10"/>
  <c r="FD23" i="10"/>
  <c r="FT23" i="10"/>
  <c r="FX23" i="10"/>
  <c r="FZ23" i="10"/>
  <c r="EP23" i="10"/>
  <c r="CD23" i="10"/>
  <c r="FA9" i="10"/>
  <c r="EZ9" i="10"/>
  <c r="FH9" i="10"/>
  <c r="FP9" i="10"/>
  <c r="GD9" i="10"/>
  <c r="EP9" i="10"/>
  <c r="FB9" i="10"/>
  <c r="FJ9" i="10"/>
  <c r="FR9" i="10"/>
  <c r="FD9" i="10"/>
  <c r="FL9" i="10"/>
  <c r="FT9" i="10"/>
  <c r="GB9" i="10"/>
  <c r="FF9" i="10"/>
  <c r="FG9" i="10"/>
  <c r="FN9" i="10"/>
  <c r="FX9" i="10"/>
  <c r="DJ23" i="10"/>
  <c r="DN23" i="10"/>
  <c r="DH23" i="10"/>
  <c r="CL23" i="10"/>
  <c r="DL23" i="10"/>
  <c r="DR23" i="10"/>
  <c r="EW127" i="10"/>
  <c r="Y127" i="10"/>
  <c r="FY127" i="10"/>
  <c r="AY127" i="10"/>
  <c r="AI55" i="10"/>
  <c r="S23" i="10"/>
  <c r="AM23" i="10"/>
  <c r="AU23" i="10"/>
  <c r="GA114" i="10"/>
  <c r="BA114" i="10"/>
  <c r="FC114" i="10"/>
  <c r="AE114" i="10"/>
  <c r="BC30" i="10"/>
  <c r="FC30" i="10"/>
  <c r="AE30" i="10"/>
  <c r="AU30" i="10"/>
  <c r="FA127" i="10"/>
  <c r="AC127" i="10"/>
  <c r="FQ127" i="10"/>
  <c r="AS127" i="10"/>
  <c r="Q55" i="10"/>
  <c r="FQ55" i="10"/>
  <c r="AS55" i="10"/>
  <c r="AO23" i="10"/>
  <c r="FW114" i="10"/>
  <c r="AW114" i="10"/>
  <c r="W30" i="10"/>
  <c r="FW30" i="10"/>
  <c r="AW30" i="10"/>
  <c r="Y23" i="10"/>
  <c r="AI23" i="10"/>
  <c r="AQ23" i="10"/>
  <c r="AY23" i="10"/>
  <c r="EW114" i="10"/>
  <c r="Y114" i="10"/>
  <c r="AI114" i="10"/>
  <c r="FO114" i="10"/>
  <c r="AQ114" i="10"/>
  <c r="FY114" i="10"/>
  <c r="AY114" i="10"/>
  <c r="EW30" i="10"/>
  <c r="Y30" i="10"/>
  <c r="AI30" i="10"/>
  <c r="AQ30" i="10"/>
  <c r="FY30" i="10"/>
  <c r="AY30" i="10"/>
  <c r="FG127" i="10"/>
  <c r="AI127" i="10"/>
  <c r="FO127" i="10"/>
  <c r="AQ127" i="10"/>
  <c r="EW55" i="10"/>
  <c r="Y55" i="10"/>
  <c r="FO55" i="10"/>
  <c r="AQ55" i="10"/>
  <c r="FY55" i="10"/>
  <c r="AY55" i="10"/>
  <c r="BA23" i="10"/>
  <c r="AE23" i="10"/>
  <c r="EQ114" i="10"/>
  <c r="S114" i="10"/>
  <c r="FK114" i="10"/>
  <c r="AM114" i="10"/>
  <c r="FS114" i="10"/>
  <c r="AU114" i="10"/>
  <c r="EQ30" i="10"/>
  <c r="S30" i="10"/>
  <c r="AM30" i="10"/>
  <c r="Q127" i="10"/>
  <c r="FI127" i="10"/>
  <c r="AK127" i="10"/>
  <c r="GE127" i="10"/>
  <c r="BE127" i="10"/>
  <c r="FA55" i="10"/>
  <c r="AC55" i="10"/>
  <c r="FI55" i="10"/>
  <c r="AK55" i="10"/>
  <c r="BE55" i="10"/>
  <c r="W23" i="10"/>
  <c r="FE23" i="10"/>
  <c r="AG23" i="10"/>
  <c r="FW23" i="10"/>
  <c r="AW23" i="10"/>
  <c r="W114" i="10"/>
  <c r="FE114" i="10"/>
  <c r="AG114" i="10"/>
  <c r="FM114" i="10"/>
  <c r="AO114" i="10"/>
  <c r="FE30" i="10"/>
  <c r="AG30" i="10"/>
  <c r="AO30" i="10"/>
  <c r="BC127" i="10"/>
  <c r="EQ127" i="10"/>
  <c r="S127" i="10"/>
  <c r="FC127" i="10"/>
  <c r="AE127" i="10"/>
  <c r="FS127" i="10"/>
  <c r="AU127" i="10"/>
  <c r="BC55" i="10"/>
  <c r="EQ55" i="10"/>
  <c r="S55" i="10"/>
  <c r="FC55" i="10"/>
  <c r="AE55" i="10"/>
  <c r="FK55" i="10"/>
  <c r="AM55" i="10"/>
  <c r="FS55" i="10"/>
  <c r="AU55" i="10"/>
  <c r="W127" i="10"/>
  <c r="FE127" i="10"/>
  <c r="AG127" i="10"/>
  <c r="FM127" i="10"/>
  <c r="AO127" i="10"/>
  <c r="FW127" i="10"/>
  <c r="AW127" i="10"/>
  <c r="W55" i="10"/>
  <c r="FE55" i="10"/>
  <c r="AG55" i="10"/>
  <c r="FM55" i="10"/>
  <c r="AO55" i="10"/>
  <c r="AW55" i="10"/>
  <c r="Q23" i="10"/>
  <c r="FA23" i="10"/>
  <c r="AC23" i="10"/>
  <c r="AK23" i="10"/>
  <c r="AS23" i="10"/>
  <c r="BE23" i="10"/>
  <c r="Q114" i="10"/>
  <c r="FA114" i="10"/>
  <c r="AC114" i="10"/>
  <c r="FI114" i="10"/>
  <c r="AK114" i="10"/>
  <c r="FQ114" i="10"/>
  <c r="AS114" i="10"/>
  <c r="BE114" i="10"/>
  <c r="Q30" i="10"/>
  <c r="FA30" i="10"/>
  <c r="AC30" i="10"/>
  <c r="AK30" i="10"/>
  <c r="AS30" i="10"/>
  <c r="GE30" i="10"/>
  <c r="BE30" i="10"/>
  <c r="EQ23" i="10"/>
  <c r="FC23" i="10"/>
  <c r="EW98" i="10"/>
  <c r="FO98" i="10"/>
  <c r="EO98" i="10"/>
  <c r="FA98" i="10"/>
  <c r="FI98" i="10"/>
  <c r="FQ98" i="10"/>
  <c r="GE98" i="10"/>
  <c r="FY98" i="10"/>
  <c r="GC98" i="10"/>
  <c r="EQ98" i="10"/>
  <c r="FC98" i="10"/>
  <c r="FK98" i="10"/>
  <c r="FS98" i="10"/>
  <c r="FY23" i="10"/>
  <c r="EU98" i="10"/>
  <c r="FE98" i="10"/>
  <c r="FM98" i="10"/>
  <c r="FW98" i="10"/>
  <c r="GA23" i="10"/>
  <c r="FY17" i="10"/>
  <c r="EW17" i="10"/>
  <c r="EU17" i="10"/>
  <c r="FE17" i="10"/>
  <c r="FW17" i="10"/>
  <c r="FI17" i="10"/>
  <c r="EQ17" i="10"/>
  <c r="FC17" i="10"/>
  <c r="FA17" i="10"/>
  <c r="GA17" i="10"/>
  <c r="GH17" i="10"/>
  <c r="U56" i="10"/>
  <c r="EU56" i="10" s="1"/>
  <c r="EU55" i="10" s="1"/>
  <c r="X56" i="10"/>
  <c r="EX56" i="10" s="1"/>
  <c r="EX55" i="10" s="1"/>
  <c r="BA56" i="10"/>
  <c r="BC26" i="10"/>
  <c r="GE26" i="10" s="1"/>
  <c r="U31" i="10"/>
  <c r="EU31" i="10" s="1"/>
  <c r="EU30" i="10" s="1"/>
  <c r="X31" i="10"/>
  <c r="EX31" i="10" s="1"/>
  <c r="EX30" i="10" s="1"/>
  <c r="BA31" i="10"/>
  <c r="U128" i="10"/>
  <c r="EU128" i="10" s="1"/>
  <c r="EU127" i="10" s="1"/>
  <c r="X128" i="10"/>
  <c r="EX128" i="10" s="1"/>
  <c r="EX127" i="10" s="1"/>
  <c r="BA128" i="10"/>
  <c r="U26" i="10"/>
  <c r="EU26" i="10" s="1"/>
  <c r="BC50" i="10"/>
  <c r="GE50" i="10" s="1"/>
  <c r="U50" i="10"/>
  <c r="EU50" i="10" s="1"/>
  <c r="X50" i="10"/>
  <c r="EX50" i="10" s="1"/>
  <c r="BC115" i="10"/>
  <c r="GE115" i="10" s="1"/>
  <c r="GE114" i="10" s="1"/>
  <c r="U115" i="10"/>
  <c r="EU115" i="10" s="1"/>
  <c r="EU114" i="10" s="1"/>
  <c r="X115" i="10"/>
  <c r="EX115" i="10" s="1"/>
  <c r="EX114" i="10" s="1"/>
  <c r="DP25" i="10"/>
  <c r="GE25" i="10" s="1"/>
  <c r="CH25" i="10"/>
  <c r="EU25" i="10" s="1"/>
  <c r="CK25" i="10"/>
  <c r="EX25" i="10" s="1"/>
  <c r="EX23" i="10" s="1"/>
  <c r="BC88" i="10"/>
  <c r="GE88" i="10" s="1"/>
  <c r="U88" i="10"/>
  <c r="EU88" i="10" s="1"/>
  <c r="BA65" i="10"/>
  <c r="GC65" i="10" s="1"/>
  <c r="U65" i="10"/>
  <c r="EU65" i="10" s="1"/>
  <c r="BG26" i="10" l="1"/>
  <c r="DU25" i="10"/>
  <c r="GC31" i="10"/>
  <c r="GC30" i="10" s="1"/>
  <c r="BG31" i="10"/>
  <c r="BG50" i="10"/>
  <c r="GI50" i="10" s="1"/>
  <c r="GC56" i="10"/>
  <c r="GC55" i="10" s="1"/>
  <c r="BG56" i="10"/>
  <c r="BG88" i="10"/>
  <c r="GI88" i="10" s="1"/>
  <c r="BG115" i="10"/>
  <c r="GC128" i="10"/>
  <c r="GC127" i="10" s="1"/>
  <c r="BG128" i="10"/>
  <c r="BF56" i="10"/>
  <c r="EU23" i="10"/>
  <c r="GE23" i="10"/>
  <c r="EO23" i="10"/>
  <c r="EW23" i="10"/>
  <c r="ET23" i="10"/>
  <c r="GD23" i="10"/>
  <c r="FZ9" i="10"/>
  <c r="ER9" i="10"/>
  <c r="EU9" i="10"/>
  <c r="EV9" i="10"/>
  <c r="DP23" i="10"/>
  <c r="ES127" i="10"/>
  <c r="U127" i="10"/>
  <c r="BC23" i="10"/>
  <c r="EV114" i="10"/>
  <c r="X114" i="10"/>
  <c r="ES23" i="10"/>
  <c r="U23" i="10"/>
  <c r="GA30" i="10"/>
  <c r="BA30" i="10"/>
  <c r="X23" i="10"/>
  <c r="ES114" i="10"/>
  <c r="U114" i="10"/>
  <c r="GA127" i="10"/>
  <c r="BA127" i="10"/>
  <c r="EV30" i="10"/>
  <c r="X30" i="10"/>
  <c r="GA55" i="10"/>
  <c r="BA55" i="10"/>
  <c r="ES55" i="10"/>
  <c r="U55" i="10"/>
  <c r="GC114" i="10"/>
  <c r="BC114" i="10"/>
  <c r="EV127" i="10"/>
  <c r="X127" i="10"/>
  <c r="ES30" i="10"/>
  <c r="U30" i="10"/>
  <c r="EV55" i="10"/>
  <c r="X55" i="10"/>
  <c r="GC23" i="10"/>
  <c r="GA98" i="10"/>
  <c r="EV98" i="10"/>
  <c r="ES98" i="10"/>
  <c r="EV17" i="10"/>
  <c r="EV23" i="10"/>
  <c r="GC17" i="10"/>
  <c r="ES17" i="10"/>
  <c r="BF26" i="10"/>
  <c r="GH26" i="10" s="1"/>
  <c r="BF31" i="10"/>
  <c r="GI26" i="10"/>
  <c r="DS25" i="10"/>
  <c r="GH25" i="10" s="1"/>
  <c r="BF128" i="10"/>
  <c r="GI10" i="10"/>
  <c r="GI9" i="10" s="1"/>
  <c r="BF88" i="10"/>
  <c r="GH88" i="10" s="1"/>
  <c r="BF65" i="10"/>
  <c r="GH65" i="10" s="1"/>
  <c r="BF115" i="10"/>
  <c r="BF50" i="10"/>
  <c r="GH50" i="10" s="1"/>
  <c r="DT25" i="10"/>
  <c r="GI25" i="10" s="1"/>
  <c r="BG65" i="10"/>
  <c r="GI65" i="10" s="1"/>
  <c r="BG55" i="10" l="1"/>
  <c r="GI56" i="10"/>
  <c r="GI55" i="10" s="1"/>
  <c r="BG127" i="10"/>
  <c r="GI128" i="10"/>
  <c r="GI127" i="10" s="1"/>
  <c r="BF114" i="10"/>
  <c r="GH115" i="10"/>
  <c r="GH114" i="10" s="1"/>
  <c r="BF55" i="10"/>
  <c r="GH56" i="10"/>
  <c r="BF30" i="10"/>
  <c r="GH31" i="10"/>
  <c r="GH30" i="10" s="1"/>
  <c r="BG30" i="10"/>
  <c r="GI31" i="10"/>
  <c r="GI30" i="10" s="1"/>
  <c r="BF127" i="10"/>
  <c r="GH128" i="10"/>
  <c r="GH127" i="10" s="1"/>
  <c r="BG114" i="10"/>
  <c r="GI115" i="10"/>
  <c r="GI114" i="10" s="1"/>
  <c r="GG86" i="10"/>
  <c r="GF86" i="10"/>
  <c r="GI23" i="10"/>
  <c r="GF23" i="10"/>
  <c r="DS23" i="10"/>
  <c r="DT23" i="10"/>
  <c r="BG23" i="10"/>
  <c r="BF23" i="10"/>
  <c r="BF9" i="10"/>
  <c r="GI98" i="10"/>
  <c r="GH55" i="10"/>
  <c r="GH98" i="10"/>
  <c r="GI17" i="10"/>
  <c r="BF17" i="10"/>
  <c r="BE39" i="10"/>
  <c r="GG39" i="10" s="1"/>
  <c r="GG38" i="10" s="1"/>
  <c r="AY39" i="10"/>
  <c r="FY39" i="10" s="1"/>
  <c r="AW39" i="10"/>
  <c r="AS39" i="10"/>
  <c r="FS39" i="10" s="1"/>
  <c r="AQ39" i="10"/>
  <c r="FQ39" i="10" s="1"/>
  <c r="AO39" i="10"/>
  <c r="FO39" i="10" s="1"/>
  <c r="AM39" i="10"/>
  <c r="FM39" i="10" s="1"/>
  <c r="AK39" i="10"/>
  <c r="FK39" i="10" s="1"/>
  <c r="AI39" i="10"/>
  <c r="FI39" i="10" s="1"/>
  <c r="AG39" i="10"/>
  <c r="FG39" i="10" s="1"/>
  <c r="AE39" i="10"/>
  <c r="FE39" i="10" s="1"/>
  <c r="AC39" i="10"/>
  <c r="FC39" i="10" s="1"/>
  <c r="Y39" i="10"/>
  <c r="EY39" i="10" s="1"/>
  <c r="EY38" i="10" s="1"/>
  <c r="W39" i="10"/>
  <c r="EW39" i="10" s="1"/>
  <c r="S39" i="10"/>
  <c r="ES39" i="10" s="1"/>
  <c r="Q39" i="10"/>
  <c r="EQ39" i="10" s="1"/>
  <c r="O39" i="10"/>
  <c r="M39" i="10"/>
  <c r="K39" i="10"/>
  <c r="BA39" i="10" s="1"/>
  <c r="BE122" i="10"/>
  <c r="GG122" i="10" s="1"/>
  <c r="GG121" i="10" s="1"/>
  <c r="AY122" i="10"/>
  <c r="FY122" i="10" s="1"/>
  <c r="AW122" i="10"/>
  <c r="FW122" i="10" s="1"/>
  <c r="AU122" i="10"/>
  <c r="FU122" i="10" s="1"/>
  <c r="FU121" i="10" s="1"/>
  <c r="AS122" i="10"/>
  <c r="FS122" i="10" s="1"/>
  <c r="AQ122" i="10"/>
  <c r="FQ122" i="10" s="1"/>
  <c r="AO122" i="10"/>
  <c r="FO122" i="10" s="1"/>
  <c r="AM122" i="10"/>
  <c r="FM122" i="10" s="1"/>
  <c r="AK122" i="10"/>
  <c r="FK122" i="10" s="1"/>
  <c r="AI122" i="10"/>
  <c r="FI122" i="10" s="1"/>
  <c r="AG122" i="10"/>
  <c r="FG122" i="10" s="1"/>
  <c r="AE122" i="10"/>
  <c r="FE122" i="10" s="1"/>
  <c r="AC122" i="10"/>
  <c r="FC122" i="10" s="1"/>
  <c r="Y122" i="10"/>
  <c r="EY122" i="10" s="1"/>
  <c r="EY121" i="10" s="1"/>
  <c r="W122" i="10"/>
  <c r="EW122" i="10" s="1"/>
  <c r="S122" i="10"/>
  <c r="ES122" i="10" s="1"/>
  <c r="Q122" i="10"/>
  <c r="EQ122" i="10" s="1"/>
  <c r="O122" i="10"/>
  <c r="M122" i="10"/>
  <c r="K122" i="10"/>
  <c r="BA122" i="10" s="1"/>
  <c r="O86" i="10"/>
  <c r="BE96" i="10"/>
  <c r="GG96" i="10" s="1"/>
  <c r="GE96" i="10"/>
  <c r="GC96" i="10"/>
  <c r="AY96" i="10"/>
  <c r="AW96" i="10"/>
  <c r="FW96" i="10" s="1"/>
  <c r="AU96" i="10"/>
  <c r="FU96" i="10" s="1"/>
  <c r="AS96" i="10"/>
  <c r="FS96" i="10" s="1"/>
  <c r="AQ96" i="10"/>
  <c r="FQ96" i="10" s="1"/>
  <c r="AO96" i="10"/>
  <c r="FO96" i="10" s="1"/>
  <c r="AM96" i="10"/>
  <c r="FM96" i="10" s="1"/>
  <c r="AK96" i="10"/>
  <c r="FK96" i="10" s="1"/>
  <c r="AI96" i="10"/>
  <c r="FI96" i="10" s="1"/>
  <c r="AG96" i="10"/>
  <c r="FG96" i="10" s="1"/>
  <c r="AE96" i="10"/>
  <c r="FE96" i="10" s="1"/>
  <c r="AC96" i="10"/>
  <c r="FC96" i="10" s="1"/>
  <c r="W96" i="10"/>
  <c r="EW96" i="10" s="1"/>
  <c r="U96" i="10"/>
  <c r="EU96" i="10" s="1"/>
  <c r="S96" i="10"/>
  <c r="ES96" i="10" s="1"/>
  <c r="Q96" i="10"/>
  <c r="EQ96" i="10" s="1"/>
  <c r="O96" i="10"/>
  <c r="EO96" i="10" s="1"/>
  <c r="M96" i="10"/>
  <c r="BE95" i="10"/>
  <c r="GG95" i="10" s="1"/>
  <c r="BC95" i="10"/>
  <c r="GE95" i="10" s="1"/>
  <c r="BA95" i="10"/>
  <c r="AY95" i="10"/>
  <c r="FY95" i="10" s="1"/>
  <c r="AW95" i="10"/>
  <c r="FW95" i="10" s="1"/>
  <c r="AU95" i="10"/>
  <c r="FU95" i="10" s="1"/>
  <c r="AS95" i="10"/>
  <c r="FS95" i="10" s="1"/>
  <c r="AQ95" i="10"/>
  <c r="FQ95" i="10" s="1"/>
  <c r="AO95" i="10"/>
  <c r="FO95" i="10" s="1"/>
  <c r="AM95" i="10"/>
  <c r="FM95" i="10" s="1"/>
  <c r="AK95" i="10"/>
  <c r="FK95" i="10" s="1"/>
  <c r="AI95" i="10"/>
  <c r="FI95" i="10" s="1"/>
  <c r="AG95" i="10"/>
  <c r="FG95" i="10" s="1"/>
  <c r="AE95" i="10"/>
  <c r="FE95" i="10" s="1"/>
  <c r="AC95" i="10"/>
  <c r="FC95" i="10" s="1"/>
  <c r="W95" i="10"/>
  <c r="EW95" i="10" s="1"/>
  <c r="U95" i="10"/>
  <c r="EU95" i="10" s="1"/>
  <c r="S95" i="10"/>
  <c r="ES95" i="10" s="1"/>
  <c r="Q95" i="10"/>
  <c r="EQ95" i="10" s="1"/>
  <c r="O95" i="10"/>
  <c r="EO95" i="10" s="1"/>
  <c r="M95" i="10"/>
  <c r="BE74" i="10"/>
  <c r="GG74" i="10" s="1"/>
  <c r="GE74" i="10"/>
  <c r="BA74" i="10"/>
  <c r="AY74" i="10"/>
  <c r="FY74" i="10" s="1"/>
  <c r="AW74" i="10"/>
  <c r="FW74" i="10" s="1"/>
  <c r="AU74" i="10"/>
  <c r="FU74" i="10" s="1"/>
  <c r="AS74" i="10"/>
  <c r="FS74" i="10" s="1"/>
  <c r="AQ74" i="10"/>
  <c r="FQ74" i="10" s="1"/>
  <c r="AO74" i="10"/>
  <c r="FO74" i="10" s="1"/>
  <c r="AM74" i="10"/>
  <c r="FM74" i="10" s="1"/>
  <c r="AK74" i="10"/>
  <c r="FK74" i="10" s="1"/>
  <c r="AI74" i="10"/>
  <c r="FI74" i="10" s="1"/>
  <c r="AG74" i="10"/>
  <c r="FG74" i="10" s="1"/>
  <c r="AE74" i="10"/>
  <c r="FE74" i="10" s="1"/>
  <c r="AC74" i="10"/>
  <c r="FC74" i="10" s="1"/>
  <c r="W74" i="10"/>
  <c r="EW74" i="10" s="1"/>
  <c r="U74" i="10"/>
  <c r="EU74" i="10" s="1"/>
  <c r="S74" i="10"/>
  <c r="ES74" i="10" s="1"/>
  <c r="Q74" i="10"/>
  <c r="EQ74" i="10" s="1"/>
  <c r="O74" i="10"/>
  <c r="EO74" i="10" s="1"/>
  <c r="M74" i="10"/>
  <c r="DR67" i="10"/>
  <c r="GG67" i="10" s="1"/>
  <c r="GG62" i="10" s="1"/>
  <c r="DL67" i="10"/>
  <c r="FY67" i="10" s="1"/>
  <c r="DJ67" i="10"/>
  <c r="FW67" i="10" s="1"/>
  <c r="DH67" i="10"/>
  <c r="FU67" i="10" s="1"/>
  <c r="FU62" i="10" s="1"/>
  <c r="DF67" i="10"/>
  <c r="FS67" i="10" s="1"/>
  <c r="DD67" i="10"/>
  <c r="FQ67" i="10" s="1"/>
  <c r="DB67" i="10"/>
  <c r="FO67" i="10" s="1"/>
  <c r="CZ67" i="10"/>
  <c r="FM67" i="10" s="1"/>
  <c r="CX67" i="10"/>
  <c r="FK67" i="10" s="1"/>
  <c r="CV67" i="10"/>
  <c r="FI67" i="10" s="1"/>
  <c r="CT67" i="10"/>
  <c r="FG67" i="10" s="1"/>
  <c r="CR67" i="10"/>
  <c r="FE67" i="10" s="1"/>
  <c r="CP67" i="10"/>
  <c r="FC67" i="10" s="1"/>
  <c r="CL67" i="10"/>
  <c r="EY67" i="10" s="1"/>
  <c r="EY62" i="10" s="1"/>
  <c r="CJ67" i="10"/>
  <c r="EW67" i="10" s="1"/>
  <c r="CF67" i="10"/>
  <c r="ES67" i="10" s="1"/>
  <c r="CD67" i="10"/>
  <c r="EQ67" i="10" s="1"/>
  <c r="CB67" i="10"/>
  <c r="BZ67" i="10"/>
  <c r="BZ62" i="10" s="1"/>
  <c r="BX67" i="10"/>
  <c r="DP67" i="10" s="1"/>
  <c r="GE67" i="10" s="1"/>
  <c r="O62" i="10"/>
  <c r="BE46" i="10"/>
  <c r="GG46" i="10" s="1"/>
  <c r="GF45" i="10" s="1"/>
  <c r="AY46" i="10"/>
  <c r="FY46" i="10" s="1"/>
  <c r="FY45" i="10" s="1"/>
  <c r="AW46" i="10"/>
  <c r="FW46" i="10" s="1"/>
  <c r="AU46" i="10"/>
  <c r="FU46" i="10" s="1"/>
  <c r="FU45" i="10" s="1"/>
  <c r="AS46" i="10"/>
  <c r="FS46" i="10" s="1"/>
  <c r="FS45" i="10" s="1"/>
  <c r="AQ46" i="10"/>
  <c r="FQ46" i="10" s="1"/>
  <c r="FQ45" i="10" s="1"/>
  <c r="AO46" i="10"/>
  <c r="FO46" i="10" s="1"/>
  <c r="FO45" i="10" s="1"/>
  <c r="AM46" i="10"/>
  <c r="FM46" i="10" s="1"/>
  <c r="FM45" i="10" s="1"/>
  <c r="AK46" i="10"/>
  <c r="FK46" i="10" s="1"/>
  <c r="FK45" i="10" s="1"/>
  <c r="AI46" i="10"/>
  <c r="FI46" i="10" s="1"/>
  <c r="FI45" i="10" s="1"/>
  <c r="AG46" i="10"/>
  <c r="FG46" i="10" s="1"/>
  <c r="AE46" i="10"/>
  <c r="FE46" i="10" s="1"/>
  <c r="FE45" i="10" s="1"/>
  <c r="AC46" i="10"/>
  <c r="FC46" i="10" s="1"/>
  <c r="FC45" i="10" s="1"/>
  <c r="Y46" i="10"/>
  <c r="W46" i="10"/>
  <c r="EW46" i="10" s="1"/>
  <c r="S46" i="10"/>
  <c r="ES46" i="10" s="1"/>
  <c r="ES45" i="10" s="1"/>
  <c r="Q46" i="10"/>
  <c r="EQ46" i="10" s="1"/>
  <c r="EQ45" i="10" s="1"/>
  <c r="O46" i="10"/>
  <c r="M46" i="10"/>
  <c r="K46" i="10"/>
  <c r="BA46" i="10" s="1"/>
  <c r="BE108" i="10"/>
  <c r="GG108" i="10" s="1"/>
  <c r="GG107" i="10" s="1"/>
  <c r="AY108" i="10"/>
  <c r="FY108" i="10" s="1"/>
  <c r="AW108" i="10"/>
  <c r="FW108" i="10" s="1"/>
  <c r="AS108" i="10"/>
  <c r="FS108" i="10" s="1"/>
  <c r="AO108" i="10"/>
  <c r="FO108" i="10" s="1"/>
  <c r="Y108" i="10"/>
  <c r="EY108" i="10" s="1"/>
  <c r="EY107" i="10" s="1"/>
  <c r="W108" i="10"/>
  <c r="EW108" i="10" s="1"/>
  <c r="S108" i="10"/>
  <c r="ES108" i="10" s="1"/>
  <c r="Q108" i="10"/>
  <c r="EQ108" i="10" s="1"/>
  <c r="O108" i="10"/>
  <c r="M108" i="10"/>
  <c r="K108" i="10"/>
  <c r="BA108" i="10" s="1"/>
  <c r="H108" i="10"/>
  <c r="AK108" i="10" s="1"/>
  <c r="FK108" i="10" s="1"/>
  <c r="DR73" i="10"/>
  <c r="GG73" i="10" s="1"/>
  <c r="DL73" i="10"/>
  <c r="FY73" i="10" s="1"/>
  <c r="DJ73" i="10"/>
  <c r="FW73" i="10" s="1"/>
  <c r="DH73" i="10"/>
  <c r="FU73" i="10" s="1"/>
  <c r="DF73" i="10"/>
  <c r="FS73" i="10" s="1"/>
  <c r="DD73" i="10"/>
  <c r="FQ73" i="10" s="1"/>
  <c r="DB73" i="10"/>
  <c r="FO73" i="10" s="1"/>
  <c r="CZ73" i="10"/>
  <c r="FM73" i="10" s="1"/>
  <c r="CX73" i="10"/>
  <c r="FK73" i="10" s="1"/>
  <c r="CV73" i="10"/>
  <c r="FI73" i="10" s="1"/>
  <c r="CT73" i="10"/>
  <c r="FG73" i="10" s="1"/>
  <c r="CR73" i="10"/>
  <c r="FE73" i="10" s="1"/>
  <c r="CP73" i="10"/>
  <c r="FC73" i="10" s="1"/>
  <c r="CL73" i="10"/>
  <c r="EY73" i="10" s="1"/>
  <c r="CJ73" i="10"/>
  <c r="EW73" i="10" s="1"/>
  <c r="CF73" i="10"/>
  <c r="ES73" i="10" s="1"/>
  <c r="CD73" i="10"/>
  <c r="EQ73" i="10" s="1"/>
  <c r="CB73" i="10"/>
  <c r="BZ73" i="10"/>
  <c r="BZ69" i="10" s="1"/>
  <c r="BX73" i="10"/>
  <c r="DN73" i="10" s="1"/>
  <c r="GC73" i="10" s="1"/>
  <c r="BE70" i="10"/>
  <c r="GG70" i="10" s="1"/>
  <c r="AY70" i="10"/>
  <c r="FY70" i="10" s="1"/>
  <c r="AW70" i="10"/>
  <c r="FW70" i="10" s="1"/>
  <c r="AU70" i="10"/>
  <c r="FU70" i="10" s="1"/>
  <c r="AS70" i="10"/>
  <c r="FS70" i="10" s="1"/>
  <c r="AQ70" i="10"/>
  <c r="FQ70" i="10" s="1"/>
  <c r="AO70" i="10"/>
  <c r="FO70" i="10" s="1"/>
  <c r="AM70" i="10"/>
  <c r="FM70" i="10" s="1"/>
  <c r="AK70" i="10"/>
  <c r="FK70" i="10" s="1"/>
  <c r="AI70" i="10"/>
  <c r="FI70" i="10" s="1"/>
  <c r="AG70" i="10"/>
  <c r="FG70" i="10" s="1"/>
  <c r="AE70" i="10"/>
  <c r="FE70" i="10" s="1"/>
  <c r="AC70" i="10"/>
  <c r="FC70" i="10" s="1"/>
  <c r="Y70" i="10"/>
  <c r="EY70" i="10" s="1"/>
  <c r="W70" i="10"/>
  <c r="EW70" i="10" s="1"/>
  <c r="S70" i="10"/>
  <c r="ES70" i="10" s="1"/>
  <c r="Q70" i="10"/>
  <c r="EQ70" i="10" s="1"/>
  <c r="O70" i="10"/>
  <c r="EO70" i="10" s="1"/>
  <c r="M70" i="10"/>
  <c r="K70" i="10"/>
  <c r="BC70" i="10" s="1"/>
  <c r="GE70" i="10" s="1"/>
  <c r="GC39" i="10" l="1"/>
  <c r="GC46" i="10"/>
  <c r="GC45" i="10" s="1"/>
  <c r="GC74" i="10"/>
  <c r="BG74" i="10"/>
  <c r="GG92" i="10"/>
  <c r="FY96" i="10"/>
  <c r="FY92" i="10" s="1"/>
  <c r="BG96" i="10"/>
  <c r="GC95" i="10"/>
  <c r="GC92" i="10" s="1"/>
  <c r="BG95" i="10"/>
  <c r="GI95" i="10" s="1"/>
  <c r="GC108" i="10"/>
  <c r="GC122" i="10"/>
  <c r="FU38" i="10"/>
  <c r="FW39" i="10"/>
  <c r="O107" i="10"/>
  <c r="EO108" i="10"/>
  <c r="O45" i="10"/>
  <c r="EO46" i="10"/>
  <c r="EO45" i="10" s="1"/>
  <c r="FU69" i="10"/>
  <c r="CB69" i="10"/>
  <c r="EO73" i="10"/>
  <c r="FV45" i="10"/>
  <c r="FV133" i="10" s="1"/>
  <c r="FV145" i="10" s="1"/>
  <c r="FW45" i="10"/>
  <c r="CB62" i="10"/>
  <c r="EO67" i="10"/>
  <c r="FU92" i="10"/>
  <c r="O121" i="10"/>
  <c r="EO122" i="10"/>
  <c r="EO121" i="10" s="1"/>
  <c r="EY46" i="10"/>
  <c r="EY45" i="10" s="1"/>
  <c r="EY69" i="10"/>
  <c r="O38" i="10"/>
  <c r="EO39" i="10"/>
  <c r="EO38" i="10" s="1"/>
  <c r="DF69" i="10"/>
  <c r="DR69" i="10"/>
  <c r="GD62" i="10"/>
  <c r="ER62" i="10"/>
  <c r="EV62" i="10"/>
  <c r="EX62" i="10"/>
  <c r="FB62" i="10"/>
  <c r="FD62" i="10"/>
  <c r="FF62" i="10"/>
  <c r="FH62" i="10"/>
  <c r="FJ62" i="10"/>
  <c r="FL62" i="10"/>
  <c r="FN62" i="10"/>
  <c r="FP62" i="10"/>
  <c r="FT62" i="10"/>
  <c r="FX62" i="10"/>
  <c r="FZ62" i="10"/>
  <c r="FG69" i="10"/>
  <c r="FO69" i="10"/>
  <c r="FY69" i="10"/>
  <c r="GG23" i="10"/>
  <c r="FR62" i="10"/>
  <c r="DF62" i="10"/>
  <c r="EP62" i="10"/>
  <c r="CD62" i="10"/>
  <c r="EQ69" i="10"/>
  <c r="FC69" i="10"/>
  <c r="FK69" i="10"/>
  <c r="FS69" i="10"/>
  <c r="GH23" i="10"/>
  <c r="FA69" i="10"/>
  <c r="FI69" i="10"/>
  <c r="FQ69" i="10"/>
  <c r="FH69" i="10"/>
  <c r="CV69" i="10"/>
  <c r="FZ69" i="10"/>
  <c r="DL69" i="10"/>
  <c r="FL45" i="10"/>
  <c r="EP69" i="10"/>
  <c r="CD69" i="10"/>
  <c r="FB69" i="10"/>
  <c r="CP69" i="10"/>
  <c r="FJ69" i="10"/>
  <c r="CX69" i="10"/>
  <c r="FR69" i="10"/>
  <c r="FG45" i="10"/>
  <c r="FF45" i="10"/>
  <c r="FN45" i="10"/>
  <c r="FX45" i="10"/>
  <c r="FP69" i="10"/>
  <c r="DD69" i="10"/>
  <c r="GB69" i="10"/>
  <c r="DN69" i="10"/>
  <c r="FL69" i="10"/>
  <c r="CZ69" i="10"/>
  <c r="FH45" i="10"/>
  <c r="CL69" i="10"/>
  <c r="FD45" i="10"/>
  <c r="FT45" i="10"/>
  <c r="ER69" i="10"/>
  <c r="CF69" i="10"/>
  <c r="FD69" i="10"/>
  <c r="CR69" i="10"/>
  <c r="FT69" i="10"/>
  <c r="DH69" i="10"/>
  <c r="EZ45" i="10"/>
  <c r="EZ133" i="10" s="1"/>
  <c r="EZ145" i="10" s="1"/>
  <c r="FA45" i="10"/>
  <c r="FP45" i="10"/>
  <c r="FE69" i="10"/>
  <c r="FM69" i="10"/>
  <c r="FW69" i="10"/>
  <c r="CJ69" i="10"/>
  <c r="FF69" i="10"/>
  <c r="CT69" i="10"/>
  <c r="FN69" i="10"/>
  <c r="DB69" i="10"/>
  <c r="FX69" i="10"/>
  <c r="DJ69" i="10"/>
  <c r="FZ45" i="10"/>
  <c r="EP45" i="10"/>
  <c r="FB45" i="10"/>
  <c r="FJ45" i="10"/>
  <c r="FR45" i="10"/>
  <c r="O69" i="10"/>
  <c r="CX62" i="10"/>
  <c r="DR62" i="10"/>
  <c r="DP62" i="10"/>
  <c r="CF62" i="10"/>
  <c r="CR62" i="10"/>
  <c r="CZ62" i="10"/>
  <c r="DH62" i="10"/>
  <c r="CJ62" i="10"/>
  <c r="CT62" i="10"/>
  <c r="DB62" i="10"/>
  <c r="DJ62" i="10"/>
  <c r="CP62" i="10"/>
  <c r="CL62" i="10"/>
  <c r="CV62" i="10"/>
  <c r="DD62" i="10"/>
  <c r="DL62" i="10"/>
  <c r="EQ92" i="10"/>
  <c r="S92" i="10"/>
  <c r="AI92" i="10"/>
  <c r="AM69" i="10"/>
  <c r="AU69" i="10"/>
  <c r="EO107" i="10"/>
  <c r="Q107" i="10"/>
  <c r="Q45" i="10"/>
  <c r="AK45" i="10"/>
  <c r="Q62" i="10"/>
  <c r="AK62" i="10"/>
  <c r="ES86" i="10"/>
  <c r="U86" i="10"/>
  <c r="FA86" i="10"/>
  <c r="AC86" i="10"/>
  <c r="FI86" i="10"/>
  <c r="AK86" i="10"/>
  <c r="FQ86" i="10"/>
  <c r="AS86" i="10"/>
  <c r="GA86" i="10"/>
  <c r="BA86" i="10"/>
  <c r="W121" i="10"/>
  <c r="FE121" i="10"/>
  <c r="AG121" i="10"/>
  <c r="FM121" i="10"/>
  <c r="AO121" i="10"/>
  <c r="FW121" i="10"/>
  <c r="AW121" i="10"/>
  <c r="W38" i="10"/>
  <c r="FE38" i="10"/>
  <c r="AG38" i="10"/>
  <c r="FM38" i="10"/>
  <c r="AO38" i="10"/>
  <c r="FW38" i="10"/>
  <c r="AW38" i="10"/>
  <c r="ES92" i="10"/>
  <c r="U92" i="10"/>
  <c r="FA92" i="10"/>
  <c r="AC92" i="10"/>
  <c r="AK92" i="10"/>
  <c r="FQ92" i="10"/>
  <c r="AS92" i="10"/>
  <c r="BA92" i="10"/>
  <c r="W69" i="10"/>
  <c r="AG69" i="10"/>
  <c r="AO69" i="10"/>
  <c r="AW69" i="10"/>
  <c r="GA107" i="10"/>
  <c r="BA107" i="10"/>
  <c r="EQ107" i="10"/>
  <c r="S107" i="10"/>
  <c r="AS107" i="10"/>
  <c r="BA45" i="10"/>
  <c r="S45" i="10"/>
  <c r="AE45" i="10"/>
  <c r="AM45" i="10"/>
  <c r="AU45" i="10"/>
  <c r="BC62" i="10"/>
  <c r="S62" i="10"/>
  <c r="AE62" i="10"/>
  <c r="AM62" i="10"/>
  <c r="AU62" i="10"/>
  <c r="EU86" i="10"/>
  <c r="W86" i="10"/>
  <c r="FC86" i="10"/>
  <c r="AE86" i="10"/>
  <c r="FK86" i="10"/>
  <c r="AM86" i="10"/>
  <c r="FS86" i="10"/>
  <c r="AU86" i="10"/>
  <c r="GC86" i="10"/>
  <c r="BC86" i="10"/>
  <c r="EW121" i="10"/>
  <c r="Y121" i="10"/>
  <c r="FG121" i="10"/>
  <c r="AI121" i="10"/>
  <c r="FO121" i="10"/>
  <c r="AQ121" i="10"/>
  <c r="FY121" i="10"/>
  <c r="AY121" i="10"/>
  <c r="EW38" i="10"/>
  <c r="Y38" i="10"/>
  <c r="AI38" i="10"/>
  <c r="FO38" i="10"/>
  <c r="AQ38" i="10"/>
  <c r="FY38" i="10"/>
  <c r="AY38" i="10"/>
  <c r="EW92" i="10"/>
  <c r="Y92" i="10"/>
  <c r="AE69" i="10"/>
  <c r="AO107" i="10"/>
  <c r="BE45" i="10"/>
  <c r="AS62" i="10"/>
  <c r="FC92" i="10"/>
  <c r="AE92" i="10"/>
  <c r="BC92" i="10"/>
  <c r="Y69" i="10"/>
  <c r="AY69" i="10"/>
  <c r="W62" i="10"/>
  <c r="EO86" i="10"/>
  <c r="Q86" i="10"/>
  <c r="EV86" i="10"/>
  <c r="X86" i="10"/>
  <c r="FE86" i="10"/>
  <c r="AG86" i="10"/>
  <c r="FM86" i="10"/>
  <c r="AO86" i="10"/>
  <c r="FW86" i="10"/>
  <c r="AW86" i="10"/>
  <c r="GE86" i="10"/>
  <c r="BE86" i="10"/>
  <c r="Q121" i="10"/>
  <c r="FA121" i="10"/>
  <c r="AC121" i="10"/>
  <c r="FI121" i="10"/>
  <c r="AK121" i="10"/>
  <c r="FQ121" i="10"/>
  <c r="AS121" i="10"/>
  <c r="BE121" i="10"/>
  <c r="Q38" i="10"/>
  <c r="FA38" i="10"/>
  <c r="AC38" i="10"/>
  <c r="FI38" i="10"/>
  <c r="AK38" i="10"/>
  <c r="FQ38" i="10"/>
  <c r="AS38" i="10"/>
  <c r="BE38" i="10"/>
  <c r="FO92" i="10"/>
  <c r="AQ92" i="10"/>
  <c r="AY92" i="10"/>
  <c r="S69" i="10"/>
  <c r="AK107" i="10"/>
  <c r="BE107" i="10"/>
  <c r="AC45" i="10"/>
  <c r="AS45" i="10"/>
  <c r="AC62" i="10"/>
  <c r="BE62" i="10"/>
  <c r="O92" i="10"/>
  <c r="EU92" i="10"/>
  <c r="W92" i="10"/>
  <c r="FK92" i="10"/>
  <c r="AM92" i="10"/>
  <c r="FS92" i="10"/>
  <c r="AU92" i="10"/>
  <c r="AI69" i="10"/>
  <c r="AQ69" i="10"/>
  <c r="W107" i="10"/>
  <c r="FW107" i="10"/>
  <c r="AW107" i="10"/>
  <c r="W45" i="10"/>
  <c r="AG45" i="10"/>
  <c r="AO45" i="10"/>
  <c r="AW45" i="10"/>
  <c r="FE62" i="10"/>
  <c r="AG62" i="10"/>
  <c r="FM62" i="10"/>
  <c r="AO62" i="10"/>
  <c r="FW62" i="10"/>
  <c r="AW62" i="10"/>
  <c r="EO92" i="10"/>
  <c r="Q92" i="10"/>
  <c r="EV92" i="10"/>
  <c r="X92" i="10"/>
  <c r="FE92" i="10"/>
  <c r="AG92" i="10"/>
  <c r="FM92" i="10"/>
  <c r="AO92" i="10"/>
  <c r="FW92" i="10"/>
  <c r="AW92" i="10"/>
  <c r="GE92" i="10"/>
  <c r="BE92" i="10"/>
  <c r="EO69" i="10"/>
  <c r="Q69" i="10"/>
  <c r="AC69" i="10"/>
  <c r="AK69" i="10"/>
  <c r="AS69" i="10"/>
  <c r="BE69" i="10"/>
  <c r="EW107" i="10"/>
  <c r="Y107" i="10"/>
  <c r="FY107" i="10"/>
  <c r="AY107" i="10"/>
  <c r="Y45" i="10"/>
  <c r="AI45" i="10"/>
  <c r="AQ45" i="10"/>
  <c r="AY45" i="10"/>
  <c r="EW62" i="10"/>
  <c r="Y62" i="10"/>
  <c r="FG62" i="10"/>
  <c r="AI62" i="10"/>
  <c r="FO62" i="10"/>
  <c r="AQ62" i="10"/>
  <c r="FY62" i="10"/>
  <c r="AY62" i="10"/>
  <c r="EQ86" i="10"/>
  <c r="S86" i="10"/>
  <c r="EW86" i="10"/>
  <c r="Y86" i="10"/>
  <c r="FG86" i="10"/>
  <c r="AI86" i="10"/>
  <c r="FO86" i="10"/>
  <c r="AQ86" i="10"/>
  <c r="FY86" i="10"/>
  <c r="AY86" i="10"/>
  <c r="GA121" i="10"/>
  <c r="BA121" i="10"/>
  <c r="EQ121" i="10"/>
  <c r="S121" i="10"/>
  <c r="FC121" i="10"/>
  <c r="AE121" i="10"/>
  <c r="FK121" i="10"/>
  <c r="AM121" i="10"/>
  <c r="FS121" i="10"/>
  <c r="AU121" i="10"/>
  <c r="GA38" i="10"/>
  <c r="BA38" i="10"/>
  <c r="EQ38" i="10"/>
  <c r="S38" i="10"/>
  <c r="FC38" i="10"/>
  <c r="AE38" i="10"/>
  <c r="FK38" i="10"/>
  <c r="AM38" i="10"/>
  <c r="FS38" i="10"/>
  <c r="AU38" i="10"/>
  <c r="FG92" i="10"/>
  <c r="GA92" i="10"/>
  <c r="FI92" i="10"/>
  <c r="AU108" i="10"/>
  <c r="FU108" i="10" s="1"/>
  <c r="FU107" i="10" s="1"/>
  <c r="AM108" i="10"/>
  <c r="FM108" i="10" s="1"/>
  <c r="FM107" i="10" s="1"/>
  <c r="AI108" i="10"/>
  <c r="FI108" i="10" s="1"/>
  <c r="FI107" i="10" s="1"/>
  <c r="AE108" i="10"/>
  <c r="FE108" i="10" s="1"/>
  <c r="AQ108" i="10"/>
  <c r="FQ108" i="10" s="1"/>
  <c r="FQ107" i="10" s="1"/>
  <c r="BF95" i="10"/>
  <c r="GH95" i="10" s="1"/>
  <c r="BF86" i="10"/>
  <c r="GI74" i="10"/>
  <c r="GI96" i="10"/>
  <c r="BG86" i="10"/>
  <c r="U70" i="10"/>
  <c r="X70" i="10"/>
  <c r="EX70" i="10" s="1"/>
  <c r="BA70" i="10"/>
  <c r="BF74" i="10"/>
  <c r="GH74" i="10" s="1"/>
  <c r="BF96" i="10"/>
  <c r="GH96" i="10" s="1"/>
  <c r="BC39" i="10"/>
  <c r="U39" i="10"/>
  <c r="EU39" i="10" s="1"/>
  <c r="EU38" i="10" s="1"/>
  <c r="X39" i="10"/>
  <c r="EX39" i="10" s="1"/>
  <c r="EX38" i="10" s="1"/>
  <c r="BC122" i="10"/>
  <c r="GE122" i="10" s="1"/>
  <c r="GE121" i="10" s="1"/>
  <c r="U122" i="10"/>
  <c r="EU122" i="10" s="1"/>
  <c r="EU121" i="10" s="1"/>
  <c r="X122" i="10"/>
  <c r="EX122" i="10" s="1"/>
  <c r="EX121" i="10" s="1"/>
  <c r="DN67" i="10"/>
  <c r="GC67" i="10" s="1"/>
  <c r="CH67" i="10"/>
  <c r="EU67" i="10" s="1"/>
  <c r="BC46" i="10"/>
  <c r="GE46" i="10" s="1"/>
  <c r="GE45" i="10" s="1"/>
  <c r="U46" i="10"/>
  <c r="EU46" i="10" s="1"/>
  <c r="ET45" i="10" s="1"/>
  <c r="X46" i="10"/>
  <c r="BG46" i="10" s="1"/>
  <c r="BC108" i="10"/>
  <c r="GE108" i="10" s="1"/>
  <c r="GE107" i="10" s="1"/>
  <c r="U108" i="10"/>
  <c r="EU108" i="10" s="1"/>
  <c r="EU107" i="10" s="1"/>
  <c r="X108" i="10"/>
  <c r="EX108" i="10" s="1"/>
  <c r="EX107" i="10" s="1"/>
  <c r="AC108" i="10"/>
  <c r="FC108" i="10" s="1"/>
  <c r="AG108" i="10"/>
  <c r="DP73" i="10"/>
  <c r="CH73" i="10"/>
  <c r="EU73" i="10" s="1"/>
  <c r="CK73" i="10"/>
  <c r="EX73" i="10" s="1"/>
  <c r="BH93" i="10"/>
  <c r="BR133" i="10"/>
  <c r="BS133" i="10"/>
  <c r="BT133" i="10"/>
  <c r="BU133" i="10"/>
  <c r="BV133" i="10"/>
  <c r="BW133" i="10"/>
  <c r="BX133" i="10"/>
  <c r="BQ133" i="10"/>
  <c r="EE133" i="10"/>
  <c r="EF133" i="10"/>
  <c r="EG133" i="10"/>
  <c r="EH133" i="10"/>
  <c r="EI133" i="10"/>
  <c r="EJ133" i="10"/>
  <c r="EK133" i="10"/>
  <c r="EL133" i="10"/>
  <c r="EM133" i="10"/>
  <c r="EN133" i="10"/>
  <c r="GL133" i="10"/>
  <c r="GL145" i="10" s="1"/>
  <c r="ED133" i="10"/>
  <c r="E133" i="10"/>
  <c r="F133" i="10"/>
  <c r="G133" i="10"/>
  <c r="I133" i="10"/>
  <c r="J133" i="10"/>
  <c r="K133" i="10"/>
  <c r="D133" i="10"/>
  <c r="BG70" i="10" l="1"/>
  <c r="EY133" i="10"/>
  <c r="EY145" i="10" s="1"/>
  <c r="BG39" i="10"/>
  <c r="DU67" i="10"/>
  <c r="GE73" i="10"/>
  <c r="GE69" i="10" s="1"/>
  <c r="DT73" i="10"/>
  <c r="GI73" i="10" s="1"/>
  <c r="DU73" i="10"/>
  <c r="BG108" i="10"/>
  <c r="BG122" i="10"/>
  <c r="GE39" i="10"/>
  <c r="GE38" i="10" s="1"/>
  <c r="BF39" i="10"/>
  <c r="FU133" i="10"/>
  <c r="FU145" i="10" s="1"/>
  <c r="GD45" i="10"/>
  <c r="EX69" i="10"/>
  <c r="ES69" i="10"/>
  <c r="EU70" i="10"/>
  <c r="EU69" i="10" s="1"/>
  <c r="EV45" i="10"/>
  <c r="EX46" i="10"/>
  <c r="GA69" i="10"/>
  <c r="GC70" i="10"/>
  <c r="GC69" i="10" s="1"/>
  <c r="ET62" i="10"/>
  <c r="GB62" i="10"/>
  <c r="FX133" i="10"/>
  <c r="FX145" i="10" s="1"/>
  <c r="EP133" i="10"/>
  <c r="EP145" i="10" s="1"/>
  <c r="FT133" i="10"/>
  <c r="FT145" i="10" s="1"/>
  <c r="EV69" i="10"/>
  <c r="FB133" i="10"/>
  <c r="FB145" i="10" s="1"/>
  <c r="FZ133" i="10"/>
  <c r="FZ145" i="10" s="1"/>
  <c r="FD133" i="10"/>
  <c r="FD145" i="10" s="1"/>
  <c r="EW69" i="10"/>
  <c r="CK69" i="10"/>
  <c r="DU69" i="10" s="1"/>
  <c r="ET69" i="10"/>
  <c r="CH69" i="10"/>
  <c r="ER45" i="10"/>
  <c r="ER133" i="10" s="1"/>
  <c r="ER145" i="10" s="1"/>
  <c r="GD69" i="10"/>
  <c r="DP69" i="10"/>
  <c r="GB45" i="10"/>
  <c r="EU45" i="10"/>
  <c r="FK62" i="10"/>
  <c r="GE62" i="10"/>
  <c r="BC69" i="10"/>
  <c r="EO62" i="10"/>
  <c r="EO133" i="10" s="1"/>
  <c r="EO145" i="10" s="1"/>
  <c r="FQ62" i="10"/>
  <c r="FS62" i="10"/>
  <c r="FC62" i="10"/>
  <c r="GC62" i="10"/>
  <c r="CH62" i="10"/>
  <c r="FA62" i="10"/>
  <c r="EU62" i="10"/>
  <c r="EQ62" i="10"/>
  <c r="EQ133" i="10" s="1"/>
  <c r="EQ145" i="10" s="1"/>
  <c r="FI62" i="10"/>
  <c r="DN62" i="10"/>
  <c r="DU62" i="10" s="1"/>
  <c r="FW133" i="10"/>
  <c r="FW145" i="10" s="1"/>
  <c r="BC45" i="10"/>
  <c r="GI92" i="10"/>
  <c r="BG92" i="10"/>
  <c r="FK107" i="10"/>
  <c r="AM107" i="10"/>
  <c r="ES107" i="10"/>
  <c r="U107" i="10"/>
  <c r="X45" i="10"/>
  <c r="U62" i="10"/>
  <c r="EV121" i="10"/>
  <c r="X121" i="10"/>
  <c r="ES38" i="10"/>
  <c r="U38" i="10"/>
  <c r="BA69" i="10"/>
  <c r="GH92" i="10"/>
  <c r="BF92" i="10"/>
  <c r="FO107" i="10"/>
  <c r="AQ107" i="10"/>
  <c r="FS107" i="10"/>
  <c r="AU107" i="10"/>
  <c r="FC107" i="10"/>
  <c r="AE107" i="10"/>
  <c r="EV107" i="10"/>
  <c r="X107" i="10"/>
  <c r="EV38" i="10"/>
  <c r="X38" i="10"/>
  <c r="FE107" i="10"/>
  <c r="FE133" i="10" s="1"/>
  <c r="FE145" i="10" s="1"/>
  <c r="AG107" i="10"/>
  <c r="GC107" i="10"/>
  <c r="BC107" i="10"/>
  <c r="U45" i="10"/>
  <c r="BA62" i="10"/>
  <c r="ES121" i="10"/>
  <c r="U121" i="10"/>
  <c r="GC38" i="10"/>
  <c r="BC38" i="10"/>
  <c r="X69" i="10"/>
  <c r="FY133" i="10"/>
  <c r="FY145" i="10" s="1"/>
  <c r="FA107" i="10"/>
  <c r="AC107" i="10"/>
  <c r="GC121" i="10"/>
  <c r="BC121" i="10"/>
  <c r="U69" i="10"/>
  <c r="AI107" i="10"/>
  <c r="GH86" i="10"/>
  <c r="GI86" i="10"/>
  <c r="DS67" i="10"/>
  <c r="GH67" i="10" s="1"/>
  <c r="BF70" i="10"/>
  <c r="GI70" i="10"/>
  <c r="DS73" i="10"/>
  <c r="GH73" i="10" s="1"/>
  <c r="BF46" i="10"/>
  <c r="GH46" i="10" s="1"/>
  <c r="GH45" i="10" s="1"/>
  <c r="DT67" i="10"/>
  <c r="GI67" i="10" s="1"/>
  <c r="BF122" i="10"/>
  <c r="BF108" i="10"/>
  <c r="GI46" i="10"/>
  <c r="GI45" i="10" s="1"/>
  <c r="P17" i="10"/>
  <c r="Q17" i="10"/>
  <c r="R17" i="10"/>
  <c r="T17" i="10"/>
  <c r="V17" i="10"/>
  <c r="Z17" i="10"/>
  <c r="AA17" i="10"/>
  <c r="AB17" i="10"/>
  <c r="AD17" i="10"/>
  <c r="AF17" i="10"/>
  <c r="AH17" i="10"/>
  <c r="AJ17" i="10"/>
  <c r="AL17" i="10"/>
  <c r="AN17" i="10"/>
  <c r="AP17" i="10"/>
  <c r="AR17" i="10"/>
  <c r="AT17" i="10"/>
  <c r="AV17" i="10"/>
  <c r="AX17" i="10"/>
  <c r="AZ17" i="10"/>
  <c r="BB17" i="10"/>
  <c r="BE17" i="10"/>
  <c r="P9" i="10"/>
  <c r="R9" i="10"/>
  <c r="T9" i="10"/>
  <c r="V9" i="10"/>
  <c r="Z9" i="10"/>
  <c r="AA9" i="10"/>
  <c r="AB9" i="10"/>
  <c r="AD9" i="10"/>
  <c r="AF9" i="10"/>
  <c r="AH9" i="10"/>
  <c r="AJ9" i="10"/>
  <c r="AL9" i="10"/>
  <c r="AN9" i="10"/>
  <c r="AP9" i="10"/>
  <c r="AR9" i="10"/>
  <c r="AT9" i="10"/>
  <c r="AV9" i="10"/>
  <c r="AX9" i="10"/>
  <c r="AZ9" i="10"/>
  <c r="BB9" i="10"/>
  <c r="BE9" i="10"/>
  <c r="GD133" i="10" l="1"/>
  <c r="GD145" i="10" s="1"/>
  <c r="GE133" i="10"/>
  <c r="GE145" i="10" s="1"/>
  <c r="EU133" i="10"/>
  <c r="EU145" i="10" s="1"/>
  <c r="EX45" i="10"/>
  <c r="EX133" i="10" s="1"/>
  <c r="EX145" i="10" s="1"/>
  <c r="EW45" i="10"/>
  <c r="EW133" i="10" s="1"/>
  <c r="EW145" i="10" s="1"/>
  <c r="BF38" i="10"/>
  <c r="GH39" i="10"/>
  <c r="GH38" i="10" s="1"/>
  <c r="BG107" i="10"/>
  <c r="GI108" i="10"/>
  <c r="GI107" i="10" s="1"/>
  <c r="BF121" i="10"/>
  <c r="GH122" i="10"/>
  <c r="GH121" i="10" s="1"/>
  <c r="BG121" i="10"/>
  <c r="GI122" i="10"/>
  <c r="GI121" i="10" s="1"/>
  <c r="BG38" i="10"/>
  <c r="GI39" i="10"/>
  <c r="BF107" i="10"/>
  <c r="GH108" i="10"/>
  <c r="GH107" i="10" s="1"/>
  <c r="GF69" i="10"/>
  <c r="GH70" i="10"/>
  <c r="DT69" i="10"/>
  <c r="DS69" i="10"/>
  <c r="GG69" i="10"/>
  <c r="GB133" i="10"/>
  <c r="GB145" i="10" s="1"/>
  <c r="ET133" i="10"/>
  <c r="ET145" i="10" s="1"/>
  <c r="FA133" i="10"/>
  <c r="FA145" i="10" s="1"/>
  <c r="EV133" i="10"/>
  <c r="EV145" i="10" s="1"/>
  <c r="FC133" i="10"/>
  <c r="FC145" i="10" s="1"/>
  <c r="GA62" i="10"/>
  <c r="GA133" i="10" s="1"/>
  <c r="GA145" i="10" s="1"/>
  <c r="DS62" i="10"/>
  <c r="DT62" i="10"/>
  <c r="ES62" i="10"/>
  <c r="ES133" i="10" s="1"/>
  <c r="ES145" i="10" s="1"/>
  <c r="BG45" i="10"/>
  <c r="BG62" i="10"/>
  <c r="BF69" i="10"/>
  <c r="BG69" i="10"/>
  <c r="BF45" i="10"/>
  <c r="BF62" i="10"/>
  <c r="GC133" i="10"/>
  <c r="GC145" i="10" s="1"/>
  <c r="GI38" i="10"/>
  <c r="BE133" i="10"/>
  <c r="BE147" i="10" s="1"/>
  <c r="AZ133" i="10"/>
  <c r="AZ147" i="10" s="1"/>
  <c r="AV133" i="10"/>
  <c r="AV147" i="10" s="1"/>
  <c r="AR133" i="10"/>
  <c r="AR147" i="10" s="1"/>
  <c r="AN133" i="10"/>
  <c r="AN147" i="10" s="1"/>
  <c r="AJ133" i="10"/>
  <c r="AJ147" i="10" s="1"/>
  <c r="AF133" i="10"/>
  <c r="AF147" i="10" s="1"/>
  <c r="AB133" i="10"/>
  <c r="AB147" i="10" s="1"/>
  <c r="Z133" i="10"/>
  <c r="Z147" i="10" s="1"/>
  <c r="T133" i="10"/>
  <c r="T147" i="10" s="1"/>
  <c r="BB133" i="10"/>
  <c r="BB147" i="10" s="1"/>
  <c r="AX133" i="10"/>
  <c r="AX147" i="10" s="1"/>
  <c r="AT133" i="10"/>
  <c r="AT147" i="10" s="1"/>
  <c r="AP133" i="10"/>
  <c r="AP147" i="10" s="1"/>
  <c r="AL133" i="10"/>
  <c r="AL147" i="10" s="1"/>
  <c r="AH133" i="10"/>
  <c r="AH147" i="10" s="1"/>
  <c r="AD133" i="10"/>
  <c r="AD147" i="10" s="1"/>
  <c r="AA133" i="10"/>
  <c r="AA147" i="10" s="1"/>
  <c r="V133" i="10"/>
  <c r="V147" i="10" s="1"/>
  <c r="R133" i="10"/>
  <c r="R147" i="10" s="1"/>
  <c r="P133" i="10"/>
  <c r="P147" i="10" s="1"/>
  <c r="GI69" i="10" l="1"/>
  <c r="GH69" i="10"/>
  <c r="GG45" i="10"/>
  <c r="GG133" i="10" s="1"/>
  <c r="GG145" i="10" s="1"/>
  <c r="GH62" i="10"/>
  <c r="GI62" i="10"/>
  <c r="BF133" i="10"/>
  <c r="BF147" i="10" s="1"/>
  <c r="CT105" i="10"/>
  <c r="FG105" i="10" s="1"/>
  <c r="CT44" i="10"/>
  <c r="FG44" i="10" s="1"/>
  <c r="FG38" i="10" s="1"/>
  <c r="GI133" i="10" l="1"/>
  <c r="GI145" i="10" s="1"/>
  <c r="GH133" i="10"/>
  <c r="GH145" i="10" s="1"/>
  <c r="CT61" i="10"/>
  <c r="FG61" i="10" s="1"/>
  <c r="CT60" i="10"/>
  <c r="FG60" i="10" s="1"/>
  <c r="CT121" i="10" l="1"/>
  <c r="DV143" i="10"/>
  <c r="DW143" i="10"/>
  <c r="DX143" i="10"/>
  <c r="DY143" i="10"/>
  <c r="GJ19" i="10" l="1"/>
  <c r="GJ17" i="10" s="1"/>
  <c r="GJ133" i="10" s="1"/>
  <c r="GJ145" i="10" s="1"/>
  <c r="GK19" i="10"/>
  <c r="GK17" i="10" s="1"/>
  <c r="GK133" i="10" s="1"/>
  <c r="GK145" i="10" s="1"/>
  <c r="DF22" i="10" l="1"/>
  <c r="FS22" i="10" s="1"/>
  <c r="FS17" i="10" s="1"/>
  <c r="DD22" i="10"/>
  <c r="DB22" i="10"/>
  <c r="FO22" i="10" s="1"/>
  <c r="FO17" i="10" s="1"/>
  <c r="CZ22" i="10"/>
  <c r="FM22" i="10" s="1"/>
  <c r="FM17" i="10" s="1"/>
  <c r="CX22" i="10"/>
  <c r="FK22" i="10" s="1"/>
  <c r="FK17" i="10" s="1"/>
  <c r="CT22" i="10"/>
  <c r="FG22" i="10" s="1"/>
  <c r="FG17" i="10" s="1"/>
  <c r="CT111" i="10"/>
  <c r="FG111" i="10" s="1"/>
  <c r="DF33" i="10"/>
  <c r="FS33" i="10" s="1"/>
  <c r="FS30" i="10" s="1"/>
  <c r="DD33" i="10"/>
  <c r="DB33" i="10"/>
  <c r="FO33" i="10" s="1"/>
  <c r="FO30" i="10" s="1"/>
  <c r="CZ33" i="10"/>
  <c r="FM33" i="10" s="1"/>
  <c r="FM30" i="10" s="1"/>
  <c r="CX33" i="10"/>
  <c r="FK33" i="10" s="1"/>
  <c r="FK30" i="10" s="1"/>
  <c r="CV33" i="10"/>
  <c r="FI33" i="10" s="1"/>
  <c r="FI30" i="10" s="1"/>
  <c r="CT33" i="10"/>
  <c r="FG33" i="10" s="1"/>
  <c r="FG30" i="10" s="1"/>
  <c r="Q9" i="10"/>
  <c r="Q133" i="10" s="1"/>
  <c r="Q147" i="10" s="1"/>
  <c r="O9" i="10"/>
  <c r="FF80" i="10"/>
  <c r="CT108" i="10"/>
  <c r="FG108" i="10" s="1"/>
  <c r="CT102" i="10"/>
  <c r="FG102" i="10" s="1"/>
  <c r="FG98" i="10" s="1"/>
  <c r="FQ22" i="10" l="1"/>
  <c r="FQ17" i="10" s="1"/>
  <c r="DU22" i="10"/>
  <c r="FQ33" i="10"/>
  <c r="FQ30" i="10" s="1"/>
  <c r="DU33" i="10"/>
  <c r="DF30" i="10"/>
  <c r="FR17" i="10"/>
  <c r="DF17" i="10"/>
  <c r="FH30" i="10"/>
  <c r="FF17" i="10"/>
  <c r="FP17" i="10"/>
  <c r="FJ17" i="10"/>
  <c r="FL17" i="10"/>
  <c r="CT98" i="10"/>
  <c r="FN17" i="10"/>
  <c r="FF38" i="10"/>
  <c r="CT120" i="10"/>
  <c r="FG120" i="10" s="1"/>
  <c r="FG114" i="10" s="1"/>
  <c r="CT114" i="10" l="1"/>
  <c r="CT59" i="10"/>
  <c r="FG59" i="10" s="1"/>
  <c r="FG55" i="10" s="1"/>
  <c r="DF28" i="10"/>
  <c r="FS28" i="10" s="1"/>
  <c r="FS23" i="10" s="1"/>
  <c r="FS133" i="10" s="1"/>
  <c r="FS145" i="10" s="1"/>
  <c r="DD28" i="10"/>
  <c r="DB28" i="10"/>
  <c r="FO28" i="10" s="1"/>
  <c r="CZ28" i="10"/>
  <c r="FM28" i="10" s="1"/>
  <c r="CX28" i="10"/>
  <c r="FK28" i="10" s="1"/>
  <c r="CV28" i="10"/>
  <c r="FI28" i="10" s="1"/>
  <c r="CT28" i="10"/>
  <c r="FG28" i="10" s="1"/>
  <c r="DD26" i="10"/>
  <c r="DB26" i="10"/>
  <c r="FO26" i="10" s="1"/>
  <c r="FO23" i="10" s="1"/>
  <c r="FO133" i="10" s="1"/>
  <c r="FO145" i="10" s="1"/>
  <c r="CZ26" i="10"/>
  <c r="FM26" i="10" s="1"/>
  <c r="FM23" i="10" s="1"/>
  <c r="FM133" i="10" s="1"/>
  <c r="FM145" i="10" s="1"/>
  <c r="CX26" i="10"/>
  <c r="FK26" i="10" s="1"/>
  <c r="FK23" i="10" s="1"/>
  <c r="FK133" i="10" s="1"/>
  <c r="FK145" i="10" s="1"/>
  <c r="CV26" i="10"/>
  <c r="FI26" i="10" s="1"/>
  <c r="FI23" i="10" s="1"/>
  <c r="FI133" i="10" s="1"/>
  <c r="FI145" i="10" s="1"/>
  <c r="CT26" i="10"/>
  <c r="FG26" i="10" s="1"/>
  <c r="DR133" i="10"/>
  <c r="DR146" i="10" s="1"/>
  <c r="FR30" i="10"/>
  <c r="FP30" i="10"/>
  <c r="FN30" i="10"/>
  <c r="FL30" i="10"/>
  <c r="FJ30" i="10"/>
  <c r="FF30" i="10"/>
  <c r="FF121" i="10"/>
  <c r="CT110" i="10"/>
  <c r="FG110" i="10" s="1"/>
  <c r="FF98" i="10"/>
  <c r="CT109" i="10"/>
  <c r="FG109" i="10" s="1"/>
  <c r="FQ26" i="10" l="1"/>
  <c r="DU26" i="10"/>
  <c r="FQ28" i="10"/>
  <c r="DU28" i="10"/>
  <c r="FG23" i="10"/>
  <c r="FG107" i="10"/>
  <c r="FG133" i="10" s="1"/>
  <c r="FG145" i="10" s="1"/>
  <c r="FR23" i="10"/>
  <c r="FR133" i="10" s="1"/>
  <c r="FR145" i="10" s="1"/>
  <c r="DF23" i="10"/>
  <c r="FL23" i="10"/>
  <c r="FL133" i="10" s="1"/>
  <c r="FL145" i="10" s="1"/>
  <c r="FF55" i="10"/>
  <c r="CT55" i="10"/>
  <c r="FF92" i="10"/>
  <c r="CT92" i="10"/>
  <c r="FF107" i="10"/>
  <c r="CT107" i="10"/>
  <c r="FF114" i="10"/>
  <c r="CT86" i="10"/>
  <c r="FF23" i="10"/>
  <c r="FN23" i="10"/>
  <c r="FN133" i="10" s="1"/>
  <c r="FN145" i="10" s="1"/>
  <c r="FH23" i="10"/>
  <c r="FH133" i="10" s="1"/>
  <c r="FH145" i="10" s="1"/>
  <c r="FP23" i="10"/>
  <c r="FP133" i="10" s="1"/>
  <c r="FP145" i="10" s="1"/>
  <c r="FF86" i="10"/>
  <c r="FJ23" i="10"/>
  <c r="FJ133" i="10" s="1"/>
  <c r="FJ145" i="10" s="1"/>
  <c r="FQ23" i="10" l="1"/>
  <c r="FQ133" i="10" s="1"/>
  <c r="FQ145" i="10" s="1"/>
  <c r="FF133" i="10"/>
  <c r="FF145" i="10" s="1"/>
  <c r="DT133" i="10"/>
  <c r="DT146" i="10" s="1"/>
  <c r="DS133" i="10"/>
  <c r="DS146" i="10" s="1"/>
  <c r="BC17" i="10" l="1"/>
  <c r="AW17" i="10"/>
  <c r="AU17" i="10"/>
  <c r="AS17" i="10"/>
  <c r="AQ17" i="10"/>
  <c r="AO17" i="10"/>
  <c r="AM17" i="10"/>
  <c r="AK17" i="10"/>
  <c r="AI17" i="10"/>
  <c r="AG17" i="10"/>
  <c r="AE17" i="10"/>
  <c r="AC17" i="10"/>
  <c r="Y17" i="10"/>
  <c r="W17" i="10"/>
  <c r="S17" i="10"/>
  <c r="O17" i="10"/>
  <c r="O133" i="10" s="1"/>
  <c r="O147" i="10" s="1"/>
  <c r="AY17" i="10"/>
  <c r="U17" i="10" l="1"/>
  <c r="BA17" i="10"/>
  <c r="X17" i="10"/>
  <c r="BG17" i="10" l="1"/>
  <c r="U9" i="10" l="1"/>
  <c r="U133" i="10" s="1"/>
  <c r="U147" i="10" s="1"/>
  <c r="M9" i="10"/>
  <c r="L9" i="10"/>
  <c r="N9" i="10"/>
  <c r="BY9" i="10"/>
  <c r="CA9" i="10"/>
  <c r="DG133" i="10"/>
  <c r="DG146" i="10" s="1"/>
  <c r="DI133" i="10"/>
  <c r="DI146" i="10" s="1"/>
  <c r="DK133" i="10"/>
  <c r="DK146" i="10" s="1"/>
  <c r="DM133" i="10"/>
  <c r="DM146" i="10" s="1"/>
  <c r="DO133" i="10"/>
  <c r="DO146" i="10" s="1"/>
  <c r="CE38" i="10"/>
  <c r="CE30" i="10"/>
  <c r="CE23" i="10"/>
  <c r="CE17" i="10"/>
  <c r="DE38" i="10"/>
  <c r="DC38" i="10"/>
  <c r="DA38" i="10"/>
  <c r="CY38" i="10"/>
  <c r="CW38" i="10"/>
  <c r="CU38" i="10"/>
  <c r="CS38" i="10"/>
  <c r="CQ38" i="10"/>
  <c r="CO38" i="10"/>
  <c r="CN38" i="10"/>
  <c r="CM38" i="10"/>
  <c r="CI38" i="10"/>
  <c r="CG38" i="10"/>
  <c r="CC38" i="10"/>
  <c r="CA38" i="10"/>
  <c r="BY38" i="10"/>
  <c r="DE30" i="10"/>
  <c r="DC30" i="10"/>
  <c r="DA30" i="10"/>
  <c r="CY30" i="10"/>
  <c r="CW30" i="10"/>
  <c r="CU30" i="10"/>
  <c r="CS30" i="10"/>
  <c r="CQ30" i="10"/>
  <c r="CO30" i="10"/>
  <c r="CN30" i="10"/>
  <c r="CM30" i="10"/>
  <c r="CI30" i="10"/>
  <c r="CG30" i="10"/>
  <c r="CC30" i="10"/>
  <c r="CA30" i="10"/>
  <c r="BY30" i="10"/>
  <c r="DE23" i="10"/>
  <c r="DC23" i="10"/>
  <c r="DA23" i="10"/>
  <c r="CY23" i="10"/>
  <c r="CW23" i="10"/>
  <c r="CU23" i="10"/>
  <c r="CS23" i="10"/>
  <c r="CQ23" i="10"/>
  <c r="CO23" i="10"/>
  <c r="CN23" i="10"/>
  <c r="CM23" i="10"/>
  <c r="CI23" i="10"/>
  <c r="CG23" i="10"/>
  <c r="CC23" i="10"/>
  <c r="CA23" i="10"/>
  <c r="BY23" i="10"/>
  <c r="DE17" i="10"/>
  <c r="DC17" i="10"/>
  <c r="DA17" i="10"/>
  <c r="CY17" i="10"/>
  <c r="CW17" i="10"/>
  <c r="CU17" i="10"/>
  <c r="CS17" i="10"/>
  <c r="CQ17" i="10"/>
  <c r="CO17" i="10"/>
  <c r="CN17" i="10"/>
  <c r="CM17" i="10"/>
  <c r="CI17" i="10"/>
  <c r="CG17" i="10"/>
  <c r="CC17" i="10"/>
  <c r="CA17" i="10"/>
  <c r="BY17" i="10"/>
  <c r="N17" i="10"/>
  <c r="L17" i="10"/>
  <c r="N133" i="10" l="1"/>
  <c r="L133" i="10"/>
  <c r="CY133" i="10"/>
  <c r="CY146" i="10" s="1"/>
  <c r="DC133" i="10"/>
  <c r="DC146" i="10" s="1"/>
  <c r="CA133" i="10"/>
  <c r="CG133" i="10"/>
  <c r="CG146" i="10" s="1"/>
  <c r="CM133" i="10"/>
  <c r="CM146" i="10" s="1"/>
  <c r="CO133" i="10"/>
  <c r="CO146" i="10" s="1"/>
  <c r="CS133" i="10"/>
  <c r="CS146" i="10" s="1"/>
  <c r="CE133" i="10"/>
  <c r="CE146" i="10" s="1"/>
  <c r="CW133" i="10"/>
  <c r="CW146" i="10" s="1"/>
  <c r="DA133" i="10"/>
  <c r="DA146" i="10" s="1"/>
  <c r="DE133" i="10"/>
  <c r="DE146" i="10" s="1"/>
  <c r="BY133" i="10"/>
  <c r="CC133" i="10"/>
  <c r="CC146" i="10" s="1"/>
  <c r="CI133" i="10"/>
  <c r="CI146" i="10" s="1"/>
  <c r="CN133" i="10"/>
  <c r="CN146" i="10" s="1"/>
  <c r="CQ133" i="10"/>
  <c r="CQ146" i="10" s="1"/>
  <c r="CU133" i="10"/>
  <c r="CU146" i="10" s="1"/>
  <c r="X9" i="10"/>
  <c r="X133" i="10" s="1"/>
  <c r="X147" i="10" s="1"/>
  <c r="AG9" i="10"/>
  <c r="AG133" i="10" s="1"/>
  <c r="AG147" i="10" s="1"/>
  <c r="AO9" i="10"/>
  <c r="AO133" i="10" s="1"/>
  <c r="AO147" i="10" s="1"/>
  <c r="S9" i="10"/>
  <c r="S133" i="10" s="1"/>
  <c r="S147" i="10" s="1"/>
  <c r="Y9" i="10"/>
  <c r="Y133" i="10" s="1"/>
  <c r="Y147" i="10" s="1"/>
  <c r="AI9" i="10"/>
  <c r="AI133" i="10" s="1"/>
  <c r="AI147" i="10" s="1"/>
  <c r="AS9" i="10"/>
  <c r="AS133" i="10" s="1"/>
  <c r="AS147" i="10" s="1"/>
  <c r="BA9" i="10"/>
  <c r="BA133" i="10" s="1"/>
  <c r="BA147" i="10" s="1"/>
  <c r="AY9" i="10"/>
  <c r="AY133" i="10" s="1"/>
  <c r="AY147" i="10" s="1"/>
  <c r="AC9" i="10"/>
  <c r="AC133" i="10" s="1"/>
  <c r="AC147" i="10" s="1"/>
  <c r="AM9" i="10"/>
  <c r="AM133" i="10" s="1"/>
  <c r="AM147" i="10" s="1"/>
  <c r="AU9" i="10"/>
  <c r="AU133" i="10" s="1"/>
  <c r="AU147" i="10" s="1"/>
  <c r="BC9" i="10"/>
  <c r="BC133" i="10" s="1"/>
  <c r="BC147" i="10" s="1"/>
  <c r="AQ9" i="10"/>
  <c r="AQ133" i="10" s="1"/>
  <c r="AQ147" i="10" s="1"/>
  <c r="W9" i="10"/>
  <c r="W133" i="10" s="1"/>
  <c r="W147" i="10" s="1"/>
  <c r="AE9" i="10"/>
  <c r="AE133" i="10" s="1"/>
  <c r="AE147" i="10" s="1"/>
  <c r="AK9" i="10"/>
  <c r="AK133" i="10" s="1"/>
  <c r="AK147" i="10" s="1"/>
  <c r="AW9" i="10"/>
  <c r="AW133" i="10" s="1"/>
  <c r="AW147" i="10" s="1"/>
  <c r="CP38" i="10"/>
  <c r="CX38" i="10"/>
  <c r="CF38" i="10"/>
  <c r="CV38" i="10"/>
  <c r="CT38" i="10"/>
  <c r="DD38" i="10"/>
  <c r="CZ38" i="10"/>
  <c r="BZ30" i="10"/>
  <c r="CP30" i="10"/>
  <c r="CX30" i="10"/>
  <c r="CJ38" i="10"/>
  <c r="DB38" i="10"/>
  <c r="CR38" i="10"/>
  <c r="CR30" i="10"/>
  <c r="CZ30" i="10"/>
  <c r="CJ17" i="10"/>
  <c r="CT30" i="10"/>
  <c r="DB30" i="10"/>
  <c r="CV30" i="10"/>
  <c r="DD30" i="10"/>
  <c r="CJ23" i="10"/>
  <c r="M17" i="10"/>
  <c r="M133" i="10" s="1"/>
  <c r="BZ9" i="10"/>
  <c r="BZ17" i="10"/>
  <c r="CF23" i="10"/>
  <c r="BZ38" i="10"/>
  <c r="CF30" i="10"/>
  <c r="BZ23" i="10"/>
  <c r="CR17" i="10"/>
  <c r="CV17" i="10"/>
  <c r="CX17" i="10"/>
  <c r="CT23" i="10"/>
  <c r="DD23" i="10"/>
  <c r="CP17" i="10"/>
  <c r="CT17" i="10"/>
  <c r="CZ17" i="10"/>
  <c r="DB17" i="10"/>
  <c r="DD17" i="10"/>
  <c r="CP23" i="10"/>
  <c r="CR23" i="10"/>
  <c r="CV23" i="10"/>
  <c r="CX23" i="10"/>
  <c r="CZ23" i="10"/>
  <c r="DB23" i="10"/>
  <c r="CJ30" i="10"/>
  <c r="DP133" i="10"/>
  <c r="DP146" i="10" s="1"/>
  <c r="CF17" i="10"/>
  <c r="DH133" i="10"/>
  <c r="DH146" i="10" s="1"/>
  <c r="DJ133" i="10"/>
  <c r="DJ146" i="10" s="1"/>
  <c r="CB133" i="10" l="1"/>
  <c r="DF133" i="10"/>
  <c r="DF146" i="10" s="1"/>
  <c r="CL133" i="10"/>
  <c r="CL146" i="10" s="1"/>
  <c r="CX133" i="10"/>
  <c r="CX146" i="10" s="1"/>
  <c r="CT133" i="10"/>
  <c r="CT146" i="10" s="1"/>
  <c r="CP133" i="10"/>
  <c r="CP146" i="10" s="1"/>
  <c r="DB133" i="10"/>
  <c r="DB146" i="10" s="1"/>
  <c r="CZ133" i="10"/>
  <c r="CZ146" i="10" s="1"/>
  <c r="DD133" i="10"/>
  <c r="DD146" i="10" s="1"/>
  <c r="CR133" i="10"/>
  <c r="CR146" i="10" s="1"/>
  <c r="CF133" i="10"/>
  <c r="CF146" i="10" s="1"/>
  <c r="CJ133" i="10"/>
  <c r="CJ146" i="10" s="1"/>
  <c r="CD133" i="10"/>
  <c r="CD146" i="10" s="1"/>
  <c r="CV133" i="10"/>
  <c r="CV146" i="10" s="1"/>
  <c r="BG9" i="10"/>
  <c r="CY143" i="10"/>
  <c r="CO143" i="10"/>
  <c r="DO143" i="10"/>
  <c r="CU143" i="10"/>
  <c r="DG143" i="10"/>
  <c r="DC143" i="10"/>
  <c r="DI143" i="10"/>
  <c r="DK143" i="10"/>
  <c r="DM143" i="10"/>
  <c r="CN143" i="10"/>
  <c r="CQ143" i="10"/>
  <c r="CI143" i="10"/>
  <c r="DA143" i="10"/>
  <c r="DE143" i="10"/>
  <c r="CG143" i="10"/>
  <c r="CS143" i="10"/>
  <c r="CM143" i="10"/>
  <c r="CC143" i="10"/>
  <c r="CW143" i="10"/>
  <c r="CE143" i="10"/>
  <c r="P140" i="10"/>
  <c r="P143" i="10"/>
  <c r="T140" i="10"/>
  <c r="T143" i="10"/>
  <c r="AN140" i="10"/>
  <c r="AN143" i="10"/>
  <c r="AB140" i="10"/>
  <c r="AB143" i="10"/>
  <c r="AX140" i="10"/>
  <c r="AF140" i="10"/>
  <c r="AF143" i="10"/>
  <c r="R140" i="10"/>
  <c r="R143" i="10"/>
  <c r="AA140" i="10"/>
  <c r="AA143" i="10"/>
  <c r="AV140" i="10"/>
  <c r="AD140" i="10"/>
  <c r="AD143" i="10"/>
  <c r="AR140" i="10"/>
  <c r="Z140" i="10"/>
  <c r="Z143" i="10"/>
  <c r="AJ140" i="10"/>
  <c r="AJ143" i="10"/>
  <c r="O140" i="10"/>
  <c r="AL140" i="10"/>
  <c r="AL143" i="10"/>
  <c r="AP140" i="10"/>
  <c r="AP143" i="10"/>
  <c r="V140" i="10"/>
  <c r="V143" i="10"/>
  <c r="AT140" i="10"/>
  <c r="BB140" i="10"/>
  <c r="AZ140" i="10"/>
  <c r="AH140" i="10"/>
  <c r="AH143" i="10"/>
  <c r="CK17" i="10"/>
  <c r="DU17" i="10" s="1"/>
  <c r="CK30" i="10"/>
  <c r="DU30" i="10" s="1"/>
  <c r="CH17" i="10"/>
  <c r="CK38" i="10"/>
  <c r="DU38" i="10" s="1"/>
  <c r="DN133" i="10"/>
  <c r="DN146" i="10" s="1"/>
  <c r="CH30" i="10"/>
  <c r="CH23" i="10"/>
  <c r="DL133" i="10"/>
  <c r="DL146" i="10" s="1"/>
  <c r="CH38" i="10"/>
  <c r="CK23" i="10"/>
  <c r="DU23" i="10" s="1"/>
  <c r="CB146" i="10" l="1"/>
  <c r="CH133" i="10"/>
  <c r="CH146" i="10" s="1"/>
  <c r="CK133" i="10"/>
  <c r="CK146" i="10" s="1"/>
  <c r="DT143" i="10"/>
  <c r="CD143" i="10"/>
  <c r="DD143" i="10"/>
  <c r="CF143" i="10"/>
  <c r="DF143" i="10"/>
  <c r="CX143" i="10"/>
  <c r="CP143" i="10"/>
  <c r="DP143" i="10"/>
  <c r="CZ143" i="10"/>
  <c r="DJ143" i="10"/>
  <c r="DB143" i="10"/>
  <c r="CT143" i="10"/>
  <c r="CR143" i="10"/>
  <c r="DH143" i="10"/>
  <c r="CJ143" i="10"/>
  <c r="CV143" i="10"/>
  <c r="CL143" i="10"/>
  <c r="CB143" i="10"/>
  <c r="AM140" i="10"/>
  <c r="AM143" i="10"/>
  <c r="AE140" i="10"/>
  <c r="AE143" i="10"/>
  <c r="AG140" i="10"/>
  <c r="AG143" i="10"/>
  <c r="Y140" i="10"/>
  <c r="Y143" i="10"/>
  <c r="BC140" i="10"/>
  <c r="AI140" i="10"/>
  <c r="AI143" i="10"/>
  <c r="AO140" i="10"/>
  <c r="AO143" i="10"/>
  <c r="Q140" i="10"/>
  <c r="Q143" i="10"/>
  <c r="S140" i="10"/>
  <c r="S143" i="10"/>
  <c r="AK140" i="10"/>
  <c r="AK143" i="10"/>
  <c r="AU140" i="10"/>
  <c r="AW140" i="10"/>
  <c r="AC140" i="10"/>
  <c r="AC143" i="10"/>
  <c r="W140" i="10"/>
  <c r="W143" i="10"/>
  <c r="AQ140" i="10"/>
  <c r="O143" i="10"/>
  <c r="DU133" i="10" l="1"/>
  <c r="DU143" i="10" s="1"/>
  <c r="DL143" i="10"/>
  <c r="CK143" i="10"/>
  <c r="CH143" i="10"/>
  <c r="DN143" i="10"/>
  <c r="U140" i="10"/>
  <c r="U143" i="10"/>
  <c r="BA140" i="10"/>
  <c r="AY140" i="10"/>
  <c r="AS140" i="10"/>
  <c r="X140" i="10"/>
  <c r="X143" i="10"/>
  <c r="BZ133" i="10" l="1"/>
  <c r="BG133" i="10"/>
  <c r="BG143" i="10" l="1"/>
  <c r="BG147" i="10"/>
</calcChain>
</file>

<file path=xl/sharedStrings.xml><?xml version="1.0" encoding="utf-8"?>
<sst xmlns="http://schemas.openxmlformats.org/spreadsheetml/2006/main" count="857" uniqueCount="202">
  <si>
    <t>Ф.И.О. преподавателя</t>
  </si>
  <si>
    <t>экзамены</t>
  </si>
  <si>
    <t>лекции</t>
  </si>
  <si>
    <t>консультации перед экзаменами</t>
  </si>
  <si>
    <t>внеаудиторное чтение</t>
  </si>
  <si>
    <t>курсовая работа</t>
  </si>
  <si>
    <t>государственные экзамены</t>
  </si>
  <si>
    <t>Всего</t>
  </si>
  <si>
    <t>Должность</t>
  </si>
  <si>
    <t>по курсантам, слушателям</t>
  </si>
  <si>
    <t>Ставка</t>
  </si>
  <si>
    <t>текущие консультации</t>
  </si>
  <si>
    <t>Плановая нагрузка на начало учебного года</t>
  </si>
  <si>
    <t>Плановая аудиторная нагрузка на начало учебного года</t>
  </si>
  <si>
    <t>Прим.</t>
  </si>
  <si>
    <t>РАСЧЕТ</t>
  </si>
  <si>
    <t>учебной нагрузки профессорско-преподавательского состава</t>
  </si>
  <si>
    <t>Наименование дисциплины</t>
  </si>
  <si>
    <t>Специальность</t>
  </si>
  <si>
    <t>Форма обучения</t>
  </si>
  <si>
    <t>Факультет</t>
  </si>
  <si>
    <t>Курс, группа</t>
  </si>
  <si>
    <t>Семестр</t>
  </si>
  <si>
    <t>Количество</t>
  </si>
  <si>
    <t>Обучающихся</t>
  </si>
  <si>
    <t>Поток</t>
  </si>
  <si>
    <t>Групп</t>
  </si>
  <si>
    <t>Подгрупп</t>
  </si>
  <si>
    <t>Анализ</t>
  </si>
  <si>
    <t>проверка лабораторной работы</t>
  </si>
  <si>
    <t>вступительные и кандитатские экзамены (адъюнктура)</t>
  </si>
  <si>
    <t>№п/п</t>
  </si>
  <si>
    <t>уч. степень, уч. звание</t>
  </si>
  <si>
    <t xml:space="preserve"> </t>
  </si>
  <si>
    <t>ИТОГО:</t>
  </si>
  <si>
    <t>семинары</t>
  </si>
  <si>
    <t>практические занятия в группе</t>
  </si>
  <si>
    <t>практические занятия в подгруппе</t>
  </si>
  <si>
    <t>учения, д/и, круглый стол</t>
  </si>
  <si>
    <t>практика руководство</t>
  </si>
  <si>
    <t>ВКР   руководство</t>
  </si>
  <si>
    <t>контрольная работа аудиторная</t>
  </si>
  <si>
    <t>контрольная работа домашняя</t>
  </si>
  <si>
    <t>проверка практикума, реферата</t>
  </si>
  <si>
    <t>защита практики</t>
  </si>
  <si>
    <t>вступительные испытания</t>
  </si>
  <si>
    <t>руководство адъюнктами</t>
  </si>
  <si>
    <t>Московского университета МВД России имени В.Я.Кикотя</t>
  </si>
  <si>
    <t>кафедры ИСТОРИИ ГОСУДАРСТВА И ПРАВА</t>
  </si>
  <si>
    <t>Абдрахманов А.И. к.ю.н., доцент</t>
  </si>
  <si>
    <t>доцент кафедры</t>
  </si>
  <si>
    <t>Артамонов Ю.А. к.и.н.,доцент</t>
  </si>
  <si>
    <t>преподаватель</t>
  </si>
  <si>
    <t>начальник кафедры</t>
  </si>
  <si>
    <t>Ермаков Е.Г. к.ю.н.,доцент</t>
  </si>
  <si>
    <t>Журов А.Н. к.и.н.,доцент</t>
  </si>
  <si>
    <t>Иванов А.А. д.ю.н.,профессор</t>
  </si>
  <si>
    <t>профессор</t>
  </si>
  <si>
    <t>Иванченко Ю.А. к.ю.н.</t>
  </si>
  <si>
    <t>Малыгин А.Я. д.ю.н.,профессор</t>
  </si>
  <si>
    <t>Мельник Е.В.</t>
  </si>
  <si>
    <t>заместитель начальника кафедры</t>
  </si>
  <si>
    <t>Михайлова Н.В. д.ю.н., профессор</t>
  </si>
  <si>
    <t xml:space="preserve"> Никитин А.Н. д.и.н.,д.ю.н.,профессор</t>
  </si>
  <si>
    <t>Рифицкий Г.П. д.и.н.,доцент</t>
  </si>
  <si>
    <t>Феднева Н.Л. к.и.н., доцент</t>
  </si>
  <si>
    <t xml:space="preserve"> Хабарин О.М.</t>
  </si>
  <si>
    <t xml:space="preserve"> Яцкова А.П. к.ю.н.,доцент</t>
  </si>
  <si>
    <t>Начальник кафедры истории государства и права</t>
  </si>
  <si>
    <t>.</t>
  </si>
  <si>
    <t xml:space="preserve">Фактическая нагрузка </t>
  </si>
  <si>
    <t xml:space="preserve">Фактическая аудиторная нагрузка </t>
  </si>
  <si>
    <t xml:space="preserve">Плановая нагрузка </t>
  </si>
  <si>
    <t xml:space="preserve">Плановая аудиторная нагрузка </t>
  </si>
  <si>
    <t>минимальная норма</t>
  </si>
  <si>
    <t>Беспалова Е. А. к.ю.н.</t>
  </si>
  <si>
    <t>Гостев С.С. К.ю.н.</t>
  </si>
  <si>
    <t>Матиенко Т.Л. д.ю.н., доцент</t>
  </si>
  <si>
    <t>на первое полугодие 2019-2020 учебного года</t>
  </si>
  <si>
    <t>на второе полугодие 2019-2020   учебного года</t>
  </si>
  <si>
    <t>на 2019-2020   учебный год</t>
  </si>
  <si>
    <t>замнач. кафедры</t>
  </si>
  <si>
    <t>История России</t>
  </si>
  <si>
    <t>10.05.05</t>
  </si>
  <si>
    <t>очная</t>
  </si>
  <si>
    <t>ФПСОИБ</t>
  </si>
  <si>
    <t xml:space="preserve">История </t>
  </si>
  <si>
    <t>37.05.02</t>
  </si>
  <si>
    <t>ФПИС(псих)</t>
  </si>
  <si>
    <t>1 курс</t>
  </si>
  <si>
    <t>История ОВД</t>
  </si>
  <si>
    <t>40.05.01</t>
  </si>
  <si>
    <t>заоч (6)</t>
  </si>
  <si>
    <t>ФЗО</t>
  </si>
  <si>
    <t>1 знб</t>
  </si>
  <si>
    <t>1 уст</t>
  </si>
  <si>
    <t>40.05.02</t>
  </si>
  <si>
    <t>1 ЗПД</t>
  </si>
  <si>
    <t>История государства и права России</t>
  </si>
  <si>
    <t>История сыска России</t>
  </si>
  <si>
    <t>Римское право</t>
  </si>
  <si>
    <t>очная(ГП)</t>
  </si>
  <si>
    <t>МПФ</t>
  </si>
  <si>
    <t>История гос-ва и права заруб. стран</t>
  </si>
  <si>
    <t>Адъюнкты руководство ИГП</t>
  </si>
  <si>
    <t>40.07.01 / 12.00.01</t>
  </si>
  <si>
    <t>ФПНПиНК</t>
  </si>
  <si>
    <t xml:space="preserve">Адъюнкты (ИГП) </t>
  </si>
  <si>
    <t>2 год</t>
  </si>
  <si>
    <t>Кандидатский экзамен ИГП</t>
  </si>
  <si>
    <t>3 год</t>
  </si>
  <si>
    <t>ФПИС(след)</t>
  </si>
  <si>
    <t>ФПСППООП</t>
  </si>
  <si>
    <t>ИПСОПР</t>
  </si>
  <si>
    <t>ФПСОПП</t>
  </si>
  <si>
    <t>1А</t>
  </si>
  <si>
    <t>1 З</t>
  </si>
  <si>
    <t>История</t>
  </si>
  <si>
    <t>40.05.03</t>
  </si>
  <si>
    <t>ФПИС(экс)</t>
  </si>
  <si>
    <t>40.02.02</t>
  </si>
  <si>
    <t>заоч (3)</t>
  </si>
  <si>
    <t>1 СПО</t>
  </si>
  <si>
    <t>44.05.01</t>
  </si>
  <si>
    <t>ИПСД ОВД</t>
  </si>
  <si>
    <t>1П(СП)</t>
  </si>
  <si>
    <t>ИСЭ</t>
  </si>
  <si>
    <t>2Е</t>
  </si>
  <si>
    <t>4ф</t>
  </si>
  <si>
    <t xml:space="preserve">Адъюнкты (Прикладные методы научного исследования)(ИГП) </t>
  </si>
  <si>
    <t>1 год</t>
  </si>
  <si>
    <t>1 ВПД</t>
  </si>
  <si>
    <t>2 уст</t>
  </si>
  <si>
    <t>2 знб</t>
  </si>
  <si>
    <t>2 ЗПД</t>
  </si>
  <si>
    <t>40.03.01</t>
  </si>
  <si>
    <t>заоч (4)</t>
  </si>
  <si>
    <t>1 Вб</t>
  </si>
  <si>
    <t>600-900</t>
  </si>
  <si>
    <t>450-900</t>
  </si>
  <si>
    <t>700-900</t>
  </si>
  <si>
    <t>500-900</t>
  </si>
  <si>
    <t>138-225</t>
  </si>
  <si>
    <t>413-675</t>
  </si>
  <si>
    <t>550-900</t>
  </si>
  <si>
    <t>44.05.01(ПиПДП)</t>
  </si>
  <si>
    <t>1 ВП</t>
  </si>
  <si>
    <t>1И</t>
  </si>
  <si>
    <t>ФПИС(иб)</t>
  </si>
  <si>
    <t>38.05.01</t>
  </si>
  <si>
    <t>ФПСПЭБиПК</t>
  </si>
  <si>
    <t>1Ж</t>
  </si>
  <si>
    <t xml:space="preserve">  </t>
  </si>
  <si>
    <t>1А, 104</t>
  </si>
  <si>
    <t>1 З, 109</t>
  </si>
  <si>
    <t>1 СПО, 1</t>
  </si>
  <si>
    <t>1А, 101,10,103</t>
  </si>
  <si>
    <t>1 З,107,108</t>
  </si>
  <si>
    <t>1 знб,1,2</t>
  </si>
  <si>
    <t>2 "З", 209,210</t>
  </si>
  <si>
    <t>1 "С", 127</t>
  </si>
  <si>
    <t>1 ЗПД, 2,3,4</t>
  </si>
  <si>
    <t xml:space="preserve">   </t>
  </si>
  <si>
    <t>1 Г, 114,115</t>
  </si>
  <si>
    <t>1В-2, 112, 113</t>
  </si>
  <si>
    <t>1В-1, 110,111</t>
  </si>
  <si>
    <t>1В-2,112,113</t>
  </si>
  <si>
    <t>1 "Д"117,118</t>
  </si>
  <si>
    <t>1Д,117,118,119,120</t>
  </si>
  <si>
    <t>1А,101,102,103</t>
  </si>
  <si>
    <t>МПФ,107,108,109</t>
  </si>
  <si>
    <t>1 З,107,108,109</t>
  </si>
  <si>
    <t>2А,201,202,203</t>
  </si>
  <si>
    <t>1 ВПД,1,2,3,4</t>
  </si>
  <si>
    <t>1В-1,110,111</t>
  </si>
  <si>
    <t>1 Г, 116</t>
  </si>
  <si>
    <t>1 Г,116</t>
  </si>
  <si>
    <t>1 "Д",119,120</t>
  </si>
  <si>
    <t>1А,104</t>
  </si>
  <si>
    <t>1 Г, 114,115,116</t>
  </si>
  <si>
    <t>1В-2, 112</t>
  </si>
  <si>
    <t>1В-2, 113</t>
  </si>
  <si>
    <t>2И,228,229</t>
  </si>
  <si>
    <t>Дипломники (ИГП)</t>
  </si>
  <si>
    <t>5А</t>
  </si>
  <si>
    <t>5 Л</t>
  </si>
  <si>
    <t xml:space="preserve"> экзамены</t>
  </si>
  <si>
    <t>1 ЗПД,1,5</t>
  </si>
  <si>
    <t>1 знб 1,2</t>
  </si>
  <si>
    <t>1 ЗПД,1,2,3,4,5</t>
  </si>
  <si>
    <t>История сыска России (ф-в)</t>
  </si>
  <si>
    <t>6 ЗПД (ОРД)</t>
  </si>
  <si>
    <t>11ф</t>
  </si>
  <si>
    <t>1 С, 128</t>
  </si>
  <si>
    <t>1 С, 130</t>
  </si>
  <si>
    <t>1 С,127</t>
  </si>
  <si>
    <t>5 ЗПД (ОРД)</t>
  </si>
  <si>
    <t>10 уст</t>
  </si>
  <si>
    <t>адъюнкты</t>
  </si>
  <si>
    <t>Адъюнкты (Педагогическая практика) ИГП</t>
  </si>
  <si>
    <t>зачет устный</t>
  </si>
  <si>
    <t>зачет письменный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</si>
</sst>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9" x14ac:knownFonts="1">
    <font>
      <sz val="10"/>
      <name val="Arial Cyr"/>
      <charset val="204"/>
    </font>
    <font>
      <sz val="10"/>
      <name val="Arial Cyr"/>
      <charset val="204"/>
    </font>
    <font>
      <sz val="10"/>
      <name val="Arial Cyr"/>
      <family val="2"/>
      <charset val="204"/>
    </font>
    <font>
      <sz val="14"/>
      <name val="Times New Roman Cyr"/>
      <family val="1"/>
      <charset val="204"/>
    </font>
    <font>
      <sz val="12"/>
      <name val="Times New Roman Cyr"/>
      <family val="1"/>
      <charset val="204"/>
    </font>
    <font>
      <sz val="14"/>
      <color indexed="10"/>
      <name val="Times New Roman Cyr"/>
      <family val="1"/>
      <charset val="204"/>
    </font>
    <font>
      <sz val="12"/>
      <name val="Arial Cyr"/>
      <charset val="204"/>
    </font>
    <font>
      <i/>
      <sz val="10"/>
      <name val="Arial Cyr"/>
      <family val="2"/>
      <charset val="204"/>
    </font>
    <font>
      <sz val="14"/>
      <name val="Arial Cyr"/>
      <charset val="204"/>
    </font>
    <font>
      <sz val="14"/>
      <name val="Times New Roman"/>
      <family val="1"/>
      <charset val="204"/>
    </font>
    <font>
      <b/>
      <sz val="14"/>
      <name val="Times New Roman Cyr"/>
      <charset val="204"/>
    </font>
    <font>
      <b/>
      <sz val="12"/>
      <name val="Times New Roman Cyr"/>
      <charset val="204"/>
    </font>
    <font>
      <i/>
      <sz val="10"/>
      <color indexed="10"/>
      <name val="Arial Cyr"/>
      <family val="2"/>
      <charset val="204"/>
    </font>
    <font>
      <b/>
      <i/>
      <sz val="14"/>
      <name val="Times New Roman Cyr"/>
      <charset val="204"/>
    </font>
    <font>
      <b/>
      <i/>
      <sz val="12"/>
      <name val="Times New Roman Cyr"/>
      <charset val="204"/>
    </font>
    <font>
      <sz val="14"/>
      <name val="Times New Roman Cyr"/>
      <charset val="204"/>
    </font>
    <font>
      <sz val="10"/>
      <color rgb="FFFF0000"/>
      <name val="Arial Cyr"/>
      <charset val="204"/>
    </font>
    <font>
      <i/>
      <sz val="10"/>
      <name val="Arial Cyr"/>
      <charset val="204"/>
    </font>
    <font>
      <sz val="12"/>
      <name val="Times New Roman Cyr"/>
      <charset val="204"/>
    </font>
    <font>
      <sz val="14"/>
      <color rgb="FFFF0000"/>
      <name val="Times New Roman Cyr"/>
      <family val="1"/>
      <charset val="204"/>
    </font>
    <font>
      <sz val="14"/>
      <color theme="0"/>
      <name val="Times New Roman Cyr"/>
      <family val="1"/>
      <charset val="204"/>
    </font>
    <font>
      <b/>
      <sz val="14"/>
      <color theme="0"/>
      <name val="Times New Roman Cyr"/>
      <charset val="204"/>
    </font>
    <font>
      <b/>
      <i/>
      <sz val="14"/>
      <color theme="0"/>
      <name val="Times New Roman Cyr"/>
      <charset val="204"/>
    </font>
    <font>
      <sz val="10"/>
      <color theme="0"/>
      <name val="Arial Cyr"/>
      <charset val="204"/>
    </font>
    <font>
      <i/>
      <sz val="10"/>
      <color theme="0"/>
      <name val="Arial Cyr"/>
      <family val="2"/>
      <charset val="204"/>
    </font>
    <font>
      <sz val="10"/>
      <color theme="0"/>
      <name val="Arial Cyr"/>
      <family val="2"/>
      <charset val="204"/>
    </font>
    <font>
      <sz val="10"/>
      <color theme="1"/>
      <name val="Arial Cyr"/>
      <charset val="204"/>
    </font>
    <font>
      <i/>
      <sz val="10"/>
      <color theme="1"/>
      <name val="Arial Cyr"/>
      <charset val="204"/>
    </font>
    <font>
      <sz val="14"/>
      <color theme="1"/>
      <name val="Times New Roman Cyr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92D050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2">
    <xf numFmtId="0" fontId="0" fillId="0" borderId="0" xfId="0"/>
    <xf numFmtId="0" fontId="0" fillId="0" borderId="0" xfId="0" applyFill="1" applyBorder="1"/>
    <xf numFmtId="0" fontId="3" fillId="0" borderId="0" xfId="0" applyFont="1" applyFill="1"/>
    <xf numFmtId="164" fontId="4" fillId="0" borderId="0" xfId="0" applyNumberFormat="1" applyFont="1" applyFill="1"/>
    <xf numFmtId="0" fontId="3" fillId="0" borderId="0" xfId="0" applyFont="1" applyFill="1" applyBorder="1"/>
    <xf numFmtId="0" fontId="3" fillId="0" borderId="5" xfId="0" applyFont="1" applyFill="1" applyBorder="1"/>
    <xf numFmtId="0" fontId="3" fillId="0" borderId="6" xfId="0" applyFont="1" applyFill="1" applyBorder="1"/>
    <xf numFmtId="0" fontId="3" fillId="0" borderId="2" xfId="0" applyFont="1" applyFill="1" applyBorder="1"/>
    <xf numFmtId="0" fontId="3" fillId="0" borderId="7" xfId="0" applyFont="1" applyFill="1" applyBorder="1"/>
    <xf numFmtId="164" fontId="3" fillId="0" borderId="0" xfId="0" applyNumberFormat="1" applyFont="1" applyFill="1" applyBorder="1"/>
    <xf numFmtId="164" fontId="0" fillId="0" borderId="0" xfId="0" applyNumberFormat="1" applyFill="1" applyBorder="1"/>
    <xf numFmtId="1" fontId="0" fillId="0" borderId="0" xfId="0" applyNumberFormat="1" applyFill="1" applyBorder="1"/>
    <xf numFmtId="0" fontId="4" fillId="0" borderId="0" xfId="0" applyFont="1" applyFill="1" applyBorder="1"/>
    <xf numFmtId="0" fontId="9" fillId="0" borderId="0" xfId="0" applyFont="1" applyFill="1" applyBorder="1"/>
    <xf numFmtId="1" fontId="7" fillId="0" borderId="0" xfId="0" applyNumberFormat="1" applyFont="1" applyFill="1" applyBorder="1"/>
    <xf numFmtId="164" fontId="3" fillId="0" borderId="0" xfId="0" applyNumberFormat="1" applyFont="1" applyFill="1"/>
    <xf numFmtId="0" fontId="4" fillId="0" borderId="0" xfId="0" applyFont="1" applyFill="1"/>
    <xf numFmtId="0" fontId="10" fillId="0" borderId="0" xfId="0" applyFont="1" applyFill="1"/>
    <xf numFmtId="0" fontId="10" fillId="0" borderId="6" xfId="0" applyFont="1" applyFill="1" applyBorder="1"/>
    <xf numFmtId="0" fontId="13" fillId="0" borderId="6" xfId="0" applyFont="1" applyFill="1" applyBorder="1"/>
    <xf numFmtId="0" fontId="3" fillId="0" borderId="11" xfId="0" applyFont="1" applyFill="1" applyBorder="1"/>
    <xf numFmtId="0" fontId="3" fillId="0" borderId="12" xfId="0" applyFont="1" applyFill="1" applyBorder="1"/>
    <xf numFmtId="2" fontId="4" fillId="0" borderId="0" xfId="0" applyNumberFormat="1" applyFont="1" applyFill="1" applyBorder="1" applyAlignment="1">
      <alignment horizontal="center" vertical="center"/>
    </xf>
    <xf numFmtId="0" fontId="3" fillId="0" borderId="13" xfId="0" applyFont="1" applyFill="1" applyBorder="1"/>
    <xf numFmtId="0" fontId="3" fillId="0" borderId="23" xfId="0" applyFont="1" applyFill="1" applyBorder="1"/>
    <xf numFmtId="0" fontId="3" fillId="0" borderId="14" xfId="0" applyFont="1" applyFill="1" applyBorder="1"/>
    <xf numFmtId="0" fontId="3" fillId="0" borderId="15" xfId="0" applyFont="1" applyFill="1" applyBorder="1"/>
    <xf numFmtId="49" fontId="11" fillId="0" borderId="16" xfId="0" applyNumberFormat="1" applyFont="1" applyFill="1" applyBorder="1"/>
    <xf numFmtId="164" fontId="10" fillId="0" borderId="17" xfId="0" applyNumberFormat="1" applyFont="1" applyFill="1" applyBorder="1"/>
    <xf numFmtId="0" fontId="3" fillId="0" borderId="0" xfId="0" applyFont="1" applyFill="1" applyBorder="1" applyAlignment="1">
      <alignment horizontal="center" vertical="center" textRotation="90"/>
    </xf>
    <xf numFmtId="0" fontId="3" fillId="0" borderId="0" xfId="0" applyFont="1" applyFill="1" applyBorder="1" applyAlignment="1">
      <alignment horizontal="center" vertical="center" textRotation="90" wrapText="1"/>
    </xf>
    <xf numFmtId="0" fontId="3" fillId="0" borderId="0" xfId="0" applyFont="1" applyFill="1" applyBorder="1" applyAlignment="1">
      <alignment horizontal="center" vertical="center"/>
    </xf>
    <xf numFmtId="49" fontId="0" fillId="0" borderId="0" xfId="0" applyNumberFormat="1" applyFill="1" applyBorder="1" applyAlignment="1">
      <alignment horizontal="right"/>
    </xf>
    <xf numFmtId="49" fontId="3" fillId="0" borderId="0" xfId="0" applyNumberFormat="1" applyFont="1" applyFill="1" applyBorder="1" applyAlignment="1">
      <alignment horizontal="right"/>
    </xf>
    <xf numFmtId="0" fontId="3" fillId="0" borderId="26" xfId="0" applyFont="1" applyFill="1" applyBorder="1"/>
    <xf numFmtId="49" fontId="3" fillId="0" borderId="0" xfId="0" applyNumberFormat="1" applyFont="1" applyFill="1" applyBorder="1" applyAlignment="1">
      <alignment horizontal="right" vertical="center"/>
    </xf>
    <xf numFmtId="49" fontId="3" fillId="0" borderId="0" xfId="0" applyNumberFormat="1" applyFont="1" applyFill="1" applyBorder="1" applyAlignment="1">
      <alignment horizontal="center" vertical="center"/>
    </xf>
    <xf numFmtId="0" fontId="10" fillId="0" borderId="0" xfId="0" applyFont="1" applyFill="1" applyBorder="1"/>
    <xf numFmtId="0" fontId="10" fillId="0" borderId="0" xfId="0" applyFont="1" applyFill="1" applyBorder="1" applyAlignment="1"/>
    <xf numFmtId="0" fontId="3" fillId="0" borderId="0" xfId="0" applyFont="1" applyFill="1" applyBorder="1" applyAlignment="1"/>
    <xf numFmtId="0" fontId="3" fillId="0" borderId="0" xfId="0" applyFont="1" applyFill="1" applyBorder="1" applyAlignment="1">
      <alignment vertical="center"/>
    </xf>
    <xf numFmtId="0" fontId="6" fillId="0" borderId="10" xfId="0" applyFont="1" applyFill="1" applyBorder="1"/>
    <xf numFmtId="0" fontId="3" fillId="0" borderId="28" xfId="0" applyFont="1" applyFill="1" applyBorder="1"/>
    <xf numFmtId="0" fontId="3" fillId="0" borderId="29" xfId="0" applyFont="1" applyFill="1" applyBorder="1"/>
    <xf numFmtId="0" fontId="3" fillId="0" borderId="30" xfId="0" applyFont="1" applyFill="1" applyBorder="1"/>
    <xf numFmtId="0" fontId="3" fillId="0" borderId="31" xfId="0" applyFont="1" applyFill="1" applyBorder="1"/>
    <xf numFmtId="164" fontId="10" fillId="0" borderId="18" xfId="0" applyNumberFormat="1" applyFont="1" applyFill="1" applyBorder="1"/>
    <xf numFmtId="0" fontId="3" fillId="0" borderId="33" xfId="0" applyFont="1" applyFill="1" applyBorder="1"/>
    <xf numFmtId="0" fontId="3" fillId="0" borderId="34" xfId="0" applyFont="1" applyFill="1" applyBorder="1"/>
    <xf numFmtId="0" fontId="3" fillId="0" borderId="35" xfId="0" applyFont="1" applyFill="1" applyBorder="1"/>
    <xf numFmtId="0" fontId="10" fillId="0" borderId="31" xfId="0" applyFont="1" applyFill="1" applyBorder="1"/>
    <xf numFmtId="0" fontId="13" fillId="0" borderId="31" xfId="0" applyFont="1" applyFill="1" applyBorder="1"/>
    <xf numFmtId="0" fontId="3" fillId="0" borderId="36" xfId="0" applyFont="1" applyFill="1" applyBorder="1"/>
    <xf numFmtId="0" fontId="3" fillId="0" borderId="38" xfId="0" applyFont="1" applyFill="1" applyBorder="1" applyAlignment="1">
      <alignment wrapText="1"/>
    </xf>
    <xf numFmtId="0" fontId="3" fillId="0" borderId="39" xfId="0" applyFont="1" applyFill="1" applyBorder="1" applyAlignment="1">
      <alignment horizontal="center" vertical="center" textRotation="90" wrapText="1"/>
    </xf>
    <xf numFmtId="0" fontId="3" fillId="0" borderId="40" xfId="0" applyFont="1" applyFill="1" applyBorder="1" applyAlignment="1">
      <alignment horizontal="center" vertical="center" textRotation="90" wrapText="1"/>
    </xf>
    <xf numFmtId="0" fontId="3" fillId="0" borderId="28" xfId="0" applyFont="1" applyFill="1" applyBorder="1" applyAlignment="1">
      <alignment horizontal="center" vertical="center" textRotation="90" wrapText="1"/>
    </xf>
    <xf numFmtId="0" fontId="3" fillId="0" borderId="12" xfId="0" applyFont="1" applyFill="1" applyBorder="1" applyAlignment="1">
      <alignment horizontal="center" vertical="center" textRotation="90" wrapText="1"/>
    </xf>
    <xf numFmtId="0" fontId="5" fillId="0" borderId="12" xfId="0" applyFont="1" applyFill="1" applyBorder="1" applyAlignment="1">
      <alignment horizontal="center" vertical="center" textRotation="90" wrapText="1"/>
    </xf>
    <xf numFmtId="0" fontId="3" fillId="0" borderId="38" xfId="0" applyFont="1" applyFill="1" applyBorder="1" applyAlignment="1">
      <alignment vertical="center" textRotation="90" wrapText="1"/>
    </xf>
    <xf numFmtId="0" fontId="3" fillId="0" borderId="41" xfId="0" applyFont="1" applyFill="1" applyBorder="1"/>
    <xf numFmtId="0" fontId="3" fillId="0" borderId="37" xfId="0" applyFont="1" applyFill="1" applyBorder="1"/>
    <xf numFmtId="0" fontId="3" fillId="0" borderId="44" xfId="0" applyFont="1" applyFill="1" applyBorder="1"/>
    <xf numFmtId="0" fontId="3" fillId="0" borderId="10" xfId="0" applyFont="1" applyFill="1" applyBorder="1"/>
    <xf numFmtId="49" fontId="15" fillId="0" borderId="1" xfId="0" applyNumberFormat="1" applyFont="1" applyFill="1" applyBorder="1" applyAlignment="1">
      <alignment horizontal="left"/>
    </xf>
    <xf numFmtId="0" fontId="3" fillId="0" borderId="1" xfId="0" applyFont="1" applyFill="1" applyBorder="1" applyAlignment="1">
      <alignment horizontal="left"/>
    </xf>
    <xf numFmtId="0" fontId="3" fillId="0" borderId="43" xfId="0" applyFont="1" applyFill="1" applyBorder="1"/>
    <xf numFmtId="0" fontId="3" fillId="0" borderId="49" xfId="0" applyFont="1" applyFill="1" applyBorder="1"/>
    <xf numFmtId="0" fontId="3" fillId="0" borderId="38" xfId="0" applyFont="1" applyFill="1" applyBorder="1" applyAlignment="1">
      <alignment horizontal="center" vertical="center" textRotation="90" wrapText="1"/>
    </xf>
    <xf numFmtId="0" fontId="3" fillId="0" borderId="55" xfId="0" applyFont="1" applyFill="1" applyBorder="1"/>
    <xf numFmtId="0" fontId="3" fillId="0" borderId="56" xfId="0" applyFont="1" applyFill="1" applyBorder="1" applyAlignment="1">
      <alignment horizontal="center" vertical="center" textRotation="90" wrapText="1"/>
    </xf>
    <xf numFmtId="0" fontId="3" fillId="0" borderId="1" xfId="0" applyFont="1" applyFill="1" applyBorder="1" applyAlignment="1">
      <alignment horizontal="center" vertical="center" textRotation="90" wrapText="1"/>
    </xf>
    <xf numFmtId="164" fontId="4" fillId="0" borderId="10" xfId="0" applyNumberFormat="1" applyFont="1" applyFill="1" applyBorder="1"/>
    <xf numFmtId="164" fontId="4" fillId="0" borderId="49" xfId="0" applyNumberFormat="1" applyFont="1" applyFill="1" applyBorder="1"/>
    <xf numFmtId="164" fontId="3" fillId="0" borderId="49" xfId="0" applyNumberFormat="1" applyFont="1" applyFill="1" applyBorder="1"/>
    <xf numFmtId="0" fontId="3" fillId="0" borderId="57" xfId="0" applyFont="1" applyFill="1" applyBorder="1"/>
    <xf numFmtId="164" fontId="14" fillId="0" borderId="49" xfId="0" applyNumberFormat="1" applyFont="1" applyFill="1" applyBorder="1"/>
    <xf numFmtId="0" fontId="10" fillId="0" borderId="10" xfId="0" applyFont="1" applyFill="1" applyBorder="1"/>
    <xf numFmtId="0" fontId="13" fillId="0" borderId="49" xfId="0" applyFont="1" applyFill="1" applyBorder="1"/>
    <xf numFmtId="164" fontId="11" fillId="0" borderId="0" xfId="0" applyNumberFormat="1" applyFont="1" applyFill="1" applyBorder="1"/>
    <xf numFmtId="2" fontId="0" fillId="0" borderId="0" xfId="0" applyNumberFormat="1" applyFill="1" applyBorder="1"/>
    <xf numFmtId="2" fontId="0" fillId="0" borderId="0" xfId="0" applyNumberFormat="1" applyFill="1"/>
    <xf numFmtId="1" fontId="2" fillId="0" borderId="0" xfId="0" applyNumberFormat="1" applyFont="1" applyFill="1" applyBorder="1"/>
    <xf numFmtId="0" fontId="3" fillId="0" borderId="48" xfId="0" applyFont="1" applyFill="1" applyBorder="1" applyAlignment="1">
      <alignment vertical="center" textRotation="90" wrapText="1"/>
    </xf>
    <xf numFmtId="0" fontId="4" fillId="0" borderId="4" xfId="0" applyFont="1" applyFill="1" applyBorder="1"/>
    <xf numFmtId="0" fontId="4" fillId="0" borderId="48" xfId="0" applyFont="1" applyFill="1" applyBorder="1"/>
    <xf numFmtId="0" fontId="20" fillId="0" borderId="0" xfId="0" applyFont="1" applyFill="1"/>
    <xf numFmtId="0" fontId="20" fillId="0" borderId="0" xfId="0" applyFont="1" applyFill="1" applyBorder="1"/>
    <xf numFmtId="0" fontId="20" fillId="0" borderId="49" xfId="0" applyFont="1" applyFill="1" applyBorder="1"/>
    <xf numFmtId="0" fontId="21" fillId="0" borderId="0" xfId="0" applyFont="1" applyFill="1" applyBorder="1"/>
    <xf numFmtId="0" fontId="22" fillId="0" borderId="49" xfId="0" applyFont="1" applyFill="1" applyBorder="1"/>
    <xf numFmtId="164" fontId="20" fillId="0" borderId="0" xfId="0" applyNumberFormat="1" applyFont="1" applyFill="1"/>
    <xf numFmtId="2" fontId="23" fillId="0" borderId="0" xfId="0" applyNumberFormat="1" applyFont="1" applyFill="1" applyBorder="1"/>
    <xf numFmtId="2" fontId="23" fillId="0" borderId="0" xfId="0" applyNumberFormat="1" applyFont="1" applyFill="1"/>
    <xf numFmtId="1" fontId="23" fillId="0" borderId="0" xfId="0" applyNumberFormat="1" applyFont="1" applyFill="1" applyBorder="1"/>
    <xf numFmtId="164" fontId="23" fillId="0" borderId="0" xfId="0" applyNumberFormat="1" applyFont="1" applyFill="1" applyBorder="1"/>
    <xf numFmtId="1" fontId="24" fillId="0" borderId="0" xfId="0" applyNumberFormat="1" applyFont="1" applyFill="1" applyBorder="1"/>
    <xf numFmtId="1" fontId="25" fillId="0" borderId="0" xfId="0" applyNumberFormat="1" applyFont="1" applyFill="1" applyBorder="1"/>
    <xf numFmtId="0" fontId="20" fillId="0" borderId="4" xfId="0" applyFont="1" applyFill="1" applyBorder="1"/>
    <xf numFmtId="0" fontId="10" fillId="0" borderId="11" xfId="0" applyFont="1" applyFill="1" applyBorder="1"/>
    <xf numFmtId="2" fontId="0" fillId="0" borderId="58" xfId="0" applyNumberFormat="1" applyFill="1" applyBorder="1"/>
    <xf numFmtId="0" fontId="3" fillId="0" borderId="3" xfId="0" applyFont="1" applyFill="1" applyBorder="1"/>
    <xf numFmtId="0" fontId="19" fillId="0" borderId="11" xfId="0" applyFont="1" applyFill="1" applyBorder="1" applyAlignment="1">
      <alignment horizontal="center"/>
    </xf>
    <xf numFmtId="0" fontId="28" fillId="0" borderId="0" xfId="0" applyFont="1" applyFill="1" applyBorder="1"/>
    <xf numFmtId="49" fontId="3" fillId="0" borderId="9" xfId="0" applyNumberFormat="1" applyFont="1" applyFill="1" applyBorder="1" applyAlignment="1">
      <alignment horizontal="left"/>
    </xf>
    <xf numFmtId="0" fontId="4" fillId="0" borderId="1" xfId="0" applyFont="1" applyFill="1" applyBorder="1" applyAlignment="1">
      <alignment horizontal="left"/>
    </xf>
    <xf numFmtId="0" fontId="3" fillId="0" borderId="1" xfId="0" applyFont="1" applyFill="1" applyBorder="1"/>
    <xf numFmtId="164" fontId="3" fillId="0" borderId="11" xfId="0" applyNumberFormat="1" applyFont="1" applyFill="1" applyBorder="1"/>
    <xf numFmtId="164" fontId="3" fillId="0" borderId="9" xfId="0" applyNumberFormat="1" applyFont="1" applyFill="1" applyBorder="1"/>
    <xf numFmtId="164" fontId="3" fillId="0" borderId="1" xfId="0" applyNumberFormat="1" applyFont="1" applyFill="1" applyBorder="1"/>
    <xf numFmtId="0" fontId="3" fillId="0" borderId="20" xfId="0" applyFont="1" applyFill="1" applyBorder="1"/>
    <xf numFmtId="1" fontId="3" fillId="0" borderId="1" xfId="0" applyNumberFormat="1" applyFont="1" applyFill="1" applyBorder="1"/>
    <xf numFmtId="164" fontId="3" fillId="0" borderId="2" xfId="0" applyNumberFormat="1" applyFont="1" applyFill="1" applyBorder="1"/>
    <xf numFmtId="0" fontId="3" fillId="0" borderId="9" xfId="0" applyFont="1" applyFill="1" applyBorder="1"/>
    <xf numFmtId="0" fontId="19" fillId="0" borderId="1" xfId="0" applyFont="1" applyFill="1" applyBorder="1" applyAlignment="1">
      <alignment horizontal="center"/>
    </xf>
    <xf numFmtId="0" fontId="3" fillId="0" borderId="47" xfId="0" applyFont="1" applyFill="1" applyBorder="1"/>
    <xf numFmtId="0" fontId="20" fillId="0" borderId="1" xfId="0" applyFont="1" applyFill="1" applyBorder="1"/>
    <xf numFmtId="49" fontId="3" fillId="0" borderId="0" xfId="0" applyNumberFormat="1" applyFont="1" applyFill="1" applyBorder="1"/>
    <xf numFmtId="0" fontId="3" fillId="0" borderId="47" xfId="0" applyFont="1" applyFill="1" applyBorder="1" applyAlignment="1">
      <alignment horizontal="center" vertical="center" textRotation="90" wrapText="1"/>
    </xf>
    <xf numFmtId="0" fontId="8" fillId="0" borderId="11" xfId="0" applyFont="1" applyFill="1" applyBorder="1"/>
    <xf numFmtId="0" fontId="0" fillId="0" borderId="11" xfId="0" applyFill="1" applyBorder="1"/>
    <xf numFmtId="0" fontId="0" fillId="0" borderId="22" xfId="0" applyFill="1" applyBorder="1"/>
    <xf numFmtId="1" fontId="3" fillId="0" borderId="11" xfId="0" applyNumberFormat="1" applyFont="1" applyFill="1" applyBorder="1"/>
    <xf numFmtId="0" fontId="10" fillId="0" borderId="57" xfId="0" applyFont="1" applyFill="1" applyBorder="1"/>
    <xf numFmtId="0" fontId="3" fillId="0" borderId="32" xfId="0" applyFont="1" applyFill="1" applyBorder="1"/>
    <xf numFmtId="164" fontId="10" fillId="0" borderId="11" xfId="0" applyNumberFormat="1" applyFont="1" applyFill="1" applyBorder="1"/>
    <xf numFmtId="164" fontId="13" fillId="0" borderId="11" xfId="0" applyNumberFormat="1" applyFont="1" applyFill="1" applyBorder="1"/>
    <xf numFmtId="0" fontId="0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" fontId="16" fillId="0" borderId="0" xfId="0" applyNumberFormat="1" applyFont="1" applyFill="1" applyBorder="1"/>
    <xf numFmtId="0" fontId="0" fillId="0" borderId="4" xfId="0" applyFill="1" applyBorder="1"/>
    <xf numFmtId="164" fontId="0" fillId="0" borderId="3" xfId="0" applyNumberFormat="1" applyFill="1" applyBorder="1"/>
    <xf numFmtId="164" fontId="0" fillId="0" borderId="3" xfId="0" applyNumberFormat="1" applyFill="1" applyBorder="1" applyAlignment="1">
      <alignment horizontal="center"/>
    </xf>
    <xf numFmtId="164" fontId="10" fillId="0" borderId="10" xfId="0" applyNumberFormat="1" applyFont="1" applyFill="1" applyBorder="1"/>
    <xf numFmtId="164" fontId="13" fillId="0" borderId="49" xfId="0" applyNumberFormat="1" applyFont="1" applyFill="1" applyBorder="1"/>
    <xf numFmtId="0" fontId="3" fillId="0" borderId="50" xfId="0" applyFont="1" applyFill="1" applyBorder="1"/>
    <xf numFmtId="0" fontId="19" fillId="0" borderId="4" xfId="0" applyFont="1" applyFill="1" applyBorder="1" applyAlignment="1">
      <alignment horizontal="center"/>
    </xf>
    <xf numFmtId="0" fontId="3" fillId="0" borderId="48" xfId="0" applyFont="1" applyFill="1" applyBorder="1"/>
    <xf numFmtId="0" fontId="20" fillId="0" borderId="6" xfId="0" applyFont="1" applyFill="1" applyBorder="1"/>
    <xf numFmtId="0" fontId="0" fillId="0" borderId="0" xfId="0" applyFont="1" applyFill="1" applyAlignment="1">
      <alignment horizontal="center"/>
    </xf>
    <xf numFmtId="2" fontId="0" fillId="0" borderId="49" xfId="0" applyNumberFormat="1" applyFill="1" applyBorder="1"/>
    <xf numFmtId="0" fontId="3" fillId="0" borderId="24" xfId="0" applyFont="1" applyFill="1" applyBorder="1"/>
    <xf numFmtId="164" fontId="0" fillId="0" borderId="0" xfId="0" applyNumberFormat="1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0" fontId="6" fillId="0" borderId="0" xfId="0" applyFont="1" applyFill="1" applyAlignment="1">
      <alignment horizontal="center"/>
    </xf>
    <xf numFmtId="0" fontId="0" fillId="0" borderId="49" xfId="0" applyFont="1" applyFill="1" applyBorder="1" applyAlignment="1">
      <alignment horizontal="center"/>
    </xf>
    <xf numFmtId="1" fontId="16" fillId="0" borderId="0" xfId="0" applyNumberFormat="1" applyFont="1" applyFill="1"/>
    <xf numFmtId="1" fontId="7" fillId="0" borderId="0" xfId="0" applyNumberFormat="1" applyFont="1" applyFill="1"/>
    <xf numFmtId="1" fontId="0" fillId="0" borderId="0" xfId="0" applyNumberFormat="1" applyFill="1"/>
    <xf numFmtId="2" fontId="2" fillId="0" borderId="0" xfId="0" applyNumberFormat="1" applyFont="1" applyFill="1"/>
    <xf numFmtId="2" fontId="0" fillId="0" borderId="3" xfId="0" applyNumberFormat="1" applyFill="1" applyBorder="1"/>
    <xf numFmtId="0" fontId="8" fillId="0" borderId="0" xfId="0" applyFont="1" applyFill="1" applyBorder="1"/>
    <xf numFmtId="0" fontId="0" fillId="0" borderId="0" xfId="0" applyFill="1" applyBorder="1" applyAlignment="1">
      <alignment horizontal="right"/>
    </xf>
    <xf numFmtId="0" fontId="3" fillId="0" borderId="52" xfId="0" applyFont="1" applyFill="1" applyBorder="1"/>
    <xf numFmtId="164" fontId="0" fillId="0" borderId="16" xfId="0" applyNumberFormat="1" applyFill="1" applyBorder="1"/>
    <xf numFmtId="164" fontId="0" fillId="0" borderId="16" xfId="0" applyNumberFormat="1" applyFill="1" applyBorder="1" applyAlignment="1">
      <alignment horizontal="center"/>
    </xf>
    <xf numFmtId="164" fontId="6" fillId="0" borderId="16" xfId="0" applyNumberFormat="1" applyFont="1" applyFill="1" applyBorder="1" applyAlignment="1">
      <alignment horizontal="center"/>
    </xf>
    <xf numFmtId="1" fontId="0" fillId="0" borderId="16" xfId="0" applyNumberFormat="1" applyFill="1" applyBorder="1" applyAlignment="1">
      <alignment horizontal="center"/>
    </xf>
    <xf numFmtId="1" fontId="0" fillId="0" borderId="16" xfId="0" applyNumberFormat="1" applyFill="1" applyBorder="1"/>
    <xf numFmtId="1" fontId="12" fillId="0" borderId="16" xfId="0" applyNumberFormat="1" applyFont="1" applyFill="1" applyBorder="1"/>
    <xf numFmtId="1" fontId="7" fillId="0" borderId="16" xfId="0" applyNumberFormat="1" applyFont="1" applyFill="1" applyBorder="1"/>
    <xf numFmtId="164" fontId="7" fillId="0" borderId="16" xfId="0" applyNumberFormat="1" applyFont="1" applyFill="1" applyBorder="1"/>
    <xf numFmtId="164" fontId="2" fillId="0" borderId="16" xfId="0" applyNumberFormat="1" applyFont="1" applyFill="1" applyBorder="1"/>
    <xf numFmtId="2" fontId="0" fillId="0" borderId="52" xfId="0" applyNumberFormat="1" applyFill="1" applyBorder="1"/>
    <xf numFmtId="2" fontId="0" fillId="0" borderId="53" xfId="0" applyNumberFormat="1" applyFill="1" applyBorder="1"/>
    <xf numFmtId="0" fontId="3" fillId="0" borderId="16" xfId="0" applyFont="1" applyFill="1" applyBorder="1"/>
    <xf numFmtId="164" fontId="0" fillId="0" borderId="0" xfId="0" applyNumberFormat="1" applyFill="1" applyBorder="1" applyAlignment="1">
      <alignment horizontal="center"/>
    </xf>
    <xf numFmtId="164" fontId="6" fillId="0" borderId="0" xfId="0" applyNumberFormat="1" applyFont="1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1" fontId="12" fillId="0" borderId="0" xfId="0" applyNumberFormat="1" applyFont="1" applyFill="1" applyBorder="1"/>
    <xf numFmtId="164" fontId="7" fillId="0" borderId="0" xfId="0" applyNumberFormat="1" applyFont="1" applyFill="1" applyBorder="1"/>
    <xf numFmtId="164" fontId="2" fillId="0" borderId="0" xfId="0" applyNumberFormat="1" applyFont="1" applyFill="1" applyBorder="1"/>
    <xf numFmtId="49" fontId="10" fillId="0" borderId="1" xfId="0" applyNumberFormat="1" applyFont="1" applyFill="1" applyBorder="1" applyAlignment="1">
      <alignment horizontal="left"/>
    </xf>
    <xf numFmtId="0" fontId="3" fillId="0" borderId="42" xfId="0" applyFont="1" applyFill="1" applyBorder="1"/>
    <xf numFmtId="2" fontId="3" fillId="0" borderId="1" xfId="0" applyNumberFormat="1" applyFont="1" applyFill="1" applyBorder="1"/>
    <xf numFmtId="0" fontId="0" fillId="0" borderId="24" xfId="0" applyFill="1" applyBorder="1"/>
    <xf numFmtId="0" fontId="26" fillId="0" borderId="0" xfId="0" applyFont="1" applyFill="1" applyBorder="1"/>
    <xf numFmtId="164" fontId="0" fillId="0" borderId="49" xfId="0" applyNumberFormat="1" applyFill="1" applyBorder="1"/>
    <xf numFmtId="0" fontId="3" fillId="0" borderId="8" xfId="0" applyFont="1" applyFill="1" applyBorder="1"/>
    <xf numFmtId="0" fontId="19" fillId="0" borderId="2" xfId="0" applyFont="1" applyFill="1" applyBorder="1" applyAlignment="1">
      <alignment horizontal="center"/>
    </xf>
    <xf numFmtId="2" fontId="0" fillId="0" borderId="0" xfId="0" applyNumberFormat="1" applyFont="1" applyFill="1"/>
    <xf numFmtId="164" fontId="3" fillId="0" borderId="0" xfId="0" applyNumberFormat="1" applyFont="1" applyFill="1" applyBorder="1" applyAlignment="1">
      <alignment horizontal="center"/>
    </xf>
    <xf numFmtId="0" fontId="26" fillId="0" borderId="0" xfId="0" applyFont="1" applyFill="1"/>
    <xf numFmtId="0" fontId="26" fillId="0" borderId="0" xfId="0" applyFont="1" applyFill="1" applyAlignment="1">
      <alignment horizontal="center"/>
    </xf>
    <xf numFmtId="0" fontId="26" fillId="0" borderId="0" xfId="0" applyFont="1" applyFill="1" applyBorder="1" applyAlignment="1">
      <alignment horizontal="center"/>
    </xf>
    <xf numFmtId="1" fontId="27" fillId="0" borderId="0" xfId="0" applyNumberFormat="1" applyFont="1" applyFill="1"/>
    <xf numFmtId="1" fontId="26" fillId="0" borderId="0" xfId="0" applyNumberFormat="1" applyFont="1" applyFill="1"/>
    <xf numFmtId="2" fontId="26" fillId="0" borderId="0" xfId="0" applyNumberFormat="1" applyFont="1" applyFill="1" applyBorder="1"/>
    <xf numFmtId="2" fontId="26" fillId="0" borderId="0" xfId="0" applyNumberFormat="1" applyFont="1" applyFill="1"/>
    <xf numFmtId="2" fontId="26" fillId="0" borderId="3" xfId="0" applyNumberFormat="1" applyFont="1" applyFill="1" applyBorder="1"/>
    <xf numFmtId="1" fontId="27" fillId="0" borderId="0" xfId="0" applyNumberFormat="1" applyFont="1" applyFill="1" applyBorder="1"/>
    <xf numFmtId="1" fontId="26" fillId="0" borderId="0" xfId="0" applyNumberFormat="1" applyFont="1" applyFill="1" applyBorder="1"/>
    <xf numFmtId="164" fontId="26" fillId="0" borderId="0" xfId="0" applyNumberFormat="1" applyFont="1" applyFill="1" applyBorder="1"/>
    <xf numFmtId="0" fontId="6" fillId="0" borderId="0" xfId="0" applyFont="1" applyFill="1" applyBorder="1" applyAlignment="1">
      <alignment horizontal="center"/>
    </xf>
    <xf numFmtId="2" fontId="2" fillId="0" borderId="0" xfId="0" applyNumberFormat="1" applyFont="1" applyFill="1" applyBorder="1"/>
    <xf numFmtId="164" fontId="0" fillId="0" borderId="52" xfId="0" applyNumberFormat="1" applyFill="1" applyBorder="1"/>
    <xf numFmtId="164" fontId="0" fillId="0" borderId="16" xfId="0" applyNumberFormat="1" applyFont="1" applyFill="1" applyBorder="1" applyAlignment="1">
      <alignment horizontal="center"/>
    </xf>
    <xf numFmtId="1" fontId="0" fillId="0" borderId="16" xfId="0" applyNumberFormat="1" applyFont="1" applyFill="1" applyBorder="1" applyAlignment="1">
      <alignment horizontal="center"/>
    </xf>
    <xf numFmtId="164" fontId="0" fillId="0" borderId="53" xfId="0" applyNumberFormat="1" applyFill="1" applyBorder="1"/>
    <xf numFmtId="0" fontId="18" fillId="0" borderId="1" xfId="0" applyFont="1" applyFill="1" applyBorder="1" applyAlignment="1">
      <alignment horizontal="left"/>
    </xf>
    <xf numFmtId="1" fontId="2" fillId="0" borderId="0" xfId="0" applyNumberFormat="1" applyFont="1" applyFill="1"/>
    <xf numFmtId="164" fontId="0" fillId="0" borderId="0" xfId="0" applyNumberFormat="1" applyFill="1"/>
    <xf numFmtId="2" fontId="16" fillId="0" borderId="0" xfId="0" applyNumberFormat="1" applyFont="1" applyFill="1" applyBorder="1"/>
    <xf numFmtId="0" fontId="0" fillId="0" borderId="0" xfId="0" applyFont="1" applyFill="1" applyBorder="1"/>
    <xf numFmtId="0" fontId="4" fillId="0" borderId="16" xfId="0" applyFont="1" applyFill="1" applyBorder="1"/>
    <xf numFmtId="1" fontId="3" fillId="0" borderId="9" xfId="0" applyNumberFormat="1" applyFont="1" applyFill="1" applyBorder="1"/>
    <xf numFmtId="164" fontId="10" fillId="0" borderId="1" xfId="0" applyNumberFormat="1" applyFont="1" applyFill="1" applyBorder="1"/>
    <xf numFmtId="164" fontId="13" fillId="0" borderId="1" xfId="0" applyNumberFormat="1" applyFont="1" applyFill="1" applyBorder="1"/>
    <xf numFmtId="0" fontId="8" fillId="0" borderId="0" xfId="0" applyFont="1" applyFill="1" applyBorder="1" applyAlignment="1">
      <alignment horizontal="center"/>
    </xf>
    <xf numFmtId="0" fontId="0" fillId="0" borderId="52" xfId="0" applyFill="1" applyBorder="1"/>
    <xf numFmtId="0" fontId="0" fillId="0" borderId="16" xfId="0" applyFill="1" applyBorder="1" applyAlignment="1">
      <alignment horizontal="center"/>
    </xf>
    <xf numFmtId="0" fontId="6" fillId="0" borderId="16" xfId="0" applyFont="1" applyFill="1" applyBorder="1" applyAlignment="1">
      <alignment horizontal="center"/>
    </xf>
    <xf numFmtId="0" fontId="0" fillId="0" borderId="16" xfId="0" applyFill="1" applyBorder="1"/>
    <xf numFmtId="1" fontId="17" fillId="0" borderId="0" xfId="0" applyNumberFormat="1" applyFont="1" applyFill="1"/>
    <xf numFmtId="1" fontId="1" fillId="0" borderId="0" xfId="0" applyNumberFormat="1" applyFont="1" applyFill="1"/>
    <xf numFmtId="2" fontId="0" fillId="0" borderId="5" xfId="0" applyNumberFormat="1" applyFill="1" applyBorder="1"/>
    <xf numFmtId="2" fontId="1" fillId="0" borderId="0" xfId="0" applyNumberFormat="1" applyFont="1" applyFill="1"/>
    <xf numFmtId="164" fontId="0" fillId="0" borderId="5" xfId="0" applyNumberFormat="1" applyFill="1" applyBorder="1"/>
    <xf numFmtId="0" fontId="20" fillId="0" borderId="2" xfId="0" applyFont="1" applyFill="1" applyBorder="1"/>
    <xf numFmtId="1" fontId="17" fillId="0" borderId="0" xfId="0" applyNumberFormat="1" applyFont="1" applyFill="1" applyBorder="1"/>
    <xf numFmtId="1" fontId="1" fillId="0" borderId="0" xfId="0" applyNumberFormat="1" applyFont="1" applyFill="1" applyBorder="1"/>
    <xf numFmtId="2" fontId="1" fillId="0" borderId="0" xfId="0" applyNumberFormat="1" applyFont="1" applyFill="1" applyBorder="1"/>
    <xf numFmtId="0" fontId="19" fillId="0" borderId="0" xfId="0" applyFont="1" applyFill="1" applyBorder="1" applyAlignment="1">
      <alignment horizontal="center"/>
    </xf>
    <xf numFmtId="0" fontId="16" fillId="0" borderId="0" xfId="0" applyFont="1" applyFill="1" applyBorder="1"/>
    <xf numFmtId="1" fontId="16" fillId="0" borderId="16" xfId="0" applyNumberFormat="1" applyFont="1" applyFill="1" applyBorder="1"/>
    <xf numFmtId="2" fontId="0" fillId="0" borderId="16" xfId="0" applyNumberFormat="1" applyFill="1" applyBorder="1"/>
    <xf numFmtId="2" fontId="2" fillId="0" borderId="16" xfId="0" applyNumberFormat="1" applyFont="1" applyFill="1" applyBorder="1"/>
    <xf numFmtId="0" fontId="3" fillId="0" borderId="9" xfId="0" applyFont="1" applyFill="1" applyBorder="1" applyAlignment="1">
      <alignment horizontal="left"/>
    </xf>
    <xf numFmtId="0" fontId="4" fillId="0" borderId="9" xfId="0" applyFont="1" applyFill="1" applyBorder="1" applyAlignment="1">
      <alignment horizontal="left"/>
    </xf>
    <xf numFmtId="164" fontId="0" fillId="0" borderId="1" xfId="0" applyNumberFormat="1" applyFill="1" applyBorder="1"/>
    <xf numFmtId="2" fontId="0" fillId="0" borderId="47" xfId="0" applyNumberFormat="1" applyFill="1" applyBorder="1"/>
    <xf numFmtId="0" fontId="19" fillId="0" borderId="5" xfId="0" applyFont="1" applyFill="1" applyBorder="1" applyAlignment="1">
      <alignment horizontal="center"/>
    </xf>
    <xf numFmtId="0" fontId="15" fillId="0" borderId="1" xfId="0" applyFont="1" applyFill="1" applyBorder="1" applyAlignment="1">
      <alignment horizontal="left"/>
    </xf>
    <xf numFmtId="0" fontId="8" fillId="0" borderId="27" xfId="0" applyFont="1" applyFill="1" applyBorder="1" applyAlignment="1">
      <alignment horizontal="left"/>
    </xf>
    <xf numFmtId="164" fontId="9" fillId="0" borderId="0" xfId="0" applyNumberFormat="1" applyFont="1" applyFill="1" applyBorder="1"/>
    <xf numFmtId="0" fontId="0" fillId="0" borderId="49" xfId="0" applyFill="1" applyBorder="1" applyAlignment="1">
      <alignment horizontal="center"/>
    </xf>
    <xf numFmtId="0" fontId="0" fillId="0" borderId="0" xfId="0" applyFill="1" applyAlignment="1">
      <alignment horizontal="right"/>
    </xf>
    <xf numFmtId="49" fontId="3" fillId="0" borderId="16" xfId="0" applyNumberFormat="1" applyFont="1" applyFill="1" applyBorder="1"/>
    <xf numFmtId="0" fontId="3" fillId="0" borderId="51" xfId="0" applyFont="1" applyFill="1" applyBorder="1"/>
    <xf numFmtId="0" fontId="2" fillId="0" borderId="0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164" fontId="0" fillId="0" borderId="0" xfId="0" applyNumberFormat="1" applyFont="1" applyFill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35" xfId="0" applyNumberFormat="1" applyFill="1" applyBorder="1"/>
    <xf numFmtId="1" fontId="7" fillId="0" borderId="35" xfId="0" applyNumberFormat="1" applyFont="1" applyFill="1" applyBorder="1"/>
    <xf numFmtId="164" fontId="7" fillId="0" borderId="35" xfId="0" applyNumberFormat="1" applyFont="1" applyFill="1" applyBorder="1"/>
    <xf numFmtId="164" fontId="2" fillId="0" borderId="35" xfId="0" applyNumberFormat="1" applyFont="1" applyFill="1" applyBorder="1"/>
    <xf numFmtId="2" fontId="0" fillId="0" borderId="35" xfId="0" applyNumberFormat="1" applyFill="1" applyBorder="1"/>
    <xf numFmtId="49" fontId="15" fillId="0" borderId="27" xfId="0" applyNumberFormat="1" applyFont="1" applyFill="1" applyBorder="1" applyAlignment="1">
      <alignment horizontal="left"/>
    </xf>
    <xf numFmtId="49" fontId="3" fillId="0" borderId="1" xfId="0" applyNumberFormat="1" applyFont="1" applyFill="1" applyBorder="1" applyAlignment="1">
      <alignment horizontal="left"/>
    </xf>
    <xf numFmtId="0" fontId="0" fillId="0" borderId="0" xfId="0" applyFill="1" applyBorder="1" applyAlignment="1">
      <alignment horizontal="right" vertical="top"/>
    </xf>
    <xf numFmtId="0" fontId="0" fillId="0" borderId="0" xfId="0" applyFill="1" applyBorder="1" applyAlignment="1">
      <alignment wrapText="1"/>
    </xf>
    <xf numFmtId="0" fontId="3" fillId="0" borderId="53" xfId="0" applyFont="1" applyFill="1" applyBorder="1"/>
    <xf numFmtId="0" fontId="1" fillId="0" borderId="0" xfId="0" applyFont="1" applyFill="1" applyBorder="1" applyAlignment="1">
      <alignment horizontal="right"/>
    </xf>
    <xf numFmtId="164" fontId="1" fillId="0" borderId="0" xfId="0" applyNumberFormat="1" applyFont="1" applyFill="1" applyBorder="1"/>
    <xf numFmtId="49" fontId="15" fillId="0" borderId="47" xfId="0" applyNumberFormat="1" applyFont="1" applyFill="1" applyBorder="1" applyAlignment="1">
      <alignment horizontal="left"/>
    </xf>
    <xf numFmtId="0" fontId="1" fillId="0" borderId="0" xfId="0" applyFont="1" applyFill="1"/>
    <xf numFmtId="164" fontId="8" fillId="0" borderId="0" xfId="0" applyNumberFormat="1" applyFont="1" applyFill="1" applyBorder="1"/>
    <xf numFmtId="0" fontId="0" fillId="0" borderId="5" xfId="0" applyFill="1" applyBorder="1"/>
    <xf numFmtId="0" fontId="2" fillId="0" borderId="5" xfId="0" applyFont="1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1" fontId="16" fillId="0" borderId="5" xfId="0" applyNumberFormat="1" applyFont="1" applyFill="1" applyBorder="1"/>
    <xf numFmtId="1" fontId="7" fillId="0" borderId="5" xfId="0" applyNumberFormat="1" applyFont="1" applyFill="1" applyBorder="1"/>
    <xf numFmtId="1" fontId="0" fillId="0" borderId="5" xfId="0" applyNumberFormat="1" applyFill="1" applyBorder="1"/>
    <xf numFmtId="1" fontId="2" fillId="0" borderId="5" xfId="0" applyNumberFormat="1" applyFont="1" applyFill="1" applyBorder="1"/>
    <xf numFmtId="0" fontId="3" fillId="0" borderId="21" xfId="0" applyFont="1" applyFill="1" applyBorder="1"/>
    <xf numFmtId="164" fontId="3" fillId="0" borderId="12" xfId="0" applyNumberFormat="1" applyFont="1" applyFill="1" applyBorder="1"/>
    <xf numFmtId="0" fontId="19" fillId="0" borderId="12" xfId="0" applyFont="1" applyFill="1" applyBorder="1" applyAlignment="1">
      <alignment horizontal="center"/>
    </xf>
    <xf numFmtId="0" fontId="3" fillId="0" borderId="38" xfId="0" applyFont="1" applyFill="1" applyBorder="1"/>
    <xf numFmtId="0" fontId="20" fillId="0" borderId="12" xfId="0" applyFont="1" applyFill="1" applyBorder="1"/>
    <xf numFmtId="0" fontId="2" fillId="0" borderId="0" xfId="0" applyFont="1" applyFill="1"/>
    <xf numFmtId="0" fontId="1" fillId="0" borderId="0" xfId="0" applyFont="1" applyFill="1" applyAlignment="1">
      <alignment horizontal="center"/>
    </xf>
    <xf numFmtId="0" fontId="1" fillId="0" borderId="49" xfId="0" applyFont="1" applyFill="1" applyBorder="1" applyAlignment="1">
      <alignment horizontal="center"/>
    </xf>
    <xf numFmtId="2" fontId="1" fillId="0" borderId="47" xfId="0" applyNumberFormat="1" applyFont="1" applyFill="1" applyBorder="1"/>
    <xf numFmtId="164" fontId="6" fillId="0" borderId="0" xfId="0" applyNumberFormat="1" applyFont="1" applyFill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0" fontId="3" fillId="0" borderId="22" xfId="0" applyFont="1" applyFill="1" applyBorder="1"/>
    <xf numFmtId="0" fontId="20" fillId="0" borderId="11" xfId="0" applyFont="1" applyFill="1" applyBorder="1"/>
    <xf numFmtId="49" fontId="0" fillId="0" borderId="0" xfId="0" applyNumberFormat="1" applyFill="1" applyBorder="1" applyAlignment="1">
      <alignment horizontal="center"/>
    </xf>
    <xf numFmtId="0" fontId="3" fillId="0" borderId="4" xfId="0" applyFont="1" applyFill="1" applyBorder="1"/>
    <xf numFmtId="0" fontId="3" fillId="0" borderId="45" xfId="0" applyFont="1" applyFill="1" applyBorder="1"/>
    <xf numFmtId="2" fontId="3" fillId="0" borderId="4" xfId="0" applyNumberFormat="1" applyFont="1" applyFill="1" applyBorder="1"/>
    <xf numFmtId="164" fontId="3" fillId="0" borderId="4" xfId="0" applyNumberFormat="1" applyFont="1" applyFill="1" applyBorder="1"/>
    <xf numFmtId="164" fontId="0" fillId="0" borderId="50" xfId="0" applyNumberFormat="1" applyFill="1" applyBorder="1"/>
    <xf numFmtId="0" fontId="9" fillId="0" borderId="3" xfId="0" applyFont="1" applyFill="1" applyBorder="1"/>
    <xf numFmtId="0" fontId="3" fillId="0" borderId="46" xfId="0" applyFont="1" applyFill="1" applyBorder="1"/>
    <xf numFmtId="0" fontId="0" fillId="0" borderId="8" xfId="0" applyFill="1" applyBorder="1" applyAlignment="1">
      <alignment horizontal="center"/>
    </xf>
    <xf numFmtId="0" fontId="1" fillId="0" borderId="0" xfId="0" applyFont="1" applyFill="1" applyAlignment="1">
      <alignment horizontal="right"/>
    </xf>
    <xf numFmtId="164" fontId="0" fillId="0" borderId="0" xfId="0" applyNumberFormat="1" applyFont="1" applyFill="1" applyBorder="1"/>
    <xf numFmtId="49" fontId="3" fillId="0" borderId="5" xfId="0" applyNumberFormat="1" applyFont="1" applyFill="1" applyBorder="1"/>
    <xf numFmtId="1" fontId="3" fillId="0" borderId="12" xfId="0" applyNumberFormat="1" applyFont="1" applyFill="1" applyBorder="1"/>
    <xf numFmtId="2" fontId="3" fillId="0" borderId="12" xfId="0" applyNumberFormat="1" applyFont="1" applyFill="1" applyBorder="1"/>
    <xf numFmtId="164" fontId="10" fillId="0" borderId="12" xfId="0" applyNumberFormat="1" applyFont="1" applyFill="1" applyBorder="1"/>
    <xf numFmtId="164" fontId="13" fillId="0" borderId="12" xfId="0" applyNumberFormat="1" applyFont="1" applyFill="1" applyBorder="1"/>
    <xf numFmtId="0" fontId="19" fillId="0" borderId="0" xfId="0" applyFont="1" applyFill="1" applyBorder="1"/>
    <xf numFmtId="0" fontId="10" fillId="0" borderId="26" xfId="0" applyFont="1" applyFill="1" applyBorder="1"/>
    <xf numFmtId="49" fontId="11" fillId="0" borderId="1" xfId="0" applyNumberFormat="1" applyFont="1" applyFill="1" applyBorder="1"/>
    <xf numFmtId="164" fontId="10" fillId="0" borderId="1" xfId="0" applyNumberFormat="1" applyFont="1" applyFill="1" applyBorder="1" applyAlignment="1">
      <alignment horizontal="left"/>
    </xf>
    <xf numFmtId="164" fontId="10" fillId="0" borderId="40" xfId="0" applyNumberFormat="1" applyFont="1" applyFill="1" applyBorder="1"/>
    <xf numFmtId="164" fontId="10" fillId="0" borderId="41" xfId="0" applyNumberFormat="1" applyFont="1" applyFill="1" applyBorder="1"/>
    <xf numFmtId="164" fontId="10" fillId="0" borderId="54" xfId="0" applyNumberFormat="1" applyFont="1" applyFill="1" applyBorder="1"/>
    <xf numFmtId="164" fontId="10" fillId="0" borderId="19" xfId="0" applyNumberFormat="1" applyFont="1" applyFill="1" applyBorder="1"/>
    <xf numFmtId="164" fontId="10" fillId="0" borderId="47" xfId="0" applyNumberFormat="1" applyFont="1" applyFill="1" applyBorder="1"/>
    <xf numFmtId="164" fontId="10" fillId="0" borderId="0" xfId="0" applyNumberFormat="1" applyFont="1" applyFill="1" applyBorder="1"/>
    <xf numFmtId="1" fontId="0" fillId="0" borderId="5" xfId="0" applyNumberFormat="1" applyFont="1" applyFill="1" applyBorder="1"/>
    <xf numFmtId="1" fontId="0" fillId="0" borderId="0" xfId="0" applyNumberFormat="1" applyFont="1" applyFill="1"/>
    <xf numFmtId="2" fontId="0" fillId="0" borderId="5" xfId="0" applyNumberFormat="1" applyFont="1" applyFill="1" applyBorder="1"/>
    <xf numFmtId="2" fontId="0" fillId="0" borderId="3" xfId="0" applyNumberFormat="1" applyFont="1" applyFill="1" applyBorder="1"/>
    <xf numFmtId="2" fontId="0" fillId="0" borderId="0" xfId="0" applyNumberFormat="1" applyFont="1" applyFill="1" applyBorder="1"/>
    <xf numFmtId="164" fontId="0" fillId="0" borderId="5" xfId="0" applyNumberFormat="1" applyFont="1" applyFill="1" applyBorder="1"/>
    <xf numFmtId="0" fontId="0" fillId="0" borderId="0" xfId="0" applyFont="1" applyFill="1"/>
    <xf numFmtId="0" fontId="23" fillId="0" borderId="0" xfId="0" applyFont="1" applyFill="1"/>
    <xf numFmtId="0" fontId="23" fillId="0" borderId="0" xfId="0" applyFont="1" applyFill="1" applyAlignment="1">
      <alignment horizontal="center"/>
    </xf>
    <xf numFmtId="0" fontId="23" fillId="0" borderId="0" xfId="0" applyFont="1" applyFill="1" applyBorder="1" applyAlignment="1">
      <alignment horizontal="center"/>
    </xf>
    <xf numFmtId="0" fontId="23" fillId="0" borderId="49" xfId="0" applyFont="1" applyFill="1" applyBorder="1" applyAlignment="1">
      <alignment horizontal="center"/>
    </xf>
    <xf numFmtId="1" fontId="23" fillId="0" borderId="0" xfId="0" applyNumberFormat="1" applyFont="1" applyFill="1"/>
    <xf numFmtId="1" fontId="24" fillId="0" borderId="0" xfId="0" applyNumberFormat="1" applyFont="1" applyFill="1"/>
    <xf numFmtId="0" fontId="23" fillId="0" borderId="0" xfId="0" applyFont="1" applyFill="1" applyBorder="1"/>
    <xf numFmtId="0" fontId="23" fillId="0" borderId="0" xfId="0" applyFont="1" applyFill="1" applyBorder="1" applyAlignment="1">
      <alignment horizontal="right"/>
    </xf>
    <xf numFmtId="0" fontId="1" fillId="0" borderId="0" xfId="0" applyFont="1" applyFill="1" applyBorder="1" applyAlignment="1">
      <alignment horizontal="center"/>
    </xf>
    <xf numFmtId="0" fontId="3" fillId="0" borderId="31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0" borderId="34" xfId="0" applyFont="1" applyFill="1" applyBorder="1" applyAlignment="1">
      <alignment horizontal="center"/>
    </xf>
    <xf numFmtId="0" fontId="3" fillId="0" borderId="35" xfId="0" applyFont="1" applyFill="1" applyBorder="1" applyAlignment="1">
      <alignment horizontal="center"/>
    </xf>
    <xf numFmtId="0" fontId="3" fillId="0" borderId="29" xfId="0" applyFont="1" applyFill="1" applyBorder="1" applyAlignment="1">
      <alignment horizontal="center"/>
    </xf>
    <xf numFmtId="0" fontId="3" fillId="0" borderId="7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0" fontId="3" fillId="0" borderId="37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Alignment="1">
      <alignment horizontal="center"/>
    </xf>
    <xf numFmtId="0" fontId="3" fillId="2" borderId="35" xfId="0" applyFont="1" applyFill="1" applyBorder="1"/>
    <xf numFmtId="0" fontId="3" fillId="2" borderId="5" xfId="0" applyFont="1" applyFill="1" applyBorder="1"/>
    <xf numFmtId="0" fontId="3" fillId="2" borderId="12" xfId="0" applyFont="1" applyFill="1" applyBorder="1" applyAlignment="1">
      <alignment horizontal="center" vertical="center" textRotation="90" wrapText="1"/>
    </xf>
    <xf numFmtId="164" fontId="3" fillId="2" borderId="11" xfId="0" applyNumberFormat="1" applyFont="1" applyFill="1" applyBorder="1"/>
    <xf numFmtId="2" fontId="0" fillId="2" borderId="0" xfId="0" applyNumberFormat="1" applyFill="1" applyBorder="1"/>
    <xf numFmtId="2" fontId="0" fillId="2" borderId="0" xfId="0" applyNumberFormat="1" applyFill="1"/>
    <xf numFmtId="0" fontId="3" fillId="2" borderId="0" xfId="0" applyFont="1" applyFill="1" applyBorder="1"/>
    <xf numFmtId="164" fontId="0" fillId="2" borderId="16" xfId="0" applyNumberFormat="1" applyFill="1" applyBorder="1"/>
    <xf numFmtId="164" fontId="0" fillId="2" borderId="0" xfId="0" applyNumberFormat="1" applyFill="1" applyBorder="1"/>
    <xf numFmtId="164" fontId="3" fillId="2" borderId="1" xfId="0" applyNumberFormat="1" applyFont="1" applyFill="1" applyBorder="1"/>
    <xf numFmtId="0" fontId="3" fillId="2" borderId="0" xfId="0" applyFont="1" applyFill="1"/>
    <xf numFmtId="2" fontId="0" fillId="2" borderId="16" xfId="0" applyNumberFormat="1" applyFill="1" applyBorder="1"/>
    <xf numFmtId="164" fontId="0" fillId="2" borderId="35" xfId="0" applyNumberFormat="1" applyFill="1" applyBorder="1"/>
    <xf numFmtId="0" fontId="3" fillId="2" borderId="16" xfId="0" applyFont="1" applyFill="1" applyBorder="1"/>
    <xf numFmtId="2" fontId="0" fillId="2" borderId="5" xfId="0" applyNumberFormat="1" applyFill="1" applyBorder="1"/>
    <xf numFmtId="164" fontId="10" fillId="2" borderId="1" xfId="0" applyNumberFormat="1" applyFont="1" applyFill="1" applyBorder="1" applyAlignment="1">
      <alignment horizontal="left"/>
    </xf>
    <xf numFmtId="164" fontId="10" fillId="2" borderId="0" xfId="0" applyNumberFormat="1" applyFont="1" applyFill="1" applyBorder="1"/>
    <xf numFmtId="164" fontId="3" fillId="2" borderId="0" xfId="0" applyNumberFormat="1" applyFont="1" applyFill="1"/>
    <xf numFmtId="0" fontId="20" fillId="2" borderId="0" xfId="0" applyFont="1" applyFill="1"/>
    <xf numFmtId="164" fontId="20" fillId="2" borderId="0" xfId="0" applyNumberFormat="1" applyFont="1" applyFill="1"/>
    <xf numFmtId="2" fontId="0" fillId="2" borderId="5" xfId="0" applyNumberFormat="1" applyFont="1" applyFill="1" applyBorder="1"/>
    <xf numFmtId="2" fontId="0" fillId="3" borderId="0" xfId="0" applyNumberFormat="1" applyFill="1"/>
    <xf numFmtId="2" fontId="0" fillId="3" borderId="0" xfId="0" applyNumberFormat="1" applyFill="1" applyBorder="1"/>
    <xf numFmtId="0" fontId="3" fillId="2" borderId="23" xfId="0" applyFont="1" applyFill="1" applyBorder="1"/>
    <xf numFmtId="0" fontId="0" fillId="2" borderId="0" xfId="0" applyFill="1" applyBorder="1"/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" fontId="0" fillId="2" borderId="0" xfId="0" applyNumberFormat="1" applyFill="1" applyBorder="1"/>
    <xf numFmtId="1" fontId="2" fillId="2" borderId="0" xfId="0" applyNumberFormat="1" applyFont="1" applyFill="1" applyBorder="1"/>
    <xf numFmtId="1" fontId="7" fillId="2" borderId="0" xfId="0" applyNumberFormat="1" applyFont="1" applyFill="1" applyBorder="1"/>
    <xf numFmtId="0" fontId="3" fillId="2" borderId="24" xfId="0" applyFont="1" applyFill="1" applyBorder="1"/>
    <xf numFmtId="0" fontId="3" fillId="2" borderId="14" xfId="0" applyFont="1" applyFill="1" applyBorder="1"/>
    <xf numFmtId="0" fontId="3" fillId="2" borderId="1" xfId="0" applyFont="1" applyFill="1" applyBorder="1"/>
    <xf numFmtId="49" fontId="15" fillId="2" borderId="1" xfId="0" applyNumberFormat="1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164" fontId="3" fillId="2" borderId="9" xfId="0" applyNumberFormat="1" applyFont="1" applyFill="1" applyBorder="1"/>
    <xf numFmtId="0" fontId="3" fillId="2" borderId="20" xfId="0" applyFont="1" applyFill="1" applyBorder="1"/>
    <xf numFmtId="1" fontId="3" fillId="2" borderId="1" xfId="0" applyNumberFormat="1" applyFont="1" applyFill="1" applyBorder="1"/>
    <xf numFmtId="164" fontId="3" fillId="2" borderId="2" xfId="0" applyNumberFormat="1" applyFont="1" applyFill="1" applyBorder="1"/>
    <xf numFmtId="0" fontId="3" fillId="2" borderId="9" xfId="0" applyFont="1" applyFill="1" applyBorder="1"/>
    <xf numFmtId="164" fontId="10" fillId="2" borderId="1" xfId="0" applyNumberFormat="1" applyFont="1" applyFill="1" applyBorder="1"/>
    <xf numFmtId="164" fontId="13" fillId="2" borderId="1" xfId="0" applyNumberFormat="1" applyFont="1" applyFill="1" applyBorder="1"/>
    <xf numFmtId="0" fontId="19" fillId="2" borderId="1" xfId="0" applyFont="1" applyFill="1" applyBorder="1" applyAlignment="1">
      <alignment horizontal="center"/>
    </xf>
    <xf numFmtId="0" fontId="3" fillId="2" borderId="47" xfId="0" applyFont="1" applyFill="1" applyBorder="1"/>
    <xf numFmtId="0" fontId="20" fillId="2" borderId="1" xfId="0" applyFont="1" applyFill="1" applyBorder="1"/>
    <xf numFmtId="164" fontId="3" fillId="2" borderId="0" xfId="0" applyNumberFormat="1" applyFont="1" applyFill="1" applyBorder="1"/>
    <xf numFmtId="49" fontId="3" fillId="2" borderId="0" xfId="0" applyNumberFormat="1" applyFont="1" applyFill="1" applyBorder="1"/>
    <xf numFmtId="49" fontId="3" fillId="2" borderId="0" xfId="0" applyNumberFormat="1" applyFont="1" applyFill="1" applyBorder="1" applyAlignment="1">
      <alignment horizontal="right"/>
    </xf>
    <xf numFmtId="0" fontId="3" fillId="2" borderId="0" xfId="0" applyFont="1" applyFill="1" applyBorder="1" applyAlignment="1">
      <alignment vertical="center"/>
    </xf>
  </cellXfs>
  <cellStyles count="1">
    <cellStyle name="Обычный" xfId="0" builtinId="0"/>
  </cellStyles>
  <dxfs count="0"/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M164"/>
  <sheetViews>
    <sheetView tabSelected="1" view="pageBreakPreview" topLeftCell="DN16" zoomScale="59" zoomScaleNormal="70" zoomScaleSheetLayoutView="59" zoomScalePageLayoutView="59" workbookViewId="0">
      <selection activeCell="EC31" sqref="EC31"/>
    </sheetView>
  </sheetViews>
  <sheetFormatPr defaultRowHeight="19.5" x14ac:dyDescent="0.35"/>
  <cols>
    <col min="1" max="1" width="8.5703125" style="2" customWidth="1"/>
    <col min="2" max="2" width="36.42578125" style="4" customWidth="1"/>
    <col min="3" max="3" width="20.5703125" style="4" customWidth="1"/>
    <col min="4" max="4" width="8.5703125" style="2" customWidth="1"/>
    <col min="5" max="5" width="16.7109375" style="2" hidden="1" customWidth="1"/>
    <col min="6" max="6" width="15.85546875" style="2" hidden="1" customWidth="1"/>
    <col min="7" max="7" width="11.85546875" style="2" hidden="1" customWidth="1"/>
    <col min="8" max="11" width="8.5703125" style="2" hidden="1" customWidth="1"/>
    <col min="12" max="12" width="9.5703125" style="2" hidden="1" customWidth="1"/>
    <col min="13" max="13" width="10" style="2" hidden="1" customWidth="1"/>
    <col min="14" max="14" width="9" style="2" hidden="1" customWidth="1"/>
    <col min="15" max="15" width="11.5703125" style="2" customWidth="1"/>
    <col min="16" max="16" width="11.5703125" style="2" hidden="1" customWidth="1"/>
    <col min="17" max="17" width="9.5703125" style="2" customWidth="1"/>
    <col min="18" max="18" width="10.5703125" style="2" hidden="1" customWidth="1"/>
    <col min="19" max="19" width="8.140625" style="2" customWidth="1"/>
    <col min="20" max="20" width="10.5703125" style="2" hidden="1" customWidth="1"/>
    <col min="21" max="21" width="8.5703125" style="2" customWidth="1"/>
    <col min="22" max="22" width="6.85546875" style="2" hidden="1" customWidth="1"/>
    <col min="23" max="23" width="6.28515625" style="2" hidden="1" customWidth="1"/>
    <col min="24" max="24" width="7.7109375" style="2" customWidth="1"/>
    <col min="25" max="25" width="7.7109375" style="343" customWidth="1"/>
    <col min="26" max="26" width="7.7109375" style="2" hidden="1" customWidth="1"/>
    <col min="27" max="28" width="6.42578125" style="2" hidden="1" customWidth="1"/>
    <col min="29" max="29" width="5.85546875" style="2" customWidth="1"/>
    <col min="30" max="30" width="8" style="2" hidden="1" customWidth="1"/>
    <col min="31" max="31" width="7.85546875" style="2" customWidth="1"/>
    <col min="32" max="32" width="7.140625" style="2" hidden="1" customWidth="1"/>
    <col min="33" max="34" width="6.42578125" style="2" hidden="1" customWidth="1"/>
    <col min="35" max="35" width="8.42578125" style="2" customWidth="1"/>
    <col min="36" max="36" width="6.85546875" style="2" hidden="1" customWidth="1"/>
    <col min="37" max="37" width="7.28515625" style="2" customWidth="1"/>
    <col min="38" max="38" width="7.5703125" style="2" hidden="1" customWidth="1"/>
    <col min="39" max="39" width="9.140625" style="2" customWidth="1"/>
    <col min="40" max="40" width="7.28515625" style="2" hidden="1" customWidth="1"/>
    <col min="41" max="41" width="6.5703125" style="2" customWidth="1"/>
    <col min="42" max="42" width="6.5703125" style="2" hidden="1" customWidth="1"/>
    <col min="43" max="43" width="6.28515625" style="2" customWidth="1"/>
    <col min="44" max="44" width="6.28515625" style="2" hidden="1" customWidth="1"/>
    <col min="45" max="45" width="8" style="2" customWidth="1"/>
    <col min="46" max="46" width="6.28515625" style="2" customWidth="1"/>
    <col min="47" max="47" width="8.5703125" style="2" customWidth="1"/>
    <col min="48" max="48" width="6.28515625" style="2" customWidth="1"/>
    <col min="49" max="49" width="7.85546875" style="2" customWidth="1"/>
    <col min="50" max="50" width="6.140625" style="2" hidden="1" customWidth="1"/>
    <col min="51" max="51" width="9.5703125" style="2" customWidth="1"/>
    <col min="52" max="52" width="6.42578125" style="2" customWidth="1"/>
    <col min="53" max="53" width="7" style="2" customWidth="1"/>
    <col min="54" max="54" width="7" style="2" hidden="1" customWidth="1"/>
    <col min="55" max="55" width="8.85546875" style="2" customWidth="1"/>
    <col min="56" max="56" width="8.85546875" style="2" hidden="1" customWidth="1"/>
    <col min="57" max="57" width="8" style="2" hidden="1" customWidth="1"/>
    <col min="58" max="59" width="11.5703125" style="106" customWidth="1"/>
    <col min="60" max="60" width="11.28515625" style="2" hidden="1" customWidth="1"/>
    <col min="61" max="61" width="9.85546875" style="2" hidden="1" customWidth="1"/>
    <col min="62" max="62" width="7.28515625" style="2" hidden="1" customWidth="1"/>
    <col min="63" max="63" width="8.85546875" style="2" hidden="1" customWidth="1"/>
    <col min="64" max="64" width="7" style="2" hidden="1" customWidth="1"/>
    <col min="65" max="65" width="20.85546875" style="2" customWidth="1"/>
    <col min="66" max="66" width="9.28515625" style="2" customWidth="1"/>
    <col min="67" max="67" width="36" style="2" customWidth="1"/>
    <col min="68" max="68" width="19.42578125" style="2" customWidth="1"/>
    <col min="69" max="69" width="10.28515625" style="2" customWidth="1"/>
    <col min="70" max="70" width="13.85546875" style="2" hidden="1" customWidth="1"/>
    <col min="71" max="71" width="10.5703125" style="2" hidden="1" customWidth="1"/>
    <col min="72" max="72" width="9.85546875" style="2" hidden="1" customWidth="1"/>
    <col min="73" max="73" width="8.5703125" style="2" hidden="1" customWidth="1"/>
    <col min="74" max="74" width="7.5703125" style="2" hidden="1" customWidth="1"/>
    <col min="75" max="76" width="8.5703125" style="2" hidden="1" customWidth="1"/>
    <col min="77" max="77" width="10.7109375" style="2" hidden="1" customWidth="1"/>
    <col min="78" max="78" width="9.7109375" style="2" hidden="1" customWidth="1"/>
    <col min="79" max="79" width="11" style="2" hidden="1" customWidth="1"/>
    <col min="80" max="80" width="9.42578125" style="2" customWidth="1"/>
    <col min="81" max="81" width="10.140625" style="2" hidden="1" customWidth="1"/>
    <col min="82" max="82" width="11.5703125" style="2" customWidth="1"/>
    <col min="83" max="83" width="9.28515625" style="2" hidden="1" customWidth="1"/>
    <col min="84" max="84" width="8.140625" style="2" customWidth="1"/>
    <col min="85" max="85" width="9.28515625" style="2" hidden="1" customWidth="1"/>
    <col min="86" max="86" width="10.42578125" style="2" hidden="1" customWidth="1"/>
    <col min="87" max="87" width="9.85546875" style="2" hidden="1" customWidth="1"/>
    <col min="88" max="88" width="9.7109375" style="2" hidden="1" customWidth="1"/>
    <col min="89" max="90" width="7.7109375" style="2" customWidth="1"/>
    <col min="91" max="91" width="8" style="2" hidden="1" customWidth="1"/>
    <col min="92" max="93" width="6.42578125" style="2" hidden="1" customWidth="1"/>
    <col min="94" max="94" width="9.28515625" style="2" customWidth="1"/>
    <col min="95" max="95" width="8.7109375" style="2" hidden="1" customWidth="1"/>
    <col min="96" max="96" width="9.42578125" style="2" customWidth="1"/>
    <col min="97" max="97" width="7.140625" style="2" hidden="1" customWidth="1"/>
    <col min="98" max="99" width="6.42578125" style="2" hidden="1" customWidth="1"/>
    <col min="100" max="100" width="11.5703125" style="2" customWidth="1"/>
    <col min="101" max="101" width="6.85546875" style="2" hidden="1" customWidth="1"/>
    <col min="102" max="102" width="7.5703125" style="2" customWidth="1"/>
    <col min="103" max="103" width="7.5703125" style="2" hidden="1" customWidth="1"/>
    <col min="104" max="104" width="9.5703125" style="2" customWidth="1"/>
    <col min="105" max="105" width="7.28515625" style="2" hidden="1" customWidth="1"/>
    <col min="106" max="106" width="6.5703125" style="2" customWidth="1"/>
    <col min="107" max="107" width="6.5703125" style="2" hidden="1" customWidth="1"/>
    <col min="108" max="108" width="6.28515625" style="2" customWidth="1"/>
    <col min="109" max="109" width="6.28515625" style="2" hidden="1" customWidth="1"/>
    <col min="110" max="110" width="9.140625" style="2" customWidth="1"/>
    <col min="111" max="111" width="6.28515625" style="2" hidden="1" customWidth="1"/>
    <col min="112" max="112" width="9.5703125" style="2" customWidth="1"/>
    <col min="113" max="113" width="6.28515625" style="2" customWidth="1"/>
    <col min="114" max="114" width="8" style="2" customWidth="1"/>
    <col min="115" max="115" width="6.140625" style="2" hidden="1" customWidth="1"/>
    <col min="116" max="116" width="8.7109375" style="2" customWidth="1"/>
    <col min="117" max="117" width="6.42578125" style="2" customWidth="1"/>
    <col min="118" max="119" width="7" style="2" customWidth="1"/>
    <col min="120" max="120" width="9.140625" style="2" customWidth="1"/>
    <col min="121" max="121" width="9.140625" style="2" hidden="1" customWidth="1"/>
    <col min="122" max="122" width="9.140625" style="2" customWidth="1"/>
    <col min="123" max="123" width="9.140625" style="106" customWidth="1"/>
    <col min="124" max="124" width="9.28515625" style="115" customWidth="1"/>
    <col min="125" max="125" width="13.85546875" style="63" hidden="1" customWidth="1"/>
    <col min="126" max="126" width="9.5703125" style="67" hidden="1" customWidth="1"/>
    <col min="127" max="127" width="7.28515625" style="2" hidden="1" customWidth="1"/>
    <col min="128" max="128" width="8.85546875" style="2" hidden="1" customWidth="1"/>
    <col min="129" max="129" width="7" style="2" hidden="1" customWidth="1"/>
    <col min="130" max="130" width="20.85546875" style="2" customWidth="1"/>
    <col min="131" max="131" width="9.140625" style="2" customWidth="1"/>
    <col min="132" max="132" width="35.140625" style="2" customWidth="1"/>
    <col min="133" max="133" width="22.140625" style="2" customWidth="1"/>
    <col min="134" max="134" width="10.140625" style="2" customWidth="1"/>
    <col min="135" max="135" width="10.85546875" style="2" hidden="1" customWidth="1"/>
    <col min="136" max="141" width="8.5703125" style="2" hidden="1" customWidth="1"/>
    <col min="142" max="142" width="12.140625" style="2" hidden="1" customWidth="1"/>
    <col min="143" max="143" width="9.5703125" style="2" hidden="1" customWidth="1"/>
    <col min="144" max="144" width="11.42578125" style="2" hidden="1" customWidth="1"/>
    <col min="145" max="145" width="9.85546875" style="2" customWidth="1"/>
    <col min="146" max="146" width="11.85546875" style="2" hidden="1" customWidth="1"/>
    <col min="147" max="147" width="9.42578125" style="2" customWidth="1"/>
    <col min="148" max="148" width="9.5703125" style="2" hidden="1" customWidth="1"/>
    <col min="149" max="149" width="8.42578125" style="2" customWidth="1"/>
    <col min="150" max="150" width="9.5703125" style="2" hidden="1" customWidth="1"/>
    <col min="151" max="151" width="8.42578125" style="2" hidden="1" customWidth="1"/>
    <col min="152" max="152" width="10" style="2" hidden="1" customWidth="1"/>
    <col min="153" max="153" width="10.140625" style="2" hidden="1" customWidth="1"/>
    <col min="154" max="154" width="8.140625" style="2" customWidth="1"/>
    <col min="155" max="155" width="9.42578125" style="2" customWidth="1"/>
    <col min="156" max="156" width="7.7109375" style="2" hidden="1" customWidth="1"/>
    <col min="157" max="158" width="6.42578125" style="2" hidden="1" customWidth="1"/>
    <col min="159" max="159" width="8" style="2" customWidth="1"/>
    <col min="160" max="160" width="7.28515625" style="2" hidden="1" customWidth="1"/>
    <col min="161" max="161" width="8.140625" style="2" customWidth="1"/>
    <col min="162" max="163" width="7.140625" style="2" hidden="1" customWidth="1"/>
    <col min="164" max="164" width="6.42578125" style="2" hidden="1" customWidth="1"/>
    <col min="165" max="165" width="10" style="2" customWidth="1"/>
    <col min="166" max="166" width="6.85546875" style="2" hidden="1" customWidth="1"/>
    <col min="167" max="167" width="9.42578125" style="2" customWidth="1"/>
    <col min="168" max="168" width="7.5703125" style="2" hidden="1" customWidth="1"/>
    <col min="169" max="169" width="10.85546875" style="2" customWidth="1"/>
    <col min="170" max="170" width="7.28515625" style="2" hidden="1" customWidth="1"/>
    <col min="171" max="171" width="6.5703125" style="2" customWidth="1"/>
    <col min="172" max="172" width="6.5703125" style="2" hidden="1" customWidth="1"/>
    <col min="173" max="173" width="8" style="2" customWidth="1"/>
    <col min="174" max="174" width="7.85546875" style="2" hidden="1" customWidth="1"/>
    <col min="175" max="175" width="8.7109375" style="2" customWidth="1"/>
    <col min="176" max="176" width="8" style="2" hidden="1" customWidth="1"/>
    <col min="177" max="177" width="8" style="2" customWidth="1"/>
    <col min="178" max="178" width="6.28515625" style="2" hidden="1" customWidth="1"/>
    <col min="179" max="179" width="11.85546875" style="2" customWidth="1"/>
    <col min="180" max="180" width="6.28515625" style="2" hidden="1" customWidth="1"/>
    <col min="181" max="181" width="9.140625" style="2" customWidth="1"/>
    <col min="182" max="182" width="6.140625" style="2" hidden="1" customWidth="1"/>
    <col min="183" max="183" width="7.85546875" style="2" customWidth="1"/>
    <col min="184" max="184" width="6.42578125" style="2" hidden="1" customWidth="1"/>
    <col min="185" max="185" width="7" style="2" customWidth="1"/>
    <col min="186" max="186" width="7" style="2" hidden="1" customWidth="1"/>
    <col min="187" max="187" width="9.28515625" style="2" customWidth="1"/>
    <col min="188" max="189" width="9.28515625" style="2" hidden="1" customWidth="1"/>
    <col min="190" max="190" width="10.85546875" style="106" customWidth="1"/>
    <col min="191" max="191" width="14.42578125" style="115" customWidth="1"/>
    <col min="192" max="192" width="12.7109375" style="77" hidden="1" customWidth="1"/>
    <col min="193" max="193" width="12.140625" style="78" hidden="1" customWidth="1"/>
    <col min="194" max="194" width="7.28515625" style="2" hidden="1" customWidth="1"/>
    <col min="195" max="195" width="16.7109375" style="2" hidden="1" customWidth="1"/>
    <col min="196" max="196" width="7" style="2" hidden="1" customWidth="1"/>
    <col min="197" max="197" width="20.85546875" style="2" customWidth="1"/>
    <col min="198" max="198" width="9.140625" style="2"/>
    <col min="199" max="199" width="10" style="2" bestFit="1" customWidth="1"/>
    <col min="200" max="200" width="12" style="2" customWidth="1"/>
    <col min="201" max="201" width="38.5703125" style="2" customWidth="1"/>
    <col min="202" max="202" width="22.85546875" style="2" customWidth="1"/>
    <col min="203" max="203" width="11" style="2" customWidth="1"/>
    <col min="204" max="204" width="13" style="2" customWidth="1"/>
    <col min="205" max="205" width="24.5703125" style="2" customWidth="1"/>
    <col min="206" max="16384" width="9.140625" style="2"/>
  </cols>
  <sheetData>
    <row r="1" spans="1:205" s="4" customFormat="1" ht="19.5" customHeight="1" x14ac:dyDescent="0.3">
      <c r="A1" s="331" t="s">
        <v>15</v>
      </c>
      <c r="B1" s="331"/>
      <c r="C1" s="331"/>
      <c r="D1" s="331"/>
      <c r="E1" s="332"/>
      <c r="F1" s="332"/>
      <c r="G1" s="332"/>
      <c r="H1" s="332"/>
      <c r="I1" s="332"/>
      <c r="J1" s="332"/>
      <c r="K1" s="332"/>
      <c r="L1" s="332"/>
      <c r="M1" s="332"/>
      <c r="N1" s="332"/>
      <c r="O1" s="331"/>
      <c r="P1" s="332"/>
      <c r="Q1" s="331"/>
      <c r="R1" s="332"/>
      <c r="S1" s="331"/>
      <c r="T1" s="332"/>
      <c r="U1" s="331"/>
      <c r="V1" s="332"/>
      <c r="W1" s="331"/>
      <c r="X1" s="331"/>
      <c r="Y1" s="331"/>
      <c r="Z1" s="332"/>
      <c r="AA1" s="331"/>
      <c r="AB1" s="332"/>
      <c r="AC1" s="331"/>
      <c r="AD1" s="332"/>
      <c r="AE1" s="331"/>
      <c r="AF1" s="332"/>
      <c r="AG1" s="332"/>
      <c r="AH1" s="332"/>
      <c r="AI1" s="331"/>
      <c r="AJ1" s="332"/>
      <c r="AK1" s="331"/>
      <c r="AL1" s="332"/>
      <c r="AM1" s="331"/>
      <c r="AN1" s="332"/>
      <c r="AO1" s="331"/>
      <c r="AP1" s="332"/>
      <c r="AQ1" s="331"/>
      <c r="AR1" s="332"/>
      <c r="AS1" s="331"/>
      <c r="AT1" s="332"/>
      <c r="AU1" s="331"/>
      <c r="AV1" s="332"/>
      <c r="AW1" s="331"/>
      <c r="AX1" s="332"/>
      <c r="AY1" s="331"/>
      <c r="AZ1" s="332"/>
      <c r="BA1" s="331"/>
      <c r="BB1" s="332"/>
      <c r="BC1" s="331"/>
      <c r="BD1" s="331"/>
      <c r="BE1" s="332"/>
      <c r="BF1" s="332"/>
      <c r="BG1" s="332"/>
      <c r="BH1" s="331"/>
      <c r="BI1" s="331"/>
      <c r="BJ1" s="332"/>
      <c r="BK1" s="332"/>
      <c r="BL1" s="332"/>
      <c r="BM1" s="331"/>
      <c r="BN1" s="331" t="s">
        <v>15</v>
      </c>
      <c r="BO1" s="331"/>
      <c r="BP1" s="331"/>
      <c r="BQ1" s="331"/>
      <c r="BR1" s="332"/>
      <c r="BS1" s="332"/>
      <c r="BT1" s="332"/>
      <c r="BU1" s="332"/>
      <c r="BV1" s="332"/>
      <c r="BW1" s="332"/>
      <c r="BX1" s="332"/>
      <c r="BY1" s="332"/>
      <c r="BZ1" s="332"/>
      <c r="CA1" s="332"/>
      <c r="CB1" s="331"/>
      <c r="CC1" s="332"/>
      <c r="CD1" s="331"/>
      <c r="CE1" s="332"/>
      <c r="CF1" s="331"/>
      <c r="CG1" s="332"/>
      <c r="CH1" s="331"/>
      <c r="CI1" s="332"/>
      <c r="CJ1" s="331"/>
      <c r="CK1" s="331"/>
      <c r="CL1" s="331"/>
      <c r="CM1" s="332"/>
      <c r="CN1" s="331"/>
      <c r="CO1" s="332"/>
      <c r="CP1" s="331"/>
      <c r="CQ1" s="332"/>
      <c r="CR1" s="331"/>
      <c r="CS1" s="332"/>
      <c r="CT1" s="331"/>
      <c r="CU1" s="332"/>
      <c r="CV1" s="331"/>
      <c r="CW1" s="332"/>
      <c r="CX1" s="331"/>
      <c r="CY1" s="332"/>
      <c r="CZ1" s="331"/>
      <c r="DA1" s="332"/>
      <c r="DB1" s="331"/>
      <c r="DC1" s="332"/>
      <c r="DD1" s="331"/>
      <c r="DE1" s="332"/>
      <c r="DF1" s="331"/>
      <c r="DG1" s="332"/>
      <c r="DH1" s="331"/>
      <c r="DI1" s="332"/>
      <c r="DJ1" s="331"/>
      <c r="DK1" s="332"/>
      <c r="DL1" s="331"/>
      <c r="DM1" s="332"/>
      <c r="DN1" s="331"/>
      <c r="DO1" s="332"/>
      <c r="DP1" s="331"/>
      <c r="DQ1" s="331"/>
      <c r="DR1" s="331"/>
      <c r="DS1" s="331"/>
      <c r="DT1" s="332"/>
      <c r="DU1" s="331"/>
      <c r="DV1" s="331"/>
      <c r="DW1" s="332"/>
      <c r="DX1" s="332"/>
      <c r="DY1" s="332"/>
      <c r="DZ1" s="331"/>
      <c r="EA1" s="331" t="s">
        <v>15</v>
      </c>
      <c r="EB1" s="331"/>
      <c r="EC1" s="331"/>
      <c r="ED1" s="331"/>
      <c r="EE1" s="332"/>
      <c r="EF1" s="332"/>
      <c r="EG1" s="332"/>
      <c r="EH1" s="332"/>
      <c r="EI1" s="332"/>
      <c r="EJ1" s="332"/>
      <c r="EK1" s="332"/>
      <c r="EL1" s="332"/>
      <c r="EM1" s="332"/>
      <c r="EN1" s="332"/>
      <c r="EO1" s="331"/>
      <c r="EP1" s="332"/>
      <c r="EQ1" s="331"/>
      <c r="ER1" s="332"/>
      <c r="ES1" s="331"/>
      <c r="ET1" s="332"/>
      <c r="EU1" s="331"/>
      <c r="EV1" s="332"/>
      <c r="EW1" s="331"/>
      <c r="EX1" s="331"/>
      <c r="EY1" s="331"/>
      <c r="EZ1" s="332"/>
      <c r="FA1" s="331"/>
      <c r="FB1" s="332"/>
      <c r="FC1" s="331"/>
      <c r="FD1" s="332"/>
      <c r="FE1" s="331"/>
      <c r="FF1" s="332"/>
      <c r="FG1" s="331"/>
      <c r="FH1" s="332"/>
      <c r="FI1" s="331"/>
      <c r="FJ1" s="332"/>
      <c r="FK1" s="331"/>
      <c r="FL1" s="332"/>
      <c r="FM1" s="331"/>
      <c r="FN1" s="332"/>
      <c r="FO1" s="331"/>
      <c r="FP1" s="332"/>
      <c r="FQ1" s="331"/>
      <c r="FR1" s="332"/>
      <c r="FS1" s="331"/>
      <c r="FT1" s="332"/>
      <c r="FU1" s="332"/>
      <c r="FV1" s="332"/>
      <c r="FW1" s="331"/>
      <c r="FX1" s="332"/>
      <c r="FY1" s="331"/>
      <c r="FZ1" s="332"/>
      <c r="GA1" s="331"/>
      <c r="GB1" s="332"/>
      <c r="GC1" s="331"/>
      <c r="GD1" s="332"/>
      <c r="GE1" s="331"/>
      <c r="GF1" s="331"/>
      <c r="GG1" s="331"/>
      <c r="GH1" s="331"/>
      <c r="GI1" s="331"/>
      <c r="GJ1" s="331"/>
      <c r="GK1" s="331"/>
      <c r="GL1" s="332"/>
      <c r="GM1" s="332"/>
      <c r="GN1" s="332"/>
      <c r="GO1" s="331"/>
    </row>
    <row r="2" spans="1:205" s="4" customFormat="1" ht="19.5" customHeight="1" x14ac:dyDescent="0.3">
      <c r="A2" s="331" t="s">
        <v>16</v>
      </c>
      <c r="B2" s="331"/>
      <c r="C2" s="331"/>
      <c r="D2" s="331"/>
      <c r="E2" s="332"/>
      <c r="F2" s="332"/>
      <c r="G2" s="332"/>
      <c r="H2" s="332"/>
      <c r="I2" s="332"/>
      <c r="J2" s="332"/>
      <c r="K2" s="332"/>
      <c r="L2" s="332"/>
      <c r="M2" s="332"/>
      <c r="N2" s="332"/>
      <c r="O2" s="331"/>
      <c r="P2" s="332"/>
      <c r="Q2" s="331"/>
      <c r="R2" s="332"/>
      <c r="S2" s="331"/>
      <c r="T2" s="332"/>
      <c r="U2" s="331"/>
      <c r="V2" s="332"/>
      <c r="W2" s="331"/>
      <c r="X2" s="331"/>
      <c r="Y2" s="331"/>
      <c r="Z2" s="332"/>
      <c r="AA2" s="331"/>
      <c r="AB2" s="332"/>
      <c r="AC2" s="331"/>
      <c r="AD2" s="332"/>
      <c r="AE2" s="331"/>
      <c r="AF2" s="332"/>
      <c r="AG2" s="332"/>
      <c r="AH2" s="332"/>
      <c r="AI2" s="331"/>
      <c r="AJ2" s="332"/>
      <c r="AK2" s="331"/>
      <c r="AL2" s="332"/>
      <c r="AM2" s="331"/>
      <c r="AN2" s="332"/>
      <c r="AO2" s="331"/>
      <c r="AP2" s="332"/>
      <c r="AQ2" s="331"/>
      <c r="AR2" s="332"/>
      <c r="AS2" s="331"/>
      <c r="AT2" s="332"/>
      <c r="AU2" s="331"/>
      <c r="AV2" s="332"/>
      <c r="AW2" s="331"/>
      <c r="AX2" s="332"/>
      <c r="AY2" s="331"/>
      <c r="AZ2" s="332"/>
      <c r="BA2" s="331"/>
      <c r="BB2" s="332"/>
      <c r="BC2" s="331"/>
      <c r="BD2" s="331"/>
      <c r="BE2" s="332"/>
      <c r="BF2" s="332"/>
      <c r="BG2" s="332"/>
      <c r="BH2" s="331"/>
      <c r="BI2" s="331"/>
      <c r="BJ2" s="332"/>
      <c r="BK2" s="332"/>
      <c r="BL2" s="332"/>
      <c r="BM2" s="331"/>
      <c r="BN2" s="331" t="s">
        <v>16</v>
      </c>
      <c r="BO2" s="331"/>
      <c r="BP2" s="331"/>
      <c r="BQ2" s="331"/>
      <c r="BR2" s="332"/>
      <c r="BS2" s="332"/>
      <c r="BT2" s="332"/>
      <c r="BU2" s="332"/>
      <c r="BV2" s="332"/>
      <c r="BW2" s="332"/>
      <c r="BX2" s="332"/>
      <c r="BY2" s="332"/>
      <c r="BZ2" s="332"/>
      <c r="CA2" s="332"/>
      <c r="CB2" s="331"/>
      <c r="CC2" s="332"/>
      <c r="CD2" s="331"/>
      <c r="CE2" s="332"/>
      <c r="CF2" s="331"/>
      <c r="CG2" s="332"/>
      <c r="CH2" s="331"/>
      <c r="CI2" s="332"/>
      <c r="CJ2" s="331"/>
      <c r="CK2" s="331"/>
      <c r="CL2" s="331"/>
      <c r="CM2" s="332"/>
      <c r="CN2" s="331"/>
      <c r="CO2" s="332"/>
      <c r="CP2" s="331"/>
      <c r="CQ2" s="332"/>
      <c r="CR2" s="331"/>
      <c r="CS2" s="332"/>
      <c r="CT2" s="331"/>
      <c r="CU2" s="332"/>
      <c r="CV2" s="331"/>
      <c r="CW2" s="332"/>
      <c r="CX2" s="331"/>
      <c r="CY2" s="332"/>
      <c r="CZ2" s="331"/>
      <c r="DA2" s="332"/>
      <c r="DB2" s="331"/>
      <c r="DC2" s="332"/>
      <c r="DD2" s="331"/>
      <c r="DE2" s="332"/>
      <c r="DF2" s="331"/>
      <c r="DG2" s="332"/>
      <c r="DH2" s="331"/>
      <c r="DI2" s="332"/>
      <c r="DJ2" s="331"/>
      <c r="DK2" s="332"/>
      <c r="DL2" s="331"/>
      <c r="DM2" s="332"/>
      <c r="DN2" s="331"/>
      <c r="DO2" s="332"/>
      <c r="DP2" s="331"/>
      <c r="DQ2" s="331"/>
      <c r="DR2" s="331"/>
      <c r="DS2" s="331"/>
      <c r="DT2" s="332"/>
      <c r="DU2" s="331"/>
      <c r="DV2" s="331"/>
      <c r="DW2" s="332"/>
      <c r="DX2" s="332"/>
      <c r="DY2" s="332"/>
      <c r="DZ2" s="331"/>
      <c r="EA2" s="331" t="s">
        <v>16</v>
      </c>
      <c r="EB2" s="331"/>
      <c r="EC2" s="331"/>
      <c r="ED2" s="331"/>
      <c r="EE2" s="332"/>
      <c r="EF2" s="332"/>
      <c r="EG2" s="332"/>
      <c r="EH2" s="332"/>
      <c r="EI2" s="332"/>
      <c r="EJ2" s="332"/>
      <c r="EK2" s="332"/>
      <c r="EL2" s="332"/>
      <c r="EM2" s="332"/>
      <c r="EN2" s="332"/>
      <c r="EO2" s="331"/>
      <c r="EP2" s="332"/>
      <c r="EQ2" s="331"/>
      <c r="ER2" s="332"/>
      <c r="ES2" s="331"/>
      <c r="ET2" s="332"/>
      <c r="EU2" s="331"/>
      <c r="EV2" s="332"/>
      <c r="EW2" s="331"/>
      <c r="EX2" s="331"/>
      <c r="EY2" s="331"/>
      <c r="EZ2" s="332"/>
      <c r="FA2" s="331"/>
      <c r="FB2" s="332"/>
      <c r="FC2" s="331"/>
      <c r="FD2" s="332"/>
      <c r="FE2" s="331"/>
      <c r="FF2" s="332"/>
      <c r="FG2" s="331"/>
      <c r="FH2" s="332"/>
      <c r="FI2" s="331"/>
      <c r="FJ2" s="332"/>
      <c r="FK2" s="331"/>
      <c r="FL2" s="332"/>
      <c r="FM2" s="331"/>
      <c r="FN2" s="332"/>
      <c r="FO2" s="331"/>
      <c r="FP2" s="332"/>
      <c r="FQ2" s="331"/>
      <c r="FR2" s="332"/>
      <c r="FS2" s="331"/>
      <c r="FT2" s="332"/>
      <c r="FU2" s="332"/>
      <c r="FV2" s="332"/>
      <c r="FW2" s="331"/>
      <c r="FX2" s="332"/>
      <c r="FY2" s="331"/>
      <c r="FZ2" s="332"/>
      <c r="GA2" s="331"/>
      <c r="GB2" s="332"/>
      <c r="GC2" s="331"/>
      <c r="GD2" s="332"/>
      <c r="GE2" s="331"/>
      <c r="GF2" s="331"/>
      <c r="GG2" s="331"/>
      <c r="GH2" s="331"/>
      <c r="GI2" s="331"/>
      <c r="GJ2" s="331"/>
      <c r="GK2" s="331"/>
      <c r="GL2" s="332"/>
      <c r="GM2" s="332"/>
      <c r="GN2" s="332"/>
      <c r="GO2" s="331"/>
    </row>
    <row r="3" spans="1:205" ht="19.5" customHeight="1" x14ac:dyDescent="0.3">
      <c r="A3" s="332" t="s">
        <v>48</v>
      </c>
      <c r="B3" s="332"/>
      <c r="C3" s="332"/>
      <c r="D3" s="332"/>
      <c r="E3" s="332"/>
      <c r="F3" s="332"/>
      <c r="G3" s="332"/>
      <c r="H3" s="332"/>
      <c r="I3" s="332"/>
      <c r="J3" s="332"/>
      <c r="K3" s="332"/>
      <c r="L3" s="332"/>
      <c r="M3" s="332"/>
      <c r="N3" s="332"/>
      <c r="O3" s="332"/>
      <c r="P3" s="332"/>
      <c r="Q3" s="332"/>
      <c r="R3" s="332"/>
      <c r="S3" s="332"/>
      <c r="T3" s="332"/>
      <c r="U3" s="332"/>
      <c r="V3" s="332"/>
      <c r="W3" s="332"/>
      <c r="X3" s="332"/>
      <c r="Y3" s="332"/>
      <c r="Z3" s="332"/>
      <c r="AA3" s="332"/>
      <c r="AB3" s="332"/>
      <c r="AC3" s="332"/>
      <c r="AD3" s="332"/>
      <c r="AE3" s="332"/>
      <c r="AF3" s="332"/>
      <c r="AG3" s="332"/>
      <c r="AH3" s="332"/>
      <c r="AI3" s="332"/>
      <c r="AJ3" s="332"/>
      <c r="AK3" s="332"/>
      <c r="AL3" s="332"/>
      <c r="AM3" s="332"/>
      <c r="AN3" s="332"/>
      <c r="AO3" s="332"/>
      <c r="AP3" s="332"/>
      <c r="AQ3" s="332"/>
      <c r="AR3" s="332"/>
      <c r="AS3" s="332"/>
      <c r="AT3" s="332"/>
      <c r="AU3" s="332"/>
      <c r="AV3" s="332"/>
      <c r="AW3" s="332"/>
      <c r="AX3" s="332"/>
      <c r="AY3" s="332"/>
      <c r="AZ3" s="332"/>
      <c r="BA3" s="332"/>
      <c r="BB3" s="332"/>
      <c r="BC3" s="332"/>
      <c r="BD3" s="332"/>
      <c r="BE3" s="332"/>
      <c r="BF3" s="332"/>
      <c r="BG3" s="332"/>
      <c r="BH3" s="332"/>
      <c r="BI3" s="332"/>
      <c r="BJ3" s="332"/>
      <c r="BK3" s="332"/>
      <c r="BL3" s="332"/>
      <c r="BM3" s="332"/>
      <c r="BN3" s="332" t="s">
        <v>48</v>
      </c>
      <c r="BO3" s="332"/>
      <c r="BP3" s="332"/>
      <c r="BQ3" s="332"/>
      <c r="BR3" s="332"/>
      <c r="BS3" s="332"/>
      <c r="BT3" s="332"/>
      <c r="BU3" s="332"/>
      <c r="BV3" s="332"/>
      <c r="BW3" s="332"/>
      <c r="BX3" s="332"/>
      <c r="BY3" s="332"/>
      <c r="BZ3" s="332"/>
      <c r="CA3" s="332"/>
      <c r="CB3" s="332"/>
      <c r="CC3" s="332"/>
      <c r="CD3" s="332"/>
      <c r="CE3" s="332"/>
      <c r="CF3" s="332"/>
      <c r="CG3" s="332"/>
      <c r="CH3" s="332"/>
      <c r="CI3" s="332"/>
      <c r="CJ3" s="332"/>
      <c r="CK3" s="332"/>
      <c r="CL3" s="332"/>
      <c r="CM3" s="332"/>
      <c r="CN3" s="332"/>
      <c r="CO3" s="332"/>
      <c r="CP3" s="332"/>
      <c r="CQ3" s="332"/>
      <c r="CR3" s="332"/>
      <c r="CS3" s="332"/>
      <c r="CT3" s="332"/>
      <c r="CU3" s="332"/>
      <c r="CV3" s="332"/>
      <c r="CW3" s="332"/>
      <c r="CX3" s="332"/>
      <c r="CY3" s="332"/>
      <c r="CZ3" s="332"/>
      <c r="DA3" s="332"/>
      <c r="DB3" s="332"/>
      <c r="DC3" s="332"/>
      <c r="DD3" s="332"/>
      <c r="DE3" s="332"/>
      <c r="DF3" s="332"/>
      <c r="DG3" s="332"/>
      <c r="DH3" s="332"/>
      <c r="DI3" s="332"/>
      <c r="DJ3" s="332"/>
      <c r="DK3" s="332"/>
      <c r="DL3" s="332"/>
      <c r="DM3" s="332"/>
      <c r="DN3" s="332"/>
      <c r="DO3" s="332"/>
      <c r="DP3" s="332"/>
      <c r="DQ3" s="332"/>
      <c r="DR3" s="332"/>
      <c r="DS3" s="332"/>
      <c r="DT3" s="332"/>
      <c r="DU3" s="332"/>
      <c r="DV3" s="332"/>
      <c r="DW3" s="332"/>
      <c r="DX3" s="332"/>
      <c r="DY3" s="332"/>
      <c r="DZ3" s="332"/>
      <c r="EA3" s="332" t="s">
        <v>48</v>
      </c>
      <c r="EB3" s="332"/>
      <c r="EC3" s="332"/>
      <c r="ED3" s="332"/>
      <c r="EE3" s="332"/>
      <c r="EF3" s="332"/>
      <c r="EG3" s="332"/>
      <c r="EH3" s="332"/>
      <c r="EI3" s="332"/>
      <c r="EJ3" s="332"/>
      <c r="EK3" s="332"/>
      <c r="EL3" s="332"/>
      <c r="EM3" s="332"/>
      <c r="EN3" s="332"/>
      <c r="EO3" s="332"/>
      <c r="EP3" s="332"/>
      <c r="EQ3" s="332"/>
      <c r="ER3" s="332"/>
      <c r="ES3" s="332"/>
      <c r="ET3" s="332"/>
      <c r="EU3" s="332"/>
      <c r="EV3" s="332"/>
      <c r="EW3" s="332"/>
      <c r="EX3" s="332"/>
      <c r="EY3" s="332"/>
      <c r="EZ3" s="332"/>
      <c r="FA3" s="332"/>
      <c r="FB3" s="332"/>
      <c r="FC3" s="332"/>
      <c r="FD3" s="332"/>
      <c r="FE3" s="332"/>
      <c r="FF3" s="332"/>
      <c r="FG3" s="332"/>
      <c r="FH3" s="332"/>
      <c r="FI3" s="332"/>
      <c r="FJ3" s="332"/>
      <c r="FK3" s="332"/>
      <c r="FL3" s="332"/>
      <c r="FM3" s="332"/>
      <c r="FN3" s="332"/>
      <c r="FO3" s="332"/>
      <c r="FP3" s="332"/>
      <c r="FQ3" s="332"/>
      <c r="FR3" s="332"/>
      <c r="FS3" s="332"/>
      <c r="FT3" s="332"/>
      <c r="FU3" s="332"/>
      <c r="FV3" s="332"/>
      <c r="FW3" s="332"/>
      <c r="FX3" s="332"/>
      <c r="FY3" s="332"/>
      <c r="FZ3" s="332"/>
      <c r="GA3" s="332"/>
      <c r="GB3" s="332"/>
      <c r="GC3" s="332"/>
      <c r="GD3" s="332"/>
      <c r="GE3" s="332"/>
      <c r="GF3" s="332"/>
      <c r="GG3" s="332"/>
      <c r="GH3" s="332"/>
      <c r="GI3" s="332"/>
      <c r="GJ3" s="332"/>
      <c r="GK3" s="332"/>
      <c r="GL3" s="332"/>
      <c r="GM3" s="332"/>
      <c r="GN3" s="332"/>
      <c r="GO3" s="332"/>
    </row>
    <row r="4" spans="1:205" ht="19.5" customHeight="1" x14ac:dyDescent="0.3">
      <c r="A4" s="332" t="s">
        <v>47</v>
      </c>
      <c r="B4" s="332"/>
      <c r="C4" s="332"/>
      <c r="D4" s="332"/>
      <c r="E4" s="332"/>
      <c r="F4" s="332"/>
      <c r="G4" s="332"/>
      <c r="H4" s="332"/>
      <c r="I4" s="332"/>
      <c r="J4" s="332"/>
      <c r="K4" s="332"/>
      <c r="L4" s="332"/>
      <c r="M4" s="332"/>
      <c r="N4" s="332"/>
      <c r="O4" s="332"/>
      <c r="P4" s="332"/>
      <c r="Q4" s="332"/>
      <c r="R4" s="332"/>
      <c r="S4" s="332"/>
      <c r="T4" s="332"/>
      <c r="U4" s="332"/>
      <c r="V4" s="332"/>
      <c r="W4" s="332"/>
      <c r="X4" s="332"/>
      <c r="Y4" s="332"/>
      <c r="Z4" s="332"/>
      <c r="AA4" s="332"/>
      <c r="AB4" s="332"/>
      <c r="AC4" s="332"/>
      <c r="AD4" s="332"/>
      <c r="AE4" s="332"/>
      <c r="AF4" s="332"/>
      <c r="AG4" s="332"/>
      <c r="AH4" s="332"/>
      <c r="AI4" s="332"/>
      <c r="AJ4" s="332"/>
      <c r="AK4" s="332"/>
      <c r="AL4" s="332"/>
      <c r="AM4" s="332"/>
      <c r="AN4" s="332"/>
      <c r="AO4" s="332"/>
      <c r="AP4" s="332"/>
      <c r="AQ4" s="332"/>
      <c r="AR4" s="332"/>
      <c r="AS4" s="332"/>
      <c r="AT4" s="332"/>
      <c r="AU4" s="332"/>
      <c r="AV4" s="332"/>
      <c r="AW4" s="332"/>
      <c r="AX4" s="332"/>
      <c r="AY4" s="332"/>
      <c r="AZ4" s="332"/>
      <c r="BA4" s="332"/>
      <c r="BB4" s="332"/>
      <c r="BC4" s="332"/>
      <c r="BD4" s="332"/>
      <c r="BE4" s="332"/>
      <c r="BF4" s="332"/>
      <c r="BG4" s="332"/>
      <c r="BH4" s="332"/>
      <c r="BI4" s="332"/>
      <c r="BJ4" s="332"/>
      <c r="BK4" s="332"/>
      <c r="BL4" s="332"/>
      <c r="BM4" s="332"/>
      <c r="BN4" s="332" t="s">
        <v>47</v>
      </c>
      <c r="BO4" s="332"/>
      <c r="BP4" s="332"/>
      <c r="BQ4" s="332"/>
      <c r="BR4" s="332"/>
      <c r="BS4" s="332"/>
      <c r="BT4" s="332"/>
      <c r="BU4" s="332"/>
      <c r="BV4" s="332"/>
      <c r="BW4" s="332"/>
      <c r="BX4" s="332"/>
      <c r="BY4" s="332"/>
      <c r="BZ4" s="332"/>
      <c r="CA4" s="332"/>
      <c r="CB4" s="332"/>
      <c r="CC4" s="332"/>
      <c r="CD4" s="332"/>
      <c r="CE4" s="332"/>
      <c r="CF4" s="332"/>
      <c r="CG4" s="332"/>
      <c r="CH4" s="332"/>
      <c r="CI4" s="332"/>
      <c r="CJ4" s="332"/>
      <c r="CK4" s="332"/>
      <c r="CL4" s="332"/>
      <c r="CM4" s="332"/>
      <c r="CN4" s="332"/>
      <c r="CO4" s="332"/>
      <c r="CP4" s="332"/>
      <c r="CQ4" s="332"/>
      <c r="CR4" s="332"/>
      <c r="CS4" s="332"/>
      <c r="CT4" s="332"/>
      <c r="CU4" s="332"/>
      <c r="CV4" s="332"/>
      <c r="CW4" s="332"/>
      <c r="CX4" s="332"/>
      <c r="CY4" s="332"/>
      <c r="CZ4" s="332"/>
      <c r="DA4" s="332"/>
      <c r="DB4" s="332"/>
      <c r="DC4" s="332"/>
      <c r="DD4" s="332"/>
      <c r="DE4" s="332"/>
      <c r="DF4" s="332"/>
      <c r="DG4" s="332"/>
      <c r="DH4" s="332"/>
      <c r="DI4" s="332"/>
      <c r="DJ4" s="332"/>
      <c r="DK4" s="332"/>
      <c r="DL4" s="332"/>
      <c r="DM4" s="332"/>
      <c r="DN4" s="332"/>
      <c r="DO4" s="332"/>
      <c r="DP4" s="332"/>
      <c r="DQ4" s="332"/>
      <c r="DR4" s="332"/>
      <c r="DS4" s="332"/>
      <c r="DT4" s="332"/>
      <c r="DU4" s="332"/>
      <c r="DV4" s="332"/>
      <c r="DW4" s="332"/>
      <c r="DX4" s="332"/>
      <c r="DY4" s="332"/>
      <c r="DZ4" s="332"/>
      <c r="EA4" s="332" t="s">
        <v>47</v>
      </c>
      <c r="EB4" s="332"/>
      <c r="EC4" s="332"/>
      <c r="ED4" s="332"/>
      <c r="EE4" s="332"/>
      <c r="EF4" s="332"/>
      <c r="EG4" s="332"/>
      <c r="EH4" s="332"/>
      <c r="EI4" s="332"/>
      <c r="EJ4" s="332"/>
      <c r="EK4" s="332"/>
      <c r="EL4" s="332"/>
      <c r="EM4" s="332"/>
      <c r="EN4" s="332"/>
      <c r="EO4" s="332"/>
      <c r="EP4" s="332"/>
      <c r="EQ4" s="332"/>
      <c r="ER4" s="332"/>
      <c r="ES4" s="332"/>
      <c r="ET4" s="332"/>
      <c r="EU4" s="332"/>
      <c r="EV4" s="332"/>
      <c r="EW4" s="332"/>
      <c r="EX4" s="332"/>
      <c r="EY4" s="332"/>
      <c r="EZ4" s="332"/>
      <c r="FA4" s="332"/>
      <c r="FB4" s="332"/>
      <c r="FC4" s="332"/>
      <c r="FD4" s="332"/>
      <c r="FE4" s="332"/>
      <c r="FF4" s="332"/>
      <c r="FG4" s="332"/>
      <c r="FH4" s="332"/>
      <c r="FI4" s="332"/>
      <c r="FJ4" s="332"/>
      <c r="FK4" s="332"/>
      <c r="FL4" s="332"/>
      <c r="FM4" s="332"/>
      <c r="FN4" s="332"/>
      <c r="FO4" s="332"/>
      <c r="FP4" s="332"/>
      <c r="FQ4" s="332"/>
      <c r="FR4" s="332"/>
      <c r="FS4" s="332"/>
      <c r="FT4" s="332"/>
      <c r="FU4" s="332"/>
      <c r="FV4" s="332"/>
      <c r="FW4" s="332"/>
      <c r="FX4" s="332"/>
      <c r="FY4" s="332"/>
      <c r="FZ4" s="332"/>
      <c r="GA4" s="332"/>
      <c r="GB4" s="332"/>
      <c r="GC4" s="332"/>
      <c r="GD4" s="332"/>
      <c r="GE4" s="332"/>
      <c r="GF4" s="332"/>
      <c r="GG4" s="332"/>
      <c r="GH4" s="332"/>
      <c r="GI4" s="332"/>
      <c r="GJ4" s="332"/>
      <c r="GK4" s="332"/>
      <c r="GL4" s="332"/>
      <c r="GM4" s="332"/>
      <c r="GN4" s="332"/>
      <c r="GO4" s="332"/>
    </row>
    <row r="5" spans="1:205" ht="19.5" customHeight="1" thickBot="1" x14ac:dyDescent="0.35">
      <c r="A5" s="331" t="s">
        <v>78</v>
      </c>
      <c r="B5" s="331"/>
      <c r="C5" s="331"/>
      <c r="D5" s="331"/>
      <c r="E5" s="331"/>
      <c r="F5" s="331"/>
      <c r="G5" s="331"/>
      <c r="H5" s="331"/>
      <c r="I5" s="331"/>
      <c r="J5" s="331"/>
      <c r="K5" s="331"/>
      <c r="L5" s="331"/>
      <c r="M5" s="331"/>
      <c r="N5" s="331"/>
      <c r="O5" s="331"/>
      <c r="P5" s="331"/>
      <c r="Q5" s="331"/>
      <c r="R5" s="331"/>
      <c r="S5" s="331"/>
      <c r="T5" s="331"/>
      <c r="U5" s="331"/>
      <c r="V5" s="331"/>
      <c r="W5" s="331"/>
      <c r="X5" s="331"/>
      <c r="Y5" s="331"/>
      <c r="Z5" s="331"/>
      <c r="AA5" s="331"/>
      <c r="AB5" s="331"/>
      <c r="AC5" s="331"/>
      <c r="AD5" s="331"/>
      <c r="AE5" s="331"/>
      <c r="AF5" s="331"/>
      <c r="AG5" s="331"/>
      <c r="AH5" s="331"/>
      <c r="AI5" s="331"/>
      <c r="AJ5" s="331"/>
      <c r="AK5" s="331"/>
      <c r="AL5" s="331"/>
      <c r="AM5" s="331"/>
      <c r="AN5" s="331"/>
      <c r="AO5" s="331"/>
      <c r="AP5" s="331"/>
      <c r="AQ5" s="331"/>
      <c r="AR5" s="331"/>
      <c r="AS5" s="331"/>
      <c r="AT5" s="331"/>
      <c r="AU5" s="331"/>
      <c r="AV5" s="331"/>
      <c r="AW5" s="331"/>
      <c r="AX5" s="331"/>
      <c r="AY5" s="331"/>
      <c r="AZ5" s="331"/>
      <c r="BA5" s="331"/>
      <c r="BB5" s="331"/>
      <c r="BC5" s="331"/>
      <c r="BD5" s="331"/>
      <c r="BE5" s="331"/>
      <c r="BF5" s="331"/>
      <c r="BG5" s="331"/>
      <c r="BH5" s="331"/>
      <c r="BI5" s="331"/>
      <c r="BJ5" s="331"/>
      <c r="BK5" s="331"/>
      <c r="BL5" s="331"/>
      <c r="BM5" s="331"/>
      <c r="BN5" s="331" t="s">
        <v>79</v>
      </c>
      <c r="BO5" s="331"/>
      <c r="BP5" s="331"/>
      <c r="BQ5" s="331"/>
      <c r="BR5" s="331"/>
      <c r="BS5" s="331"/>
      <c r="BT5" s="331"/>
      <c r="BU5" s="331"/>
      <c r="BV5" s="331"/>
      <c r="BW5" s="331"/>
      <c r="BX5" s="331"/>
      <c r="BY5" s="331"/>
      <c r="BZ5" s="331"/>
      <c r="CA5" s="331"/>
      <c r="CB5" s="331"/>
      <c r="CC5" s="331"/>
      <c r="CD5" s="331"/>
      <c r="CE5" s="331"/>
      <c r="CF5" s="331"/>
      <c r="CG5" s="331"/>
      <c r="CH5" s="331"/>
      <c r="CI5" s="331"/>
      <c r="CJ5" s="331"/>
      <c r="CK5" s="331"/>
      <c r="CL5" s="331"/>
      <c r="CM5" s="331"/>
      <c r="CN5" s="331"/>
      <c r="CO5" s="331"/>
      <c r="CP5" s="331"/>
      <c r="CQ5" s="331"/>
      <c r="CR5" s="331"/>
      <c r="CS5" s="331"/>
      <c r="CT5" s="331"/>
      <c r="CU5" s="331"/>
      <c r="CV5" s="331"/>
      <c r="CW5" s="331"/>
      <c r="CX5" s="331"/>
      <c r="CY5" s="331"/>
      <c r="CZ5" s="331"/>
      <c r="DA5" s="331"/>
      <c r="DB5" s="331"/>
      <c r="DC5" s="331"/>
      <c r="DD5" s="331"/>
      <c r="DE5" s="331"/>
      <c r="DF5" s="331"/>
      <c r="DG5" s="331"/>
      <c r="DH5" s="331"/>
      <c r="DI5" s="331"/>
      <c r="DJ5" s="331"/>
      <c r="DK5" s="331"/>
      <c r="DL5" s="331"/>
      <c r="DM5" s="331"/>
      <c r="DN5" s="331"/>
      <c r="DO5" s="331"/>
      <c r="DP5" s="331"/>
      <c r="DQ5" s="331"/>
      <c r="DR5" s="331"/>
      <c r="DS5" s="331"/>
      <c r="DT5" s="331"/>
      <c r="DU5" s="331"/>
      <c r="DV5" s="331"/>
      <c r="DW5" s="331"/>
      <c r="DX5" s="331"/>
      <c r="DY5" s="331"/>
      <c r="DZ5" s="331"/>
      <c r="EA5" s="331" t="s">
        <v>80</v>
      </c>
      <c r="EB5" s="331"/>
      <c r="EC5" s="331"/>
      <c r="ED5" s="331"/>
      <c r="EE5" s="331"/>
      <c r="EF5" s="331"/>
      <c r="EG5" s="331"/>
      <c r="EH5" s="331"/>
      <c r="EI5" s="331"/>
      <c r="EJ5" s="331"/>
      <c r="EK5" s="331"/>
      <c r="EL5" s="331"/>
      <c r="EM5" s="331"/>
      <c r="EN5" s="331"/>
      <c r="EO5" s="331"/>
      <c r="EP5" s="331"/>
      <c r="EQ5" s="331"/>
      <c r="ER5" s="331"/>
      <c r="ES5" s="331"/>
      <c r="ET5" s="331"/>
      <c r="EU5" s="331"/>
      <c r="EV5" s="331"/>
      <c r="EW5" s="331"/>
      <c r="EX5" s="331"/>
      <c r="EY5" s="331"/>
      <c r="EZ5" s="331"/>
      <c r="FA5" s="331"/>
      <c r="FB5" s="331"/>
      <c r="FC5" s="331"/>
      <c r="FD5" s="331"/>
      <c r="FE5" s="331"/>
      <c r="FF5" s="331"/>
      <c r="FG5" s="331"/>
      <c r="FH5" s="331"/>
      <c r="FI5" s="331"/>
      <c r="FJ5" s="331"/>
      <c r="FK5" s="331"/>
      <c r="FL5" s="331"/>
      <c r="FM5" s="331"/>
      <c r="FN5" s="331"/>
      <c r="FO5" s="331"/>
      <c r="FP5" s="331"/>
      <c r="FQ5" s="331"/>
      <c r="FR5" s="331"/>
      <c r="FS5" s="331"/>
      <c r="FT5" s="331"/>
      <c r="FU5" s="331"/>
      <c r="FV5" s="331"/>
      <c r="FW5" s="331"/>
      <c r="FX5" s="331"/>
      <c r="FY5" s="331"/>
      <c r="FZ5" s="331"/>
      <c r="GA5" s="331"/>
      <c r="GB5" s="331"/>
      <c r="GC5" s="331"/>
      <c r="GD5" s="331"/>
      <c r="GE5" s="331"/>
      <c r="GF5" s="331"/>
      <c r="GG5" s="331"/>
      <c r="GH5" s="331"/>
      <c r="GI5" s="331"/>
      <c r="GJ5" s="331"/>
      <c r="GK5" s="331"/>
      <c r="GL5" s="331"/>
      <c r="GM5" s="331"/>
      <c r="GN5" s="331"/>
      <c r="GO5" s="331"/>
    </row>
    <row r="6" spans="1:205" x14ac:dyDescent="0.35">
      <c r="A6" s="329" t="s">
        <v>31</v>
      </c>
      <c r="B6" s="45" t="s">
        <v>0</v>
      </c>
      <c r="C6" s="321" t="s">
        <v>8</v>
      </c>
      <c r="D6" s="321" t="s">
        <v>10</v>
      </c>
      <c r="E6" s="323"/>
      <c r="F6" s="324"/>
      <c r="G6" s="325"/>
      <c r="H6" s="323" t="s">
        <v>23</v>
      </c>
      <c r="I6" s="324"/>
      <c r="J6" s="324"/>
      <c r="K6" s="325"/>
      <c r="L6" s="323" t="s">
        <v>28</v>
      </c>
      <c r="M6" s="325"/>
      <c r="N6" s="48"/>
      <c r="O6" s="49"/>
      <c r="P6" s="49"/>
      <c r="Q6" s="49"/>
      <c r="R6" s="49"/>
      <c r="S6" s="49"/>
      <c r="T6" s="49"/>
      <c r="U6" s="49"/>
      <c r="V6" s="49"/>
      <c r="W6" s="49"/>
      <c r="X6" s="49"/>
      <c r="Y6" s="333"/>
      <c r="Z6" s="49"/>
      <c r="AA6" s="49"/>
      <c r="AB6" s="49"/>
      <c r="AC6" s="49"/>
      <c r="AD6" s="49"/>
      <c r="AE6" s="49" t="s">
        <v>9</v>
      </c>
      <c r="AF6" s="49"/>
      <c r="AG6" s="49"/>
      <c r="AH6" s="49"/>
      <c r="AI6" s="49"/>
      <c r="AJ6" s="49"/>
      <c r="AK6" s="49"/>
      <c r="AL6" s="49"/>
      <c r="AM6" s="49"/>
      <c r="AN6" s="49"/>
      <c r="AO6" s="49"/>
      <c r="AP6" s="49"/>
      <c r="AQ6" s="49"/>
      <c r="AR6" s="49"/>
      <c r="AS6" s="49"/>
      <c r="AT6" s="49"/>
      <c r="AU6" s="49"/>
      <c r="AV6" s="49"/>
      <c r="AW6" s="49"/>
      <c r="AX6" s="49"/>
      <c r="AY6" s="49"/>
      <c r="AZ6" s="49"/>
      <c r="BA6" s="49"/>
      <c r="BB6" s="49"/>
      <c r="BC6" s="49"/>
      <c r="BD6" s="49"/>
      <c r="BE6" s="49"/>
      <c r="BH6" s="43"/>
      <c r="BI6" s="45"/>
      <c r="BJ6" s="45"/>
      <c r="BK6" s="45"/>
      <c r="BL6" s="45"/>
      <c r="BM6" s="52"/>
      <c r="BN6" s="329" t="s">
        <v>31</v>
      </c>
      <c r="BO6" s="48" t="s">
        <v>0</v>
      </c>
      <c r="BP6" s="321" t="s">
        <v>8</v>
      </c>
      <c r="BQ6" s="321" t="s">
        <v>10</v>
      </c>
      <c r="BR6" s="323"/>
      <c r="BS6" s="324"/>
      <c r="BT6" s="325"/>
      <c r="BU6" s="323" t="s">
        <v>23</v>
      </c>
      <c r="BV6" s="324"/>
      <c r="BW6" s="324"/>
      <c r="BX6" s="325"/>
      <c r="BY6" s="323" t="s">
        <v>28</v>
      </c>
      <c r="BZ6" s="325"/>
      <c r="CA6" s="48"/>
      <c r="CB6" s="49"/>
      <c r="CC6" s="49"/>
      <c r="CD6" s="49"/>
      <c r="CE6" s="49"/>
      <c r="CF6" s="49"/>
      <c r="CG6" s="49"/>
      <c r="CH6" s="49"/>
      <c r="CI6" s="49"/>
      <c r="CJ6" s="49"/>
      <c r="CK6" s="49"/>
      <c r="CL6" s="49"/>
      <c r="CM6" s="49"/>
      <c r="CN6" s="49"/>
      <c r="CO6" s="49"/>
      <c r="CP6" s="49"/>
      <c r="CQ6" s="49"/>
      <c r="CR6" s="49" t="s">
        <v>9</v>
      </c>
      <c r="CS6" s="49"/>
      <c r="CT6" s="49"/>
      <c r="CU6" s="49"/>
      <c r="CV6" s="49"/>
      <c r="CW6" s="49"/>
      <c r="CX6" s="49"/>
      <c r="CY6" s="49"/>
      <c r="CZ6" s="49"/>
      <c r="DA6" s="49"/>
      <c r="DB6" s="49"/>
      <c r="DC6" s="49"/>
      <c r="DD6" s="49"/>
      <c r="DE6" s="49"/>
      <c r="DF6" s="49"/>
      <c r="DG6" s="49"/>
      <c r="DH6" s="49"/>
      <c r="DI6" s="49"/>
      <c r="DJ6" s="49"/>
      <c r="DK6" s="49"/>
      <c r="DL6" s="49"/>
      <c r="DM6" s="49"/>
      <c r="DN6" s="49"/>
      <c r="DO6" s="49"/>
      <c r="DP6" s="49"/>
      <c r="DQ6" s="4"/>
      <c r="DR6" s="4"/>
      <c r="DU6" s="45"/>
      <c r="DV6" s="45"/>
      <c r="DW6" s="43"/>
      <c r="DX6" s="45"/>
      <c r="DY6" s="45"/>
      <c r="DZ6" s="52"/>
      <c r="EA6" s="329" t="s">
        <v>31</v>
      </c>
      <c r="EB6" s="48" t="s">
        <v>0</v>
      </c>
      <c r="EC6" s="321" t="s">
        <v>8</v>
      </c>
      <c r="ED6" s="321" t="s">
        <v>10</v>
      </c>
      <c r="EE6" s="323"/>
      <c r="EF6" s="324"/>
      <c r="EG6" s="325"/>
      <c r="EH6" s="323" t="s">
        <v>23</v>
      </c>
      <c r="EI6" s="324"/>
      <c r="EJ6" s="324"/>
      <c r="EK6" s="325"/>
      <c r="EL6" s="323" t="s">
        <v>28</v>
      </c>
      <c r="EM6" s="325"/>
      <c r="EN6" s="48"/>
      <c r="EO6" s="49"/>
      <c r="EP6" s="49"/>
      <c r="EQ6" s="49"/>
      <c r="ER6" s="49"/>
      <c r="ES6" s="49"/>
      <c r="ET6" s="49"/>
      <c r="EU6" s="49"/>
      <c r="EV6" s="49"/>
      <c r="EW6" s="49"/>
      <c r="EX6" s="49"/>
      <c r="EY6" s="49"/>
      <c r="EZ6" s="49"/>
      <c r="FA6" s="49"/>
      <c r="FB6" s="49"/>
      <c r="FC6" s="49"/>
      <c r="FD6" s="49"/>
      <c r="FE6" s="49" t="s">
        <v>9</v>
      </c>
      <c r="FF6" s="49"/>
      <c r="FG6" s="49"/>
      <c r="FH6" s="49"/>
      <c r="FI6" s="49"/>
      <c r="FJ6" s="49"/>
      <c r="FK6" s="49"/>
      <c r="FL6" s="49"/>
      <c r="FM6" s="49"/>
      <c r="FN6" s="49"/>
      <c r="FO6" s="49"/>
      <c r="FP6" s="49"/>
      <c r="FQ6" s="49"/>
      <c r="FR6" s="49"/>
      <c r="FS6" s="49"/>
      <c r="FT6" s="49"/>
      <c r="FU6" s="49"/>
      <c r="FV6" s="49"/>
      <c r="FW6" s="49"/>
      <c r="FX6" s="49"/>
      <c r="FY6" s="49"/>
      <c r="FZ6" s="49"/>
      <c r="GA6" s="49"/>
      <c r="GB6" s="49"/>
      <c r="GC6" s="49"/>
      <c r="GD6" s="49"/>
      <c r="GE6" s="49"/>
      <c r="GF6" s="101"/>
      <c r="GG6" s="101"/>
      <c r="GI6" s="106"/>
      <c r="GJ6" s="50"/>
      <c r="GK6" s="51"/>
      <c r="GL6" s="43"/>
      <c r="GM6" s="45"/>
      <c r="GN6" s="45"/>
      <c r="GO6" s="52"/>
      <c r="GQ6" s="38"/>
      <c r="GR6" s="38"/>
      <c r="GS6" s="38"/>
      <c r="GT6" s="38"/>
      <c r="GU6" s="38"/>
      <c r="GV6" s="38"/>
      <c r="GW6" s="38"/>
    </row>
    <row r="7" spans="1:205" x14ac:dyDescent="0.35">
      <c r="A7" s="330"/>
      <c r="B7" s="7" t="s">
        <v>32</v>
      </c>
      <c r="C7" s="322"/>
      <c r="D7" s="322"/>
      <c r="E7" s="326"/>
      <c r="F7" s="327"/>
      <c r="G7" s="328"/>
      <c r="H7" s="326"/>
      <c r="I7" s="327"/>
      <c r="J7" s="327"/>
      <c r="K7" s="328"/>
      <c r="L7" s="326"/>
      <c r="M7" s="328"/>
      <c r="N7" s="8"/>
      <c r="O7" s="5"/>
      <c r="P7" s="5"/>
      <c r="Q7" s="5"/>
      <c r="R7" s="5"/>
      <c r="S7" s="5"/>
      <c r="T7" s="5"/>
      <c r="U7" s="5"/>
      <c r="V7" s="5"/>
      <c r="W7" s="5"/>
      <c r="X7" s="5"/>
      <c r="Y7" s="334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H7" s="67"/>
      <c r="BI7" s="6"/>
      <c r="BJ7" s="6"/>
      <c r="BK7" s="6"/>
      <c r="BL7" s="6"/>
      <c r="BM7" s="47"/>
      <c r="BN7" s="330"/>
      <c r="BO7" s="7" t="s">
        <v>32</v>
      </c>
      <c r="BP7" s="322"/>
      <c r="BQ7" s="322"/>
      <c r="BR7" s="326"/>
      <c r="BS7" s="327"/>
      <c r="BT7" s="328"/>
      <c r="BU7" s="326"/>
      <c r="BV7" s="327"/>
      <c r="BW7" s="327"/>
      <c r="BX7" s="328"/>
      <c r="BY7" s="326"/>
      <c r="BZ7" s="328"/>
      <c r="CA7" s="8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U7" s="6"/>
      <c r="DV7" s="6"/>
      <c r="DW7" s="67"/>
      <c r="DX7" s="6"/>
      <c r="DY7" s="6"/>
      <c r="DZ7" s="47"/>
      <c r="EA7" s="330"/>
      <c r="EB7" s="7" t="s">
        <v>32</v>
      </c>
      <c r="EC7" s="322"/>
      <c r="ED7" s="322"/>
      <c r="EE7" s="326"/>
      <c r="EF7" s="327"/>
      <c r="EG7" s="328"/>
      <c r="EH7" s="326"/>
      <c r="EI7" s="327"/>
      <c r="EJ7" s="327"/>
      <c r="EK7" s="328"/>
      <c r="EL7" s="326"/>
      <c r="EM7" s="328"/>
      <c r="EN7" s="8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5"/>
      <c r="GB7" s="5"/>
      <c r="GC7" s="5"/>
      <c r="GD7" s="5"/>
      <c r="GE7" s="5"/>
      <c r="GF7" s="5"/>
      <c r="GG7" s="5"/>
      <c r="GJ7" s="18"/>
      <c r="GK7" s="19"/>
      <c r="GL7" s="67"/>
      <c r="GM7" s="6"/>
      <c r="GN7" s="6"/>
      <c r="GO7" s="47"/>
      <c r="GQ7" s="39"/>
      <c r="GR7" s="39"/>
      <c r="GS7" s="39"/>
      <c r="GT7" s="39"/>
      <c r="GU7" s="39"/>
      <c r="GV7" s="39"/>
      <c r="GW7" s="39"/>
    </row>
    <row r="8" spans="1:205" ht="218.25" customHeight="1" thickBot="1" x14ac:dyDescent="0.35">
      <c r="A8" s="26"/>
      <c r="B8" s="21" t="s">
        <v>17</v>
      </c>
      <c r="C8" s="21" t="s">
        <v>18</v>
      </c>
      <c r="D8" s="53" t="s">
        <v>19</v>
      </c>
      <c r="E8" s="54" t="s">
        <v>20</v>
      </c>
      <c r="F8" s="54" t="s">
        <v>21</v>
      </c>
      <c r="G8" s="55" t="s">
        <v>22</v>
      </c>
      <c r="H8" s="56" t="s">
        <v>24</v>
      </c>
      <c r="I8" s="57" t="s">
        <v>25</v>
      </c>
      <c r="J8" s="57" t="s">
        <v>26</v>
      </c>
      <c r="K8" s="57" t="s">
        <v>27</v>
      </c>
      <c r="L8" s="57" t="s">
        <v>7</v>
      </c>
      <c r="M8" s="58" t="s">
        <v>7</v>
      </c>
      <c r="N8" s="59"/>
      <c r="O8" s="59" t="s">
        <v>2</v>
      </c>
      <c r="P8" s="59"/>
      <c r="Q8" s="59" t="s">
        <v>35</v>
      </c>
      <c r="R8" s="59"/>
      <c r="S8" s="59" t="s">
        <v>36</v>
      </c>
      <c r="T8" s="59"/>
      <c r="U8" s="59" t="s">
        <v>37</v>
      </c>
      <c r="V8" s="59"/>
      <c r="W8" s="59" t="s">
        <v>38</v>
      </c>
      <c r="X8" s="57" t="s">
        <v>3</v>
      </c>
      <c r="Y8" s="335" t="s">
        <v>11</v>
      </c>
      <c r="Z8" s="59"/>
      <c r="AA8" s="59" t="s">
        <v>4</v>
      </c>
      <c r="AB8" s="59"/>
      <c r="AC8" s="59" t="s">
        <v>39</v>
      </c>
      <c r="AD8" s="59"/>
      <c r="AE8" s="59" t="s">
        <v>40</v>
      </c>
      <c r="AF8" s="59"/>
      <c r="AG8" s="59" t="s">
        <v>5</v>
      </c>
      <c r="AH8" s="59"/>
      <c r="AI8" s="59" t="s">
        <v>41</v>
      </c>
      <c r="AJ8" s="59"/>
      <c r="AK8" s="59" t="s">
        <v>42</v>
      </c>
      <c r="AL8" s="59"/>
      <c r="AM8" s="59" t="s">
        <v>43</v>
      </c>
      <c r="AN8" s="59"/>
      <c r="AO8" s="59" t="s">
        <v>29</v>
      </c>
      <c r="AP8" s="59"/>
      <c r="AQ8" s="59" t="s">
        <v>44</v>
      </c>
      <c r="AR8" s="59"/>
      <c r="AS8" s="59" t="s">
        <v>200</v>
      </c>
      <c r="AT8" s="59"/>
      <c r="AU8" s="59" t="s">
        <v>45</v>
      </c>
      <c r="AV8" s="59"/>
      <c r="AW8" s="59" t="s">
        <v>201</v>
      </c>
      <c r="AX8" s="59"/>
      <c r="AY8" s="59" t="s">
        <v>186</v>
      </c>
      <c r="AZ8" s="59" t="s">
        <v>6</v>
      </c>
      <c r="BA8" s="59" t="s">
        <v>30</v>
      </c>
      <c r="BB8" s="59"/>
      <c r="BC8" s="59" t="s">
        <v>46</v>
      </c>
      <c r="BD8" s="59"/>
      <c r="BE8" s="68"/>
      <c r="BF8" s="71" t="s">
        <v>72</v>
      </c>
      <c r="BG8" s="71" t="s">
        <v>73</v>
      </c>
      <c r="BH8" s="70" t="s">
        <v>70</v>
      </c>
      <c r="BI8" s="55" t="s">
        <v>71</v>
      </c>
      <c r="BJ8" s="55"/>
      <c r="BK8" s="55"/>
      <c r="BL8" s="55"/>
      <c r="BM8" s="60" t="s">
        <v>14</v>
      </c>
      <c r="BN8" s="26"/>
      <c r="BO8" s="42" t="s">
        <v>17</v>
      </c>
      <c r="BP8" s="21" t="s">
        <v>18</v>
      </c>
      <c r="BQ8" s="53" t="s">
        <v>33</v>
      </c>
      <c r="BR8" s="54" t="s">
        <v>20</v>
      </c>
      <c r="BS8" s="54" t="s">
        <v>21</v>
      </c>
      <c r="BT8" s="55" t="s">
        <v>22</v>
      </c>
      <c r="BU8" s="56" t="s">
        <v>24</v>
      </c>
      <c r="BV8" s="57" t="s">
        <v>25</v>
      </c>
      <c r="BW8" s="57" t="s">
        <v>26</v>
      </c>
      <c r="BX8" s="57" t="s">
        <v>27</v>
      </c>
      <c r="BY8" s="57" t="s">
        <v>7</v>
      </c>
      <c r="BZ8" s="58" t="s">
        <v>7</v>
      </c>
      <c r="CA8" s="59"/>
      <c r="CB8" s="59" t="s">
        <v>2</v>
      </c>
      <c r="CC8" s="59"/>
      <c r="CD8" s="59" t="s">
        <v>35</v>
      </c>
      <c r="CE8" s="59"/>
      <c r="CF8" s="59" t="s">
        <v>36</v>
      </c>
      <c r="CG8" s="59"/>
      <c r="CH8" s="59" t="s">
        <v>37</v>
      </c>
      <c r="CI8" s="59"/>
      <c r="CJ8" s="59" t="s">
        <v>38</v>
      </c>
      <c r="CK8" s="57" t="s">
        <v>3</v>
      </c>
      <c r="CL8" s="57" t="s">
        <v>11</v>
      </c>
      <c r="CM8" s="59"/>
      <c r="CN8" s="59" t="s">
        <v>4</v>
      </c>
      <c r="CO8" s="59"/>
      <c r="CP8" s="59" t="s">
        <v>39</v>
      </c>
      <c r="CQ8" s="59"/>
      <c r="CR8" s="59" t="s">
        <v>40</v>
      </c>
      <c r="CS8" s="59"/>
      <c r="CT8" s="59" t="s">
        <v>5</v>
      </c>
      <c r="CU8" s="59"/>
      <c r="CV8" s="59" t="s">
        <v>41</v>
      </c>
      <c r="CW8" s="59"/>
      <c r="CX8" s="59" t="s">
        <v>42</v>
      </c>
      <c r="CY8" s="59"/>
      <c r="CZ8" s="59" t="s">
        <v>43</v>
      </c>
      <c r="DA8" s="59"/>
      <c r="DB8" s="59" t="s">
        <v>29</v>
      </c>
      <c r="DC8" s="59"/>
      <c r="DD8" s="59" t="s">
        <v>44</v>
      </c>
      <c r="DE8" s="59"/>
      <c r="DF8" s="59" t="s">
        <v>200</v>
      </c>
      <c r="DG8" s="59"/>
      <c r="DH8" s="59" t="s">
        <v>45</v>
      </c>
      <c r="DI8" s="59"/>
      <c r="DJ8" s="59" t="s">
        <v>201</v>
      </c>
      <c r="DK8" s="59"/>
      <c r="DL8" s="59" t="s">
        <v>186</v>
      </c>
      <c r="DM8" s="59" t="s">
        <v>6</v>
      </c>
      <c r="DN8" s="59" t="s">
        <v>30</v>
      </c>
      <c r="DO8" s="59"/>
      <c r="DP8" s="59" t="s">
        <v>46</v>
      </c>
      <c r="DQ8" s="83"/>
      <c r="DR8" s="83" t="s">
        <v>198</v>
      </c>
      <c r="DS8" s="71" t="s">
        <v>12</v>
      </c>
      <c r="DT8" s="118" t="s">
        <v>13</v>
      </c>
      <c r="DU8" s="71" t="s">
        <v>70</v>
      </c>
      <c r="DV8" s="71" t="s">
        <v>71</v>
      </c>
      <c r="DW8" s="70"/>
      <c r="DX8" s="55"/>
      <c r="DY8" s="55"/>
      <c r="DZ8" s="60" t="s">
        <v>14</v>
      </c>
      <c r="EA8" s="26"/>
      <c r="EB8" s="42" t="s">
        <v>17</v>
      </c>
      <c r="EC8" s="21" t="s">
        <v>18</v>
      </c>
      <c r="ED8" s="53" t="s">
        <v>19</v>
      </c>
      <c r="EE8" s="54" t="s">
        <v>20</v>
      </c>
      <c r="EF8" s="54" t="s">
        <v>21</v>
      </c>
      <c r="EG8" s="55" t="s">
        <v>22</v>
      </c>
      <c r="EH8" s="56" t="s">
        <v>24</v>
      </c>
      <c r="EI8" s="57" t="s">
        <v>25</v>
      </c>
      <c r="EJ8" s="57" t="s">
        <v>26</v>
      </c>
      <c r="EK8" s="57" t="s">
        <v>27</v>
      </c>
      <c r="EL8" s="57" t="s">
        <v>7</v>
      </c>
      <c r="EM8" s="58" t="s">
        <v>7</v>
      </c>
      <c r="EN8" s="59"/>
      <c r="EO8" s="59" t="s">
        <v>2</v>
      </c>
      <c r="EP8" s="59"/>
      <c r="EQ8" s="59" t="s">
        <v>35</v>
      </c>
      <c r="ER8" s="59"/>
      <c r="ES8" s="59" t="s">
        <v>36</v>
      </c>
      <c r="ET8" s="59"/>
      <c r="EU8" s="59" t="s">
        <v>37</v>
      </c>
      <c r="EV8" s="59"/>
      <c r="EW8" s="59" t="s">
        <v>38</v>
      </c>
      <c r="EX8" s="57" t="s">
        <v>3</v>
      </c>
      <c r="EY8" s="57" t="s">
        <v>11</v>
      </c>
      <c r="EZ8" s="59"/>
      <c r="FA8" s="59" t="s">
        <v>4</v>
      </c>
      <c r="FB8" s="59"/>
      <c r="FC8" s="59" t="s">
        <v>39</v>
      </c>
      <c r="FD8" s="59"/>
      <c r="FE8" s="59" t="s">
        <v>40</v>
      </c>
      <c r="FF8" s="59"/>
      <c r="FG8" s="59" t="s">
        <v>5</v>
      </c>
      <c r="FH8" s="59"/>
      <c r="FI8" s="59" t="s">
        <v>41</v>
      </c>
      <c r="FJ8" s="59"/>
      <c r="FK8" s="59" t="s">
        <v>42</v>
      </c>
      <c r="FL8" s="59"/>
      <c r="FM8" s="59" t="s">
        <v>43</v>
      </c>
      <c r="FN8" s="59"/>
      <c r="FO8" s="59" t="s">
        <v>29</v>
      </c>
      <c r="FP8" s="59"/>
      <c r="FQ8" s="59" t="s">
        <v>44</v>
      </c>
      <c r="FR8" s="59"/>
      <c r="FS8" s="59" t="s">
        <v>200</v>
      </c>
      <c r="FT8" s="59"/>
      <c r="FU8" s="59" t="s">
        <v>45</v>
      </c>
      <c r="FV8" s="59"/>
      <c r="FW8" s="59" t="s">
        <v>201</v>
      </c>
      <c r="FX8" s="59"/>
      <c r="FY8" s="59" t="s">
        <v>1</v>
      </c>
      <c r="FZ8" s="59"/>
      <c r="GA8" s="59" t="s">
        <v>6</v>
      </c>
      <c r="GB8" s="59"/>
      <c r="GC8" s="59" t="s">
        <v>30</v>
      </c>
      <c r="GD8" s="59"/>
      <c r="GE8" s="59" t="s">
        <v>46</v>
      </c>
      <c r="GF8" s="83"/>
      <c r="GG8" s="83"/>
      <c r="GH8" s="71" t="s">
        <v>72</v>
      </c>
      <c r="GI8" s="118" t="s">
        <v>73</v>
      </c>
      <c r="GJ8" s="55" t="s">
        <v>70</v>
      </c>
      <c r="GK8" s="55" t="s">
        <v>71</v>
      </c>
      <c r="GL8" s="70"/>
      <c r="GM8" s="55" t="s">
        <v>74</v>
      </c>
      <c r="GN8" s="55"/>
      <c r="GO8" s="47" t="s">
        <v>14</v>
      </c>
      <c r="GQ8" s="29"/>
      <c r="GR8" s="29"/>
      <c r="GS8" s="31"/>
      <c r="GT8" s="29"/>
      <c r="GU8" s="30"/>
      <c r="GV8" s="29"/>
      <c r="GW8" s="29"/>
    </row>
    <row r="9" spans="1:205" ht="24.95" customHeight="1" x14ac:dyDescent="0.35">
      <c r="A9" s="23">
        <v>1</v>
      </c>
      <c r="B9" s="64" t="s">
        <v>49</v>
      </c>
      <c r="C9" s="64" t="s">
        <v>50</v>
      </c>
      <c r="D9" s="105">
        <v>1</v>
      </c>
      <c r="E9" s="20"/>
      <c r="F9" s="20"/>
      <c r="G9" s="20"/>
      <c r="H9" s="20"/>
      <c r="I9" s="20"/>
      <c r="J9" s="20"/>
      <c r="K9" s="20"/>
      <c r="L9" s="119">
        <f>SUM(L10:L11)</f>
        <v>90</v>
      </c>
      <c r="M9" s="119">
        <f>SUM(M10:M11)</f>
        <v>90</v>
      </c>
      <c r="N9" s="20">
        <f>SUM(N10:N15)</f>
        <v>44</v>
      </c>
      <c r="O9" s="107">
        <f>SUM(O10:O15)</f>
        <v>44</v>
      </c>
      <c r="P9" s="107">
        <f t="shared" ref="P9:BE9" si="0">SUM(P10:P15)</f>
        <v>46</v>
      </c>
      <c r="Q9" s="107">
        <f t="shared" si="0"/>
        <v>92</v>
      </c>
      <c r="R9" s="107">
        <f t="shared" si="0"/>
        <v>0</v>
      </c>
      <c r="S9" s="107">
        <f t="shared" si="0"/>
        <v>0</v>
      </c>
      <c r="T9" s="107">
        <f t="shared" si="0"/>
        <v>0</v>
      </c>
      <c r="U9" s="107">
        <f t="shared" si="0"/>
        <v>0</v>
      </c>
      <c r="V9" s="107">
        <f t="shared" si="0"/>
        <v>0</v>
      </c>
      <c r="W9" s="107">
        <f t="shared" si="0"/>
        <v>0</v>
      </c>
      <c r="X9" s="107">
        <f t="shared" si="0"/>
        <v>4</v>
      </c>
      <c r="Y9" s="336">
        <f t="shared" si="0"/>
        <v>9</v>
      </c>
      <c r="Z9" s="107">
        <f t="shared" si="0"/>
        <v>0</v>
      </c>
      <c r="AA9" s="107">
        <f t="shared" si="0"/>
        <v>0</v>
      </c>
      <c r="AB9" s="107">
        <f t="shared" si="0"/>
        <v>0</v>
      </c>
      <c r="AC9" s="107">
        <f t="shared" si="0"/>
        <v>0</v>
      </c>
      <c r="AD9" s="107">
        <f t="shared" si="0"/>
        <v>1</v>
      </c>
      <c r="AE9" s="107">
        <f t="shared" si="0"/>
        <v>30</v>
      </c>
      <c r="AF9" s="107">
        <f t="shared" si="0"/>
        <v>0</v>
      </c>
      <c r="AG9" s="107">
        <f t="shared" si="0"/>
        <v>0</v>
      </c>
      <c r="AH9" s="107">
        <f t="shared" si="0"/>
        <v>0</v>
      </c>
      <c r="AI9" s="107">
        <f t="shared" si="0"/>
        <v>0</v>
      </c>
      <c r="AJ9" s="107">
        <f t="shared" si="0"/>
        <v>0</v>
      </c>
      <c r="AK9" s="107">
        <f t="shared" si="0"/>
        <v>0</v>
      </c>
      <c r="AL9" s="107">
        <f t="shared" si="0"/>
        <v>1</v>
      </c>
      <c r="AM9" s="107">
        <f t="shared" si="0"/>
        <v>90</v>
      </c>
      <c r="AN9" s="107">
        <f t="shared" si="0"/>
        <v>0</v>
      </c>
      <c r="AO9" s="107">
        <f t="shared" si="0"/>
        <v>0</v>
      </c>
      <c r="AP9" s="107">
        <f t="shared" si="0"/>
        <v>0</v>
      </c>
      <c r="AQ9" s="107">
        <f t="shared" si="0"/>
        <v>0</v>
      </c>
      <c r="AR9" s="107">
        <f t="shared" si="0"/>
        <v>0</v>
      </c>
      <c r="AS9" s="107">
        <f t="shared" si="0"/>
        <v>0</v>
      </c>
      <c r="AT9" s="107">
        <f t="shared" si="0"/>
        <v>0</v>
      </c>
      <c r="AU9" s="107">
        <f t="shared" si="0"/>
        <v>0</v>
      </c>
      <c r="AV9" s="107">
        <f t="shared" si="0"/>
        <v>0</v>
      </c>
      <c r="AW9" s="107">
        <f t="shared" si="0"/>
        <v>0</v>
      </c>
      <c r="AX9" s="107">
        <f t="shared" si="0"/>
        <v>1</v>
      </c>
      <c r="AY9" s="107">
        <f t="shared" si="0"/>
        <v>16</v>
      </c>
      <c r="AZ9" s="107">
        <f t="shared" si="0"/>
        <v>0</v>
      </c>
      <c r="BA9" s="107">
        <f t="shared" si="0"/>
        <v>0</v>
      </c>
      <c r="BB9" s="107">
        <f t="shared" si="0"/>
        <v>0</v>
      </c>
      <c r="BC9" s="107">
        <f t="shared" si="0"/>
        <v>0</v>
      </c>
      <c r="BD9" s="107"/>
      <c r="BE9" s="107">
        <f t="shared" si="0"/>
        <v>0</v>
      </c>
      <c r="BF9" s="109">
        <f>SUM(BF10:BF15)</f>
        <v>285</v>
      </c>
      <c r="BG9" s="109">
        <f>SUM(BG10:BG15)</f>
        <v>156</v>
      </c>
      <c r="BH9" s="107"/>
      <c r="BI9" s="107"/>
      <c r="BJ9" s="20"/>
      <c r="BK9" s="120"/>
      <c r="BL9" s="120"/>
      <c r="BM9" s="121"/>
      <c r="BN9" s="23">
        <v>1</v>
      </c>
      <c r="BO9" s="64" t="s">
        <v>49</v>
      </c>
      <c r="BP9" s="64" t="s">
        <v>50</v>
      </c>
      <c r="BQ9" s="65">
        <v>1</v>
      </c>
      <c r="BR9" s="20"/>
      <c r="BS9" s="20"/>
      <c r="BT9" s="20"/>
      <c r="BU9" s="20"/>
      <c r="BV9" s="20"/>
      <c r="BW9" s="20"/>
      <c r="BX9" s="20"/>
      <c r="BY9" s="119">
        <f t="shared" ref="BY9:CA9" si="1">SUM(BY10:BY15)</f>
        <v>88</v>
      </c>
      <c r="BZ9" s="119">
        <f t="shared" si="1"/>
        <v>88</v>
      </c>
      <c r="CA9" s="20">
        <f t="shared" si="1"/>
        <v>36</v>
      </c>
      <c r="CB9" s="122">
        <f>SUM(CB10:CB16)</f>
        <v>28</v>
      </c>
      <c r="CC9" s="122">
        <f t="shared" ref="CC9:DT9" si="2">SUM(CC10:CC16)</f>
        <v>48</v>
      </c>
      <c r="CD9" s="122">
        <f>SUM(CD10:CD16)</f>
        <v>108</v>
      </c>
      <c r="CE9" s="122">
        <f t="shared" si="2"/>
        <v>4</v>
      </c>
      <c r="CF9" s="122">
        <f t="shared" si="2"/>
        <v>14</v>
      </c>
      <c r="CG9" s="122">
        <f t="shared" si="2"/>
        <v>0</v>
      </c>
      <c r="CH9" s="122">
        <f t="shared" si="2"/>
        <v>0</v>
      </c>
      <c r="CI9" s="122">
        <f t="shared" si="2"/>
        <v>0</v>
      </c>
      <c r="CJ9" s="122">
        <f t="shared" si="2"/>
        <v>0</v>
      </c>
      <c r="CK9" s="122">
        <f t="shared" si="2"/>
        <v>0</v>
      </c>
      <c r="CL9" s="122">
        <f t="shared" si="2"/>
        <v>29.3</v>
      </c>
      <c r="CM9" s="122">
        <f t="shared" si="2"/>
        <v>0</v>
      </c>
      <c r="CN9" s="122">
        <f t="shared" si="2"/>
        <v>0</v>
      </c>
      <c r="CO9" s="122">
        <f t="shared" si="2"/>
        <v>0</v>
      </c>
      <c r="CP9" s="122">
        <f t="shared" si="2"/>
        <v>0</v>
      </c>
      <c r="CQ9" s="122">
        <f t="shared" si="2"/>
        <v>1</v>
      </c>
      <c r="CR9" s="122">
        <f t="shared" si="2"/>
        <v>30</v>
      </c>
      <c r="CS9" s="122">
        <f t="shared" si="2"/>
        <v>0</v>
      </c>
      <c r="CT9" s="122">
        <f t="shared" si="2"/>
        <v>0</v>
      </c>
      <c r="CU9" s="122">
        <f t="shared" si="2"/>
        <v>2</v>
      </c>
      <c r="CV9" s="122">
        <f t="shared" si="2"/>
        <v>62.333333333333336</v>
      </c>
      <c r="CW9" s="122">
        <f t="shared" si="2"/>
        <v>0</v>
      </c>
      <c r="CX9" s="122">
        <f t="shared" si="2"/>
        <v>0</v>
      </c>
      <c r="CY9" s="122">
        <f t="shared" si="2"/>
        <v>1</v>
      </c>
      <c r="CZ9" s="122">
        <f t="shared" si="2"/>
        <v>4</v>
      </c>
      <c r="DA9" s="122">
        <f t="shared" si="2"/>
        <v>0</v>
      </c>
      <c r="DB9" s="122">
        <f t="shared" si="2"/>
        <v>0</v>
      </c>
      <c r="DC9" s="122">
        <f t="shared" si="2"/>
        <v>0</v>
      </c>
      <c r="DD9" s="122">
        <f t="shared" si="2"/>
        <v>0</v>
      </c>
      <c r="DE9" s="122">
        <f t="shared" si="2"/>
        <v>3</v>
      </c>
      <c r="DF9" s="122">
        <f>SUM(DF10:DF16)</f>
        <v>42.666666666666664</v>
      </c>
      <c r="DG9" s="122">
        <f t="shared" si="2"/>
        <v>0</v>
      </c>
      <c r="DH9" s="122">
        <f t="shared" si="2"/>
        <v>0</v>
      </c>
      <c r="DI9" s="122">
        <f t="shared" si="2"/>
        <v>0</v>
      </c>
      <c r="DJ9" s="122">
        <f t="shared" si="2"/>
        <v>0</v>
      </c>
      <c r="DK9" s="122">
        <f t="shared" si="2"/>
        <v>2</v>
      </c>
      <c r="DL9" s="122">
        <f t="shared" si="2"/>
        <v>56</v>
      </c>
      <c r="DM9" s="122">
        <f t="shared" si="2"/>
        <v>0</v>
      </c>
      <c r="DN9" s="122">
        <f t="shared" si="2"/>
        <v>0</v>
      </c>
      <c r="DO9" s="122">
        <f t="shared" si="2"/>
        <v>0</v>
      </c>
      <c r="DP9" s="122">
        <f t="shared" si="2"/>
        <v>0</v>
      </c>
      <c r="DQ9" s="122">
        <f t="shared" si="2"/>
        <v>0</v>
      </c>
      <c r="DR9" s="122">
        <f t="shared" si="2"/>
        <v>0</v>
      </c>
      <c r="DS9" s="122">
        <f t="shared" si="2"/>
        <v>374.3</v>
      </c>
      <c r="DT9" s="122">
        <f t="shared" si="2"/>
        <v>248.66666666666669</v>
      </c>
      <c r="DU9" s="112">
        <f>CB9+CD9+CF9+CK9+DD9+DF9+DH9+DL9+DM9+DN9</f>
        <v>248.66666666666666</v>
      </c>
      <c r="DV9" s="112"/>
      <c r="DW9" s="123"/>
      <c r="DX9" s="20"/>
      <c r="DY9" s="20"/>
      <c r="DZ9" s="124"/>
      <c r="EA9" s="23">
        <v>1</v>
      </c>
      <c r="EB9" s="64" t="s">
        <v>49</v>
      </c>
      <c r="EC9" s="64" t="s">
        <v>50</v>
      </c>
      <c r="ED9" s="65">
        <v>1</v>
      </c>
      <c r="EE9" s="20"/>
      <c r="EF9" s="20"/>
      <c r="EG9" s="20"/>
      <c r="EH9" s="20"/>
      <c r="EI9" s="20"/>
      <c r="EJ9" s="20"/>
      <c r="EK9" s="20"/>
      <c r="EL9" s="20"/>
      <c r="EM9" s="20"/>
      <c r="EN9" s="20"/>
      <c r="EO9" s="107">
        <f>SUM(EO10:EO16)</f>
        <v>72</v>
      </c>
      <c r="EP9" s="107">
        <f t="shared" ref="EP9:GG9" si="3">SUM(EP10:EQ16)</f>
        <v>294</v>
      </c>
      <c r="EQ9" s="107">
        <f>SUM(EQ10:EQ16)</f>
        <v>200</v>
      </c>
      <c r="ER9" s="107">
        <f t="shared" si="3"/>
        <v>18</v>
      </c>
      <c r="ES9" s="107">
        <f>SUM(ES10:ES16)</f>
        <v>14</v>
      </c>
      <c r="ET9" s="107">
        <f t="shared" si="3"/>
        <v>0</v>
      </c>
      <c r="EU9" s="107">
        <f t="shared" si="3"/>
        <v>0</v>
      </c>
      <c r="EV9" s="107">
        <f t="shared" si="3"/>
        <v>0</v>
      </c>
      <c r="EW9" s="107">
        <f t="shared" si="3"/>
        <v>4</v>
      </c>
      <c r="EX9" s="107">
        <f>SUM(EX10:EX16)</f>
        <v>4</v>
      </c>
      <c r="EY9" s="107">
        <f>SUM(EY10:EY16)</f>
        <v>38.299999999999997</v>
      </c>
      <c r="EZ9" s="107">
        <f t="shared" si="3"/>
        <v>0</v>
      </c>
      <c r="FA9" s="107">
        <f t="shared" si="3"/>
        <v>0</v>
      </c>
      <c r="FB9" s="107">
        <f t="shared" si="3"/>
        <v>0</v>
      </c>
      <c r="FC9" s="107">
        <f>SUM(FC10:FC16)</f>
        <v>0</v>
      </c>
      <c r="FD9" s="107">
        <f t="shared" si="3"/>
        <v>62</v>
      </c>
      <c r="FE9" s="107">
        <f>SUM(FE10:FE16)</f>
        <v>60</v>
      </c>
      <c r="FF9" s="107">
        <f t="shared" si="3"/>
        <v>0</v>
      </c>
      <c r="FG9" s="107">
        <f t="shared" si="3"/>
        <v>2</v>
      </c>
      <c r="FH9" s="107">
        <f t="shared" si="3"/>
        <v>64.333333333333343</v>
      </c>
      <c r="FI9" s="107">
        <f>SUM(FI10:FI16)</f>
        <v>62.333333333333336</v>
      </c>
      <c r="FJ9" s="107">
        <f t="shared" si="3"/>
        <v>0</v>
      </c>
      <c r="FK9" s="107">
        <f>SUM(FK10:FK16)</f>
        <v>0</v>
      </c>
      <c r="FL9" s="107">
        <f t="shared" si="3"/>
        <v>96</v>
      </c>
      <c r="FM9" s="107">
        <f>SUM(FM10:FM16)</f>
        <v>94</v>
      </c>
      <c r="FN9" s="107">
        <f t="shared" si="3"/>
        <v>0</v>
      </c>
      <c r="FO9" s="107">
        <f>SUM(FO10:FO16)</f>
        <v>0</v>
      </c>
      <c r="FP9" s="107">
        <f t="shared" si="3"/>
        <v>0</v>
      </c>
      <c r="FQ9" s="107">
        <f>SUM(FQ10:FQ16)</f>
        <v>0</v>
      </c>
      <c r="FR9" s="107">
        <f t="shared" si="3"/>
        <v>45.666666666666664</v>
      </c>
      <c r="FS9" s="107">
        <f>SUM(FS10:FS16)</f>
        <v>42.666666666666664</v>
      </c>
      <c r="FT9" s="107">
        <f>SUM(FT10:FW16)</f>
        <v>0</v>
      </c>
      <c r="FU9" s="107">
        <f>SUM(FU10:FU16)</f>
        <v>0</v>
      </c>
      <c r="FV9" s="107">
        <f t="shared" ref="FV9" si="4">SUM(FV10:FW16)</f>
        <v>0</v>
      </c>
      <c r="FW9" s="107">
        <f>SUM(FW10:FW16)</f>
        <v>0</v>
      </c>
      <c r="FX9" s="107">
        <f t="shared" si="3"/>
        <v>74</v>
      </c>
      <c r="FY9" s="107">
        <f>SUM(FY10:FY16)</f>
        <v>72</v>
      </c>
      <c r="FZ9" s="107">
        <f t="shared" si="3"/>
        <v>1</v>
      </c>
      <c r="GA9" s="107">
        <f>SUM(GA10:GA16)</f>
        <v>0</v>
      </c>
      <c r="GB9" s="107">
        <f t="shared" si="3"/>
        <v>0</v>
      </c>
      <c r="GC9" s="107">
        <f>SUM(GC10:GC16)</f>
        <v>0</v>
      </c>
      <c r="GD9" s="107">
        <f t="shared" si="3"/>
        <v>0</v>
      </c>
      <c r="GE9" s="107">
        <f>SUM(GE10:GE16)</f>
        <v>0</v>
      </c>
      <c r="GF9" s="107">
        <f t="shared" si="3"/>
        <v>0</v>
      </c>
      <c r="GG9" s="107">
        <f t="shared" si="3"/>
        <v>659.30000000000007</v>
      </c>
      <c r="GH9" s="107">
        <f>SUM(GH10:GH16)</f>
        <v>659.30000000000007</v>
      </c>
      <c r="GI9" s="107">
        <f>SUM(GI10:GI16)</f>
        <v>404.66666666666669</v>
      </c>
      <c r="GJ9" s="125"/>
      <c r="GK9" s="126"/>
      <c r="GL9" s="75"/>
      <c r="GM9" s="102" t="s">
        <v>138</v>
      </c>
      <c r="GN9" s="69"/>
      <c r="GO9" s="98">
        <v>600</v>
      </c>
      <c r="GQ9" s="9"/>
      <c r="GR9" s="9"/>
      <c r="GS9" s="4"/>
      <c r="GT9" s="4"/>
      <c r="GU9" s="13"/>
      <c r="GV9" s="13"/>
      <c r="GW9" s="40"/>
    </row>
    <row r="10" spans="1:205" ht="24.95" customHeight="1" x14ac:dyDescent="0.35">
      <c r="A10" s="24"/>
      <c r="B10" s="1" t="s">
        <v>103</v>
      </c>
      <c r="C10" s="127" t="s">
        <v>96</v>
      </c>
      <c r="D10" s="127" t="s">
        <v>84</v>
      </c>
      <c r="E10" s="128" t="s">
        <v>112</v>
      </c>
      <c r="F10" s="128" t="s">
        <v>167</v>
      </c>
      <c r="G10" s="128">
        <v>1</v>
      </c>
      <c r="H10" s="128">
        <v>45</v>
      </c>
      <c r="I10" s="128">
        <v>1</v>
      </c>
      <c r="J10" s="128">
        <v>2</v>
      </c>
      <c r="K10" s="128">
        <f>SUM(J10)*2</f>
        <v>4</v>
      </c>
      <c r="L10" s="1">
        <v>90</v>
      </c>
      <c r="M10" s="129">
        <f t="shared" ref="M10" si="5">SUM(N10+P10+R10+T10+V10)</f>
        <v>90</v>
      </c>
      <c r="N10" s="14">
        <v>44</v>
      </c>
      <c r="O10" s="11">
        <f t="shared" ref="O10" si="6">SUM(N10)*I10</f>
        <v>44</v>
      </c>
      <c r="P10" s="14">
        <v>46</v>
      </c>
      <c r="Q10" s="11">
        <f t="shared" ref="Q10" si="7">J10*P10</f>
        <v>92</v>
      </c>
      <c r="R10" s="14"/>
      <c r="S10" s="11">
        <f t="shared" ref="S10" si="8">SUM(R10)*J10</f>
        <v>0</v>
      </c>
      <c r="T10" s="14"/>
      <c r="U10" s="11">
        <f t="shared" ref="U10" si="9">SUM(T10)*K10</f>
        <v>0</v>
      </c>
      <c r="V10" s="14"/>
      <c r="W10" s="11">
        <f t="shared" ref="W10" si="10">SUM(V10)*J10*5</f>
        <v>0</v>
      </c>
      <c r="X10" s="80">
        <f t="shared" ref="X10" si="11">SUM(J10*AX10*2+K10*AZ10*2)</f>
        <v>4</v>
      </c>
      <c r="Y10" s="355">
        <f t="shared" ref="Y10" si="12">SUM(L10*5/100*J10)</f>
        <v>9</v>
      </c>
      <c r="Z10" s="14"/>
      <c r="AA10" s="11"/>
      <c r="AB10" s="14"/>
      <c r="AC10" s="80">
        <f t="shared" ref="AC10" si="13">SUM(AB10)*3*H10/5</f>
        <v>0</v>
      </c>
      <c r="AD10" s="14"/>
      <c r="AE10" s="82">
        <f t="shared" ref="AE10" si="14">SUM(AD10*H10*(30+4))</f>
        <v>0</v>
      </c>
      <c r="AF10" s="14"/>
      <c r="AG10" s="11">
        <f t="shared" ref="AG10" si="15">SUM(AF10*H10*3)</f>
        <v>0</v>
      </c>
      <c r="AH10" s="14"/>
      <c r="AI10" s="80">
        <f t="shared" ref="AI10" si="16">SUM(AH10*H10/3)</f>
        <v>0</v>
      </c>
      <c r="AJ10" s="14"/>
      <c r="AK10" s="80">
        <f t="shared" ref="AK10" si="17">SUM(AJ10*H10*2/3)</f>
        <v>0</v>
      </c>
      <c r="AL10" s="14">
        <v>1</v>
      </c>
      <c r="AM10" s="11">
        <f t="shared" ref="AM10" si="18">SUM(AL10*H10*2)</f>
        <v>90</v>
      </c>
      <c r="AN10" s="14"/>
      <c r="AO10" s="11">
        <f t="shared" ref="AO10" si="19">SUM(AN10*J10)</f>
        <v>0</v>
      </c>
      <c r="AP10" s="14"/>
      <c r="AQ10" s="80">
        <f t="shared" ref="AQ10" si="20">SUM(AP10*H10*2)</f>
        <v>0</v>
      </c>
      <c r="AR10" s="14"/>
      <c r="AS10" s="80">
        <f>SUM(J10*AR10*6)</f>
        <v>0</v>
      </c>
      <c r="AT10" s="14"/>
      <c r="AU10" s="80">
        <f t="shared" ref="AU10" si="21">AT10*H10/3</f>
        <v>0</v>
      </c>
      <c r="AV10" s="14"/>
      <c r="AW10" s="11">
        <f t="shared" ref="AW10" si="22">SUM(AV10*H10/3)</f>
        <v>0</v>
      </c>
      <c r="AX10" s="14">
        <v>1</v>
      </c>
      <c r="AY10" s="80">
        <f t="shared" ref="AY10" si="23">SUM(J10*AX10*8)</f>
        <v>16</v>
      </c>
      <c r="AZ10" s="14"/>
      <c r="BA10" s="80">
        <f t="shared" ref="BA10" si="24">SUM(AZ10*K10*5*6)</f>
        <v>0</v>
      </c>
      <c r="BB10" s="14"/>
      <c r="BC10" s="80">
        <f t="shared" ref="BC10" si="25">SUM(BB10*K10*4*6)</f>
        <v>0</v>
      </c>
      <c r="BD10" s="14"/>
      <c r="BE10" s="10">
        <f t="shared" ref="BE10" si="26">SUM(BD10*50)</f>
        <v>0</v>
      </c>
      <c r="BF10" s="81">
        <f t="shared" ref="BF10" si="27">O10+Q10+S10+U10+W10+X10+Y10+AA10+AC10+AE10+AG10+AI10+AK10+AM10+AO10+AQ10+AS10+AU10+AW10+AY10+BA10+BC10+BE10</f>
        <v>255</v>
      </c>
      <c r="BG10" s="81">
        <f>BA10+AY10+AW10+AS10+AQ10+X10+W10+U10+S10+Q10+O10</f>
        <v>156</v>
      </c>
      <c r="BH10" s="81"/>
      <c r="BI10" s="81"/>
      <c r="BJ10" s="4"/>
      <c r="BK10" s="4"/>
      <c r="BL10" s="4"/>
      <c r="BM10" s="130"/>
      <c r="BN10" s="4"/>
      <c r="BO10" s="1" t="s">
        <v>98</v>
      </c>
      <c r="BP10" s="128" t="s">
        <v>96</v>
      </c>
      <c r="BQ10" s="127" t="s">
        <v>92</v>
      </c>
      <c r="BR10" s="128" t="s">
        <v>93</v>
      </c>
      <c r="BS10" s="128" t="s">
        <v>131</v>
      </c>
      <c r="BT10" s="127">
        <v>2</v>
      </c>
      <c r="BU10" s="128">
        <v>87</v>
      </c>
      <c r="BV10" s="128">
        <v>0</v>
      </c>
      <c r="BW10" s="128">
        <v>3</v>
      </c>
      <c r="BX10" s="128">
        <f>SUM(BW10)*2</f>
        <v>6</v>
      </c>
      <c r="BY10" s="1">
        <v>18</v>
      </c>
      <c r="BZ10" s="129">
        <f>SUM(CA10+CC10+CE10+CG10+CI10)</f>
        <v>18</v>
      </c>
      <c r="CA10" s="14">
        <v>8</v>
      </c>
      <c r="CB10" s="11">
        <f t="shared" ref="CB10:CB13" si="28">SUM(CA10)*BV10</f>
        <v>0</v>
      </c>
      <c r="CC10" s="14">
        <v>8</v>
      </c>
      <c r="CD10" s="11">
        <f>BW10*CC10</f>
        <v>24</v>
      </c>
      <c r="CE10" s="14">
        <v>2</v>
      </c>
      <c r="CF10" s="11">
        <f t="shared" ref="CF10:CF13" si="29">SUM(CE10)*BW10</f>
        <v>6</v>
      </c>
      <c r="CG10" s="14"/>
      <c r="CH10" s="11">
        <f>SUM(CG10)*BX10</f>
        <v>0</v>
      </c>
      <c r="CI10" s="14"/>
      <c r="CJ10" s="11">
        <f t="shared" ref="CJ10:CJ13" si="30">SUM(CI10)*BW10*5</f>
        <v>0</v>
      </c>
      <c r="CK10" s="80">
        <v>0</v>
      </c>
      <c r="CL10" s="81">
        <f t="shared" ref="CL10" si="31">SUM(BY10*15/100*BW10)</f>
        <v>8.1000000000000014</v>
      </c>
      <c r="CM10" s="14"/>
      <c r="CN10" s="11"/>
      <c r="CO10" s="14"/>
      <c r="CP10" s="80">
        <f>SUM(CO10)*3*BU10/5</f>
        <v>0</v>
      </c>
      <c r="CQ10" s="14"/>
      <c r="CR10" s="82">
        <f>SUM(CQ10*BU10*(30+4))</f>
        <v>0</v>
      </c>
      <c r="CS10" s="14"/>
      <c r="CT10" s="11">
        <f t="shared" ref="CT10:CT11" si="32">SUM(CS10*BU10*3)</f>
        <v>0</v>
      </c>
      <c r="CU10" s="14">
        <v>1</v>
      </c>
      <c r="CV10" s="80">
        <f t="shared" ref="CV10:CV11" si="33">SUM(CU10*BU10/3)</f>
        <v>29</v>
      </c>
      <c r="CW10" s="14"/>
      <c r="CX10" s="80">
        <f>SUM(CW10*BU10*2/3)</f>
        <v>0</v>
      </c>
      <c r="CY10" s="14"/>
      <c r="CZ10" s="11">
        <f>SUM(CY10*BU10)</f>
        <v>0</v>
      </c>
      <c r="DA10" s="14"/>
      <c r="DB10" s="11">
        <f>SUM(DA10*BW10)</f>
        <v>0</v>
      </c>
      <c r="DC10" s="14"/>
      <c r="DD10" s="80">
        <f t="shared" ref="DD10:DD11" si="34">SUM(DC10*BU10*2)</f>
        <v>0</v>
      </c>
      <c r="DE10" s="14"/>
      <c r="DF10" s="80">
        <f>SUM(BW10*DE10*8)</f>
        <v>0</v>
      </c>
      <c r="DG10" s="14"/>
      <c r="DH10" s="80">
        <f t="shared" ref="DH10:DH13" si="35">DG10*BU10/3</f>
        <v>0</v>
      </c>
      <c r="DI10" s="14"/>
      <c r="DJ10" s="11">
        <f t="shared" ref="DJ10:DJ11" si="36">SUM(DI10*BU10/3)</f>
        <v>0</v>
      </c>
      <c r="DK10" s="14">
        <v>1</v>
      </c>
      <c r="DL10" s="80">
        <f>SUM(BW10*DK10*8)</f>
        <v>24</v>
      </c>
      <c r="DM10" s="14"/>
      <c r="DN10" s="80">
        <f>SUM(DM10*BX10*5*6)</f>
        <v>0</v>
      </c>
      <c r="DO10" s="14"/>
      <c r="DP10" s="80">
        <f>SUM(DO10*BX10*4*6)</f>
        <v>0</v>
      </c>
      <c r="DQ10" s="14"/>
      <c r="DR10" s="10">
        <f t="shared" ref="DR10:DR11" si="37">SUM(DQ10*50)</f>
        <v>0</v>
      </c>
      <c r="DS10" s="81">
        <f t="shared" ref="DS10:DS13" si="38">CB10+CD10+CF10+CH10+CJ10+CK10+CL10+CN10+CP10+CR10+CT10+CV10+CX10+CZ10+DB10+DD10+DF10+DH10+DJ10+DL10+DN10+DP10+DR10</f>
        <v>91.1</v>
      </c>
      <c r="DT10" s="81">
        <f>DP10+DN10+DL10+DJ10+DF10+DD10+CK10+CJ10+CH10+CF10+CD10+CB10</f>
        <v>54</v>
      </c>
      <c r="DU10" s="112">
        <f t="shared" ref="DU10:DU73" si="39">CB10+CD10+CF10+CK10+DD10+DF10+DH10+DL10+DM10+DN10</f>
        <v>54</v>
      </c>
      <c r="DV10" s="2"/>
      <c r="EA10" s="24"/>
      <c r="EB10" s="131"/>
      <c r="EC10" s="132"/>
      <c r="ED10" s="132"/>
      <c r="EE10" s="4"/>
      <c r="EF10" s="4"/>
      <c r="EG10" s="4"/>
      <c r="EH10" s="4"/>
      <c r="EI10" s="4"/>
      <c r="EJ10" s="4"/>
      <c r="EK10" s="4"/>
      <c r="EL10" s="4"/>
      <c r="EM10" s="4"/>
      <c r="EN10" s="4"/>
      <c r="EO10" s="9">
        <f>O10+CB10</f>
        <v>44</v>
      </c>
      <c r="EP10" s="9">
        <f t="shared" ref="EP10:FR10" si="40">P10+CC10</f>
        <v>54</v>
      </c>
      <c r="EQ10" s="9">
        <f t="shared" si="40"/>
        <v>116</v>
      </c>
      <c r="ER10" s="9">
        <f t="shared" si="40"/>
        <v>2</v>
      </c>
      <c r="ES10" s="9">
        <f t="shared" si="40"/>
        <v>6</v>
      </c>
      <c r="ET10" s="9">
        <f t="shared" si="40"/>
        <v>0</v>
      </c>
      <c r="EU10" s="9">
        <f t="shared" si="40"/>
        <v>0</v>
      </c>
      <c r="EV10" s="9">
        <f t="shared" si="40"/>
        <v>0</v>
      </c>
      <c r="EW10" s="9">
        <f t="shared" si="40"/>
        <v>0</v>
      </c>
      <c r="EX10" s="9">
        <f t="shared" si="40"/>
        <v>4</v>
      </c>
      <c r="EY10" s="9">
        <f t="shared" si="40"/>
        <v>17.100000000000001</v>
      </c>
      <c r="EZ10" s="9">
        <f t="shared" si="40"/>
        <v>0</v>
      </c>
      <c r="FA10" s="9">
        <f t="shared" si="40"/>
        <v>0</v>
      </c>
      <c r="FB10" s="9">
        <f t="shared" si="40"/>
        <v>0</v>
      </c>
      <c r="FC10" s="9">
        <f t="shared" si="40"/>
        <v>0</v>
      </c>
      <c r="FD10" s="9">
        <f t="shared" si="40"/>
        <v>0</v>
      </c>
      <c r="FE10" s="9">
        <f t="shared" si="40"/>
        <v>0</v>
      </c>
      <c r="FF10" s="9">
        <f t="shared" si="40"/>
        <v>0</v>
      </c>
      <c r="FG10" s="9">
        <f t="shared" si="40"/>
        <v>0</v>
      </c>
      <c r="FH10" s="9">
        <f t="shared" si="40"/>
        <v>1</v>
      </c>
      <c r="FI10" s="9">
        <f t="shared" si="40"/>
        <v>29</v>
      </c>
      <c r="FJ10" s="9">
        <f t="shared" si="40"/>
        <v>0</v>
      </c>
      <c r="FK10" s="9">
        <f t="shared" si="40"/>
        <v>0</v>
      </c>
      <c r="FL10" s="9">
        <f t="shared" si="40"/>
        <v>1</v>
      </c>
      <c r="FM10" s="9">
        <f t="shared" si="40"/>
        <v>90</v>
      </c>
      <c r="FN10" s="9">
        <f t="shared" si="40"/>
        <v>0</v>
      </c>
      <c r="FO10" s="9">
        <f t="shared" si="40"/>
        <v>0</v>
      </c>
      <c r="FP10" s="9">
        <f t="shared" si="40"/>
        <v>0</v>
      </c>
      <c r="FQ10" s="9">
        <f t="shared" si="40"/>
        <v>0</v>
      </c>
      <c r="FR10" s="9">
        <f t="shared" si="40"/>
        <v>0</v>
      </c>
      <c r="FS10" s="9">
        <f>AS10+DF10</f>
        <v>0</v>
      </c>
      <c r="FT10" s="9">
        <f t="shared" ref="FT10" si="41">AT10+DG10</f>
        <v>0</v>
      </c>
      <c r="FU10" s="9">
        <f>AU10+DH10</f>
        <v>0</v>
      </c>
      <c r="FV10" s="9">
        <f t="shared" ref="FV10" si="42">AV10+DI10</f>
        <v>0</v>
      </c>
      <c r="FW10" s="9">
        <f>AW10+DJ10</f>
        <v>0</v>
      </c>
      <c r="FX10" s="9">
        <f t="shared" ref="FX10" si="43">AX10+DK10</f>
        <v>2</v>
      </c>
      <c r="FY10" s="9">
        <f t="shared" ref="FY10" si="44">AY10+DL10</f>
        <v>40</v>
      </c>
      <c r="FZ10" s="9">
        <f t="shared" ref="FZ10" si="45">AZ10+DM10</f>
        <v>0</v>
      </c>
      <c r="GA10" s="9">
        <f>DM10+AZ10</f>
        <v>0</v>
      </c>
      <c r="GB10" s="9">
        <f t="shared" ref="GB10:GG10" si="46">AZ10+DM10</f>
        <v>0</v>
      </c>
      <c r="GC10" s="9">
        <f t="shared" si="46"/>
        <v>0</v>
      </c>
      <c r="GD10" s="9">
        <f t="shared" si="46"/>
        <v>0</v>
      </c>
      <c r="GE10" s="9">
        <f t="shared" si="46"/>
        <v>0</v>
      </c>
      <c r="GF10" s="9">
        <f t="shared" si="46"/>
        <v>0</v>
      </c>
      <c r="GG10" s="9">
        <f t="shared" si="46"/>
        <v>0</v>
      </c>
      <c r="GH10" s="9">
        <f>BF10+DS10</f>
        <v>346.1</v>
      </c>
      <c r="GI10" s="9">
        <f>SUM(BG10+DT10)</f>
        <v>210</v>
      </c>
      <c r="GJ10" s="133"/>
      <c r="GK10" s="134"/>
      <c r="GL10" s="135"/>
      <c r="GM10" s="136"/>
      <c r="GN10" s="137"/>
      <c r="GO10" s="138"/>
      <c r="GQ10" s="9"/>
      <c r="GR10" s="9"/>
      <c r="GS10" s="1"/>
      <c r="GT10" s="128"/>
      <c r="GU10" s="13"/>
      <c r="GV10" s="13"/>
      <c r="GW10" s="40"/>
    </row>
    <row r="11" spans="1:205" s="4" customFormat="1" ht="24.95" customHeight="1" x14ac:dyDescent="0.35">
      <c r="A11" s="24"/>
      <c r="B11" s="1"/>
      <c r="C11" s="128"/>
      <c r="D11" s="128"/>
      <c r="E11" s="128"/>
      <c r="F11" s="128"/>
      <c r="G11" s="128"/>
      <c r="H11" s="139"/>
      <c r="I11" s="127"/>
      <c r="J11" s="127"/>
      <c r="K11" s="127"/>
      <c r="L11" s="1"/>
      <c r="M11" s="129"/>
      <c r="N11" s="14"/>
      <c r="O11" s="11"/>
      <c r="P11" s="14"/>
      <c r="Q11" s="11"/>
      <c r="R11" s="14"/>
      <c r="S11" s="11"/>
      <c r="T11" s="14"/>
      <c r="U11" s="11"/>
      <c r="V11" s="14"/>
      <c r="W11" s="11"/>
      <c r="X11" s="80"/>
      <c r="Y11" s="338"/>
      <c r="Z11" s="14"/>
      <c r="AA11" s="11"/>
      <c r="AB11" s="14"/>
      <c r="AC11" s="80"/>
      <c r="AD11" s="14"/>
      <c r="AE11" s="82"/>
      <c r="AF11" s="14"/>
      <c r="AG11" s="11"/>
      <c r="AH11" s="14"/>
      <c r="AI11" s="80"/>
      <c r="AJ11" s="14"/>
      <c r="AK11" s="80"/>
      <c r="AL11" s="14"/>
      <c r="AM11" s="11"/>
      <c r="AN11" s="14"/>
      <c r="AO11" s="11"/>
      <c r="AP11" s="14"/>
      <c r="AQ11" s="80"/>
      <c r="AR11" s="14"/>
      <c r="AS11" s="80"/>
      <c r="AT11" s="14"/>
      <c r="AU11" s="80"/>
      <c r="AV11" s="14"/>
      <c r="AW11" s="80"/>
      <c r="AX11" s="14"/>
      <c r="AY11" s="80"/>
      <c r="AZ11" s="14"/>
      <c r="BA11" s="80"/>
      <c r="BB11" s="14"/>
      <c r="BC11" s="10"/>
      <c r="BD11" s="10"/>
      <c r="BE11" s="80"/>
      <c r="BF11" s="80"/>
      <c r="BG11" s="80"/>
      <c r="BH11" s="81"/>
      <c r="BI11" s="81"/>
      <c r="BM11" s="6"/>
      <c r="BO11" s="1" t="s">
        <v>98</v>
      </c>
      <c r="BP11" s="128" t="s">
        <v>96</v>
      </c>
      <c r="BQ11" s="127" t="s">
        <v>92</v>
      </c>
      <c r="BR11" s="128" t="s">
        <v>93</v>
      </c>
      <c r="BS11" s="128" t="s">
        <v>131</v>
      </c>
      <c r="BT11" s="127" t="s">
        <v>132</v>
      </c>
      <c r="BU11" s="128">
        <v>207</v>
      </c>
      <c r="BV11" s="128">
        <v>1</v>
      </c>
      <c r="BW11" s="128">
        <v>7</v>
      </c>
      <c r="BX11" s="128">
        <f>BW11*2</f>
        <v>14</v>
      </c>
      <c r="BY11" s="1">
        <v>4</v>
      </c>
      <c r="BZ11" s="129">
        <f>SUM(CA11+CC11+CE11+CG11+CI11)</f>
        <v>4</v>
      </c>
      <c r="CA11" s="14">
        <v>4</v>
      </c>
      <c r="CB11" s="11">
        <f t="shared" si="28"/>
        <v>4</v>
      </c>
      <c r="CC11" s="14"/>
      <c r="CD11" s="11">
        <f>BW11*CC11</f>
        <v>0</v>
      </c>
      <c r="CE11" s="14"/>
      <c r="CF11" s="11">
        <f t="shared" si="29"/>
        <v>0</v>
      </c>
      <c r="CG11" s="14"/>
      <c r="CH11" s="11">
        <f>SUM(CG11)*BX11</f>
        <v>0</v>
      </c>
      <c r="CI11" s="14"/>
      <c r="CJ11" s="11">
        <f t="shared" si="30"/>
        <v>0</v>
      </c>
      <c r="CK11" s="80">
        <f>SUM(BW11*DK11*2+BX11*DM11*2)</f>
        <v>0</v>
      </c>
      <c r="CL11" s="81">
        <f t="shared" ref="CL11" si="47">SUM(BY11*15/100*BW11)</f>
        <v>4.2</v>
      </c>
      <c r="CM11" s="14"/>
      <c r="CN11" s="11"/>
      <c r="CO11" s="14"/>
      <c r="CP11" s="80">
        <f>SUM(CO11)*3*BU11/5</f>
        <v>0</v>
      </c>
      <c r="CQ11" s="14"/>
      <c r="CR11" s="82">
        <f>SUM(CQ11*BU11*(30+4))</f>
        <v>0</v>
      </c>
      <c r="CS11" s="14"/>
      <c r="CT11" s="11">
        <f t="shared" si="32"/>
        <v>0</v>
      </c>
      <c r="CU11" s="14"/>
      <c r="CV11" s="80">
        <f t="shared" si="33"/>
        <v>0</v>
      </c>
      <c r="CW11" s="14"/>
      <c r="CX11" s="80">
        <f>SUM(CW11*BU11*2/3)</f>
        <v>0</v>
      </c>
      <c r="CY11" s="14"/>
      <c r="CZ11" s="11">
        <f>SUM(CY11*BU11)</f>
        <v>0</v>
      </c>
      <c r="DA11" s="14"/>
      <c r="DB11" s="11">
        <f>SUM(DA11*BW11)</f>
        <v>0</v>
      </c>
      <c r="DC11" s="14"/>
      <c r="DD11" s="80">
        <f t="shared" si="34"/>
        <v>0</v>
      </c>
      <c r="DE11" s="14"/>
      <c r="DF11" s="80">
        <f>SUM(BW11*DE11*8)</f>
        <v>0</v>
      </c>
      <c r="DG11" s="14"/>
      <c r="DH11" s="80">
        <f t="shared" si="35"/>
        <v>0</v>
      </c>
      <c r="DI11" s="14"/>
      <c r="DJ11" s="11">
        <f t="shared" si="36"/>
        <v>0</v>
      </c>
      <c r="DK11" s="14"/>
      <c r="DL11" s="80">
        <f>SUM(BW11*DK11*8)</f>
        <v>0</v>
      </c>
      <c r="DM11" s="14"/>
      <c r="DN11" s="80">
        <f>SUM(DM11*BX11*5*6)</f>
        <v>0</v>
      </c>
      <c r="DO11" s="14"/>
      <c r="DP11" s="80">
        <f>SUM(DO11*BX11*4*6)</f>
        <v>0</v>
      </c>
      <c r="DQ11" s="14"/>
      <c r="DR11" s="10">
        <f t="shared" si="37"/>
        <v>0</v>
      </c>
      <c r="DS11" s="81">
        <f t="shared" si="38"/>
        <v>8.1999999999999993</v>
      </c>
      <c r="DT11" s="81">
        <f t="shared" ref="DT11:DT13" si="48">DP11+DN11+DL11+DJ11+DF11+DD11+CK11+CJ11+CH11+CF11+CD11+CB11</f>
        <v>4</v>
      </c>
      <c r="DU11" s="112">
        <f t="shared" si="39"/>
        <v>4</v>
      </c>
      <c r="DV11" s="140"/>
      <c r="DZ11" s="141"/>
      <c r="EA11" s="24"/>
      <c r="EB11" s="10"/>
      <c r="EC11" s="142"/>
      <c r="ED11" s="142"/>
      <c r="EO11" s="9">
        <f t="shared" ref="EO11:EO16" si="49">O11+CB11</f>
        <v>4</v>
      </c>
      <c r="EP11" s="9">
        <f t="shared" ref="EP11:EP16" si="50">P11+CC11</f>
        <v>0</v>
      </c>
      <c r="EQ11" s="9">
        <f t="shared" ref="EQ11:EQ16" si="51">Q11+CD11</f>
        <v>0</v>
      </c>
      <c r="ER11" s="9">
        <f t="shared" ref="ER11:ER16" si="52">R11+CE11</f>
        <v>0</v>
      </c>
      <c r="ES11" s="9">
        <f t="shared" ref="ES11:ES16" si="53">S11+CF11</f>
        <v>0</v>
      </c>
      <c r="ET11" s="9">
        <f t="shared" ref="ET11:ET16" si="54">T11+CG11</f>
        <v>0</v>
      </c>
      <c r="EU11" s="9">
        <f t="shared" ref="EU11:EU16" si="55">U11+CH11</f>
        <v>0</v>
      </c>
      <c r="EV11" s="9">
        <f t="shared" ref="EV11:EV16" si="56">V11+CI11</f>
        <v>0</v>
      </c>
      <c r="EW11" s="9">
        <f t="shared" ref="EW11:EW16" si="57">W11+CJ11</f>
        <v>0</v>
      </c>
      <c r="EX11" s="9">
        <f t="shared" ref="EX11:EX16" si="58">X11+CK11</f>
        <v>0</v>
      </c>
      <c r="EY11" s="9">
        <f t="shared" ref="EY11:EY16" si="59">Y11+CL11</f>
        <v>4.2</v>
      </c>
      <c r="EZ11" s="9">
        <f t="shared" ref="EZ11:EZ16" si="60">Z11+CM11</f>
        <v>0</v>
      </c>
      <c r="FA11" s="9">
        <f t="shared" ref="FA11:FA16" si="61">AA11+CN11</f>
        <v>0</v>
      </c>
      <c r="FB11" s="9">
        <f t="shared" ref="FB11:FB16" si="62">AB11+CO11</f>
        <v>0</v>
      </c>
      <c r="FC11" s="9">
        <f t="shared" ref="FC11:FC16" si="63">AC11+CP11</f>
        <v>0</v>
      </c>
      <c r="FD11" s="9">
        <f t="shared" ref="FD11:FD16" si="64">AD11+CQ11</f>
        <v>0</v>
      </c>
      <c r="FE11" s="9">
        <f t="shared" ref="FE11:FE16" si="65">AE11+CR11</f>
        <v>0</v>
      </c>
      <c r="FF11" s="9">
        <f t="shared" ref="FF11:FF16" si="66">AF11+CS11</f>
        <v>0</v>
      </c>
      <c r="FG11" s="9">
        <f t="shared" ref="FG11:FG16" si="67">AG11+CT11</f>
        <v>0</v>
      </c>
      <c r="FH11" s="9">
        <f t="shared" ref="FH11:FH16" si="68">AH11+CU11</f>
        <v>0</v>
      </c>
      <c r="FI11" s="9">
        <f t="shared" ref="FI11:FI16" si="69">AI11+CV11</f>
        <v>0</v>
      </c>
      <c r="FJ11" s="9">
        <f t="shared" ref="FJ11:FJ16" si="70">AJ11+CW11</f>
        <v>0</v>
      </c>
      <c r="FK11" s="9">
        <f t="shared" ref="FK11:FK16" si="71">AK11+CX11</f>
        <v>0</v>
      </c>
      <c r="FL11" s="9">
        <f t="shared" ref="FL11:FL16" si="72">AL11+CY11</f>
        <v>0</v>
      </c>
      <c r="FM11" s="9">
        <f t="shared" ref="FM11:FM16" si="73">AM11+CZ11</f>
        <v>0</v>
      </c>
      <c r="FN11" s="9">
        <f t="shared" ref="FN11:FN16" si="74">AN11+DA11</f>
        <v>0</v>
      </c>
      <c r="FO11" s="9">
        <f t="shared" ref="FO11:FO16" si="75">AO11+DB11</f>
        <v>0</v>
      </c>
      <c r="FP11" s="9">
        <f t="shared" ref="FP11:FP16" si="76">AP11+DC11</f>
        <v>0</v>
      </c>
      <c r="FQ11" s="9">
        <f t="shared" ref="FQ11:FQ16" si="77">AQ11+DD11</f>
        <v>0</v>
      </c>
      <c r="FR11" s="9">
        <f t="shared" ref="FR11:FR16" si="78">AR11+DE11</f>
        <v>0</v>
      </c>
      <c r="FS11" s="9">
        <f t="shared" ref="FS11:FS16" si="79">AS11+DF11</f>
        <v>0</v>
      </c>
      <c r="FT11" s="9">
        <f t="shared" ref="FT11:FT16" si="80">AT11+DG11</f>
        <v>0</v>
      </c>
      <c r="FU11" s="9">
        <f t="shared" ref="FU11:FU16" si="81">AU11+DH11</f>
        <v>0</v>
      </c>
      <c r="FV11" s="9">
        <f t="shared" ref="FV11:FV16" si="82">AV11+DI11</f>
        <v>0</v>
      </c>
      <c r="FW11" s="9">
        <f t="shared" ref="FW11:FW16" si="83">AW11+DJ11</f>
        <v>0</v>
      </c>
      <c r="FX11" s="9">
        <f t="shared" ref="FX11:FX16" si="84">AV11+DI11</f>
        <v>0</v>
      </c>
      <c r="FY11" s="9">
        <f t="shared" ref="FY11:FY16" si="85">DL11+AY11</f>
        <v>0</v>
      </c>
      <c r="FZ11" s="9">
        <f t="shared" ref="FZ11:FZ16" si="86">AX11+DK11</f>
        <v>0</v>
      </c>
      <c r="GA11" s="9">
        <f t="shared" ref="GA11:GA16" si="87">DM11+AZ11</f>
        <v>0</v>
      </c>
      <c r="GB11" s="9">
        <f t="shared" ref="GB11:GB16" si="88">AZ11+DM11</f>
        <v>0</v>
      </c>
      <c r="GC11" s="9">
        <f t="shared" ref="GC11:GC16" si="89">BA11+DN11</f>
        <v>0</v>
      </c>
      <c r="GD11" s="9">
        <f t="shared" ref="GD11:GD16" si="90">BB11+DO11</f>
        <v>0</v>
      </c>
      <c r="GE11" s="9">
        <f t="shared" ref="GE11:GE16" si="91">BC11+DP11</f>
        <v>0</v>
      </c>
      <c r="GF11" s="9">
        <f t="shared" ref="GF11:GF16" si="92">BD11+DQ11</f>
        <v>0</v>
      </c>
      <c r="GG11" s="9">
        <f t="shared" ref="GG11:GG16" si="93">BE11+DR11</f>
        <v>0</v>
      </c>
      <c r="GH11" s="9">
        <f t="shared" ref="GH11:GH16" si="94">BF11+DS11</f>
        <v>8.1999999999999993</v>
      </c>
      <c r="GI11" s="9">
        <f t="shared" ref="GI11:GI16" si="95">SUM(BG11+DT11)</f>
        <v>4</v>
      </c>
      <c r="GJ11" s="133"/>
      <c r="GK11" s="134"/>
      <c r="GL11" s="106"/>
      <c r="GM11" s="114"/>
      <c r="GN11" s="115"/>
      <c r="GO11" s="138"/>
      <c r="GQ11" s="9"/>
      <c r="GR11" s="9"/>
      <c r="GS11" s="1"/>
      <c r="GT11" s="128"/>
      <c r="GU11" s="13"/>
      <c r="GV11" s="13"/>
      <c r="GW11" s="40"/>
    </row>
    <row r="12" spans="1:205" s="4" customFormat="1" ht="24.95" customHeight="1" x14ac:dyDescent="0.35">
      <c r="B12" s="1" t="s">
        <v>183</v>
      </c>
      <c r="C12" s="127" t="s">
        <v>91</v>
      </c>
      <c r="D12" s="139" t="s">
        <v>84</v>
      </c>
      <c r="E12" s="143" t="s">
        <v>113</v>
      </c>
      <c r="F12" s="139" t="s">
        <v>185</v>
      </c>
      <c r="G12" s="127">
        <v>10</v>
      </c>
      <c r="H12" s="128">
        <v>2</v>
      </c>
      <c r="I12" s="128"/>
      <c r="J12" s="128"/>
      <c r="K12" s="128"/>
      <c r="L12" s="1"/>
      <c r="M12" s="129">
        <f t="shared" ref="M12" si="96">SUM(N12+P12+R12+T12+V12)</f>
        <v>0</v>
      </c>
      <c r="N12" s="14"/>
      <c r="O12" s="11">
        <f t="shared" ref="O12" si="97">SUM(N12)*I12</f>
        <v>0</v>
      </c>
      <c r="P12" s="14"/>
      <c r="Q12" s="11">
        <f t="shared" ref="Q12" si="98">J12*P12</f>
        <v>0</v>
      </c>
      <c r="R12" s="14"/>
      <c r="S12" s="11">
        <f t="shared" ref="S12" si="99">SUM(R12)*J12</f>
        <v>0</v>
      </c>
      <c r="T12" s="14"/>
      <c r="U12" s="11">
        <f t="shared" ref="U12" si="100">SUM(T12)*K12</f>
        <v>0</v>
      </c>
      <c r="V12" s="14"/>
      <c r="W12" s="11">
        <f t="shared" ref="W12" si="101">SUM(V12)*J12*5</f>
        <v>0</v>
      </c>
      <c r="X12" s="80">
        <v>0</v>
      </c>
      <c r="Y12" s="337">
        <f t="shared" ref="Y12" si="102">L12*J12*0.05</f>
        <v>0</v>
      </c>
      <c r="Z12" s="14"/>
      <c r="AA12" s="11"/>
      <c r="AB12" s="14"/>
      <c r="AC12" s="80">
        <f t="shared" ref="AC12" si="103">SUM(AB12)*3*H12/5</f>
        <v>0</v>
      </c>
      <c r="AD12" s="14">
        <v>1</v>
      </c>
      <c r="AE12" s="82">
        <f>SUM(AD12*H12*(15))</f>
        <v>30</v>
      </c>
      <c r="AF12" s="14"/>
      <c r="AG12" s="11">
        <f t="shared" ref="AG12" si="104">SUM(AF12*H12*3)</f>
        <v>0</v>
      </c>
      <c r="AH12" s="14"/>
      <c r="AI12" s="80">
        <f t="shared" ref="AI12" si="105">SUM(AH12*H12/3)</f>
        <v>0</v>
      </c>
      <c r="AJ12" s="14"/>
      <c r="AK12" s="80">
        <f t="shared" ref="AK12" si="106">SUM(AJ12*H12*2/3)</f>
        <v>0</v>
      </c>
      <c r="AL12" s="14"/>
      <c r="AM12" s="11">
        <f t="shared" ref="AM12" si="107">SUM(AL12*H12)</f>
        <v>0</v>
      </c>
      <c r="AN12" s="14"/>
      <c r="AO12" s="11">
        <f t="shared" ref="AO12" si="108">SUM(AN12*J12)</f>
        <v>0</v>
      </c>
      <c r="AP12" s="14"/>
      <c r="AQ12" s="80">
        <f t="shared" ref="AQ12" si="109">SUM(AP12*H12*2)</f>
        <v>0</v>
      </c>
      <c r="AR12" s="14"/>
      <c r="AS12" s="80">
        <f t="shared" ref="AS12" si="110">SUM(J12*AR12*6)</f>
        <v>0</v>
      </c>
      <c r="AT12" s="14"/>
      <c r="AU12" s="80">
        <f t="shared" ref="AU12" si="111">AT12*H12/3</f>
        <v>0</v>
      </c>
      <c r="AV12" s="14"/>
      <c r="AW12" s="11">
        <f>SUM(AV12*H12/3)</f>
        <v>0</v>
      </c>
      <c r="AX12" s="14"/>
      <c r="AY12" s="80">
        <f t="shared" ref="AY12" si="112">SUM(J12*AX12*8)</f>
        <v>0</v>
      </c>
      <c r="AZ12" s="14"/>
      <c r="BA12" s="80">
        <f>AZ12*3*K12*8</f>
        <v>0</v>
      </c>
      <c r="BB12" s="14"/>
      <c r="BC12" s="80">
        <f t="shared" ref="BC12" si="113">SUM(BB12*K12*4*6)</f>
        <v>0</v>
      </c>
      <c r="BD12" s="14"/>
      <c r="BE12" s="10">
        <f t="shared" ref="BE12" si="114">SUM(BD12*50)</f>
        <v>0</v>
      </c>
      <c r="BF12" s="81">
        <f t="shared" ref="BF12" si="115">O12+Q12+S12+U12+W12+X12+Y12+AA12+AC12+AE12+AG12+AI12+AK12+AM12+AO12+AQ12+AS12+AU12+AW12+AY12+BA12+BC12+BE12</f>
        <v>30</v>
      </c>
      <c r="BG12" s="81">
        <f>BA12+AY12+AW12+AS12+AQ12+X12+W12+U12+S12+Q12+O12</f>
        <v>0</v>
      </c>
      <c r="BH12" s="81"/>
      <c r="BI12" s="81"/>
      <c r="BM12" s="6"/>
      <c r="BO12" s="1" t="s">
        <v>90</v>
      </c>
      <c r="BP12" s="128" t="s">
        <v>96</v>
      </c>
      <c r="BQ12" s="127" t="s">
        <v>92</v>
      </c>
      <c r="BR12" s="128" t="s">
        <v>93</v>
      </c>
      <c r="BS12" s="128" t="s">
        <v>131</v>
      </c>
      <c r="BT12" s="127">
        <v>2</v>
      </c>
      <c r="BU12" s="128">
        <v>116</v>
      </c>
      <c r="BV12" s="128">
        <v>0</v>
      </c>
      <c r="BW12" s="128">
        <v>4</v>
      </c>
      <c r="BX12" s="128">
        <f>SUM(BW12)*2</f>
        <v>8</v>
      </c>
      <c r="BY12" s="1">
        <v>4</v>
      </c>
      <c r="BZ12" s="129">
        <f>SUM(CA12+CC12+CE12+CG12+CI12)</f>
        <v>4</v>
      </c>
      <c r="CA12" s="14"/>
      <c r="CB12" s="11">
        <f t="shared" si="28"/>
        <v>0</v>
      </c>
      <c r="CC12" s="14">
        <v>4</v>
      </c>
      <c r="CD12" s="11">
        <f>BW12*CC12</f>
        <v>16</v>
      </c>
      <c r="CE12" s="14"/>
      <c r="CF12" s="11">
        <f t="shared" si="29"/>
        <v>0</v>
      </c>
      <c r="CG12" s="14"/>
      <c r="CH12" s="11">
        <f t="shared" ref="CH12:CH13" si="116">SUM(CG12)*BX12</f>
        <v>0</v>
      </c>
      <c r="CI12" s="14"/>
      <c r="CJ12" s="11">
        <f t="shared" si="30"/>
        <v>0</v>
      </c>
      <c r="CK12" s="80">
        <f>SUM(BW12*DK12*2+BX12*DM12*2)</f>
        <v>0</v>
      </c>
      <c r="CL12" s="81">
        <f t="shared" ref="CL12:CL13" si="117">SUM(BY12*15/100*BW12)</f>
        <v>2.4</v>
      </c>
      <c r="CM12" s="14"/>
      <c r="CN12" s="11"/>
      <c r="CO12" s="14"/>
      <c r="CP12" s="80">
        <f t="shared" ref="CP12:CP13" si="118">SUM(CO12)*3*BU12/5</f>
        <v>0</v>
      </c>
      <c r="CQ12" s="14"/>
      <c r="CR12" s="82">
        <f t="shared" ref="CR12:CR13" si="119">SUM(CQ12*BU12*(30+4))</f>
        <v>0</v>
      </c>
      <c r="CS12" s="14"/>
      <c r="CT12" s="11">
        <f>SUM(CS12*BU12*3)</f>
        <v>0</v>
      </c>
      <c r="CU12" s="14"/>
      <c r="CV12" s="80">
        <f>SUM(CU12*BU12/3)</f>
        <v>0</v>
      </c>
      <c r="CW12" s="14"/>
      <c r="CX12" s="80">
        <f t="shared" ref="CX12:CX13" si="120">SUM(CW12*BU12*2/3)</f>
        <v>0</v>
      </c>
      <c r="CY12" s="14"/>
      <c r="CZ12" s="11">
        <f>SUM(CY12*BU12)</f>
        <v>0</v>
      </c>
      <c r="DA12" s="14"/>
      <c r="DB12" s="11">
        <f t="shared" ref="DB12" si="121">SUM(DA12*BW12)</f>
        <v>0</v>
      </c>
      <c r="DC12" s="14"/>
      <c r="DD12" s="80">
        <f t="shared" ref="DD12" si="122">SUM(DC12*BU12*2)</f>
        <v>0</v>
      </c>
      <c r="DE12" s="14">
        <v>1</v>
      </c>
      <c r="DF12" s="80">
        <f>DE12*BW12*6</f>
        <v>24</v>
      </c>
      <c r="DG12" s="14"/>
      <c r="DH12" s="80">
        <f t="shared" si="35"/>
        <v>0</v>
      </c>
      <c r="DI12" s="14"/>
      <c r="DJ12" s="11">
        <f>SUM(BW12*DI12*6)</f>
        <v>0</v>
      </c>
      <c r="DK12" s="14"/>
      <c r="DL12" s="80">
        <f>SUM(BW12*DK12*8)</f>
        <v>0</v>
      </c>
      <c r="DM12" s="14"/>
      <c r="DN12" s="80">
        <f t="shared" ref="DN12:DN13" si="123">SUM(DM12*BX12*5*6)</f>
        <v>0</v>
      </c>
      <c r="DO12" s="14"/>
      <c r="DP12" s="80">
        <f t="shared" ref="DP12:DP13" si="124">SUM(DO12*BX12*4*6)</f>
        <v>0</v>
      </c>
      <c r="DQ12" s="14"/>
      <c r="DR12" s="10">
        <f>SUM(DQ12*50)</f>
        <v>0</v>
      </c>
      <c r="DS12" s="81">
        <f t="shared" si="38"/>
        <v>42.4</v>
      </c>
      <c r="DT12" s="81">
        <f t="shared" si="48"/>
        <v>40</v>
      </c>
      <c r="DU12" s="112">
        <f t="shared" si="39"/>
        <v>40</v>
      </c>
      <c r="DV12" s="140"/>
      <c r="EB12" s="10"/>
      <c r="EC12" s="142"/>
      <c r="ED12" s="142"/>
      <c r="EO12" s="9">
        <f t="shared" si="49"/>
        <v>0</v>
      </c>
      <c r="EP12" s="9">
        <f t="shared" si="50"/>
        <v>4</v>
      </c>
      <c r="EQ12" s="9">
        <f t="shared" si="51"/>
        <v>16</v>
      </c>
      <c r="ER12" s="9">
        <f t="shared" si="52"/>
        <v>0</v>
      </c>
      <c r="ES12" s="9">
        <f t="shared" si="53"/>
        <v>0</v>
      </c>
      <c r="ET12" s="9">
        <f t="shared" si="54"/>
        <v>0</v>
      </c>
      <c r="EU12" s="9">
        <f t="shared" si="55"/>
        <v>0</v>
      </c>
      <c r="EV12" s="9">
        <f t="shared" si="56"/>
        <v>0</v>
      </c>
      <c r="EW12" s="9">
        <f t="shared" si="57"/>
        <v>0</v>
      </c>
      <c r="EX12" s="9">
        <f t="shared" si="58"/>
        <v>0</v>
      </c>
      <c r="EY12" s="9">
        <f t="shared" si="59"/>
        <v>2.4</v>
      </c>
      <c r="EZ12" s="9">
        <f t="shared" si="60"/>
        <v>0</v>
      </c>
      <c r="FA12" s="9">
        <f t="shared" si="61"/>
        <v>0</v>
      </c>
      <c r="FB12" s="9">
        <f t="shared" si="62"/>
        <v>0</v>
      </c>
      <c r="FC12" s="9">
        <f t="shared" si="63"/>
        <v>0</v>
      </c>
      <c r="FD12" s="9">
        <f t="shared" si="64"/>
        <v>1</v>
      </c>
      <c r="FE12" s="9">
        <f t="shared" si="65"/>
        <v>30</v>
      </c>
      <c r="FF12" s="9">
        <f t="shared" si="66"/>
        <v>0</v>
      </c>
      <c r="FG12" s="9">
        <f t="shared" si="67"/>
        <v>0</v>
      </c>
      <c r="FH12" s="9">
        <f t="shared" si="68"/>
        <v>0</v>
      </c>
      <c r="FI12" s="9">
        <f t="shared" si="69"/>
        <v>0</v>
      </c>
      <c r="FJ12" s="9">
        <f t="shared" si="70"/>
        <v>0</v>
      </c>
      <c r="FK12" s="9">
        <f t="shared" si="71"/>
        <v>0</v>
      </c>
      <c r="FL12" s="9">
        <f t="shared" si="72"/>
        <v>0</v>
      </c>
      <c r="FM12" s="9">
        <f t="shared" si="73"/>
        <v>0</v>
      </c>
      <c r="FN12" s="9">
        <f t="shared" si="74"/>
        <v>0</v>
      </c>
      <c r="FO12" s="9">
        <f t="shared" si="75"/>
        <v>0</v>
      </c>
      <c r="FP12" s="9">
        <f t="shared" si="76"/>
        <v>0</v>
      </c>
      <c r="FQ12" s="9">
        <f t="shared" si="77"/>
        <v>0</v>
      </c>
      <c r="FR12" s="9">
        <f t="shared" si="78"/>
        <v>1</v>
      </c>
      <c r="FS12" s="9">
        <f t="shared" si="79"/>
        <v>24</v>
      </c>
      <c r="FT12" s="9">
        <f t="shared" si="80"/>
        <v>0</v>
      </c>
      <c r="FU12" s="9">
        <f t="shared" si="81"/>
        <v>0</v>
      </c>
      <c r="FV12" s="9">
        <f t="shared" si="82"/>
        <v>0</v>
      </c>
      <c r="FW12" s="9">
        <f t="shared" si="83"/>
        <v>0</v>
      </c>
      <c r="FX12" s="9">
        <f t="shared" si="84"/>
        <v>0</v>
      </c>
      <c r="FY12" s="9">
        <f t="shared" si="85"/>
        <v>0</v>
      </c>
      <c r="FZ12" s="9">
        <f t="shared" si="86"/>
        <v>0</v>
      </c>
      <c r="GA12" s="9">
        <f t="shared" si="87"/>
        <v>0</v>
      </c>
      <c r="GB12" s="9">
        <f t="shared" si="88"/>
        <v>0</v>
      </c>
      <c r="GC12" s="9">
        <f t="shared" si="89"/>
        <v>0</v>
      </c>
      <c r="GD12" s="9">
        <f t="shared" si="90"/>
        <v>0</v>
      </c>
      <c r="GE12" s="9">
        <f t="shared" si="91"/>
        <v>0</v>
      </c>
      <c r="GF12" s="9">
        <f t="shared" si="92"/>
        <v>0</v>
      </c>
      <c r="GG12" s="9">
        <f t="shared" si="93"/>
        <v>0</v>
      </c>
      <c r="GH12" s="9">
        <f t="shared" si="94"/>
        <v>72.400000000000006</v>
      </c>
      <c r="GI12" s="9">
        <f t="shared" si="95"/>
        <v>40</v>
      </c>
      <c r="GJ12" s="133"/>
      <c r="GK12" s="134"/>
      <c r="GL12" s="106"/>
      <c r="GM12" s="114"/>
      <c r="GN12" s="115"/>
      <c r="GO12" s="138"/>
      <c r="GQ12" s="9"/>
      <c r="GR12" s="9"/>
      <c r="GS12" s="1"/>
      <c r="GT12" s="128"/>
      <c r="GU12" s="13"/>
      <c r="GV12" s="13"/>
      <c r="GW12" s="40"/>
    </row>
    <row r="13" spans="1:205" s="4" customFormat="1" ht="24.95" customHeight="1" x14ac:dyDescent="0.35">
      <c r="Y13" s="339"/>
      <c r="BF13" s="81"/>
      <c r="BG13" s="81"/>
      <c r="BH13" s="81"/>
      <c r="BI13" s="81"/>
      <c r="BM13" s="6"/>
      <c r="BO13" s="1" t="s">
        <v>90</v>
      </c>
      <c r="BP13" s="128" t="s">
        <v>135</v>
      </c>
      <c r="BQ13" s="127" t="s">
        <v>136</v>
      </c>
      <c r="BR13" s="128" t="s">
        <v>93</v>
      </c>
      <c r="BS13" s="128" t="s">
        <v>137</v>
      </c>
      <c r="BT13" s="127">
        <v>2</v>
      </c>
      <c r="BU13" s="128">
        <v>82</v>
      </c>
      <c r="BV13" s="128">
        <v>1</v>
      </c>
      <c r="BW13" s="128">
        <v>3</v>
      </c>
      <c r="BX13" s="128">
        <f>SUM(BW13)*2</f>
        <v>6</v>
      </c>
      <c r="BY13" s="1">
        <v>4</v>
      </c>
      <c r="BZ13" s="129">
        <f t="shared" ref="BZ13" si="125">SUM(CA13+CC13+CE13+CG13+CI13)</f>
        <v>4</v>
      </c>
      <c r="CA13" s="14"/>
      <c r="CB13" s="11">
        <f t="shared" si="28"/>
        <v>0</v>
      </c>
      <c r="CC13" s="14">
        <v>4</v>
      </c>
      <c r="CD13" s="11">
        <f t="shared" ref="CD13" si="126">BW13*CC13</f>
        <v>12</v>
      </c>
      <c r="CE13" s="14"/>
      <c r="CF13" s="11">
        <f t="shared" si="29"/>
        <v>0</v>
      </c>
      <c r="CG13" s="14"/>
      <c r="CH13" s="11">
        <f t="shared" si="116"/>
        <v>0</v>
      </c>
      <c r="CI13" s="14"/>
      <c r="CJ13" s="11">
        <f t="shared" si="30"/>
        <v>0</v>
      </c>
      <c r="CK13" s="80">
        <f t="shared" ref="CK13" si="127">SUM(BW13*DK13*2+BX13*DM13*2)</f>
        <v>0</v>
      </c>
      <c r="CL13" s="81">
        <f t="shared" si="117"/>
        <v>1.7999999999999998</v>
      </c>
      <c r="CM13" s="14"/>
      <c r="CN13" s="11"/>
      <c r="CO13" s="14"/>
      <c r="CP13" s="80">
        <f t="shared" si="118"/>
        <v>0</v>
      </c>
      <c r="CQ13" s="14"/>
      <c r="CR13" s="82">
        <f t="shared" si="119"/>
        <v>0</v>
      </c>
      <c r="CS13" s="14"/>
      <c r="CT13" s="11">
        <f t="shared" ref="CT13" si="128">SUM(CS13*BU13*3)</f>
        <v>0</v>
      </c>
      <c r="CU13" s="14"/>
      <c r="CV13" s="80">
        <f t="shared" ref="CV13" si="129">SUM(CU13*BU13/3)</f>
        <v>0</v>
      </c>
      <c r="CW13" s="14"/>
      <c r="CX13" s="80">
        <f t="shared" si="120"/>
        <v>0</v>
      </c>
      <c r="CY13" s="14"/>
      <c r="CZ13" s="11">
        <f>SUM(CY13*BU13)</f>
        <v>0</v>
      </c>
      <c r="DA13" s="14"/>
      <c r="DB13" s="11">
        <f t="shared" ref="DB13" si="130">SUM(DA13*BW13)</f>
        <v>0</v>
      </c>
      <c r="DC13" s="14"/>
      <c r="DD13" s="80">
        <f t="shared" ref="DD13" si="131">SUM(DC13*BU13*2)</f>
        <v>0</v>
      </c>
      <c r="DE13" s="14">
        <v>1</v>
      </c>
      <c r="DF13" s="80">
        <f>SUM(BW13*DE13*6)</f>
        <v>18</v>
      </c>
      <c r="DG13" s="14"/>
      <c r="DH13" s="80">
        <f t="shared" si="35"/>
        <v>0</v>
      </c>
      <c r="DI13" s="14"/>
      <c r="DJ13" s="11">
        <f t="shared" ref="DJ13" si="132">SUM(BW13*DI13*6)</f>
        <v>0</v>
      </c>
      <c r="DK13" s="14"/>
      <c r="DL13" s="80">
        <f>SUM(BW13*DK13*8)</f>
        <v>0</v>
      </c>
      <c r="DM13" s="14"/>
      <c r="DN13" s="80">
        <f t="shared" si="123"/>
        <v>0</v>
      </c>
      <c r="DO13" s="14"/>
      <c r="DP13" s="80">
        <f t="shared" si="124"/>
        <v>0</v>
      </c>
      <c r="DQ13" s="14"/>
      <c r="DR13" s="10">
        <f t="shared" ref="DR13" si="133">SUM(DQ13*50)</f>
        <v>0</v>
      </c>
      <c r="DS13" s="81">
        <f t="shared" si="38"/>
        <v>31.8</v>
      </c>
      <c r="DT13" s="81">
        <f t="shared" si="48"/>
        <v>30</v>
      </c>
      <c r="DU13" s="112">
        <f t="shared" si="39"/>
        <v>30</v>
      </c>
      <c r="DV13" s="140"/>
      <c r="EB13" s="10"/>
      <c r="EC13" s="142"/>
      <c r="ED13" s="142"/>
      <c r="EN13" s="9"/>
      <c r="EO13" s="9">
        <f t="shared" si="49"/>
        <v>0</v>
      </c>
      <c r="EP13" s="9">
        <f t="shared" si="50"/>
        <v>4</v>
      </c>
      <c r="EQ13" s="9">
        <f t="shared" si="51"/>
        <v>12</v>
      </c>
      <c r="ER13" s="9">
        <f t="shared" si="52"/>
        <v>0</v>
      </c>
      <c r="ES13" s="9">
        <f t="shared" si="53"/>
        <v>0</v>
      </c>
      <c r="ET13" s="9">
        <f t="shared" si="54"/>
        <v>0</v>
      </c>
      <c r="EU13" s="9">
        <f t="shared" si="55"/>
        <v>0</v>
      </c>
      <c r="EV13" s="9">
        <f t="shared" si="56"/>
        <v>0</v>
      </c>
      <c r="EW13" s="9">
        <f t="shared" si="57"/>
        <v>0</v>
      </c>
      <c r="EX13" s="9">
        <f t="shared" si="58"/>
        <v>0</v>
      </c>
      <c r="EY13" s="9">
        <f t="shared" si="59"/>
        <v>1.7999999999999998</v>
      </c>
      <c r="EZ13" s="9">
        <f t="shared" si="60"/>
        <v>0</v>
      </c>
      <c r="FA13" s="9">
        <f t="shared" si="61"/>
        <v>0</v>
      </c>
      <c r="FB13" s="9">
        <f t="shared" si="62"/>
        <v>0</v>
      </c>
      <c r="FC13" s="9">
        <f t="shared" si="63"/>
        <v>0</v>
      </c>
      <c r="FD13" s="9">
        <f t="shared" si="64"/>
        <v>0</v>
      </c>
      <c r="FE13" s="9">
        <f t="shared" si="65"/>
        <v>0</v>
      </c>
      <c r="FF13" s="9">
        <f t="shared" si="66"/>
        <v>0</v>
      </c>
      <c r="FG13" s="9">
        <f t="shared" si="67"/>
        <v>0</v>
      </c>
      <c r="FH13" s="9">
        <f t="shared" si="68"/>
        <v>0</v>
      </c>
      <c r="FI13" s="9">
        <f t="shared" si="69"/>
        <v>0</v>
      </c>
      <c r="FJ13" s="9">
        <f t="shared" si="70"/>
        <v>0</v>
      </c>
      <c r="FK13" s="9">
        <f t="shared" si="71"/>
        <v>0</v>
      </c>
      <c r="FL13" s="9">
        <f t="shared" si="72"/>
        <v>0</v>
      </c>
      <c r="FM13" s="9">
        <f t="shared" si="73"/>
        <v>0</v>
      </c>
      <c r="FN13" s="9">
        <f t="shared" si="74"/>
        <v>0</v>
      </c>
      <c r="FO13" s="9">
        <f t="shared" si="75"/>
        <v>0</v>
      </c>
      <c r="FP13" s="9">
        <f t="shared" si="76"/>
        <v>0</v>
      </c>
      <c r="FQ13" s="9">
        <f t="shared" si="77"/>
        <v>0</v>
      </c>
      <c r="FR13" s="9">
        <f t="shared" si="78"/>
        <v>1</v>
      </c>
      <c r="FS13" s="9">
        <f t="shared" si="79"/>
        <v>18</v>
      </c>
      <c r="FT13" s="9">
        <f t="shared" si="80"/>
        <v>0</v>
      </c>
      <c r="FU13" s="9">
        <f t="shared" si="81"/>
        <v>0</v>
      </c>
      <c r="FV13" s="9">
        <f t="shared" si="82"/>
        <v>0</v>
      </c>
      <c r="FW13" s="9">
        <f t="shared" si="83"/>
        <v>0</v>
      </c>
      <c r="FX13" s="9">
        <f t="shared" si="84"/>
        <v>0</v>
      </c>
      <c r="FY13" s="9">
        <f t="shared" si="85"/>
        <v>0</v>
      </c>
      <c r="FZ13" s="9">
        <f t="shared" si="86"/>
        <v>0</v>
      </c>
      <c r="GA13" s="9">
        <f t="shared" si="87"/>
        <v>0</v>
      </c>
      <c r="GB13" s="9">
        <f t="shared" si="88"/>
        <v>0</v>
      </c>
      <c r="GC13" s="9">
        <f t="shared" si="89"/>
        <v>0</v>
      </c>
      <c r="GD13" s="9">
        <f t="shared" si="90"/>
        <v>0</v>
      </c>
      <c r="GE13" s="9">
        <f t="shared" si="91"/>
        <v>0</v>
      </c>
      <c r="GF13" s="9">
        <f t="shared" si="92"/>
        <v>0</v>
      </c>
      <c r="GG13" s="9">
        <f t="shared" si="93"/>
        <v>0</v>
      </c>
      <c r="GH13" s="9">
        <f t="shared" si="94"/>
        <v>31.8</v>
      </c>
      <c r="GI13" s="9">
        <f t="shared" si="95"/>
        <v>30</v>
      </c>
      <c r="GJ13" s="133"/>
      <c r="GK13" s="134"/>
      <c r="GL13" s="106"/>
      <c r="GM13" s="114"/>
      <c r="GN13" s="115"/>
      <c r="GO13" s="138"/>
      <c r="GQ13" s="9"/>
      <c r="GR13" s="9"/>
      <c r="GS13" s="1"/>
      <c r="GT13" s="128"/>
      <c r="GU13" s="13"/>
      <c r="GV13" s="13"/>
      <c r="GW13" s="40"/>
    </row>
    <row r="14" spans="1:205" s="4" customFormat="1" ht="24.95" customHeight="1" thickBot="1" x14ac:dyDescent="0.4">
      <c r="B14" s="144"/>
      <c r="C14" s="143"/>
      <c r="D14" s="145"/>
      <c r="E14" s="143"/>
      <c r="F14" s="143"/>
      <c r="G14" s="139"/>
      <c r="H14" s="139"/>
      <c r="I14" s="139"/>
      <c r="J14" s="139"/>
      <c r="K14" s="146"/>
      <c r="L14" s="144"/>
      <c r="M14" s="147"/>
      <c r="N14" s="148"/>
      <c r="O14" s="149"/>
      <c r="P14" s="148"/>
      <c r="Q14" s="149"/>
      <c r="R14" s="148"/>
      <c r="S14" s="149"/>
      <c r="T14" s="148"/>
      <c r="U14" s="149"/>
      <c r="V14" s="148"/>
      <c r="W14" s="149"/>
      <c r="X14" s="80"/>
      <c r="Y14" s="337"/>
      <c r="Z14" s="148"/>
      <c r="AA14" s="149"/>
      <c r="AB14" s="148"/>
      <c r="AC14" s="81"/>
      <c r="AD14" s="148"/>
      <c r="AE14" s="150"/>
      <c r="AF14" s="148"/>
      <c r="AG14" s="149"/>
      <c r="AH14" s="148"/>
      <c r="AI14" s="151"/>
      <c r="AJ14" s="148"/>
      <c r="AK14" s="80"/>
      <c r="AL14" s="148"/>
      <c r="AM14" s="149"/>
      <c r="AN14" s="148"/>
      <c r="AO14" s="81"/>
      <c r="AP14" s="148"/>
      <c r="AQ14" s="149"/>
      <c r="AR14" s="148"/>
      <c r="AS14" s="80"/>
      <c r="AT14" s="148"/>
      <c r="AU14" s="80"/>
      <c r="AV14" s="148"/>
      <c r="AW14" s="80"/>
      <c r="AX14" s="148"/>
      <c r="AY14" s="80"/>
      <c r="AZ14" s="148"/>
      <c r="BA14" s="81"/>
      <c r="BB14" s="148"/>
      <c r="BC14" s="10"/>
      <c r="BD14" s="10"/>
      <c r="BE14" s="81"/>
      <c r="BF14" s="81"/>
      <c r="BG14" s="81"/>
      <c r="BH14" s="81"/>
      <c r="BI14" s="81"/>
      <c r="BJ14" s="152"/>
      <c r="BK14" s="1"/>
      <c r="BL14" s="1"/>
      <c r="BM14" s="6"/>
      <c r="BO14" s="1" t="s">
        <v>98</v>
      </c>
      <c r="BP14" s="143" t="s">
        <v>96</v>
      </c>
      <c r="BQ14" s="139" t="s">
        <v>92</v>
      </c>
      <c r="BR14" s="143" t="s">
        <v>93</v>
      </c>
      <c r="BS14" s="143" t="s">
        <v>134</v>
      </c>
      <c r="BT14" s="128">
        <v>4</v>
      </c>
      <c r="BU14" s="128">
        <v>100</v>
      </c>
      <c r="BV14" s="128">
        <v>1</v>
      </c>
      <c r="BW14" s="128">
        <v>4</v>
      </c>
      <c r="BX14" s="128">
        <f>SUM(BW14)*2</f>
        <v>8</v>
      </c>
      <c r="BY14" s="153">
        <v>18</v>
      </c>
      <c r="BZ14" s="129">
        <f t="shared" ref="BZ14" si="134">SUM(CA14+CC14+CE14+CG14+CI14)</f>
        <v>18</v>
      </c>
      <c r="CA14" s="14">
        <v>8</v>
      </c>
      <c r="CB14" s="11">
        <f t="shared" ref="CB14" si="135">SUM(CA14)*BV14</f>
        <v>8</v>
      </c>
      <c r="CC14" s="14">
        <v>8</v>
      </c>
      <c r="CD14" s="11">
        <f>BW14*CC14</f>
        <v>32</v>
      </c>
      <c r="CE14" s="14">
        <v>2</v>
      </c>
      <c r="CF14" s="11">
        <f t="shared" ref="CF14" si="136">SUM(CE14)*BW14</f>
        <v>8</v>
      </c>
      <c r="CG14" s="14"/>
      <c r="CH14" s="11">
        <f t="shared" ref="CH14" si="137">SUM(CG14)*BX14</f>
        <v>0</v>
      </c>
      <c r="CI14" s="14"/>
      <c r="CJ14" s="11">
        <f t="shared" ref="CJ14" si="138">SUM(CI14)*BW14*5</f>
        <v>0</v>
      </c>
      <c r="CK14" s="80">
        <v>0</v>
      </c>
      <c r="CL14" s="81">
        <f>SUM(BY14*15/100*BW14)</f>
        <v>10.8</v>
      </c>
      <c r="CM14" s="14"/>
      <c r="CN14" s="11"/>
      <c r="CO14" s="14"/>
      <c r="CP14" s="80">
        <f t="shared" ref="CP14" si="139">SUM(CO14)*3*BU14/5</f>
        <v>0</v>
      </c>
      <c r="CQ14" s="14"/>
      <c r="CR14" s="82">
        <f t="shared" ref="CR14" si="140">SUM(CQ14*BU14*(30+4))</f>
        <v>0</v>
      </c>
      <c r="CS14" s="14"/>
      <c r="CT14" s="11">
        <f t="shared" ref="CT14" si="141">SUM(CS14*BU14*3)</f>
        <v>0</v>
      </c>
      <c r="CU14" s="14">
        <v>1</v>
      </c>
      <c r="CV14" s="80">
        <f t="shared" ref="CV14" si="142">SUM(CU14*BU14/3)</f>
        <v>33.333333333333336</v>
      </c>
      <c r="CW14" s="14"/>
      <c r="CX14" s="80">
        <f t="shared" ref="CX14" si="143">SUM(CW14*BU14*2/3)</f>
        <v>0</v>
      </c>
      <c r="CY14" s="14"/>
      <c r="CZ14" s="11">
        <f t="shared" ref="CZ14" si="144">SUM(CY14*BU14)</f>
        <v>0</v>
      </c>
      <c r="DA14" s="14"/>
      <c r="DB14" s="11">
        <f t="shared" ref="DB14" si="145">SUM(DA14*BW14)</f>
        <v>0</v>
      </c>
      <c r="DC14" s="14"/>
      <c r="DD14" s="80">
        <f t="shared" ref="DD14" si="146">SUM(DC14*BU14*2)</f>
        <v>0</v>
      </c>
      <c r="DE14" s="14"/>
      <c r="DF14" s="80">
        <f>SUM(BW14*DE14*6)</f>
        <v>0</v>
      </c>
      <c r="DG14" s="14"/>
      <c r="DH14" s="80">
        <f>DG14*BU14/3</f>
        <v>0</v>
      </c>
      <c r="DI14" s="14"/>
      <c r="DJ14" s="11">
        <f t="shared" ref="DJ14" si="147">SUM(DI14*BU14/3)</f>
        <v>0</v>
      </c>
      <c r="DK14" s="14">
        <v>1</v>
      </c>
      <c r="DL14" s="80">
        <f>DK14*BW14*8</f>
        <v>32</v>
      </c>
      <c r="DM14" s="14"/>
      <c r="DN14" s="80">
        <f t="shared" ref="DN14" si="148">SUM(DM14*BX14*5*6)</f>
        <v>0</v>
      </c>
      <c r="DO14" s="14"/>
      <c r="DP14" s="80">
        <f t="shared" ref="DP14" si="149">SUM(DO14*BX14*4*6)</f>
        <v>0</v>
      </c>
      <c r="DQ14" s="14"/>
      <c r="DR14" s="10">
        <f t="shared" ref="DR14" si="150">SUM(DQ14*50)</f>
        <v>0</v>
      </c>
      <c r="DS14" s="81">
        <f>CB14+CD14+CF14+CH14+CJ14+CK14+CL14+CN14+CP14+CR14+CT14+CV14+CX14+CZ14+DB14+DD14+DF14+DH14+DJ14+DL14+DN14+DP14+DR14</f>
        <v>124.13333333333333</v>
      </c>
      <c r="DT14" s="81">
        <f>DP14+DN14+DL14+DJ14+DF14+DD14+CK14+CJ14+CH14+CF14+CD14+CB14</f>
        <v>80</v>
      </c>
      <c r="DU14" s="112">
        <f t="shared" si="39"/>
        <v>80</v>
      </c>
      <c r="DV14" s="140"/>
      <c r="EB14" s="10"/>
      <c r="EC14" s="142"/>
      <c r="ED14" s="142"/>
      <c r="EN14" s="9"/>
      <c r="EO14" s="9">
        <f t="shared" si="49"/>
        <v>8</v>
      </c>
      <c r="EP14" s="9">
        <f t="shared" si="50"/>
        <v>8</v>
      </c>
      <c r="EQ14" s="9">
        <f t="shared" si="51"/>
        <v>32</v>
      </c>
      <c r="ER14" s="9">
        <f t="shared" si="52"/>
        <v>2</v>
      </c>
      <c r="ES14" s="9">
        <f t="shared" si="53"/>
        <v>8</v>
      </c>
      <c r="ET14" s="9">
        <f t="shared" si="54"/>
        <v>0</v>
      </c>
      <c r="EU14" s="9">
        <f t="shared" si="55"/>
        <v>0</v>
      </c>
      <c r="EV14" s="9">
        <f t="shared" si="56"/>
        <v>0</v>
      </c>
      <c r="EW14" s="9">
        <f t="shared" si="57"/>
        <v>0</v>
      </c>
      <c r="EX14" s="9">
        <f t="shared" si="58"/>
        <v>0</v>
      </c>
      <c r="EY14" s="9">
        <f t="shared" si="59"/>
        <v>10.8</v>
      </c>
      <c r="EZ14" s="9">
        <f t="shared" si="60"/>
        <v>0</v>
      </c>
      <c r="FA14" s="9">
        <f t="shared" si="61"/>
        <v>0</v>
      </c>
      <c r="FB14" s="9">
        <f t="shared" si="62"/>
        <v>0</v>
      </c>
      <c r="FC14" s="9">
        <f t="shared" si="63"/>
        <v>0</v>
      </c>
      <c r="FD14" s="9">
        <f t="shared" si="64"/>
        <v>0</v>
      </c>
      <c r="FE14" s="9">
        <f t="shared" si="65"/>
        <v>0</v>
      </c>
      <c r="FF14" s="9">
        <f t="shared" si="66"/>
        <v>0</v>
      </c>
      <c r="FG14" s="9">
        <f t="shared" si="67"/>
        <v>0</v>
      </c>
      <c r="FH14" s="9">
        <f t="shared" si="68"/>
        <v>1</v>
      </c>
      <c r="FI14" s="9">
        <f t="shared" si="69"/>
        <v>33.333333333333336</v>
      </c>
      <c r="FJ14" s="9">
        <f t="shared" si="70"/>
        <v>0</v>
      </c>
      <c r="FK14" s="9">
        <f t="shared" si="71"/>
        <v>0</v>
      </c>
      <c r="FL14" s="9">
        <f t="shared" si="72"/>
        <v>0</v>
      </c>
      <c r="FM14" s="9">
        <f t="shared" si="73"/>
        <v>0</v>
      </c>
      <c r="FN14" s="9">
        <f t="shared" si="74"/>
        <v>0</v>
      </c>
      <c r="FO14" s="9">
        <f t="shared" si="75"/>
        <v>0</v>
      </c>
      <c r="FP14" s="9">
        <f t="shared" si="76"/>
        <v>0</v>
      </c>
      <c r="FQ14" s="9">
        <f t="shared" si="77"/>
        <v>0</v>
      </c>
      <c r="FR14" s="9">
        <f t="shared" si="78"/>
        <v>0</v>
      </c>
      <c r="FS14" s="9">
        <f t="shared" si="79"/>
        <v>0</v>
      </c>
      <c r="FT14" s="9">
        <f t="shared" si="80"/>
        <v>0</v>
      </c>
      <c r="FU14" s="9">
        <f t="shared" si="81"/>
        <v>0</v>
      </c>
      <c r="FV14" s="9">
        <f t="shared" si="82"/>
        <v>0</v>
      </c>
      <c r="FW14" s="9">
        <f t="shared" si="83"/>
        <v>0</v>
      </c>
      <c r="FX14" s="9">
        <f t="shared" si="84"/>
        <v>0</v>
      </c>
      <c r="FY14" s="9">
        <f t="shared" si="85"/>
        <v>32</v>
      </c>
      <c r="FZ14" s="9">
        <f t="shared" si="86"/>
        <v>1</v>
      </c>
      <c r="GA14" s="9">
        <f t="shared" si="87"/>
        <v>0</v>
      </c>
      <c r="GB14" s="9">
        <f t="shared" si="88"/>
        <v>0</v>
      </c>
      <c r="GC14" s="9">
        <f t="shared" si="89"/>
        <v>0</v>
      </c>
      <c r="GD14" s="9">
        <f t="shared" si="90"/>
        <v>0</v>
      </c>
      <c r="GE14" s="9">
        <f t="shared" si="91"/>
        <v>0</v>
      </c>
      <c r="GF14" s="9">
        <f t="shared" si="92"/>
        <v>0</v>
      </c>
      <c r="GG14" s="9">
        <f t="shared" si="93"/>
        <v>0</v>
      </c>
      <c r="GH14" s="9">
        <f t="shared" si="94"/>
        <v>124.13333333333333</v>
      </c>
      <c r="GI14" s="9">
        <f t="shared" si="95"/>
        <v>80</v>
      </c>
      <c r="GJ14" s="133"/>
      <c r="GK14" s="134"/>
      <c r="GL14" s="106"/>
      <c r="GM14" s="114"/>
      <c r="GN14" s="115"/>
      <c r="GO14" s="138"/>
      <c r="GQ14" s="9"/>
      <c r="GR14" s="9"/>
      <c r="GS14" s="1"/>
      <c r="GT14" s="128"/>
      <c r="GU14" s="13"/>
      <c r="GV14" s="13"/>
      <c r="GW14" s="40"/>
    </row>
    <row r="15" spans="1:205" s="4" customFormat="1" ht="24.95" customHeight="1" thickBot="1" x14ac:dyDescent="0.4">
      <c r="A15" s="154"/>
      <c r="B15" s="155"/>
      <c r="C15" s="156"/>
      <c r="D15" s="157"/>
      <c r="E15" s="156"/>
      <c r="F15" s="156"/>
      <c r="G15" s="158"/>
      <c r="H15" s="158"/>
      <c r="I15" s="158"/>
      <c r="J15" s="158"/>
      <c r="K15" s="158"/>
      <c r="L15" s="159"/>
      <c r="M15" s="160"/>
      <c r="N15" s="161"/>
      <c r="O15" s="155"/>
      <c r="P15" s="161"/>
      <c r="Q15" s="155"/>
      <c r="R15" s="161"/>
      <c r="S15" s="155"/>
      <c r="T15" s="161"/>
      <c r="U15" s="155"/>
      <c r="V15" s="162"/>
      <c r="W15" s="155"/>
      <c r="X15" s="155"/>
      <c r="Y15" s="340"/>
      <c r="Z15" s="162"/>
      <c r="AA15" s="155"/>
      <c r="AB15" s="162"/>
      <c r="AC15" s="155"/>
      <c r="AD15" s="162"/>
      <c r="AE15" s="163"/>
      <c r="AF15" s="162"/>
      <c r="AG15" s="155"/>
      <c r="AH15" s="162"/>
      <c r="AI15" s="155"/>
      <c r="AJ15" s="162"/>
      <c r="AK15" s="155"/>
      <c r="AL15" s="162"/>
      <c r="AM15" s="155"/>
      <c r="AN15" s="162"/>
      <c r="AO15" s="155"/>
      <c r="AP15" s="162"/>
      <c r="AQ15" s="155"/>
      <c r="AR15" s="162"/>
      <c r="AS15" s="155"/>
      <c r="AT15" s="162"/>
      <c r="AU15" s="155"/>
      <c r="AV15" s="162"/>
      <c r="AW15" s="155"/>
      <c r="AX15" s="162"/>
      <c r="AY15" s="155"/>
      <c r="AZ15" s="162"/>
      <c r="BA15" s="155"/>
      <c r="BB15" s="162"/>
      <c r="BC15" s="155"/>
      <c r="BD15" s="155"/>
      <c r="BE15" s="155"/>
      <c r="BF15" s="164"/>
      <c r="BG15" s="165"/>
      <c r="BH15" s="155"/>
      <c r="BI15" s="155"/>
      <c r="BJ15" s="166"/>
      <c r="BK15" s="166"/>
      <c r="BL15" s="166"/>
      <c r="BM15" s="106"/>
      <c r="BO15" s="1" t="s">
        <v>90</v>
      </c>
      <c r="BP15" s="143" t="s">
        <v>91</v>
      </c>
      <c r="BQ15" s="127" t="s">
        <v>84</v>
      </c>
      <c r="BR15" s="127" t="s">
        <v>111</v>
      </c>
      <c r="BS15" s="128" t="s">
        <v>89</v>
      </c>
      <c r="BT15" s="127">
        <v>2</v>
      </c>
      <c r="BU15" s="128">
        <v>2</v>
      </c>
      <c r="BV15" s="128">
        <v>1</v>
      </c>
      <c r="BW15" s="128">
        <v>1</v>
      </c>
      <c r="BX15" s="128">
        <v>1</v>
      </c>
      <c r="BY15" s="1">
        <v>40</v>
      </c>
      <c r="BZ15" s="129">
        <f>SUM(CA15+CC15+CE15+CG15+CI15)</f>
        <v>40</v>
      </c>
      <c r="CA15" s="14">
        <v>16</v>
      </c>
      <c r="CB15" s="11">
        <f>SUM(CA15)*BV15</f>
        <v>16</v>
      </c>
      <c r="CC15" s="14">
        <v>24</v>
      </c>
      <c r="CD15" s="11">
        <f>BW15*CC15</f>
        <v>24</v>
      </c>
      <c r="CE15" s="14"/>
      <c r="CF15" s="11">
        <f>SUM(CE15)*BW15</f>
        <v>0</v>
      </c>
      <c r="CG15" s="14"/>
      <c r="CH15" s="11">
        <f>SUM(CG15)*BX15</f>
        <v>0</v>
      </c>
      <c r="CI15" s="14"/>
      <c r="CJ15" s="11">
        <f>SUM(CI15)*BW15*5</f>
        <v>0</v>
      </c>
      <c r="CK15" s="80">
        <f>SUM(BW15*DK15*2+BX15*DM15*2)</f>
        <v>0</v>
      </c>
      <c r="CL15" s="81">
        <f>SUM(BY15*5/100*BW15)</f>
        <v>2</v>
      </c>
      <c r="CM15" s="14"/>
      <c r="CN15" s="11"/>
      <c r="CO15" s="14"/>
      <c r="CP15" s="80">
        <f t="shared" ref="CP15" si="151">SUM(CO15)*3*BU15/5</f>
        <v>0</v>
      </c>
      <c r="CQ15" s="14"/>
      <c r="CR15" s="82">
        <f>SUM(CQ15*BU15*(30+4))</f>
        <v>0</v>
      </c>
      <c r="CS15" s="14"/>
      <c r="CT15" s="11">
        <f>SUM(CS15*BU15*3)</f>
        <v>0</v>
      </c>
      <c r="CU15" s="14"/>
      <c r="CV15" s="80">
        <f>SUM(CU15*BU15/3)</f>
        <v>0</v>
      </c>
      <c r="CW15" s="14"/>
      <c r="CX15" s="80">
        <f>SUM(CW15*BU15*2/3)</f>
        <v>0</v>
      </c>
      <c r="CY15" s="14">
        <v>1</v>
      </c>
      <c r="CZ15" s="11">
        <f>SUM(CY15*BU15*2)</f>
        <v>4</v>
      </c>
      <c r="DA15" s="14"/>
      <c r="DB15" s="11">
        <f>SUM(DA15*BW15)</f>
        <v>0</v>
      </c>
      <c r="DC15" s="14"/>
      <c r="DD15" s="80">
        <f>SUM(DC15*BU15*2)</f>
        <v>0</v>
      </c>
      <c r="DE15" s="14">
        <v>1</v>
      </c>
      <c r="DF15" s="80">
        <f>BU15/3*DE15</f>
        <v>0.66666666666666663</v>
      </c>
      <c r="DG15" s="14"/>
      <c r="DH15" s="80">
        <f>DG15*BU15/3</f>
        <v>0</v>
      </c>
      <c r="DI15" s="14"/>
      <c r="DJ15" s="11">
        <f>SUM(BW15*DI15*6)</f>
        <v>0</v>
      </c>
      <c r="DK15" s="14"/>
      <c r="DL15" s="80">
        <f>SUM(DK15*BU15/3)</f>
        <v>0</v>
      </c>
      <c r="DM15" s="14"/>
      <c r="DN15" s="80">
        <f>SUM(DM15*BX15*5*6)</f>
        <v>0</v>
      </c>
      <c r="DO15" s="14"/>
      <c r="DP15" s="80">
        <f>SUM(DO15*BX15*4*6)</f>
        <v>0</v>
      </c>
      <c r="DQ15" s="14"/>
      <c r="DR15" s="10">
        <f>SUM(DQ15*50)</f>
        <v>0</v>
      </c>
      <c r="DS15" s="81">
        <f>CB15+CD15+CF15+CH15+CJ15+CK15+CL15+CN15+CP15+CR15+CT15+CV15+CX15+CZ15+DB15+DD15+DF15+DH15+DJ15+DL15+DN15+DP15+DR15</f>
        <v>46.666666666666664</v>
      </c>
      <c r="DT15" s="81">
        <f>DP15+DN15+DL15+DJ15+DF15+DD15+CK15+CJ15+CH15+CF15+CD15+CB15</f>
        <v>40.666666666666671</v>
      </c>
      <c r="DU15" s="112">
        <f t="shared" si="39"/>
        <v>40.666666666666664</v>
      </c>
      <c r="DV15" s="140"/>
      <c r="EB15" s="10"/>
      <c r="EC15" s="167"/>
      <c r="ED15" s="167"/>
      <c r="EN15" s="9"/>
      <c r="EO15" s="9">
        <f t="shared" si="49"/>
        <v>16</v>
      </c>
      <c r="EP15" s="9">
        <f t="shared" si="50"/>
        <v>24</v>
      </c>
      <c r="EQ15" s="9">
        <f t="shared" si="51"/>
        <v>24</v>
      </c>
      <c r="ER15" s="9">
        <f t="shared" si="52"/>
        <v>0</v>
      </c>
      <c r="ES15" s="9">
        <f t="shared" si="53"/>
        <v>0</v>
      </c>
      <c r="ET15" s="9">
        <f t="shared" si="54"/>
        <v>0</v>
      </c>
      <c r="EU15" s="9">
        <f t="shared" si="55"/>
        <v>0</v>
      </c>
      <c r="EV15" s="9">
        <f t="shared" si="56"/>
        <v>0</v>
      </c>
      <c r="EW15" s="9">
        <f t="shared" si="57"/>
        <v>0</v>
      </c>
      <c r="EX15" s="9">
        <f t="shared" si="58"/>
        <v>0</v>
      </c>
      <c r="EY15" s="9">
        <f t="shared" si="59"/>
        <v>2</v>
      </c>
      <c r="EZ15" s="9">
        <f t="shared" si="60"/>
        <v>0</v>
      </c>
      <c r="FA15" s="9">
        <f t="shared" si="61"/>
        <v>0</v>
      </c>
      <c r="FB15" s="9">
        <f t="shared" si="62"/>
        <v>0</v>
      </c>
      <c r="FC15" s="9">
        <f t="shared" si="63"/>
        <v>0</v>
      </c>
      <c r="FD15" s="9">
        <f t="shared" si="64"/>
        <v>0</v>
      </c>
      <c r="FE15" s="9">
        <f t="shared" si="65"/>
        <v>0</v>
      </c>
      <c r="FF15" s="9">
        <f t="shared" si="66"/>
        <v>0</v>
      </c>
      <c r="FG15" s="9">
        <f t="shared" si="67"/>
        <v>0</v>
      </c>
      <c r="FH15" s="9">
        <f t="shared" si="68"/>
        <v>0</v>
      </c>
      <c r="FI15" s="9">
        <f t="shared" si="69"/>
        <v>0</v>
      </c>
      <c r="FJ15" s="9">
        <f t="shared" si="70"/>
        <v>0</v>
      </c>
      <c r="FK15" s="9">
        <f t="shared" si="71"/>
        <v>0</v>
      </c>
      <c r="FL15" s="9">
        <f t="shared" si="72"/>
        <v>1</v>
      </c>
      <c r="FM15" s="9">
        <f t="shared" si="73"/>
        <v>4</v>
      </c>
      <c r="FN15" s="9">
        <f t="shared" si="74"/>
        <v>0</v>
      </c>
      <c r="FO15" s="9">
        <f t="shared" si="75"/>
        <v>0</v>
      </c>
      <c r="FP15" s="9">
        <f t="shared" si="76"/>
        <v>0</v>
      </c>
      <c r="FQ15" s="9">
        <f t="shared" si="77"/>
        <v>0</v>
      </c>
      <c r="FR15" s="9">
        <f t="shared" si="78"/>
        <v>1</v>
      </c>
      <c r="FS15" s="9">
        <f t="shared" si="79"/>
        <v>0.66666666666666663</v>
      </c>
      <c r="FT15" s="9">
        <f t="shared" si="80"/>
        <v>0</v>
      </c>
      <c r="FU15" s="9">
        <f t="shared" si="81"/>
        <v>0</v>
      </c>
      <c r="FV15" s="9">
        <f t="shared" si="82"/>
        <v>0</v>
      </c>
      <c r="FW15" s="9">
        <f t="shared" si="83"/>
        <v>0</v>
      </c>
      <c r="FX15" s="9">
        <f t="shared" si="84"/>
        <v>0</v>
      </c>
      <c r="FY15" s="9">
        <f t="shared" si="85"/>
        <v>0</v>
      </c>
      <c r="FZ15" s="9">
        <f t="shared" si="86"/>
        <v>0</v>
      </c>
      <c r="GA15" s="9">
        <f t="shared" si="87"/>
        <v>0</v>
      </c>
      <c r="GB15" s="9">
        <f t="shared" si="88"/>
        <v>0</v>
      </c>
      <c r="GC15" s="9">
        <f t="shared" si="89"/>
        <v>0</v>
      </c>
      <c r="GD15" s="9">
        <f t="shared" si="90"/>
        <v>0</v>
      </c>
      <c r="GE15" s="9">
        <f t="shared" si="91"/>
        <v>0</v>
      </c>
      <c r="GF15" s="9">
        <f t="shared" si="92"/>
        <v>0</v>
      </c>
      <c r="GG15" s="9">
        <f t="shared" si="93"/>
        <v>0</v>
      </c>
      <c r="GH15" s="9">
        <f t="shared" si="94"/>
        <v>46.666666666666664</v>
      </c>
      <c r="GI15" s="9">
        <f t="shared" si="95"/>
        <v>40.666666666666671</v>
      </c>
      <c r="GJ15" s="133"/>
      <c r="GK15" s="134"/>
      <c r="GL15" s="106"/>
      <c r="GM15" s="114"/>
      <c r="GN15" s="115"/>
      <c r="GO15" s="138"/>
      <c r="GQ15" s="9" t="s">
        <v>152</v>
      </c>
      <c r="GR15" s="9"/>
      <c r="GS15" s="1"/>
      <c r="GT15" s="128"/>
      <c r="GU15" s="13"/>
      <c r="GV15" s="13"/>
      <c r="GW15" s="40"/>
    </row>
    <row r="16" spans="1:205" s="4" customFormat="1" ht="24.95" customHeight="1" thickBot="1" x14ac:dyDescent="0.4">
      <c r="A16" s="24"/>
      <c r="B16" s="10"/>
      <c r="C16" s="167"/>
      <c r="D16" s="168"/>
      <c r="E16" s="167"/>
      <c r="F16" s="167"/>
      <c r="G16" s="169"/>
      <c r="H16" s="169"/>
      <c r="I16" s="169"/>
      <c r="J16" s="169"/>
      <c r="K16" s="169"/>
      <c r="L16" s="11"/>
      <c r="M16" s="170"/>
      <c r="N16" s="14"/>
      <c r="O16" s="10"/>
      <c r="P16" s="14"/>
      <c r="Q16" s="10"/>
      <c r="R16" s="14"/>
      <c r="S16" s="10"/>
      <c r="T16" s="14"/>
      <c r="U16" s="10"/>
      <c r="V16" s="171"/>
      <c r="W16" s="10"/>
      <c r="X16" s="10"/>
      <c r="Y16" s="341"/>
      <c r="Z16" s="171"/>
      <c r="AA16" s="10"/>
      <c r="AB16" s="171"/>
      <c r="AC16" s="10"/>
      <c r="AD16" s="171"/>
      <c r="AE16" s="172"/>
      <c r="AF16" s="171"/>
      <c r="AG16" s="10"/>
      <c r="AH16" s="171"/>
      <c r="AI16" s="10"/>
      <c r="AJ16" s="171"/>
      <c r="AK16" s="10"/>
      <c r="AL16" s="171"/>
      <c r="AM16" s="10"/>
      <c r="AN16" s="171"/>
      <c r="AO16" s="10"/>
      <c r="AP16" s="171"/>
      <c r="AQ16" s="10"/>
      <c r="AR16" s="171"/>
      <c r="AS16" s="10"/>
      <c r="AT16" s="171"/>
      <c r="AU16" s="10"/>
      <c r="AV16" s="171"/>
      <c r="AW16" s="10"/>
      <c r="AX16" s="171"/>
      <c r="AY16" s="10"/>
      <c r="AZ16" s="171"/>
      <c r="BA16" s="10"/>
      <c r="BB16" s="171"/>
      <c r="BC16" s="10"/>
      <c r="BD16" s="10"/>
      <c r="BE16" s="10"/>
      <c r="BF16" s="80"/>
      <c r="BG16" s="80"/>
      <c r="BH16" s="10"/>
      <c r="BI16" s="10"/>
      <c r="BM16" s="8"/>
      <c r="BO16" s="1" t="s">
        <v>183</v>
      </c>
      <c r="BP16" s="127" t="s">
        <v>91</v>
      </c>
      <c r="BQ16" s="139" t="s">
        <v>84</v>
      </c>
      <c r="BR16" s="143" t="s">
        <v>113</v>
      </c>
      <c r="BS16" s="139" t="s">
        <v>185</v>
      </c>
      <c r="BT16" s="127">
        <v>10</v>
      </c>
      <c r="BU16" s="128">
        <v>2</v>
      </c>
      <c r="BV16" s="128"/>
      <c r="BW16" s="128"/>
      <c r="BX16" s="128"/>
      <c r="BY16" s="1"/>
      <c r="BZ16" s="129">
        <f t="shared" ref="BZ16" si="152">SUM(CA16+CC16+CE16+CG16+CI16)</f>
        <v>0</v>
      </c>
      <c r="CA16" s="14"/>
      <c r="CB16" s="11">
        <f t="shared" ref="CB16" si="153">SUM(CA16)*BV16</f>
        <v>0</v>
      </c>
      <c r="CC16" s="14"/>
      <c r="CD16" s="11">
        <f t="shared" ref="CD16" si="154">BW16*CC16</f>
        <v>0</v>
      </c>
      <c r="CE16" s="14"/>
      <c r="CF16" s="11">
        <f t="shared" ref="CF16" si="155">SUM(CE16)*BW16</f>
        <v>0</v>
      </c>
      <c r="CG16" s="14"/>
      <c r="CH16" s="11">
        <f t="shared" ref="CH16" si="156">SUM(CG16)*BX16</f>
        <v>0</v>
      </c>
      <c r="CI16" s="14"/>
      <c r="CJ16" s="11">
        <f t="shared" ref="CJ16" si="157">SUM(CI16)*BW16*5</f>
        <v>0</v>
      </c>
      <c r="CK16" s="80">
        <v>0</v>
      </c>
      <c r="CL16" s="80">
        <f t="shared" ref="CL16" si="158">BY16*BW16*0.05</f>
        <v>0</v>
      </c>
      <c r="CM16" s="14"/>
      <c r="CN16" s="11"/>
      <c r="CO16" s="14"/>
      <c r="CP16" s="80">
        <f t="shared" ref="CP16" si="159">SUM(CO16)*3*BU16/5</f>
        <v>0</v>
      </c>
      <c r="CQ16" s="14">
        <v>1</v>
      </c>
      <c r="CR16" s="82">
        <f>SUM(CQ16*BU16*(15))</f>
        <v>30</v>
      </c>
      <c r="CS16" s="14"/>
      <c r="CT16" s="11">
        <f t="shared" ref="CT16" si="160">SUM(CS16*BU16*3)</f>
        <v>0</v>
      </c>
      <c r="CU16" s="14"/>
      <c r="CV16" s="80">
        <f t="shared" ref="CV16" si="161">SUM(CU16*BU16/3)</f>
        <v>0</v>
      </c>
      <c r="CW16" s="14"/>
      <c r="CX16" s="80">
        <f t="shared" ref="CX16" si="162">SUM(CW16*BU16*2/3)</f>
        <v>0</v>
      </c>
      <c r="CY16" s="14"/>
      <c r="CZ16" s="11">
        <f t="shared" ref="CZ16" si="163">SUM(CY16*BU16)</f>
        <v>0</v>
      </c>
      <c r="DA16" s="14"/>
      <c r="DB16" s="11">
        <f t="shared" ref="DB16" si="164">SUM(DA16*BW16)</f>
        <v>0</v>
      </c>
      <c r="DC16" s="14"/>
      <c r="DD16" s="80">
        <f t="shared" ref="DD16" si="165">SUM(DC16*BU16*2)</f>
        <v>0</v>
      </c>
      <c r="DE16" s="14"/>
      <c r="DF16" s="80">
        <f t="shared" ref="DF16" si="166">SUM(BW16*DE16*6)</f>
        <v>0</v>
      </c>
      <c r="DG16" s="14"/>
      <c r="DH16" s="80">
        <f t="shared" ref="DH16" si="167">DG16*BU16/3</f>
        <v>0</v>
      </c>
      <c r="DI16" s="14"/>
      <c r="DJ16" s="11">
        <f>SUM(DI16*BU16/3)</f>
        <v>0</v>
      </c>
      <c r="DK16" s="14"/>
      <c r="DL16" s="80">
        <f t="shared" ref="DL16" si="168">SUM(BW16*DK16*8)</f>
        <v>0</v>
      </c>
      <c r="DM16" s="14"/>
      <c r="DN16" s="80">
        <f>DM16*3*BX16*8</f>
        <v>0</v>
      </c>
      <c r="DO16" s="14"/>
      <c r="DP16" s="80">
        <f t="shared" ref="DP16" si="169">SUM(DO16*BX16*4*6)</f>
        <v>0</v>
      </c>
      <c r="DQ16" s="14"/>
      <c r="DR16" s="10">
        <f t="shared" ref="DR16" si="170">SUM(DQ16*50)</f>
        <v>0</v>
      </c>
      <c r="DS16" s="81">
        <f t="shared" ref="DS16" si="171">CB16+CD16+CF16+CH16+CJ16+CK16+CL16+CN16+CP16+CR16+CT16+CV16+CX16+CZ16+DB16+DD16+DF16+DH16+DJ16+DL16+DN16+DP16+DR16</f>
        <v>30</v>
      </c>
      <c r="DT16" s="81">
        <f t="shared" ref="DT16" si="172">DP16+DN16+DL16+DJ16+DF16+DD16+CK16+CJ16+CH16+CF16+CD16+CB16</f>
        <v>0</v>
      </c>
      <c r="DU16" s="112">
        <f t="shared" si="39"/>
        <v>0</v>
      </c>
      <c r="DV16" s="140"/>
      <c r="EB16" s="10"/>
      <c r="EC16" s="167"/>
      <c r="ED16" s="167"/>
      <c r="EN16" s="9"/>
      <c r="EO16" s="9">
        <f t="shared" si="49"/>
        <v>0</v>
      </c>
      <c r="EP16" s="9">
        <f t="shared" si="50"/>
        <v>0</v>
      </c>
      <c r="EQ16" s="9">
        <f t="shared" si="51"/>
        <v>0</v>
      </c>
      <c r="ER16" s="9">
        <f t="shared" si="52"/>
        <v>0</v>
      </c>
      <c r="ES16" s="9">
        <f t="shared" si="53"/>
        <v>0</v>
      </c>
      <c r="ET16" s="9">
        <f t="shared" si="54"/>
        <v>0</v>
      </c>
      <c r="EU16" s="9">
        <f t="shared" si="55"/>
        <v>0</v>
      </c>
      <c r="EV16" s="9">
        <f t="shared" si="56"/>
        <v>0</v>
      </c>
      <c r="EW16" s="9">
        <f t="shared" si="57"/>
        <v>0</v>
      </c>
      <c r="EX16" s="9">
        <f t="shared" si="58"/>
        <v>0</v>
      </c>
      <c r="EY16" s="9">
        <f t="shared" si="59"/>
        <v>0</v>
      </c>
      <c r="EZ16" s="9">
        <f t="shared" si="60"/>
        <v>0</v>
      </c>
      <c r="FA16" s="9">
        <f t="shared" si="61"/>
        <v>0</v>
      </c>
      <c r="FB16" s="9">
        <f t="shared" si="62"/>
        <v>0</v>
      </c>
      <c r="FC16" s="9">
        <f t="shared" si="63"/>
        <v>0</v>
      </c>
      <c r="FD16" s="9">
        <f t="shared" si="64"/>
        <v>1</v>
      </c>
      <c r="FE16" s="9">
        <f t="shared" si="65"/>
        <v>30</v>
      </c>
      <c r="FF16" s="9">
        <f t="shared" si="66"/>
        <v>0</v>
      </c>
      <c r="FG16" s="9">
        <f t="shared" si="67"/>
        <v>0</v>
      </c>
      <c r="FH16" s="9">
        <f t="shared" si="68"/>
        <v>0</v>
      </c>
      <c r="FI16" s="9">
        <f t="shared" si="69"/>
        <v>0</v>
      </c>
      <c r="FJ16" s="9">
        <f t="shared" si="70"/>
        <v>0</v>
      </c>
      <c r="FK16" s="9">
        <f t="shared" si="71"/>
        <v>0</v>
      </c>
      <c r="FL16" s="9">
        <f t="shared" si="72"/>
        <v>0</v>
      </c>
      <c r="FM16" s="9">
        <f t="shared" si="73"/>
        <v>0</v>
      </c>
      <c r="FN16" s="9">
        <f t="shared" si="74"/>
        <v>0</v>
      </c>
      <c r="FO16" s="9">
        <f t="shared" si="75"/>
        <v>0</v>
      </c>
      <c r="FP16" s="9">
        <f t="shared" si="76"/>
        <v>0</v>
      </c>
      <c r="FQ16" s="9">
        <f t="shared" si="77"/>
        <v>0</v>
      </c>
      <c r="FR16" s="9">
        <f t="shared" si="78"/>
        <v>0</v>
      </c>
      <c r="FS16" s="9">
        <f t="shared" si="79"/>
        <v>0</v>
      </c>
      <c r="FT16" s="9">
        <f t="shared" si="80"/>
        <v>0</v>
      </c>
      <c r="FU16" s="9">
        <f t="shared" si="81"/>
        <v>0</v>
      </c>
      <c r="FV16" s="9">
        <f t="shared" si="82"/>
        <v>0</v>
      </c>
      <c r="FW16" s="9">
        <f t="shared" si="83"/>
        <v>0</v>
      </c>
      <c r="FX16" s="9">
        <f t="shared" si="84"/>
        <v>0</v>
      </c>
      <c r="FY16" s="9">
        <f t="shared" si="85"/>
        <v>0</v>
      </c>
      <c r="FZ16" s="9">
        <f t="shared" si="86"/>
        <v>0</v>
      </c>
      <c r="GA16" s="9">
        <f t="shared" si="87"/>
        <v>0</v>
      </c>
      <c r="GB16" s="9">
        <f t="shared" si="88"/>
        <v>0</v>
      </c>
      <c r="GC16" s="9">
        <f t="shared" si="89"/>
        <v>0</v>
      </c>
      <c r="GD16" s="9">
        <f t="shared" si="90"/>
        <v>0</v>
      </c>
      <c r="GE16" s="9">
        <f t="shared" si="91"/>
        <v>0</v>
      </c>
      <c r="GF16" s="9">
        <f t="shared" si="92"/>
        <v>0</v>
      </c>
      <c r="GG16" s="9">
        <f t="shared" si="93"/>
        <v>0</v>
      </c>
      <c r="GH16" s="9">
        <f t="shared" si="94"/>
        <v>30</v>
      </c>
      <c r="GI16" s="9">
        <f t="shared" si="95"/>
        <v>0</v>
      </c>
      <c r="GJ16" s="133"/>
      <c r="GK16" s="134"/>
      <c r="GL16" s="7"/>
      <c r="GM16" s="114"/>
      <c r="GN16" s="115"/>
      <c r="GO16" s="138"/>
      <c r="GQ16" s="9"/>
      <c r="GR16" s="9"/>
      <c r="GS16" s="1"/>
      <c r="GT16" s="128"/>
      <c r="GU16" s="13"/>
      <c r="GV16" s="13"/>
      <c r="GW16" s="40"/>
    </row>
    <row r="17" spans="1:205" ht="24.75" customHeight="1" x14ac:dyDescent="0.3">
      <c r="A17" s="25">
        <v>2</v>
      </c>
      <c r="B17" s="173" t="s">
        <v>51</v>
      </c>
      <c r="C17" s="64" t="s">
        <v>53</v>
      </c>
      <c r="D17" s="105">
        <v>1</v>
      </c>
      <c r="E17" s="106"/>
      <c r="F17" s="106"/>
      <c r="G17" s="106"/>
      <c r="H17" s="106"/>
      <c r="I17" s="106"/>
      <c r="J17" s="106"/>
      <c r="K17" s="106"/>
      <c r="L17" s="106">
        <f>SUM(L18:L22)</f>
        <v>40</v>
      </c>
      <c r="M17" s="7">
        <f>SUM(M18:M22)</f>
        <v>40</v>
      </c>
      <c r="N17" s="7">
        <f>SUM(N18:N22)</f>
        <v>30</v>
      </c>
      <c r="O17" s="109">
        <f>SUM(O18:O22)</f>
        <v>30</v>
      </c>
      <c r="P17" s="109">
        <f t="shared" ref="P17:BG17" si="173">SUM(P18:P22)</f>
        <v>10</v>
      </c>
      <c r="Q17" s="109">
        <f t="shared" si="173"/>
        <v>10</v>
      </c>
      <c r="R17" s="109">
        <f t="shared" si="173"/>
        <v>0</v>
      </c>
      <c r="S17" s="109">
        <f t="shared" si="173"/>
        <v>0</v>
      </c>
      <c r="T17" s="109">
        <f t="shared" si="173"/>
        <v>0</v>
      </c>
      <c r="U17" s="109">
        <f t="shared" si="173"/>
        <v>0</v>
      </c>
      <c r="V17" s="109">
        <f t="shared" si="173"/>
        <v>0</v>
      </c>
      <c r="W17" s="109">
        <f t="shared" si="173"/>
        <v>0</v>
      </c>
      <c r="X17" s="109">
        <f t="shared" si="173"/>
        <v>0</v>
      </c>
      <c r="Y17" s="342">
        <f t="shared" si="173"/>
        <v>2</v>
      </c>
      <c r="Z17" s="109">
        <f t="shared" si="173"/>
        <v>0</v>
      </c>
      <c r="AA17" s="109">
        <f t="shared" si="173"/>
        <v>0</v>
      </c>
      <c r="AB17" s="109">
        <f t="shared" si="173"/>
        <v>0</v>
      </c>
      <c r="AC17" s="109">
        <f t="shared" si="173"/>
        <v>0</v>
      </c>
      <c r="AD17" s="109">
        <f t="shared" si="173"/>
        <v>0</v>
      </c>
      <c r="AE17" s="109">
        <f t="shared" si="173"/>
        <v>0</v>
      </c>
      <c r="AF17" s="109">
        <f t="shared" si="173"/>
        <v>0</v>
      </c>
      <c r="AG17" s="109">
        <f t="shared" si="173"/>
        <v>0</v>
      </c>
      <c r="AH17" s="109">
        <f t="shared" si="173"/>
        <v>0</v>
      </c>
      <c r="AI17" s="109">
        <f t="shared" si="173"/>
        <v>0</v>
      </c>
      <c r="AJ17" s="109">
        <f t="shared" si="173"/>
        <v>0</v>
      </c>
      <c r="AK17" s="109">
        <f t="shared" si="173"/>
        <v>0</v>
      </c>
      <c r="AL17" s="109">
        <f t="shared" si="173"/>
        <v>1</v>
      </c>
      <c r="AM17" s="109">
        <f t="shared" si="173"/>
        <v>32</v>
      </c>
      <c r="AN17" s="109">
        <f t="shared" si="173"/>
        <v>0</v>
      </c>
      <c r="AO17" s="109">
        <f t="shared" si="173"/>
        <v>0</v>
      </c>
      <c r="AP17" s="109">
        <f t="shared" si="173"/>
        <v>0</v>
      </c>
      <c r="AQ17" s="109">
        <f t="shared" si="173"/>
        <v>0</v>
      </c>
      <c r="AR17" s="109">
        <f t="shared" si="173"/>
        <v>1</v>
      </c>
      <c r="AS17" s="109">
        <f t="shared" si="173"/>
        <v>5.333333333333333</v>
      </c>
      <c r="AT17" s="109">
        <f t="shared" si="173"/>
        <v>0</v>
      </c>
      <c r="AU17" s="109">
        <f t="shared" si="173"/>
        <v>0</v>
      </c>
      <c r="AV17" s="109">
        <f t="shared" si="173"/>
        <v>0</v>
      </c>
      <c r="AW17" s="109">
        <f t="shared" si="173"/>
        <v>0</v>
      </c>
      <c r="AX17" s="109">
        <f t="shared" si="173"/>
        <v>0</v>
      </c>
      <c r="AY17" s="109">
        <f t="shared" si="173"/>
        <v>0</v>
      </c>
      <c r="AZ17" s="109">
        <f t="shared" si="173"/>
        <v>0</v>
      </c>
      <c r="BA17" s="109">
        <f t="shared" si="173"/>
        <v>0</v>
      </c>
      <c r="BB17" s="109">
        <f t="shared" si="173"/>
        <v>0</v>
      </c>
      <c r="BC17" s="109">
        <f t="shared" si="173"/>
        <v>0</v>
      </c>
      <c r="BD17" s="109"/>
      <c r="BE17" s="109">
        <f t="shared" si="173"/>
        <v>0</v>
      </c>
      <c r="BF17" s="109">
        <f>SUM(BF18:BF22)</f>
        <v>79.333333333333329</v>
      </c>
      <c r="BG17" s="109">
        <f t="shared" si="173"/>
        <v>45.333333333333329</v>
      </c>
      <c r="BH17" s="108"/>
      <c r="BI17" s="109"/>
      <c r="BJ17" s="7"/>
      <c r="BK17" s="7"/>
      <c r="BL17" s="7"/>
      <c r="BM17" s="174"/>
      <c r="BN17" s="25">
        <v>2</v>
      </c>
      <c r="BO17" s="64" t="s">
        <v>51</v>
      </c>
      <c r="BP17" s="64" t="s">
        <v>53</v>
      </c>
      <c r="BQ17" s="65">
        <v>1</v>
      </c>
      <c r="BR17" s="106"/>
      <c r="BS17" s="106"/>
      <c r="BT17" s="106"/>
      <c r="BU17" s="106"/>
      <c r="BV17" s="106"/>
      <c r="BW17" s="106"/>
      <c r="BX17" s="106"/>
      <c r="BY17" s="106">
        <f t="shared" ref="BY17:DE17" si="174">SUM(BY18:BY22)</f>
        <v>140</v>
      </c>
      <c r="BZ17" s="106">
        <f t="shared" si="174"/>
        <v>140</v>
      </c>
      <c r="CA17" s="106">
        <f t="shared" si="174"/>
        <v>78</v>
      </c>
      <c r="CB17" s="109">
        <f>SUM(CB18:CB22)</f>
        <v>80</v>
      </c>
      <c r="CC17" s="106">
        <f t="shared" si="174"/>
        <v>62</v>
      </c>
      <c r="CD17" s="111">
        <f>SUM(CD18:CD22)</f>
        <v>78</v>
      </c>
      <c r="CE17" s="106">
        <f t="shared" si="174"/>
        <v>0</v>
      </c>
      <c r="CF17" s="106">
        <f t="shared" si="174"/>
        <v>0</v>
      </c>
      <c r="CG17" s="106">
        <f t="shared" si="174"/>
        <v>0</v>
      </c>
      <c r="CH17" s="106">
        <f t="shared" si="174"/>
        <v>0</v>
      </c>
      <c r="CI17" s="106">
        <f t="shared" si="174"/>
        <v>0</v>
      </c>
      <c r="CJ17" s="106">
        <f t="shared" si="174"/>
        <v>0</v>
      </c>
      <c r="CK17" s="106">
        <f t="shared" si="174"/>
        <v>0</v>
      </c>
      <c r="CL17" s="175">
        <f>SUM(CL18:CL22)</f>
        <v>9.5</v>
      </c>
      <c r="CM17" s="106">
        <f t="shared" si="174"/>
        <v>0</v>
      </c>
      <c r="CN17" s="106">
        <f t="shared" si="174"/>
        <v>0</v>
      </c>
      <c r="CO17" s="106">
        <f t="shared" si="174"/>
        <v>0</v>
      </c>
      <c r="CP17" s="106">
        <f t="shared" si="174"/>
        <v>0</v>
      </c>
      <c r="CQ17" s="106">
        <f t="shared" si="174"/>
        <v>0</v>
      </c>
      <c r="CR17" s="106">
        <f t="shared" si="174"/>
        <v>0</v>
      </c>
      <c r="CS17" s="106">
        <f t="shared" si="174"/>
        <v>0</v>
      </c>
      <c r="CT17" s="106">
        <f t="shared" si="174"/>
        <v>0</v>
      </c>
      <c r="CU17" s="106">
        <f t="shared" si="174"/>
        <v>1</v>
      </c>
      <c r="CV17" s="109">
        <f t="shared" si="174"/>
        <v>0</v>
      </c>
      <c r="CW17" s="106">
        <f t="shared" si="174"/>
        <v>0</v>
      </c>
      <c r="CX17" s="106">
        <f t="shared" si="174"/>
        <v>0</v>
      </c>
      <c r="CY17" s="106">
        <f t="shared" si="174"/>
        <v>3</v>
      </c>
      <c r="CZ17" s="106">
        <f t="shared" si="174"/>
        <v>184</v>
      </c>
      <c r="DA17" s="106">
        <f t="shared" si="174"/>
        <v>0</v>
      </c>
      <c r="DB17" s="106">
        <f t="shared" si="174"/>
        <v>0</v>
      </c>
      <c r="DC17" s="106">
        <f t="shared" si="174"/>
        <v>0</v>
      </c>
      <c r="DD17" s="106">
        <f t="shared" si="174"/>
        <v>0</v>
      </c>
      <c r="DE17" s="106">
        <f t="shared" si="174"/>
        <v>3</v>
      </c>
      <c r="DF17" s="175">
        <f>SUM(DF18:DF22)</f>
        <v>22.666666666666664</v>
      </c>
      <c r="DG17" s="175">
        <f t="shared" ref="DG17:DT17" si="175">SUM(DG18:DG22)</f>
        <v>0</v>
      </c>
      <c r="DH17" s="175">
        <f t="shared" si="175"/>
        <v>0</v>
      </c>
      <c r="DI17" s="175">
        <f t="shared" si="175"/>
        <v>0</v>
      </c>
      <c r="DJ17" s="175">
        <f t="shared" si="175"/>
        <v>0</v>
      </c>
      <c r="DK17" s="175">
        <f t="shared" si="175"/>
        <v>0</v>
      </c>
      <c r="DL17" s="175">
        <f t="shared" si="175"/>
        <v>0</v>
      </c>
      <c r="DM17" s="175">
        <f t="shared" si="175"/>
        <v>0</v>
      </c>
      <c r="DN17" s="175">
        <f t="shared" si="175"/>
        <v>0</v>
      </c>
      <c r="DO17" s="175">
        <f t="shared" si="175"/>
        <v>0</v>
      </c>
      <c r="DP17" s="175">
        <f t="shared" si="175"/>
        <v>0</v>
      </c>
      <c r="DQ17" s="175">
        <f t="shared" si="175"/>
        <v>0</v>
      </c>
      <c r="DR17" s="175">
        <f t="shared" si="175"/>
        <v>0</v>
      </c>
      <c r="DS17" s="175">
        <f>SUM(DS18:DS22)</f>
        <v>374.16666666666663</v>
      </c>
      <c r="DT17" s="175">
        <f t="shared" si="175"/>
        <v>180.66666666666663</v>
      </c>
      <c r="DU17" s="112">
        <f t="shared" si="39"/>
        <v>180.66666666666666</v>
      </c>
      <c r="DV17" s="109"/>
      <c r="DW17" s="113"/>
      <c r="DX17" s="106"/>
      <c r="DY17" s="106"/>
      <c r="DZ17" s="110"/>
      <c r="EA17" s="25">
        <v>2</v>
      </c>
      <c r="EB17" s="64" t="s">
        <v>51</v>
      </c>
      <c r="EC17" s="64" t="s">
        <v>53</v>
      </c>
      <c r="ED17" s="65">
        <v>1</v>
      </c>
      <c r="EE17" s="106"/>
      <c r="EF17" s="106"/>
      <c r="EG17" s="106"/>
      <c r="EH17" s="106"/>
      <c r="EI17" s="106"/>
      <c r="EJ17" s="106"/>
      <c r="EK17" s="106"/>
      <c r="EL17" s="106"/>
      <c r="EM17" s="106"/>
      <c r="EN17" s="106"/>
      <c r="EO17" s="107">
        <f>SUM(EO18:EO22)</f>
        <v>110</v>
      </c>
      <c r="EP17" s="107">
        <f t="shared" ref="EP17:GK17" si="176">SUM(EP18:EP22)</f>
        <v>72</v>
      </c>
      <c r="EQ17" s="107">
        <f t="shared" si="176"/>
        <v>88</v>
      </c>
      <c r="ER17" s="107">
        <f t="shared" si="176"/>
        <v>0</v>
      </c>
      <c r="ES17" s="107">
        <f t="shared" si="176"/>
        <v>0</v>
      </c>
      <c r="ET17" s="107">
        <f t="shared" si="176"/>
        <v>0</v>
      </c>
      <c r="EU17" s="107">
        <f t="shared" si="176"/>
        <v>0</v>
      </c>
      <c r="EV17" s="107">
        <f t="shared" si="176"/>
        <v>0</v>
      </c>
      <c r="EW17" s="107">
        <f t="shared" si="176"/>
        <v>0</v>
      </c>
      <c r="EX17" s="107">
        <f t="shared" si="176"/>
        <v>0</v>
      </c>
      <c r="EY17" s="107">
        <f t="shared" si="176"/>
        <v>11.5</v>
      </c>
      <c r="EZ17" s="107">
        <f t="shared" si="176"/>
        <v>0</v>
      </c>
      <c r="FA17" s="107">
        <f t="shared" si="176"/>
        <v>0</v>
      </c>
      <c r="FB17" s="107">
        <f t="shared" si="176"/>
        <v>0</v>
      </c>
      <c r="FC17" s="107">
        <f t="shared" si="176"/>
        <v>0</v>
      </c>
      <c r="FD17" s="107">
        <f t="shared" si="176"/>
        <v>0</v>
      </c>
      <c r="FE17" s="107">
        <f t="shared" si="176"/>
        <v>0</v>
      </c>
      <c r="FF17" s="107">
        <f t="shared" si="176"/>
        <v>0</v>
      </c>
      <c r="FG17" s="107">
        <f t="shared" si="176"/>
        <v>0</v>
      </c>
      <c r="FH17" s="107">
        <f t="shared" si="176"/>
        <v>1</v>
      </c>
      <c r="FI17" s="107">
        <f t="shared" si="176"/>
        <v>0</v>
      </c>
      <c r="FJ17" s="107">
        <f t="shared" si="176"/>
        <v>0</v>
      </c>
      <c r="FK17" s="107">
        <f t="shared" si="176"/>
        <v>0</v>
      </c>
      <c r="FL17" s="107">
        <f t="shared" si="176"/>
        <v>4</v>
      </c>
      <c r="FM17" s="107">
        <f t="shared" si="176"/>
        <v>216</v>
      </c>
      <c r="FN17" s="107">
        <f t="shared" si="176"/>
        <v>0</v>
      </c>
      <c r="FO17" s="107">
        <f t="shared" si="176"/>
        <v>0</v>
      </c>
      <c r="FP17" s="107">
        <f t="shared" si="176"/>
        <v>0</v>
      </c>
      <c r="FQ17" s="107">
        <f t="shared" si="176"/>
        <v>0</v>
      </c>
      <c r="FR17" s="107">
        <f t="shared" si="176"/>
        <v>4</v>
      </c>
      <c r="FS17" s="107">
        <f t="shared" si="176"/>
        <v>27.999999999999996</v>
      </c>
      <c r="FT17" s="107">
        <f t="shared" si="176"/>
        <v>0</v>
      </c>
      <c r="FU17" s="107">
        <f t="shared" ref="FU17:FV17" si="177">SUM(FU18:FU22)</f>
        <v>0</v>
      </c>
      <c r="FV17" s="107">
        <f t="shared" si="177"/>
        <v>0</v>
      </c>
      <c r="FW17" s="107">
        <f t="shared" si="176"/>
        <v>0</v>
      </c>
      <c r="FX17" s="107">
        <f t="shared" si="176"/>
        <v>0</v>
      </c>
      <c r="FY17" s="107">
        <f t="shared" si="176"/>
        <v>0</v>
      </c>
      <c r="FZ17" s="107">
        <f t="shared" si="176"/>
        <v>0</v>
      </c>
      <c r="GA17" s="107">
        <f t="shared" si="176"/>
        <v>0</v>
      </c>
      <c r="GB17" s="107">
        <f t="shared" si="176"/>
        <v>0</v>
      </c>
      <c r="GC17" s="107">
        <f t="shared" si="176"/>
        <v>0</v>
      </c>
      <c r="GD17" s="107">
        <f t="shared" si="176"/>
        <v>0</v>
      </c>
      <c r="GE17" s="107">
        <f t="shared" si="176"/>
        <v>0</v>
      </c>
      <c r="GF17" s="107">
        <f t="shared" si="176"/>
        <v>0</v>
      </c>
      <c r="GG17" s="107">
        <f t="shared" si="176"/>
        <v>0</v>
      </c>
      <c r="GH17" s="107">
        <f>SUM(GH18:GH22)</f>
        <v>453.49999999999994</v>
      </c>
      <c r="GI17" s="107">
        <f t="shared" si="176"/>
        <v>226</v>
      </c>
      <c r="GJ17" s="107">
        <f t="shared" si="176"/>
        <v>80</v>
      </c>
      <c r="GK17" s="107">
        <f t="shared" si="176"/>
        <v>0</v>
      </c>
      <c r="GL17" s="107"/>
      <c r="GM17" s="114" t="s">
        <v>139</v>
      </c>
      <c r="GN17" s="115"/>
      <c r="GO17" s="116">
        <v>500</v>
      </c>
      <c r="GQ17" s="9"/>
      <c r="GR17" s="9"/>
      <c r="GS17" s="117"/>
      <c r="GT17" s="117"/>
      <c r="GU17" s="13"/>
      <c r="GV17" s="13"/>
      <c r="GW17" s="40"/>
    </row>
    <row r="18" spans="1:205" ht="24.75" customHeight="1" x14ac:dyDescent="0.35">
      <c r="A18" s="24"/>
      <c r="B18" s="1" t="s">
        <v>117</v>
      </c>
      <c r="C18" s="128" t="s">
        <v>118</v>
      </c>
      <c r="D18" s="127" t="s">
        <v>84</v>
      </c>
      <c r="E18" s="127" t="s">
        <v>119</v>
      </c>
      <c r="F18" s="128" t="s">
        <v>193</v>
      </c>
      <c r="G18" s="128">
        <v>1</v>
      </c>
      <c r="H18" s="128">
        <v>16</v>
      </c>
      <c r="I18" s="128">
        <v>1</v>
      </c>
      <c r="J18" s="128">
        <v>1</v>
      </c>
      <c r="K18" s="128">
        <v>2</v>
      </c>
      <c r="L18" s="1">
        <v>40</v>
      </c>
      <c r="M18" s="129">
        <f t="shared" ref="M18" si="178">SUM(N18+P18+R18+T18+V18)</f>
        <v>40</v>
      </c>
      <c r="N18" s="14">
        <v>30</v>
      </c>
      <c r="O18" s="11">
        <f t="shared" ref="O18" si="179">SUM(N18)*I18</f>
        <v>30</v>
      </c>
      <c r="P18" s="14">
        <v>10</v>
      </c>
      <c r="Q18" s="11">
        <f t="shared" ref="Q18" si="180">J18*P18</f>
        <v>10</v>
      </c>
      <c r="R18" s="14"/>
      <c r="S18" s="11">
        <f t="shared" ref="S18" si="181">SUM(R18)*J18</f>
        <v>0</v>
      </c>
      <c r="T18" s="14"/>
      <c r="U18" s="11">
        <f t="shared" ref="U18" si="182">SUM(T18)*K18</f>
        <v>0</v>
      </c>
      <c r="V18" s="14"/>
      <c r="W18" s="11">
        <f t="shared" ref="W18" si="183">SUM(V18)*J18*5</f>
        <v>0</v>
      </c>
      <c r="X18" s="80">
        <f t="shared" ref="X18" si="184">SUM(J18*AX18*2+K18*AZ18*2)</f>
        <v>0</v>
      </c>
      <c r="Y18" s="354">
        <f t="shared" ref="Y18" si="185">SUM(L18*5/100*J18)</f>
        <v>2</v>
      </c>
      <c r="Z18" s="14"/>
      <c r="AA18" s="11"/>
      <c r="AB18" s="14"/>
      <c r="AC18" s="80">
        <f t="shared" ref="AC18" si="186">SUM(AB18)*3*H18/5</f>
        <v>0</v>
      </c>
      <c r="AD18" s="14"/>
      <c r="AE18" s="82">
        <f t="shared" ref="AE18" si="187">SUM(AD18*H18*(30+4))</f>
        <v>0</v>
      </c>
      <c r="AF18" s="14"/>
      <c r="AG18" s="11">
        <f t="shared" ref="AG18" si="188">SUM(AF18*H18*3)</f>
        <v>0</v>
      </c>
      <c r="AH18" s="14"/>
      <c r="AI18" s="80">
        <f t="shared" ref="AI18" si="189">SUM(AH18*H18/3)</f>
        <v>0</v>
      </c>
      <c r="AJ18" s="14"/>
      <c r="AK18" s="80">
        <f t="shared" ref="AK18" si="190">SUM(AJ18*H18*2/3)</f>
        <v>0</v>
      </c>
      <c r="AL18" s="14">
        <v>1</v>
      </c>
      <c r="AM18" s="11">
        <f t="shared" ref="AM18" si="191">SUM(AL18*H18)*2</f>
        <v>32</v>
      </c>
      <c r="AN18" s="14"/>
      <c r="AO18" s="11">
        <f t="shared" ref="AO18" si="192">SUM(AN18*J18)</f>
        <v>0</v>
      </c>
      <c r="AP18" s="14"/>
      <c r="AQ18" s="80">
        <f t="shared" ref="AQ18" si="193">SUM(AP18*H18*2)</f>
        <v>0</v>
      </c>
      <c r="AR18" s="14">
        <v>1</v>
      </c>
      <c r="AS18" s="80">
        <f>AR18*H18/3</f>
        <v>5.333333333333333</v>
      </c>
      <c r="AT18" s="14"/>
      <c r="AU18" s="80">
        <f t="shared" ref="AU18" si="194">AT18*H18/3</f>
        <v>0</v>
      </c>
      <c r="AV18" s="14"/>
      <c r="AW18" s="11">
        <f t="shared" ref="AW18" si="195">SUM(J18*AV18*6)</f>
        <v>0</v>
      </c>
      <c r="AX18" s="14"/>
      <c r="AY18" s="80">
        <f t="shared" ref="AY18" si="196">SUM(J18*AX18*8)</f>
        <v>0</v>
      </c>
      <c r="AZ18" s="14"/>
      <c r="BA18" s="80">
        <f t="shared" ref="BA18" si="197">SUM(AZ18*K18*5*6)</f>
        <v>0</v>
      </c>
      <c r="BB18" s="14"/>
      <c r="BC18" s="80">
        <f t="shared" ref="BC18" si="198">SUM(BB18*K18*4*6)</f>
        <v>0</v>
      </c>
      <c r="BD18" s="14"/>
      <c r="BE18" s="10">
        <f t="shared" ref="BE18" si="199">SUM(BD18*50)</f>
        <v>0</v>
      </c>
      <c r="BF18" s="81">
        <f t="shared" ref="BF18" si="200">O18+Q18+S18+U18+W18+X18+Y18+AA18+AC18+AE18+AG18+AI18+AK18+AM18+AO18+AQ18+AS18+AU18+AW18+AY18+BA18+BC18+BE18</f>
        <v>79.333333333333329</v>
      </c>
      <c r="BG18" s="81">
        <f>BA18+AY18+AW18+AS18+AQ18+X18+W18+U18+S18+Q18+O18</f>
        <v>45.333333333333329</v>
      </c>
      <c r="BH18" s="10"/>
      <c r="BI18" s="10"/>
      <c r="BJ18" s="1"/>
      <c r="BK18" s="1"/>
      <c r="BL18" s="1"/>
      <c r="BM18" s="176"/>
      <c r="BN18" s="24"/>
      <c r="BO18" s="177" t="s">
        <v>117</v>
      </c>
      <c r="BP18" s="128" t="s">
        <v>118</v>
      </c>
      <c r="BQ18" s="127" t="s">
        <v>84</v>
      </c>
      <c r="BR18" s="127" t="s">
        <v>119</v>
      </c>
      <c r="BS18" s="128" t="s">
        <v>89</v>
      </c>
      <c r="BT18" s="143">
        <v>2</v>
      </c>
      <c r="BU18" s="128">
        <v>16</v>
      </c>
      <c r="BV18" s="128">
        <v>1</v>
      </c>
      <c r="BW18" s="128">
        <v>1</v>
      </c>
      <c r="BX18" s="128">
        <v>2</v>
      </c>
      <c r="BY18" s="1">
        <v>50</v>
      </c>
      <c r="BZ18" s="129">
        <f>SUM(CA18+CC18+CE18+CG18+CI18)</f>
        <v>50</v>
      </c>
      <c r="CA18" s="14">
        <v>32</v>
      </c>
      <c r="CB18" s="11">
        <f t="shared" ref="CB18" si="201">SUM(CA18)*BV18</f>
        <v>32</v>
      </c>
      <c r="CC18" s="14">
        <v>18</v>
      </c>
      <c r="CD18" s="11">
        <f>BW18*CC18</f>
        <v>18</v>
      </c>
      <c r="CE18" s="14"/>
      <c r="CF18" s="11">
        <f t="shared" ref="CF18" si="202">SUM(CE18)*BW18</f>
        <v>0</v>
      </c>
      <c r="CG18" s="14"/>
      <c r="CH18" s="11">
        <f t="shared" ref="CH18" si="203">SUM(CG18)*BX18</f>
        <v>0</v>
      </c>
      <c r="CI18" s="14"/>
      <c r="CJ18" s="11">
        <f t="shared" ref="CJ18" si="204">SUM(CI18)*BW18*5</f>
        <v>0</v>
      </c>
      <c r="CK18" s="80">
        <f t="shared" ref="CK18" si="205">SUM(BW18*DK18*2+BX18*DM18*2)</f>
        <v>0</v>
      </c>
      <c r="CL18" s="81">
        <f t="shared" ref="CL18" si="206">SUM(BY18*5/100*BW18)</f>
        <v>2.5</v>
      </c>
      <c r="CM18" s="14"/>
      <c r="CN18" s="11"/>
      <c r="CO18" s="14"/>
      <c r="CP18" s="80">
        <f t="shared" ref="CP18" si="207">SUM(CO18)*3*BU18/5</f>
        <v>0</v>
      </c>
      <c r="CQ18" s="14"/>
      <c r="CR18" s="82">
        <f t="shared" ref="CR18" si="208">SUM(CQ18*BU18*(30+4))</f>
        <v>0</v>
      </c>
      <c r="CS18" s="14"/>
      <c r="CT18" s="11">
        <f t="shared" ref="CT18" si="209">SUM(CS18*BU18*3)</f>
        <v>0</v>
      </c>
      <c r="CU18" s="14"/>
      <c r="CV18" s="80">
        <f t="shared" ref="CV18" si="210">SUM(CU18*BU18/3)</f>
        <v>0</v>
      </c>
      <c r="CW18" s="14"/>
      <c r="CX18" s="80">
        <f t="shared" ref="CX18" si="211">SUM(CW18*BU18*2/3)</f>
        <v>0</v>
      </c>
      <c r="CY18" s="14">
        <v>1</v>
      </c>
      <c r="CZ18" s="11">
        <f t="shared" ref="CZ18" si="212">SUM(CY18*BU18)*2</f>
        <v>32</v>
      </c>
      <c r="DA18" s="14"/>
      <c r="DB18" s="11">
        <f t="shared" ref="DB18" si="213">SUM(DA18*BW18)</f>
        <v>0</v>
      </c>
      <c r="DC18" s="14"/>
      <c r="DD18" s="80">
        <f t="shared" ref="DD18" si="214">SUM(DC18*BU18*2)</f>
        <v>0</v>
      </c>
      <c r="DE18" s="14">
        <v>1</v>
      </c>
      <c r="DF18" s="80">
        <f>DE18*BU18/3</f>
        <v>5.333333333333333</v>
      </c>
      <c r="DG18" s="14"/>
      <c r="DH18" s="80">
        <f t="shared" ref="DH18" si="215">DG18*BU18/3</f>
        <v>0</v>
      </c>
      <c r="DI18" s="14"/>
      <c r="DJ18" s="11">
        <f>SUM(BW18*DI18*6)</f>
        <v>0</v>
      </c>
      <c r="DK18" s="14"/>
      <c r="DL18" s="80">
        <f t="shared" ref="DL18" si="216">SUM(BW18*DK18*8)</f>
        <v>0</v>
      </c>
      <c r="DM18" s="14"/>
      <c r="DN18" s="80">
        <f t="shared" ref="DN18" si="217">SUM(DM18*BX18*5*6)</f>
        <v>0</v>
      </c>
      <c r="DO18" s="14"/>
      <c r="DP18" s="80">
        <f t="shared" ref="DP18" si="218">SUM(DO18*BX18*4*6)</f>
        <v>0</v>
      </c>
      <c r="DQ18" s="14"/>
      <c r="DR18" s="10">
        <f t="shared" ref="DR18" si="219">SUM(DQ18*50)</f>
        <v>0</v>
      </c>
      <c r="DS18" s="81">
        <f>CB18+CD18+CF18+CH18+CJ18+CK18+CL18+CN18+CP18+CR18+CT18+CV18+CX18+CZ18+DB18+DD18+DF18+DH18+DJ18+DL18+DN18+DP18+DR18</f>
        <v>89.833333333333329</v>
      </c>
      <c r="DT18" s="81">
        <f>DP18+DN18+DL18+DJ18+DF18+DD18+CK18+CJ18+CH18+CF18+CD18+CB18</f>
        <v>55.333333333333329</v>
      </c>
      <c r="DU18" s="112">
        <f t="shared" si="39"/>
        <v>55.333333333333336</v>
      </c>
      <c r="DV18" s="178"/>
      <c r="DW18" s="4"/>
      <c r="DX18" s="4"/>
      <c r="DY18" s="4"/>
      <c r="DZ18" s="141"/>
      <c r="EA18" s="24"/>
      <c r="EB18" s="131"/>
      <c r="EC18" s="132"/>
      <c r="ED18" s="132"/>
      <c r="EE18" s="4"/>
      <c r="EF18" s="4"/>
      <c r="EG18" s="4"/>
      <c r="EH18" s="4"/>
      <c r="EI18" s="4"/>
      <c r="EJ18" s="4"/>
      <c r="EK18" s="4"/>
      <c r="EL18" s="4"/>
      <c r="EM18" s="4"/>
      <c r="EN18" s="4"/>
      <c r="EO18" s="9">
        <f t="shared" ref="EO18:EO22" si="220">O18+CB18</f>
        <v>62</v>
      </c>
      <c r="EP18" s="9">
        <f t="shared" ref="EP18:EP22" si="221">P18+CC18</f>
        <v>28</v>
      </c>
      <c r="EQ18" s="9">
        <f t="shared" ref="EQ18:EQ22" si="222">Q18+CD18</f>
        <v>28</v>
      </c>
      <c r="ER18" s="9">
        <f t="shared" ref="ER18:ER22" si="223">R18+CE18</f>
        <v>0</v>
      </c>
      <c r="ES18" s="9">
        <f t="shared" ref="ES18:ES22" si="224">S18+CF18</f>
        <v>0</v>
      </c>
      <c r="ET18" s="9">
        <f t="shared" ref="ET18:ET22" si="225">T18+CG18</f>
        <v>0</v>
      </c>
      <c r="EU18" s="9">
        <f t="shared" ref="EU18:EU22" si="226">U18+CH18</f>
        <v>0</v>
      </c>
      <c r="EV18" s="9">
        <f t="shared" ref="EV18:EV22" si="227">V18+CI18</f>
        <v>0</v>
      </c>
      <c r="EW18" s="9">
        <f t="shared" ref="EW18:EW22" si="228">W18+CJ18</f>
        <v>0</v>
      </c>
      <c r="EX18" s="9">
        <f t="shared" ref="EX18:EX22" si="229">X18+CK18</f>
        <v>0</v>
      </c>
      <c r="EY18" s="9">
        <f t="shared" ref="EY18:EY22" si="230">Y18+CL18</f>
        <v>4.5</v>
      </c>
      <c r="EZ18" s="9">
        <f t="shared" ref="EZ18:EZ22" si="231">Z18+CM18</f>
        <v>0</v>
      </c>
      <c r="FA18" s="9">
        <f t="shared" ref="FA18:FA22" si="232">AA18+CN18</f>
        <v>0</v>
      </c>
      <c r="FB18" s="9">
        <f t="shared" ref="FB18:FB22" si="233">AB18+CO18</f>
        <v>0</v>
      </c>
      <c r="FC18" s="9">
        <f t="shared" ref="FC18:FC22" si="234">AC18+CP18</f>
        <v>0</v>
      </c>
      <c r="FD18" s="9">
        <f t="shared" ref="FD18:FD22" si="235">AD18+CQ18</f>
        <v>0</v>
      </c>
      <c r="FE18" s="9">
        <f t="shared" ref="FE18:FE22" si="236">AE18+CR18</f>
        <v>0</v>
      </c>
      <c r="FF18" s="9">
        <f t="shared" ref="FF18:FF22" si="237">AF18+CS18</f>
        <v>0</v>
      </c>
      <c r="FG18" s="9">
        <f t="shared" ref="FG18:FG22" si="238">AG18+CT18</f>
        <v>0</v>
      </c>
      <c r="FH18" s="9">
        <f t="shared" ref="FH18:FH22" si="239">AH18+CU18</f>
        <v>0</v>
      </c>
      <c r="FI18" s="9">
        <f t="shared" ref="FI18:FI22" si="240">AI18+CV18</f>
        <v>0</v>
      </c>
      <c r="FJ18" s="9">
        <f t="shared" ref="FJ18:FJ22" si="241">AJ18+CW18</f>
        <v>0</v>
      </c>
      <c r="FK18" s="9">
        <f t="shared" ref="FK18:FK22" si="242">AK18+CX18</f>
        <v>0</v>
      </c>
      <c r="FL18" s="9">
        <f t="shared" ref="FL18:FL22" si="243">AL18+CY18</f>
        <v>2</v>
      </c>
      <c r="FM18" s="9">
        <f t="shared" ref="FM18:FM22" si="244">AM18+CZ18</f>
        <v>64</v>
      </c>
      <c r="FN18" s="9">
        <f t="shared" ref="FN18:FN22" si="245">AN18+DA18</f>
        <v>0</v>
      </c>
      <c r="FO18" s="9">
        <f t="shared" ref="FO18:FO22" si="246">AO18+DB18</f>
        <v>0</v>
      </c>
      <c r="FP18" s="9">
        <f t="shared" ref="FP18:FP22" si="247">AP18+DC18</f>
        <v>0</v>
      </c>
      <c r="FQ18" s="9">
        <f t="shared" ref="FQ18:FQ22" si="248">AQ18+DD18</f>
        <v>0</v>
      </c>
      <c r="FR18" s="9">
        <f t="shared" ref="FR18:FR22" si="249">AR18+DE18</f>
        <v>2</v>
      </c>
      <c r="FS18" s="9">
        <f t="shared" ref="FS18:FS22" si="250">AS18+DF18</f>
        <v>10.666666666666666</v>
      </c>
      <c r="FT18" s="9">
        <f t="shared" ref="FT18:FT22" si="251">AT18+DG18</f>
        <v>0</v>
      </c>
      <c r="FU18" s="9">
        <f t="shared" ref="FU18:FU22" si="252">AU18+DH18</f>
        <v>0</v>
      </c>
      <c r="FV18" s="9">
        <f t="shared" ref="FV18:FV22" si="253">AV18+DI18</f>
        <v>0</v>
      </c>
      <c r="FW18" s="9">
        <f t="shared" ref="FW18:FW22" si="254">AW18+DJ18</f>
        <v>0</v>
      </c>
      <c r="FX18" s="9">
        <f t="shared" ref="FX18:FX22" si="255">AV18+DI18</f>
        <v>0</v>
      </c>
      <c r="FY18" s="9">
        <f t="shared" ref="FY18:FY22" si="256">DL18+AY18</f>
        <v>0</v>
      </c>
      <c r="FZ18" s="9">
        <f t="shared" ref="FZ18:FZ22" si="257">AX18+DK18</f>
        <v>0</v>
      </c>
      <c r="GA18" s="9">
        <f t="shared" ref="GA18:GA22" si="258">DM18+AZ18</f>
        <v>0</v>
      </c>
      <c r="GB18" s="9">
        <f t="shared" ref="GB18:GB22" si="259">AZ18+DM18</f>
        <v>0</v>
      </c>
      <c r="GC18" s="9">
        <f t="shared" ref="GC18:GC22" si="260">BA18+DN18</f>
        <v>0</v>
      </c>
      <c r="GD18" s="9">
        <f t="shared" ref="GD18:GD22" si="261">BB18+DO18</f>
        <v>0</v>
      </c>
      <c r="GE18" s="9">
        <f t="shared" ref="GE18:GE22" si="262">BC18+DP18</f>
        <v>0</v>
      </c>
      <c r="GF18" s="9">
        <f t="shared" ref="GF18:GF22" si="263">BD18+DQ18</f>
        <v>0</v>
      </c>
      <c r="GG18" s="9">
        <f t="shared" ref="GG18:GG22" si="264">BE18+DR18</f>
        <v>0</v>
      </c>
      <c r="GH18" s="9">
        <f t="shared" ref="GH18:GH22" si="265">BF18+DS18</f>
        <v>169.16666666666666</v>
      </c>
      <c r="GI18" s="9">
        <f t="shared" ref="GI18:GI22" si="266">SUM(BG18+DT18)</f>
        <v>100.66666666666666</v>
      </c>
      <c r="GJ18" s="133"/>
      <c r="GK18" s="134"/>
      <c r="GL18" s="179"/>
      <c r="GM18" s="180"/>
      <c r="GN18" s="8"/>
      <c r="GO18" s="138"/>
      <c r="GQ18" s="9"/>
      <c r="GR18" s="9"/>
      <c r="GS18" s="1"/>
      <c r="GT18" s="128"/>
      <c r="GU18" s="13"/>
      <c r="GV18" s="1"/>
      <c r="GW18" s="40"/>
    </row>
    <row r="19" spans="1:205" ht="34.5" customHeight="1" x14ac:dyDescent="0.3">
      <c r="A19" s="24"/>
      <c r="B19" s="2"/>
      <c r="C19" s="2"/>
      <c r="BF19" s="2"/>
      <c r="BG19" s="2"/>
      <c r="BH19" s="1"/>
      <c r="BI19" s="181"/>
      <c r="BJ19" s="4"/>
      <c r="BK19" s="4"/>
      <c r="BL19" s="4"/>
      <c r="BM19" s="141"/>
      <c r="BN19" s="24"/>
      <c r="BO19" s="1" t="s">
        <v>82</v>
      </c>
      <c r="BP19" s="127" t="s">
        <v>118</v>
      </c>
      <c r="BQ19" s="139" t="s">
        <v>84</v>
      </c>
      <c r="BR19" s="143" t="s">
        <v>126</v>
      </c>
      <c r="BS19" s="143" t="s">
        <v>127</v>
      </c>
      <c r="BT19" s="139">
        <v>4</v>
      </c>
      <c r="BU19" s="139">
        <f>30+30</f>
        <v>60</v>
      </c>
      <c r="BV19" s="139">
        <v>1</v>
      </c>
      <c r="BW19" s="139">
        <v>2</v>
      </c>
      <c r="BX19" s="139">
        <f>SUM(BW19)*2</f>
        <v>4</v>
      </c>
      <c r="BY19" s="1">
        <v>50</v>
      </c>
      <c r="BZ19" s="129">
        <f>SUM(CA19+CC19+CE19+CG19+CI19)</f>
        <v>50</v>
      </c>
      <c r="CA19" s="14">
        <v>30</v>
      </c>
      <c r="CB19" s="11">
        <v>32</v>
      </c>
      <c r="CC19" s="14">
        <v>20</v>
      </c>
      <c r="CD19" s="11">
        <v>36</v>
      </c>
      <c r="CE19" s="14"/>
      <c r="CF19" s="11">
        <f>SUM(CE19)*BW19</f>
        <v>0</v>
      </c>
      <c r="CG19" s="14"/>
      <c r="CH19" s="11">
        <f>SUM(CG19)*BX19</f>
        <v>0</v>
      </c>
      <c r="CI19" s="14"/>
      <c r="CJ19" s="11">
        <f>SUM(CI19)*BW19*5</f>
        <v>0</v>
      </c>
      <c r="CK19" s="80">
        <f>SUM(BW19*DK19*2+BX19*DM19*2)</f>
        <v>0</v>
      </c>
      <c r="CL19" s="81">
        <f>SUM(BY19*5/100*BW19)</f>
        <v>5</v>
      </c>
      <c r="CM19" s="14"/>
      <c r="CN19" s="11"/>
      <c r="CO19" s="14"/>
      <c r="CP19" s="80">
        <f>SUM(CO19)*3*BU19/5</f>
        <v>0</v>
      </c>
      <c r="CQ19" s="14"/>
      <c r="CR19" s="82">
        <f>SUM(CQ19*BU19*(30+4))</f>
        <v>0</v>
      </c>
      <c r="CS19" s="14"/>
      <c r="CT19" s="11">
        <f>SUM(CS19*BU19*3)</f>
        <v>0</v>
      </c>
      <c r="CU19" s="14"/>
      <c r="CV19" s="80">
        <f>SUM(CU19*BU19/3)</f>
        <v>0</v>
      </c>
      <c r="CW19" s="14"/>
      <c r="CX19" s="80">
        <f>SUM(CW19*BU19*2/3)</f>
        <v>0</v>
      </c>
      <c r="CY19" s="14">
        <v>1</v>
      </c>
      <c r="CZ19" s="11">
        <f>SUM(CY19*BU19)*2</f>
        <v>120</v>
      </c>
      <c r="DA19" s="14"/>
      <c r="DB19" s="11">
        <f>SUM(DA19*BW19)</f>
        <v>0</v>
      </c>
      <c r="DC19" s="14"/>
      <c r="DD19" s="80">
        <f>SUM(DC19*BU19*2)</f>
        <v>0</v>
      </c>
      <c r="DE19" s="14">
        <v>1</v>
      </c>
      <c r="DF19" s="80">
        <f>DE19*BW19*6</f>
        <v>12</v>
      </c>
      <c r="DG19" s="14"/>
      <c r="DH19" s="80">
        <f>DG19*BU19/3</f>
        <v>0</v>
      </c>
      <c r="DI19" s="14"/>
      <c r="DJ19" s="11">
        <f>SUM(BW19*DI19*6)</f>
        <v>0</v>
      </c>
      <c r="DK19" s="14"/>
      <c r="DL19" s="80">
        <f>SUM(BW19*DK19*8)</f>
        <v>0</v>
      </c>
      <c r="DM19" s="14"/>
      <c r="DN19" s="80">
        <f>SUM(DM19*BX19*5*6)</f>
        <v>0</v>
      </c>
      <c r="DO19" s="14"/>
      <c r="DP19" s="80">
        <f>SUM(DO19*BX19*4*6)</f>
        <v>0</v>
      </c>
      <c r="DQ19" s="14"/>
      <c r="DR19" s="10">
        <f>SUM(DQ19*50)</f>
        <v>0</v>
      </c>
      <c r="DS19" s="81">
        <f>CB19+CD19+CF19+CH19+CJ19+CK19+CL19+CN19+CP19+CR19+CT19+CV19+CX19+CZ19+DB19+DD19+DF19+DH19+DJ19+DL19+DN19+DP19+DR19</f>
        <v>205</v>
      </c>
      <c r="DT19" s="81">
        <f>DP19+DN19+DL19+DJ19+DF19+DD19+CK19+CJ19+CH19+CF19+CD19+CB19</f>
        <v>80</v>
      </c>
      <c r="DU19" s="112">
        <f t="shared" si="39"/>
        <v>80</v>
      </c>
      <c r="DV19" s="140"/>
      <c r="DW19" s="4"/>
      <c r="DX19" s="4"/>
      <c r="DY19" s="4"/>
      <c r="DZ19" s="141"/>
      <c r="EA19" s="24"/>
      <c r="EB19" s="10"/>
      <c r="EC19" s="142"/>
      <c r="ED19" s="142"/>
      <c r="EE19" s="4"/>
      <c r="EF19" s="4"/>
      <c r="EG19" s="4"/>
      <c r="EH19" s="4"/>
      <c r="EI19" s="4"/>
      <c r="EJ19" s="4"/>
      <c r="EK19" s="4"/>
      <c r="EL19" s="4"/>
      <c r="EM19" s="4"/>
      <c r="EN19" s="4"/>
      <c r="EO19" s="9">
        <f t="shared" si="220"/>
        <v>32</v>
      </c>
      <c r="EP19" s="9">
        <f t="shared" si="221"/>
        <v>20</v>
      </c>
      <c r="EQ19" s="9">
        <f t="shared" si="222"/>
        <v>36</v>
      </c>
      <c r="ER19" s="9">
        <f t="shared" si="223"/>
        <v>0</v>
      </c>
      <c r="ES19" s="9">
        <f t="shared" si="224"/>
        <v>0</v>
      </c>
      <c r="ET19" s="9">
        <f t="shared" si="225"/>
        <v>0</v>
      </c>
      <c r="EU19" s="9">
        <f t="shared" si="226"/>
        <v>0</v>
      </c>
      <c r="EV19" s="9">
        <f t="shared" si="227"/>
        <v>0</v>
      </c>
      <c r="EW19" s="9">
        <f t="shared" si="228"/>
        <v>0</v>
      </c>
      <c r="EX19" s="9">
        <f t="shared" si="229"/>
        <v>0</v>
      </c>
      <c r="EY19" s="9">
        <f t="shared" si="230"/>
        <v>5</v>
      </c>
      <c r="EZ19" s="9">
        <f t="shared" si="231"/>
        <v>0</v>
      </c>
      <c r="FA19" s="9">
        <f t="shared" si="232"/>
        <v>0</v>
      </c>
      <c r="FB19" s="9">
        <f t="shared" si="233"/>
        <v>0</v>
      </c>
      <c r="FC19" s="9">
        <f t="shared" si="234"/>
        <v>0</v>
      </c>
      <c r="FD19" s="9">
        <f t="shared" si="235"/>
        <v>0</v>
      </c>
      <c r="FE19" s="9">
        <f t="shared" si="236"/>
        <v>0</v>
      </c>
      <c r="FF19" s="9">
        <f t="shared" si="237"/>
        <v>0</v>
      </c>
      <c r="FG19" s="9">
        <f t="shared" si="238"/>
        <v>0</v>
      </c>
      <c r="FH19" s="9">
        <f t="shared" si="239"/>
        <v>0</v>
      </c>
      <c r="FI19" s="9">
        <f t="shared" si="240"/>
        <v>0</v>
      </c>
      <c r="FJ19" s="9">
        <f t="shared" si="241"/>
        <v>0</v>
      </c>
      <c r="FK19" s="9">
        <f t="shared" si="242"/>
        <v>0</v>
      </c>
      <c r="FL19" s="9">
        <f t="shared" si="243"/>
        <v>1</v>
      </c>
      <c r="FM19" s="9">
        <f t="shared" si="244"/>
        <v>120</v>
      </c>
      <c r="FN19" s="9">
        <f t="shared" si="245"/>
        <v>0</v>
      </c>
      <c r="FO19" s="9">
        <f t="shared" si="246"/>
        <v>0</v>
      </c>
      <c r="FP19" s="9">
        <f t="shared" si="247"/>
        <v>0</v>
      </c>
      <c r="FQ19" s="9">
        <f t="shared" si="248"/>
        <v>0</v>
      </c>
      <c r="FR19" s="9">
        <f t="shared" si="249"/>
        <v>1</v>
      </c>
      <c r="FS19" s="9">
        <f t="shared" si="250"/>
        <v>12</v>
      </c>
      <c r="FT19" s="9">
        <f t="shared" si="251"/>
        <v>0</v>
      </c>
      <c r="FU19" s="9">
        <f t="shared" si="252"/>
        <v>0</v>
      </c>
      <c r="FV19" s="9">
        <f t="shared" si="253"/>
        <v>0</v>
      </c>
      <c r="FW19" s="9">
        <f t="shared" si="254"/>
        <v>0</v>
      </c>
      <c r="FX19" s="9">
        <f t="shared" si="255"/>
        <v>0</v>
      </c>
      <c r="FY19" s="9">
        <f t="shared" si="256"/>
        <v>0</v>
      </c>
      <c r="FZ19" s="9">
        <f t="shared" si="257"/>
        <v>0</v>
      </c>
      <c r="GA19" s="9">
        <f t="shared" si="258"/>
        <v>0</v>
      </c>
      <c r="GB19" s="9">
        <f t="shared" si="259"/>
        <v>0</v>
      </c>
      <c r="GC19" s="9">
        <f t="shared" si="260"/>
        <v>0</v>
      </c>
      <c r="GD19" s="9">
        <f t="shared" si="261"/>
        <v>0</v>
      </c>
      <c r="GE19" s="9">
        <f t="shared" si="262"/>
        <v>0</v>
      </c>
      <c r="GF19" s="9">
        <f t="shared" si="263"/>
        <v>0</v>
      </c>
      <c r="GG19" s="9">
        <f t="shared" si="264"/>
        <v>0</v>
      </c>
      <c r="GH19" s="9">
        <f t="shared" si="265"/>
        <v>205</v>
      </c>
      <c r="GI19" s="9">
        <f t="shared" si="266"/>
        <v>80</v>
      </c>
      <c r="GJ19" s="9">
        <f>SUM(BH19+DU19)</f>
        <v>80</v>
      </c>
      <c r="GK19" s="9">
        <f>SUM(BI19+DV19)</f>
        <v>0</v>
      </c>
      <c r="GL19" s="9"/>
      <c r="GM19" s="182"/>
      <c r="GN19" s="9"/>
      <c r="GO19" s="138"/>
      <c r="GQ19" s="9"/>
      <c r="GR19" s="9"/>
      <c r="GS19" s="1"/>
      <c r="GT19" s="128"/>
      <c r="GU19" s="13"/>
      <c r="GV19" s="1"/>
      <c r="GW19" s="40"/>
    </row>
    <row r="20" spans="1:205" ht="42" customHeight="1" x14ac:dyDescent="0.35">
      <c r="A20" s="24"/>
      <c r="B20" s="2"/>
      <c r="C20" s="2"/>
      <c r="BF20" s="2"/>
      <c r="BG20" s="2"/>
      <c r="BH20" s="80"/>
      <c r="BI20" s="80"/>
      <c r="BJ20" s="4"/>
      <c r="BK20" s="4"/>
      <c r="BL20" s="4"/>
      <c r="BM20" s="141"/>
      <c r="BN20" s="24"/>
      <c r="BO20" s="183" t="s">
        <v>90</v>
      </c>
      <c r="BP20" s="184" t="s">
        <v>118</v>
      </c>
      <c r="BQ20" s="184" t="s">
        <v>84</v>
      </c>
      <c r="BR20" s="184" t="s">
        <v>119</v>
      </c>
      <c r="BS20" s="184" t="s">
        <v>89</v>
      </c>
      <c r="BT20" s="185">
        <v>2</v>
      </c>
      <c r="BU20" s="185">
        <v>16</v>
      </c>
      <c r="BV20" s="185">
        <v>1</v>
      </c>
      <c r="BW20" s="185">
        <v>1</v>
      </c>
      <c r="BX20" s="185">
        <v>2</v>
      </c>
      <c r="BY20" s="183">
        <v>40</v>
      </c>
      <c r="BZ20" s="147">
        <f>SUM(CA20+CC20+CE20+CG20+CI20)</f>
        <v>40</v>
      </c>
      <c r="CA20" s="186">
        <v>16</v>
      </c>
      <c r="CB20" s="187">
        <f t="shared" ref="CB20" si="267">SUM(CA20)*BV20</f>
        <v>16</v>
      </c>
      <c r="CC20" s="186">
        <v>24</v>
      </c>
      <c r="CD20" s="187">
        <f>BW20*CC20</f>
        <v>24</v>
      </c>
      <c r="CE20" s="186"/>
      <c r="CF20" s="187">
        <f t="shared" ref="CF20" si="268">SUM(CE20)*BW20</f>
        <v>0</v>
      </c>
      <c r="CG20" s="186"/>
      <c r="CH20" s="187">
        <f t="shared" ref="CH20" si="269">SUM(CG20)*BX20</f>
        <v>0</v>
      </c>
      <c r="CI20" s="186"/>
      <c r="CJ20" s="187">
        <f t="shared" ref="CJ20" si="270">SUM(CI20)*BW20*5</f>
        <v>0</v>
      </c>
      <c r="CK20" s="188">
        <f t="shared" ref="CK20" si="271">SUM(BW20*DK20*2+BX20*DM20*2)</f>
        <v>0</v>
      </c>
      <c r="CL20" s="189">
        <f t="shared" ref="CL20" si="272">SUM(BY20*5/100*BW20)</f>
        <v>2</v>
      </c>
      <c r="CM20" s="186"/>
      <c r="CN20" s="187"/>
      <c r="CO20" s="186"/>
      <c r="CP20" s="189">
        <f>SUM(CO20)*3*BU20/5</f>
        <v>0</v>
      </c>
      <c r="CQ20" s="186"/>
      <c r="CR20" s="187">
        <f t="shared" ref="CR20" si="273">SUM(CQ20*BU20*(30+4))</f>
        <v>0</v>
      </c>
      <c r="CS20" s="186"/>
      <c r="CT20" s="187">
        <f t="shared" ref="CT20" si="274">SUM(CS20*BU20*3)</f>
        <v>0</v>
      </c>
      <c r="CU20" s="186"/>
      <c r="CV20" s="190">
        <f t="shared" ref="CV20" si="275">SUM(CU20*BU20/3)</f>
        <v>0</v>
      </c>
      <c r="CW20" s="186"/>
      <c r="CX20" s="188">
        <f t="shared" ref="CX20" si="276">SUM(CW20*BU20*2/3)</f>
        <v>0</v>
      </c>
      <c r="CY20" s="186">
        <v>1</v>
      </c>
      <c r="CZ20" s="187">
        <f>SUM(CY20*BU20*2)</f>
        <v>32</v>
      </c>
      <c r="DA20" s="186"/>
      <c r="DB20" s="187">
        <f t="shared" ref="DB20" si="277">SUM(DA20*BW20)</f>
        <v>0</v>
      </c>
      <c r="DC20" s="186"/>
      <c r="DD20" s="189">
        <f t="shared" ref="DD20" si="278">SUM(DC20*BU20*2)</f>
        <v>0</v>
      </c>
      <c r="DE20" s="186">
        <v>1</v>
      </c>
      <c r="DF20" s="80">
        <f>DE20*BU20/3</f>
        <v>5.333333333333333</v>
      </c>
      <c r="DG20" s="191"/>
      <c r="DH20" s="188">
        <f t="shared" ref="DH20" si="279">DG20*BU20/3</f>
        <v>0</v>
      </c>
      <c r="DI20" s="186"/>
      <c r="DJ20" s="192">
        <f t="shared" ref="DJ20" si="280">SUM(BW20*DI20*6)</f>
        <v>0</v>
      </c>
      <c r="DK20" s="186"/>
      <c r="DL20" s="188">
        <f t="shared" ref="DL20" si="281">SUM(DK20*BU20/3)</f>
        <v>0</v>
      </c>
      <c r="DM20" s="186"/>
      <c r="DN20" s="188">
        <f t="shared" ref="DN20" si="282">SUM(DM20*BX20*5*6)</f>
        <v>0</v>
      </c>
      <c r="DO20" s="186"/>
      <c r="DP20" s="189">
        <f t="shared" ref="DP20" si="283">SUM(DO20*BX20*4*6)</f>
        <v>0</v>
      </c>
      <c r="DQ20" s="186"/>
      <c r="DR20" s="193">
        <f t="shared" ref="DR20" si="284">SUM(DQ20*50)</f>
        <v>0</v>
      </c>
      <c r="DS20" s="189">
        <f t="shared" ref="DS20" si="285">CB20+CD20+CF20+CH20+CJ20+CK20+CL20+CN20+CP20+CR20+CT20+CV20+CX20+CZ20+DB20+DD20+DF20+DH20+DJ20+DL20+DN20+DP20+DR20</f>
        <v>79.333333333333329</v>
      </c>
      <c r="DT20" s="189">
        <f t="shared" ref="DT20" si="286">DP20+DN20+DL20+DJ20+DF20+DD20+CK20+CJ20+CH20+CF20+CD20+CB20</f>
        <v>45.333333333333329</v>
      </c>
      <c r="DU20" s="112">
        <f t="shared" si="39"/>
        <v>45.333333333333336</v>
      </c>
      <c r="DV20" s="140"/>
      <c r="DW20" s="4"/>
      <c r="DX20" s="4"/>
      <c r="DY20" s="4"/>
      <c r="DZ20" s="141"/>
      <c r="EA20" s="24"/>
      <c r="EB20" s="10"/>
      <c r="EC20" s="142"/>
      <c r="ED20" s="142"/>
      <c r="EE20" s="4"/>
      <c r="EF20" s="4"/>
      <c r="EG20" s="4"/>
      <c r="EH20" s="4"/>
      <c r="EI20" s="4"/>
      <c r="EJ20" s="4"/>
      <c r="EK20" s="4"/>
      <c r="EL20" s="4"/>
      <c r="EM20" s="4"/>
      <c r="EN20" s="4"/>
      <c r="EO20" s="9">
        <f t="shared" si="220"/>
        <v>16</v>
      </c>
      <c r="EP20" s="9">
        <f t="shared" si="221"/>
        <v>24</v>
      </c>
      <c r="EQ20" s="9">
        <f t="shared" si="222"/>
        <v>24</v>
      </c>
      <c r="ER20" s="9">
        <f t="shared" si="223"/>
        <v>0</v>
      </c>
      <c r="ES20" s="9">
        <f t="shared" si="224"/>
        <v>0</v>
      </c>
      <c r="ET20" s="9">
        <f t="shared" si="225"/>
        <v>0</v>
      </c>
      <c r="EU20" s="9">
        <f t="shared" si="226"/>
        <v>0</v>
      </c>
      <c r="EV20" s="9">
        <f t="shared" si="227"/>
        <v>0</v>
      </c>
      <c r="EW20" s="9">
        <f t="shared" si="228"/>
        <v>0</v>
      </c>
      <c r="EX20" s="9">
        <f t="shared" si="229"/>
        <v>0</v>
      </c>
      <c r="EY20" s="9">
        <f t="shared" si="230"/>
        <v>2</v>
      </c>
      <c r="EZ20" s="9">
        <f t="shared" si="231"/>
        <v>0</v>
      </c>
      <c r="FA20" s="9">
        <f t="shared" si="232"/>
        <v>0</v>
      </c>
      <c r="FB20" s="9">
        <f t="shared" si="233"/>
        <v>0</v>
      </c>
      <c r="FC20" s="9">
        <f t="shared" si="234"/>
        <v>0</v>
      </c>
      <c r="FD20" s="9">
        <f t="shared" si="235"/>
        <v>0</v>
      </c>
      <c r="FE20" s="9">
        <f t="shared" si="236"/>
        <v>0</v>
      </c>
      <c r="FF20" s="9">
        <f t="shared" si="237"/>
        <v>0</v>
      </c>
      <c r="FG20" s="9">
        <f t="shared" si="238"/>
        <v>0</v>
      </c>
      <c r="FH20" s="9">
        <f t="shared" si="239"/>
        <v>0</v>
      </c>
      <c r="FI20" s="9">
        <f t="shared" si="240"/>
        <v>0</v>
      </c>
      <c r="FJ20" s="9">
        <f t="shared" si="241"/>
        <v>0</v>
      </c>
      <c r="FK20" s="9">
        <f t="shared" si="242"/>
        <v>0</v>
      </c>
      <c r="FL20" s="9">
        <f t="shared" si="243"/>
        <v>1</v>
      </c>
      <c r="FM20" s="9">
        <f t="shared" si="244"/>
        <v>32</v>
      </c>
      <c r="FN20" s="9">
        <f t="shared" si="245"/>
        <v>0</v>
      </c>
      <c r="FO20" s="9">
        <f t="shared" si="246"/>
        <v>0</v>
      </c>
      <c r="FP20" s="9">
        <f t="shared" si="247"/>
        <v>0</v>
      </c>
      <c r="FQ20" s="9">
        <f t="shared" si="248"/>
        <v>0</v>
      </c>
      <c r="FR20" s="9">
        <f t="shared" si="249"/>
        <v>1</v>
      </c>
      <c r="FS20" s="9">
        <f t="shared" si="250"/>
        <v>5.333333333333333</v>
      </c>
      <c r="FT20" s="9">
        <f t="shared" si="251"/>
        <v>0</v>
      </c>
      <c r="FU20" s="9">
        <f t="shared" si="252"/>
        <v>0</v>
      </c>
      <c r="FV20" s="9">
        <f t="shared" si="253"/>
        <v>0</v>
      </c>
      <c r="FW20" s="9">
        <f t="shared" si="254"/>
        <v>0</v>
      </c>
      <c r="FX20" s="9">
        <f t="shared" si="255"/>
        <v>0</v>
      </c>
      <c r="FY20" s="9">
        <f t="shared" si="256"/>
        <v>0</v>
      </c>
      <c r="FZ20" s="9">
        <f t="shared" si="257"/>
        <v>0</v>
      </c>
      <c r="GA20" s="9">
        <f t="shared" si="258"/>
        <v>0</v>
      </c>
      <c r="GB20" s="9">
        <f t="shared" si="259"/>
        <v>0</v>
      </c>
      <c r="GC20" s="9">
        <f t="shared" si="260"/>
        <v>0</v>
      </c>
      <c r="GD20" s="9">
        <f t="shared" si="261"/>
        <v>0</v>
      </c>
      <c r="GE20" s="9">
        <f t="shared" si="262"/>
        <v>0</v>
      </c>
      <c r="GF20" s="9">
        <f t="shared" si="263"/>
        <v>0</v>
      </c>
      <c r="GG20" s="9">
        <f t="shared" si="264"/>
        <v>0</v>
      </c>
      <c r="GH20" s="9">
        <f t="shared" si="265"/>
        <v>79.333333333333329</v>
      </c>
      <c r="GI20" s="9">
        <f t="shared" si="266"/>
        <v>45.333333333333329</v>
      </c>
      <c r="GJ20" s="133"/>
      <c r="GK20" s="134"/>
      <c r="GL20" s="113"/>
      <c r="GM20" s="114"/>
      <c r="GN20" s="115"/>
      <c r="GO20" s="138"/>
      <c r="GQ20" s="9"/>
      <c r="GR20" s="9"/>
      <c r="GS20" s="1"/>
      <c r="GT20" s="128"/>
      <c r="GU20" s="13"/>
      <c r="GV20" s="1"/>
      <c r="GW20" s="40"/>
    </row>
    <row r="21" spans="1:205" ht="24.95" customHeight="1" thickBot="1" x14ac:dyDescent="0.4">
      <c r="A21" s="24"/>
      <c r="B21" s="1"/>
      <c r="C21" s="128"/>
      <c r="D21" s="194"/>
      <c r="E21" s="127"/>
      <c r="F21" s="127"/>
      <c r="G21" s="127"/>
      <c r="H21" s="127"/>
      <c r="I21" s="127"/>
      <c r="J21" s="127"/>
      <c r="K21" s="127"/>
      <c r="L21" s="1"/>
      <c r="M21" s="129"/>
      <c r="N21" s="14"/>
      <c r="O21" s="11"/>
      <c r="P21" s="14"/>
      <c r="Q21" s="11"/>
      <c r="R21" s="14"/>
      <c r="S21" s="11"/>
      <c r="T21" s="14"/>
      <c r="U21" s="11"/>
      <c r="V21" s="14"/>
      <c r="W21" s="11"/>
      <c r="X21" s="80"/>
      <c r="Y21" s="337"/>
      <c r="Z21" s="14"/>
      <c r="AA21" s="11"/>
      <c r="AB21" s="14"/>
      <c r="AC21" s="80"/>
      <c r="AD21" s="14"/>
      <c r="AE21" s="195"/>
      <c r="AF21" s="14"/>
      <c r="AG21" s="11"/>
      <c r="AH21" s="14"/>
      <c r="AI21" s="80"/>
      <c r="AJ21" s="14"/>
      <c r="AK21" s="80"/>
      <c r="AL21" s="14"/>
      <c r="AM21" s="11"/>
      <c r="AN21" s="14"/>
      <c r="AO21" s="80"/>
      <c r="AP21" s="14"/>
      <c r="AQ21" s="11"/>
      <c r="AR21" s="14"/>
      <c r="AS21" s="80"/>
      <c r="AT21" s="14"/>
      <c r="AU21" s="80"/>
      <c r="AV21" s="14"/>
      <c r="AW21" s="80"/>
      <c r="AX21" s="14"/>
      <c r="AY21" s="80"/>
      <c r="AZ21" s="14"/>
      <c r="BA21" s="80"/>
      <c r="BB21" s="14"/>
      <c r="BC21" s="10"/>
      <c r="BD21" s="10"/>
      <c r="BE21" s="80"/>
      <c r="BF21" s="80"/>
      <c r="BG21" s="80"/>
      <c r="BH21" s="80"/>
      <c r="BI21" s="80"/>
      <c r="BJ21" s="4"/>
      <c r="BK21" s="4"/>
      <c r="BL21" s="4"/>
      <c r="BM21" s="141"/>
      <c r="BN21" s="24"/>
      <c r="DU21" s="112">
        <f t="shared" si="39"/>
        <v>0</v>
      </c>
      <c r="DV21" s="140"/>
      <c r="DW21" s="4"/>
      <c r="DX21" s="4"/>
      <c r="DY21" s="4"/>
      <c r="DZ21" s="141"/>
      <c r="EA21" s="24"/>
      <c r="EB21" s="10"/>
      <c r="EC21" s="142"/>
      <c r="ED21" s="142"/>
      <c r="EE21" s="4"/>
      <c r="EF21" s="4"/>
      <c r="EG21" s="4"/>
      <c r="EH21" s="4"/>
      <c r="EI21" s="4"/>
      <c r="EJ21" s="4"/>
      <c r="EK21" s="4"/>
      <c r="EL21" s="4"/>
      <c r="EM21" s="4"/>
      <c r="EN21" s="4"/>
      <c r="EO21" s="9">
        <f t="shared" si="220"/>
        <v>0</v>
      </c>
      <c r="EP21" s="9">
        <f t="shared" si="221"/>
        <v>0</v>
      </c>
      <c r="EQ21" s="9">
        <f t="shared" si="222"/>
        <v>0</v>
      </c>
      <c r="ER21" s="9">
        <f t="shared" si="223"/>
        <v>0</v>
      </c>
      <c r="ES21" s="9">
        <f t="shared" si="224"/>
        <v>0</v>
      </c>
      <c r="ET21" s="9">
        <f t="shared" si="225"/>
        <v>0</v>
      </c>
      <c r="EU21" s="9">
        <f t="shared" si="226"/>
        <v>0</v>
      </c>
      <c r="EV21" s="9">
        <f t="shared" si="227"/>
        <v>0</v>
      </c>
      <c r="EW21" s="9">
        <f t="shared" si="228"/>
        <v>0</v>
      </c>
      <c r="EX21" s="9">
        <f t="shared" si="229"/>
        <v>0</v>
      </c>
      <c r="EY21" s="9">
        <f t="shared" si="230"/>
        <v>0</v>
      </c>
      <c r="EZ21" s="9">
        <f t="shared" si="231"/>
        <v>0</v>
      </c>
      <c r="FA21" s="9">
        <f t="shared" si="232"/>
        <v>0</v>
      </c>
      <c r="FB21" s="9">
        <f t="shared" si="233"/>
        <v>0</v>
      </c>
      <c r="FC21" s="9">
        <f t="shared" si="234"/>
        <v>0</v>
      </c>
      <c r="FD21" s="9">
        <f t="shared" si="235"/>
        <v>0</v>
      </c>
      <c r="FE21" s="9">
        <f t="shared" si="236"/>
        <v>0</v>
      </c>
      <c r="FF21" s="9">
        <f t="shared" si="237"/>
        <v>0</v>
      </c>
      <c r="FG21" s="9">
        <f t="shared" si="238"/>
        <v>0</v>
      </c>
      <c r="FH21" s="9">
        <f t="shared" si="239"/>
        <v>0</v>
      </c>
      <c r="FI21" s="9">
        <f t="shared" si="240"/>
        <v>0</v>
      </c>
      <c r="FJ21" s="9">
        <f t="shared" si="241"/>
        <v>0</v>
      </c>
      <c r="FK21" s="9">
        <f t="shared" si="242"/>
        <v>0</v>
      </c>
      <c r="FL21" s="9">
        <f t="shared" si="243"/>
        <v>0</v>
      </c>
      <c r="FM21" s="9">
        <f t="shared" si="244"/>
        <v>0</v>
      </c>
      <c r="FN21" s="9">
        <f t="shared" si="245"/>
        <v>0</v>
      </c>
      <c r="FO21" s="9">
        <f t="shared" si="246"/>
        <v>0</v>
      </c>
      <c r="FP21" s="9">
        <f t="shared" si="247"/>
        <v>0</v>
      </c>
      <c r="FQ21" s="9">
        <f t="shared" si="248"/>
        <v>0</v>
      </c>
      <c r="FR21" s="9">
        <f t="shared" si="249"/>
        <v>0</v>
      </c>
      <c r="FS21" s="9">
        <f t="shared" si="250"/>
        <v>0</v>
      </c>
      <c r="FT21" s="9">
        <f t="shared" si="251"/>
        <v>0</v>
      </c>
      <c r="FU21" s="9">
        <f t="shared" si="252"/>
        <v>0</v>
      </c>
      <c r="FV21" s="9">
        <f t="shared" si="253"/>
        <v>0</v>
      </c>
      <c r="FW21" s="9">
        <f t="shared" si="254"/>
        <v>0</v>
      </c>
      <c r="FX21" s="9">
        <f t="shared" si="255"/>
        <v>0</v>
      </c>
      <c r="FY21" s="9">
        <f t="shared" si="256"/>
        <v>0</v>
      </c>
      <c r="FZ21" s="9">
        <f t="shared" si="257"/>
        <v>0</v>
      </c>
      <c r="GA21" s="9">
        <f t="shared" si="258"/>
        <v>0</v>
      </c>
      <c r="GB21" s="9">
        <f t="shared" si="259"/>
        <v>0</v>
      </c>
      <c r="GC21" s="9">
        <f t="shared" si="260"/>
        <v>0</v>
      </c>
      <c r="GD21" s="9">
        <f t="shared" si="261"/>
        <v>0</v>
      </c>
      <c r="GE21" s="9">
        <f t="shared" si="262"/>
        <v>0</v>
      </c>
      <c r="GF21" s="9">
        <f t="shared" si="263"/>
        <v>0</v>
      </c>
      <c r="GG21" s="9">
        <f t="shared" si="264"/>
        <v>0</v>
      </c>
      <c r="GH21" s="9">
        <f t="shared" si="265"/>
        <v>0</v>
      </c>
      <c r="GI21" s="9">
        <f t="shared" si="266"/>
        <v>0</v>
      </c>
      <c r="GJ21" s="133"/>
      <c r="GK21" s="134"/>
      <c r="GL21" s="113"/>
      <c r="GM21" s="114"/>
      <c r="GN21" s="115"/>
      <c r="GO21" s="138"/>
      <c r="GQ21" s="9"/>
      <c r="GR21" s="9"/>
      <c r="GS21" s="1"/>
      <c r="GT21" s="128"/>
      <c r="GU21" s="13"/>
      <c r="GV21" s="1"/>
      <c r="GW21" s="40"/>
    </row>
    <row r="22" spans="1:205" ht="24.95" customHeight="1" thickBot="1" x14ac:dyDescent="0.4">
      <c r="A22" s="24"/>
      <c r="B22" s="196"/>
      <c r="C22" s="197"/>
      <c r="D22" s="157"/>
      <c r="E22" s="197"/>
      <c r="F22" s="156"/>
      <c r="G22" s="198"/>
      <c r="H22" s="198"/>
      <c r="I22" s="198"/>
      <c r="J22" s="198"/>
      <c r="K22" s="198"/>
      <c r="L22" s="159"/>
      <c r="M22" s="160"/>
      <c r="N22" s="161"/>
      <c r="O22" s="155"/>
      <c r="P22" s="161"/>
      <c r="Q22" s="155"/>
      <c r="R22" s="161"/>
      <c r="S22" s="155"/>
      <c r="T22" s="161"/>
      <c r="U22" s="155"/>
      <c r="V22" s="162"/>
      <c r="W22" s="155"/>
      <c r="X22" s="155"/>
      <c r="Y22" s="340"/>
      <c r="Z22" s="162"/>
      <c r="AA22" s="155"/>
      <c r="AB22" s="162"/>
      <c r="AC22" s="155"/>
      <c r="AD22" s="162"/>
      <c r="AE22" s="163"/>
      <c r="AF22" s="162"/>
      <c r="AG22" s="155"/>
      <c r="AH22" s="162"/>
      <c r="AI22" s="155"/>
      <c r="AJ22" s="162"/>
      <c r="AK22" s="155"/>
      <c r="AL22" s="162"/>
      <c r="AM22" s="155"/>
      <c r="AN22" s="162"/>
      <c r="AO22" s="155"/>
      <c r="AP22" s="162"/>
      <c r="AQ22" s="155"/>
      <c r="AR22" s="162"/>
      <c r="AS22" s="155"/>
      <c r="AT22" s="162"/>
      <c r="AU22" s="155"/>
      <c r="AV22" s="162"/>
      <c r="AW22" s="155"/>
      <c r="AX22" s="162"/>
      <c r="AY22" s="155"/>
      <c r="AZ22" s="162"/>
      <c r="BA22" s="155"/>
      <c r="BB22" s="162"/>
      <c r="BC22" s="155"/>
      <c r="BD22" s="155"/>
      <c r="BE22" s="155"/>
      <c r="BF22" s="164"/>
      <c r="BG22" s="165"/>
      <c r="BH22" s="155"/>
      <c r="BI22" s="199"/>
      <c r="BJ22" s="4"/>
      <c r="BK22" s="4"/>
      <c r="BL22" s="4"/>
      <c r="BM22" s="141"/>
      <c r="BN22" s="24"/>
      <c r="BO22" s="1"/>
      <c r="BP22" s="128"/>
      <c r="BQ22" s="128"/>
      <c r="BR22" s="128"/>
      <c r="BS22" s="128"/>
      <c r="BT22" s="128"/>
      <c r="BU22" s="128"/>
      <c r="BV22" s="128"/>
      <c r="BW22" s="128"/>
      <c r="BX22" s="128"/>
      <c r="BY22" s="1"/>
      <c r="BZ22" s="129"/>
      <c r="CA22" s="14"/>
      <c r="CB22" s="11"/>
      <c r="CC22" s="14"/>
      <c r="CD22" s="11"/>
      <c r="CE22" s="14"/>
      <c r="CF22" s="11"/>
      <c r="CG22" s="14"/>
      <c r="CH22" s="11"/>
      <c r="CI22" s="14"/>
      <c r="CJ22" s="11"/>
      <c r="CK22" s="80"/>
      <c r="CL22" s="80"/>
      <c r="CM22" s="14"/>
      <c r="CN22" s="11"/>
      <c r="CO22" s="14"/>
      <c r="CP22" s="80"/>
      <c r="CQ22" s="14"/>
      <c r="CR22" s="82"/>
      <c r="CS22" s="14"/>
      <c r="CT22" s="11">
        <f>SUM(CS22*BU22*3)</f>
        <v>0</v>
      </c>
      <c r="CU22" s="14">
        <v>1</v>
      </c>
      <c r="CV22" s="80"/>
      <c r="CW22" s="14"/>
      <c r="CX22" s="80">
        <f>SUM(CW22*BU22*2/3)</f>
        <v>0</v>
      </c>
      <c r="CY22" s="14"/>
      <c r="CZ22" s="11">
        <f t="shared" ref="CZ22" si="287">SUM(CY22*BU22)</f>
        <v>0</v>
      </c>
      <c r="DA22" s="14"/>
      <c r="DB22" s="11">
        <f t="shared" ref="DB22" si="288">SUM(DA22*BW22)</f>
        <v>0</v>
      </c>
      <c r="DC22" s="14"/>
      <c r="DD22" s="80">
        <f t="shared" ref="DD22" si="289">SUM(DC22*BU22*2)</f>
        <v>0</v>
      </c>
      <c r="DE22" s="14"/>
      <c r="DF22" s="80">
        <f t="shared" ref="DF22" si="290">SUM(BW22*DE22*6)</f>
        <v>0</v>
      </c>
      <c r="DG22" s="14"/>
      <c r="DH22" s="11"/>
      <c r="DI22" s="14"/>
      <c r="DJ22" s="80"/>
      <c r="DK22" s="14"/>
      <c r="DL22" s="80"/>
      <c r="DM22" s="14"/>
      <c r="DN22" s="80"/>
      <c r="DO22" s="14"/>
      <c r="DP22" s="10"/>
      <c r="DQ22" s="10"/>
      <c r="DR22" s="80"/>
      <c r="DS22" s="80"/>
      <c r="DT22" s="80"/>
      <c r="DU22" s="112">
        <f t="shared" si="39"/>
        <v>0</v>
      </c>
      <c r="DV22" s="140"/>
      <c r="DW22" s="4"/>
      <c r="DX22" s="4"/>
      <c r="DY22" s="4"/>
      <c r="DZ22" s="141"/>
      <c r="EA22" s="24"/>
      <c r="EB22" s="10"/>
      <c r="EC22" s="142"/>
      <c r="ED22" s="142"/>
      <c r="EE22" s="4"/>
      <c r="EF22" s="4"/>
      <c r="EG22" s="4"/>
      <c r="EH22" s="4"/>
      <c r="EI22" s="4"/>
      <c r="EJ22" s="4"/>
      <c r="EK22" s="4"/>
      <c r="EL22" s="4"/>
      <c r="EM22" s="4"/>
      <c r="EN22" s="4"/>
      <c r="EO22" s="9">
        <f t="shared" si="220"/>
        <v>0</v>
      </c>
      <c r="EP22" s="9">
        <f t="shared" si="221"/>
        <v>0</v>
      </c>
      <c r="EQ22" s="9">
        <f t="shared" si="222"/>
        <v>0</v>
      </c>
      <c r="ER22" s="9">
        <f t="shared" si="223"/>
        <v>0</v>
      </c>
      <c r="ES22" s="9">
        <f t="shared" si="224"/>
        <v>0</v>
      </c>
      <c r="ET22" s="9">
        <f t="shared" si="225"/>
        <v>0</v>
      </c>
      <c r="EU22" s="9">
        <f t="shared" si="226"/>
        <v>0</v>
      </c>
      <c r="EV22" s="9">
        <f t="shared" si="227"/>
        <v>0</v>
      </c>
      <c r="EW22" s="9">
        <f t="shared" si="228"/>
        <v>0</v>
      </c>
      <c r="EX22" s="9">
        <f t="shared" si="229"/>
        <v>0</v>
      </c>
      <c r="EY22" s="9">
        <f t="shared" si="230"/>
        <v>0</v>
      </c>
      <c r="EZ22" s="9">
        <f t="shared" si="231"/>
        <v>0</v>
      </c>
      <c r="FA22" s="9">
        <f t="shared" si="232"/>
        <v>0</v>
      </c>
      <c r="FB22" s="9">
        <f t="shared" si="233"/>
        <v>0</v>
      </c>
      <c r="FC22" s="9">
        <f t="shared" si="234"/>
        <v>0</v>
      </c>
      <c r="FD22" s="9">
        <f t="shared" si="235"/>
        <v>0</v>
      </c>
      <c r="FE22" s="9">
        <f t="shared" si="236"/>
        <v>0</v>
      </c>
      <c r="FF22" s="9">
        <f t="shared" si="237"/>
        <v>0</v>
      </c>
      <c r="FG22" s="9">
        <f t="shared" si="238"/>
        <v>0</v>
      </c>
      <c r="FH22" s="9">
        <f t="shared" si="239"/>
        <v>1</v>
      </c>
      <c r="FI22" s="9">
        <f t="shared" si="240"/>
        <v>0</v>
      </c>
      <c r="FJ22" s="9">
        <f t="shared" si="241"/>
        <v>0</v>
      </c>
      <c r="FK22" s="9">
        <f t="shared" si="242"/>
        <v>0</v>
      </c>
      <c r="FL22" s="9">
        <f t="shared" si="243"/>
        <v>0</v>
      </c>
      <c r="FM22" s="9">
        <f t="shared" si="244"/>
        <v>0</v>
      </c>
      <c r="FN22" s="9">
        <f t="shared" si="245"/>
        <v>0</v>
      </c>
      <c r="FO22" s="9">
        <f t="shared" si="246"/>
        <v>0</v>
      </c>
      <c r="FP22" s="9">
        <f t="shared" si="247"/>
        <v>0</v>
      </c>
      <c r="FQ22" s="9">
        <f t="shared" si="248"/>
        <v>0</v>
      </c>
      <c r="FR22" s="9">
        <f t="shared" si="249"/>
        <v>0</v>
      </c>
      <c r="FS22" s="9">
        <f t="shared" si="250"/>
        <v>0</v>
      </c>
      <c r="FT22" s="9">
        <f t="shared" si="251"/>
        <v>0</v>
      </c>
      <c r="FU22" s="9">
        <f t="shared" si="252"/>
        <v>0</v>
      </c>
      <c r="FV22" s="9">
        <f t="shared" si="253"/>
        <v>0</v>
      </c>
      <c r="FW22" s="9">
        <f t="shared" si="254"/>
        <v>0</v>
      </c>
      <c r="FX22" s="9">
        <f t="shared" si="255"/>
        <v>0</v>
      </c>
      <c r="FY22" s="9">
        <f t="shared" si="256"/>
        <v>0</v>
      </c>
      <c r="FZ22" s="9">
        <f t="shared" si="257"/>
        <v>0</v>
      </c>
      <c r="GA22" s="9">
        <f t="shared" si="258"/>
        <v>0</v>
      </c>
      <c r="GB22" s="9">
        <f t="shared" si="259"/>
        <v>0</v>
      </c>
      <c r="GC22" s="9">
        <f t="shared" si="260"/>
        <v>0</v>
      </c>
      <c r="GD22" s="9">
        <f t="shared" si="261"/>
        <v>0</v>
      </c>
      <c r="GE22" s="9">
        <f t="shared" si="262"/>
        <v>0</v>
      </c>
      <c r="GF22" s="9">
        <f t="shared" si="263"/>
        <v>0</v>
      </c>
      <c r="GG22" s="9">
        <f t="shared" si="264"/>
        <v>0</v>
      </c>
      <c r="GH22" s="9">
        <f t="shared" si="265"/>
        <v>0</v>
      </c>
      <c r="GI22" s="9">
        <f t="shared" si="266"/>
        <v>0</v>
      </c>
      <c r="GJ22" s="133"/>
      <c r="GK22" s="134"/>
      <c r="GL22" s="113"/>
      <c r="GM22" s="114"/>
      <c r="GN22" s="115"/>
      <c r="GO22" s="138"/>
      <c r="GQ22" s="9"/>
      <c r="GR22" s="9"/>
      <c r="GS22" s="1"/>
      <c r="GT22" s="128"/>
      <c r="GU22" s="13"/>
      <c r="GV22" s="1"/>
      <c r="GW22" s="40"/>
    </row>
    <row r="23" spans="1:205" ht="24.95" customHeight="1" x14ac:dyDescent="0.3">
      <c r="A23" s="25">
        <v>3</v>
      </c>
      <c r="B23" s="106" t="s">
        <v>75</v>
      </c>
      <c r="C23" s="106" t="s">
        <v>52</v>
      </c>
      <c r="D23" s="200">
        <v>1</v>
      </c>
      <c r="E23" s="106"/>
      <c r="F23" s="106"/>
      <c r="G23" s="106"/>
      <c r="H23" s="106"/>
      <c r="I23" s="106"/>
      <c r="J23" s="106"/>
      <c r="K23" s="106"/>
      <c r="L23" s="106"/>
      <c r="M23" s="106"/>
      <c r="N23" s="111"/>
      <c r="O23" s="107">
        <f>SUM(O24:O29)</f>
        <v>4</v>
      </c>
      <c r="P23" s="107">
        <f t="shared" ref="P23:BE23" si="291">SUM(P24:P29)</f>
        <v>78</v>
      </c>
      <c r="Q23" s="107">
        <f t="shared" si="291"/>
        <v>78</v>
      </c>
      <c r="R23" s="107">
        <f t="shared" si="291"/>
        <v>2</v>
      </c>
      <c r="S23" s="107">
        <f t="shared" si="291"/>
        <v>2</v>
      </c>
      <c r="T23" s="107">
        <f t="shared" si="291"/>
        <v>0</v>
      </c>
      <c r="U23" s="107">
        <f t="shared" si="291"/>
        <v>0</v>
      </c>
      <c r="V23" s="107">
        <f t="shared" si="291"/>
        <v>0</v>
      </c>
      <c r="W23" s="107">
        <f t="shared" si="291"/>
        <v>0</v>
      </c>
      <c r="X23" s="107">
        <f t="shared" si="291"/>
        <v>2</v>
      </c>
      <c r="Y23" s="336">
        <f t="shared" si="291"/>
        <v>9.3999999999999986</v>
      </c>
      <c r="Z23" s="107">
        <f t="shared" si="291"/>
        <v>0</v>
      </c>
      <c r="AA23" s="107">
        <f t="shared" si="291"/>
        <v>0</v>
      </c>
      <c r="AB23" s="107">
        <f t="shared" si="291"/>
        <v>0</v>
      </c>
      <c r="AC23" s="107">
        <f t="shared" si="291"/>
        <v>0</v>
      </c>
      <c r="AD23" s="107">
        <f t="shared" si="291"/>
        <v>1</v>
      </c>
      <c r="AE23" s="107">
        <f t="shared" si="291"/>
        <v>30</v>
      </c>
      <c r="AF23" s="107">
        <f t="shared" si="291"/>
        <v>0</v>
      </c>
      <c r="AG23" s="107">
        <f t="shared" si="291"/>
        <v>0</v>
      </c>
      <c r="AH23" s="107">
        <f t="shared" si="291"/>
        <v>1</v>
      </c>
      <c r="AI23" s="107">
        <f t="shared" si="291"/>
        <v>7</v>
      </c>
      <c r="AJ23" s="107">
        <f t="shared" si="291"/>
        <v>0</v>
      </c>
      <c r="AK23" s="107">
        <f t="shared" si="291"/>
        <v>0</v>
      </c>
      <c r="AL23" s="107">
        <f t="shared" si="291"/>
        <v>2</v>
      </c>
      <c r="AM23" s="107">
        <f t="shared" si="291"/>
        <v>112</v>
      </c>
      <c r="AN23" s="107">
        <f t="shared" si="291"/>
        <v>0</v>
      </c>
      <c r="AO23" s="107">
        <f t="shared" si="291"/>
        <v>0</v>
      </c>
      <c r="AP23" s="107">
        <f t="shared" si="291"/>
        <v>0</v>
      </c>
      <c r="AQ23" s="107">
        <f t="shared" si="291"/>
        <v>0</v>
      </c>
      <c r="AR23" s="107">
        <f t="shared" si="291"/>
        <v>1</v>
      </c>
      <c r="AS23" s="107">
        <f t="shared" si="291"/>
        <v>6</v>
      </c>
      <c r="AT23" s="107">
        <f t="shared" si="291"/>
        <v>1</v>
      </c>
      <c r="AU23" s="107">
        <f t="shared" si="291"/>
        <v>0</v>
      </c>
      <c r="AV23" s="107">
        <f t="shared" si="291"/>
        <v>0</v>
      </c>
      <c r="AW23" s="107">
        <f t="shared" si="291"/>
        <v>8.6666666666666661</v>
      </c>
      <c r="AX23" s="107">
        <f t="shared" si="291"/>
        <v>1</v>
      </c>
      <c r="AY23" s="107">
        <f t="shared" si="291"/>
        <v>8</v>
      </c>
      <c r="AZ23" s="107">
        <f t="shared" si="291"/>
        <v>0</v>
      </c>
      <c r="BA23" s="107">
        <f t="shared" si="291"/>
        <v>0</v>
      </c>
      <c r="BB23" s="107">
        <f t="shared" si="291"/>
        <v>0</v>
      </c>
      <c r="BC23" s="107">
        <f t="shared" si="291"/>
        <v>0</v>
      </c>
      <c r="BD23" s="107"/>
      <c r="BE23" s="107">
        <f t="shared" si="291"/>
        <v>0</v>
      </c>
      <c r="BF23" s="109">
        <f>SUM(BF24:BF29)</f>
        <v>267.06666666666666</v>
      </c>
      <c r="BG23" s="109">
        <f>SUM(BG24:BG29)</f>
        <v>100</v>
      </c>
      <c r="BH23" s="108"/>
      <c r="BI23" s="109"/>
      <c r="BJ23" s="106"/>
      <c r="BK23" s="106"/>
      <c r="BL23" s="106"/>
      <c r="BM23" s="110"/>
      <c r="BN23" s="25">
        <v>3</v>
      </c>
      <c r="BO23" s="106" t="s">
        <v>75</v>
      </c>
      <c r="BP23" s="106" t="s">
        <v>52</v>
      </c>
      <c r="BQ23" s="200">
        <v>1</v>
      </c>
      <c r="BR23" s="106"/>
      <c r="BS23" s="106"/>
      <c r="BT23" s="106"/>
      <c r="BU23" s="106"/>
      <c r="BV23" s="106"/>
      <c r="BW23" s="106"/>
      <c r="BX23" s="106"/>
      <c r="BY23" s="106">
        <f t="shared" ref="BY23:DE23" si="292">SUM(BY24:BY29)</f>
        <v>94</v>
      </c>
      <c r="BZ23" s="106">
        <f t="shared" si="292"/>
        <v>94</v>
      </c>
      <c r="CA23" s="106">
        <f t="shared" si="292"/>
        <v>48</v>
      </c>
      <c r="CB23" s="111">
        <f>SUM(CB24:CB29)</f>
        <v>48</v>
      </c>
      <c r="CC23" s="106">
        <f t="shared" si="292"/>
        <v>46</v>
      </c>
      <c r="CD23" s="111">
        <f>SUM(CD24:CD29)</f>
        <v>184</v>
      </c>
      <c r="CE23" s="106">
        <f t="shared" si="292"/>
        <v>0</v>
      </c>
      <c r="CF23" s="106">
        <f t="shared" si="292"/>
        <v>0</v>
      </c>
      <c r="CG23" s="106">
        <f t="shared" si="292"/>
        <v>0</v>
      </c>
      <c r="CH23" s="106">
        <f t="shared" si="292"/>
        <v>0</v>
      </c>
      <c r="CI23" s="106">
        <f t="shared" si="292"/>
        <v>0</v>
      </c>
      <c r="CJ23" s="106">
        <f t="shared" si="292"/>
        <v>0</v>
      </c>
      <c r="CK23" s="106">
        <f t="shared" si="292"/>
        <v>8</v>
      </c>
      <c r="CL23" s="175">
        <f>SUM(CL24:CL29)</f>
        <v>18.600000000000001</v>
      </c>
      <c r="CM23" s="106">
        <f t="shared" si="292"/>
        <v>0</v>
      </c>
      <c r="CN23" s="106">
        <f t="shared" si="292"/>
        <v>0</v>
      </c>
      <c r="CO23" s="106">
        <f t="shared" si="292"/>
        <v>0</v>
      </c>
      <c r="CP23" s="106">
        <f t="shared" si="292"/>
        <v>0</v>
      </c>
      <c r="CQ23" s="106">
        <f t="shared" si="292"/>
        <v>1</v>
      </c>
      <c r="CR23" s="106">
        <f t="shared" si="292"/>
        <v>30</v>
      </c>
      <c r="CS23" s="106">
        <f t="shared" si="292"/>
        <v>0</v>
      </c>
      <c r="CT23" s="106">
        <f t="shared" si="292"/>
        <v>0</v>
      </c>
      <c r="CU23" s="106">
        <f t="shared" si="292"/>
        <v>0</v>
      </c>
      <c r="CV23" s="106">
        <f t="shared" si="292"/>
        <v>0</v>
      </c>
      <c r="CW23" s="106">
        <f t="shared" si="292"/>
        <v>0</v>
      </c>
      <c r="CX23" s="106">
        <f t="shared" si="292"/>
        <v>0</v>
      </c>
      <c r="CY23" s="106">
        <f t="shared" si="292"/>
        <v>1</v>
      </c>
      <c r="CZ23" s="106">
        <f t="shared" si="292"/>
        <v>182</v>
      </c>
      <c r="DA23" s="106">
        <f t="shared" si="292"/>
        <v>0</v>
      </c>
      <c r="DB23" s="106">
        <f t="shared" si="292"/>
        <v>0</v>
      </c>
      <c r="DC23" s="106">
        <f t="shared" si="292"/>
        <v>0</v>
      </c>
      <c r="DD23" s="106">
        <f t="shared" si="292"/>
        <v>0</v>
      </c>
      <c r="DE23" s="106">
        <f t="shared" si="292"/>
        <v>2</v>
      </c>
      <c r="DF23" s="175">
        <f>SUM(DF24:DF29)</f>
        <v>0</v>
      </c>
      <c r="DG23" s="175">
        <f t="shared" ref="DG23:DT23" si="293">SUM(DG24:DG29)</f>
        <v>0</v>
      </c>
      <c r="DH23" s="175">
        <f t="shared" si="293"/>
        <v>0</v>
      </c>
      <c r="DI23" s="175">
        <f t="shared" si="293"/>
        <v>0</v>
      </c>
      <c r="DJ23" s="175">
        <f t="shared" si="293"/>
        <v>0</v>
      </c>
      <c r="DK23" s="175">
        <f t="shared" si="293"/>
        <v>1</v>
      </c>
      <c r="DL23" s="175">
        <f t="shared" si="293"/>
        <v>32</v>
      </c>
      <c r="DM23" s="175">
        <f t="shared" si="293"/>
        <v>0</v>
      </c>
      <c r="DN23" s="175">
        <f t="shared" si="293"/>
        <v>0</v>
      </c>
      <c r="DO23" s="175">
        <f t="shared" si="293"/>
        <v>0</v>
      </c>
      <c r="DP23" s="175">
        <f t="shared" si="293"/>
        <v>0</v>
      </c>
      <c r="DQ23" s="175">
        <f t="shared" si="293"/>
        <v>0</v>
      </c>
      <c r="DR23" s="175">
        <f t="shared" si="293"/>
        <v>0</v>
      </c>
      <c r="DS23" s="175">
        <f t="shared" si="293"/>
        <v>502.6</v>
      </c>
      <c r="DT23" s="175">
        <f t="shared" si="293"/>
        <v>272</v>
      </c>
      <c r="DU23" s="112">
        <f t="shared" si="39"/>
        <v>272</v>
      </c>
      <c r="DV23" s="109"/>
      <c r="DW23" s="113"/>
      <c r="DX23" s="106"/>
      <c r="DY23" s="106"/>
      <c r="DZ23" s="110"/>
      <c r="EA23" s="25">
        <v>3</v>
      </c>
      <c r="EB23" s="106" t="s">
        <v>75</v>
      </c>
      <c r="EC23" s="106" t="s">
        <v>52</v>
      </c>
      <c r="ED23" s="200">
        <v>1</v>
      </c>
      <c r="EE23" s="106"/>
      <c r="EF23" s="106"/>
      <c r="EG23" s="106"/>
      <c r="EH23" s="106"/>
      <c r="EI23" s="106"/>
      <c r="EJ23" s="106"/>
      <c r="EK23" s="106"/>
      <c r="EL23" s="106"/>
      <c r="EM23" s="106"/>
      <c r="EN23" s="106"/>
      <c r="EO23" s="107">
        <f>SUM(EO24:EO29)</f>
        <v>52</v>
      </c>
      <c r="EP23" s="107">
        <f t="shared" ref="EP23:GI23" si="294">SUM(EP24:EP29)</f>
        <v>124</v>
      </c>
      <c r="EQ23" s="107">
        <f t="shared" si="294"/>
        <v>262</v>
      </c>
      <c r="ER23" s="107">
        <f t="shared" si="294"/>
        <v>2</v>
      </c>
      <c r="ES23" s="107">
        <f t="shared" si="294"/>
        <v>2</v>
      </c>
      <c r="ET23" s="107">
        <f t="shared" si="294"/>
        <v>0</v>
      </c>
      <c r="EU23" s="107">
        <f t="shared" si="294"/>
        <v>0</v>
      </c>
      <c r="EV23" s="107">
        <f t="shared" si="294"/>
        <v>0</v>
      </c>
      <c r="EW23" s="107">
        <f t="shared" si="294"/>
        <v>0</v>
      </c>
      <c r="EX23" s="107">
        <f t="shared" si="294"/>
        <v>10</v>
      </c>
      <c r="EY23" s="107">
        <f t="shared" si="294"/>
        <v>28</v>
      </c>
      <c r="EZ23" s="107">
        <f t="shared" si="294"/>
        <v>0</v>
      </c>
      <c r="FA23" s="107">
        <f t="shared" si="294"/>
        <v>0</v>
      </c>
      <c r="FB23" s="107">
        <f t="shared" si="294"/>
        <v>0</v>
      </c>
      <c r="FC23" s="107">
        <f t="shared" si="294"/>
        <v>0</v>
      </c>
      <c r="FD23" s="107">
        <f t="shared" si="294"/>
        <v>2</v>
      </c>
      <c r="FE23" s="107">
        <f t="shared" si="294"/>
        <v>60</v>
      </c>
      <c r="FF23" s="107">
        <f t="shared" si="294"/>
        <v>0</v>
      </c>
      <c r="FG23" s="107">
        <f t="shared" si="294"/>
        <v>0</v>
      </c>
      <c r="FH23" s="107">
        <f t="shared" si="294"/>
        <v>1</v>
      </c>
      <c r="FI23" s="107">
        <f t="shared" si="294"/>
        <v>7</v>
      </c>
      <c r="FJ23" s="107">
        <f t="shared" si="294"/>
        <v>0</v>
      </c>
      <c r="FK23" s="107">
        <f t="shared" si="294"/>
        <v>0</v>
      </c>
      <c r="FL23" s="107">
        <f t="shared" si="294"/>
        <v>3</v>
      </c>
      <c r="FM23" s="107">
        <f t="shared" si="294"/>
        <v>294</v>
      </c>
      <c r="FN23" s="107">
        <f t="shared" si="294"/>
        <v>0</v>
      </c>
      <c r="FO23" s="107">
        <f t="shared" si="294"/>
        <v>0</v>
      </c>
      <c r="FP23" s="107">
        <f t="shared" si="294"/>
        <v>0</v>
      </c>
      <c r="FQ23" s="107">
        <f t="shared" si="294"/>
        <v>0</v>
      </c>
      <c r="FR23" s="107">
        <f t="shared" si="294"/>
        <v>3</v>
      </c>
      <c r="FS23" s="107">
        <f t="shared" si="294"/>
        <v>6</v>
      </c>
      <c r="FT23" s="107">
        <f t="shared" si="294"/>
        <v>1</v>
      </c>
      <c r="FU23" s="107">
        <f t="shared" ref="FU23:FV23" si="295">SUM(FU24:FU29)</f>
        <v>0</v>
      </c>
      <c r="FV23" s="107">
        <f t="shared" si="295"/>
        <v>0</v>
      </c>
      <c r="FW23" s="107">
        <f t="shared" si="294"/>
        <v>8.6666666666666661</v>
      </c>
      <c r="FX23" s="107">
        <f t="shared" si="294"/>
        <v>0</v>
      </c>
      <c r="FY23" s="107">
        <f t="shared" si="294"/>
        <v>40</v>
      </c>
      <c r="FZ23" s="107">
        <f t="shared" si="294"/>
        <v>2</v>
      </c>
      <c r="GA23" s="107">
        <f t="shared" si="294"/>
        <v>0</v>
      </c>
      <c r="GB23" s="107">
        <f t="shared" si="294"/>
        <v>0</v>
      </c>
      <c r="GC23" s="107">
        <f t="shared" si="294"/>
        <v>0</v>
      </c>
      <c r="GD23" s="107">
        <f t="shared" si="294"/>
        <v>0</v>
      </c>
      <c r="GE23" s="107">
        <f t="shared" si="294"/>
        <v>0</v>
      </c>
      <c r="GF23" s="107">
        <f t="shared" si="294"/>
        <v>0</v>
      </c>
      <c r="GG23" s="107">
        <f t="shared" si="294"/>
        <v>0</v>
      </c>
      <c r="GH23" s="107">
        <f>SUM(GH24:GH29)</f>
        <v>769.66666666666674</v>
      </c>
      <c r="GI23" s="107">
        <f t="shared" si="294"/>
        <v>372</v>
      </c>
      <c r="GJ23" s="107">
        <f t="shared" ref="GJ23:GL23" si="296">SUM(GJ24:GJ28)</f>
        <v>0</v>
      </c>
      <c r="GK23" s="107">
        <f t="shared" si="296"/>
        <v>0</v>
      </c>
      <c r="GL23" s="107">
        <f t="shared" si="296"/>
        <v>0</v>
      </c>
      <c r="GM23" s="114" t="s">
        <v>140</v>
      </c>
      <c r="GN23" s="115"/>
      <c r="GO23" s="116">
        <v>600</v>
      </c>
      <c r="GQ23" s="9"/>
      <c r="GR23" s="9"/>
      <c r="GS23" s="117"/>
      <c r="GT23" s="117"/>
      <c r="GU23" s="13"/>
      <c r="GV23" s="4"/>
      <c r="GW23" s="40"/>
    </row>
    <row r="24" spans="1:205" ht="24.95" customHeight="1" x14ac:dyDescent="0.35">
      <c r="A24" s="24"/>
      <c r="B24" s="144" t="s">
        <v>103</v>
      </c>
      <c r="C24" s="139" t="s">
        <v>96</v>
      </c>
      <c r="D24" s="139" t="s">
        <v>84</v>
      </c>
      <c r="E24" s="139" t="s">
        <v>114</v>
      </c>
      <c r="F24" s="139" t="s">
        <v>153</v>
      </c>
      <c r="G24" s="143">
        <v>1</v>
      </c>
      <c r="H24" s="128">
        <v>30</v>
      </c>
      <c r="I24" s="128">
        <v>0</v>
      </c>
      <c r="J24" s="128">
        <v>1</v>
      </c>
      <c r="K24" s="128">
        <f>SUM(J24)*2</f>
        <v>2</v>
      </c>
      <c r="L24" s="144">
        <v>90</v>
      </c>
      <c r="M24" s="147">
        <f t="shared" ref="M24" si="297">SUM(N24+P24+R24+T24+V24)</f>
        <v>90</v>
      </c>
      <c r="N24" s="148">
        <v>44</v>
      </c>
      <c r="O24" s="149">
        <f t="shared" ref="O24:O25" si="298">SUM(N24)*I24</f>
        <v>0</v>
      </c>
      <c r="P24" s="148">
        <v>46</v>
      </c>
      <c r="Q24" s="149">
        <f t="shared" ref="Q24:Q25" si="299">J24*P24</f>
        <v>46</v>
      </c>
      <c r="R24" s="148"/>
      <c r="S24" s="149">
        <f t="shared" ref="S24:S25" si="300">SUM(R24)*J24</f>
        <v>0</v>
      </c>
      <c r="T24" s="148"/>
      <c r="U24" s="149">
        <f t="shared" ref="U24:U25" si="301">SUM(T24)*K24</f>
        <v>0</v>
      </c>
      <c r="V24" s="148"/>
      <c r="W24" s="149">
        <f t="shared" ref="W24:W25" si="302">SUM(V24)*J24*5</f>
        <v>0</v>
      </c>
      <c r="X24" s="80">
        <f t="shared" ref="X24" si="303">SUM(J24*AX24*2+K24*AZ24*2)</f>
        <v>2</v>
      </c>
      <c r="Y24" s="354">
        <f t="shared" ref="Y24" si="304">SUM(L24*5/100*J24)</f>
        <v>4.5</v>
      </c>
      <c r="Z24" s="148"/>
      <c r="AA24" s="149"/>
      <c r="AB24" s="148"/>
      <c r="AC24" s="81">
        <f t="shared" ref="AC24:AC25" si="305">SUM(AB24)*3*H24/5</f>
        <v>0</v>
      </c>
      <c r="AD24" s="148"/>
      <c r="AE24" s="201">
        <f t="shared" ref="AE24:AE25" si="306">SUM(AD24*H24*(30+4))</f>
        <v>0</v>
      </c>
      <c r="AF24" s="148"/>
      <c r="AG24" s="149">
        <f t="shared" ref="AG24:AG25" si="307">SUM(AF24*H24*3)</f>
        <v>0</v>
      </c>
      <c r="AH24" s="148"/>
      <c r="AI24" s="151">
        <f t="shared" ref="AI24:AI25" si="308">SUM(AH24*H24/3)</f>
        <v>0</v>
      </c>
      <c r="AJ24" s="148"/>
      <c r="AK24" s="80">
        <f t="shared" ref="AK24:AK25" si="309">SUM(AJ24*H24*2/3)</f>
        <v>0</v>
      </c>
      <c r="AL24" s="148">
        <v>1</v>
      </c>
      <c r="AM24" s="149">
        <f t="shared" ref="AM24" si="310">SUM(AL24*H24*2)</f>
        <v>60</v>
      </c>
      <c r="AN24" s="148"/>
      <c r="AO24" s="149">
        <f t="shared" ref="AO24:AO25" si="311">SUM(AN24*J24)</f>
        <v>0</v>
      </c>
      <c r="AP24" s="148"/>
      <c r="AQ24" s="81">
        <f t="shared" ref="AQ24:AQ25" si="312">SUM(AP24*H24*2)</f>
        <v>0</v>
      </c>
      <c r="AR24" s="148"/>
      <c r="AS24" s="80">
        <f>SUM(J24*AR24*6)</f>
        <v>0</v>
      </c>
      <c r="AT24" s="14"/>
      <c r="AU24" s="80">
        <f t="shared" ref="AU24" si="313">AT24*H24/3</f>
        <v>0</v>
      </c>
      <c r="AV24" s="148"/>
      <c r="AW24" s="11">
        <f t="shared" ref="AW24" si="314">SUM(AV24*H24/3)</f>
        <v>0</v>
      </c>
      <c r="AX24" s="148">
        <v>1</v>
      </c>
      <c r="AY24" s="80">
        <f t="shared" ref="AY24" si="315">SUM(J24*AX24*8)</f>
        <v>8</v>
      </c>
      <c r="AZ24" s="148"/>
      <c r="BA24" s="80">
        <f t="shared" ref="BA24:BA25" si="316">SUM(AZ24*K24*5*6)</f>
        <v>0</v>
      </c>
      <c r="BB24" s="148"/>
      <c r="BC24" s="81">
        <f t="shared" ref="BC24:BC25" si="317">SUM(BB24*K24*4*6)</f>
        <v>0</v>
      </c>
      <c r="BD24" s="148"/>
      <c r="BE24" s="10">
        <f t="shared" ref="BE24:BE25" si="318">SUM(BD24*50)</f>
        <v>0</v>
      </c>
      <c r="BF24" s="81">
        <f t="shared" ref="BF24" si="319">O24+Q24+S24+U24+W24+X24+Y24+AA24+AC24+AE24+AG24+AI24+AK24+AM24+AO24+AQ24+AS24+AU24+AW24+AY24+BA24+BC24+BE24</f>
        <v>120.5</v>
      </c>
      <c r="BG24" s="81">
        <f>BA24+AY24+AW24+AS24+AQ24+X24+W24+U24+S24+Q24+O24</f>
        <v>56</v>
      </c>
      <c r="BH24" s="10"/>
      <c r="BI24" s="10"/>
      <c r="BJ24" s="152"/>
      <c r="BK24" s="152"/>
      <c r="BL24" s="1"/>
      <c r="BM24" s="176"/>
      <c r="BN24" s="24"/>
      <c r="BO24" s="1" t="s">
        <v>98</v>
      </c>
      <c r="BP24" s="127" t="s">
        <v>96</v>
      </c>
      <c r="BQ24" s="127" t="s">
        <v>84</v>
      </c>
      <c r="BR24" s="128" t="s">
        <v>112</v>
      </c>
      <c r="BS24" s="128" t="s">
        <v>168</v>
      </c>
      <c r="BT24" s="127">
        <v>2</v>
      </c>
      <c r="BU24" s="128">
        <v>91</v>
      </c>
      <c r="BV24" s="128">
        <v>1</v>
      </c>
      <c r="BW24" s="128">
        <v>4</v>
      </c>
      <c r="BX24" s="128">
        <f>SUM(BW24)*2</f>
        <v>8</v>
      </c>
      <c r="BY24" s="1">
        <v>90</v>
      </c>
      <c r="BZ24" s="129">
        <f t="shared" ref="BZ24" si="320">SUM(CA24+CC24+CE24+CG24+CI24)</f>
        <v>90</v>
      </c>
      <c r="CA24" s="14">
        <v>44</v>
      </c>
      <c r="CB24" s="11">
        <f t="shared" ref="CB24" si="321">SUM(CA24)*BV24</f>
        <v>44</v>
      </c>
      <c r="CC24" s="14">
        <v>46</v>
      </c>
      <c r="CD24" s="11">
        <f t="shared" ref="CD24" si="322">BW24*CC24</f>
        <v>184</v>
      </c>
      <c r="CE24" s="14"/>
      <c r="CF24" s="11">
        <f t="shared" ref="CF24" si="323">SUM(CE24)*BW24</f>
        <v>0</v>
      </c>
      <c r="CG24" s="14"/>
      <c r="CH24" s="11">
        <f>SUM(CG24)*BX24</f>
        <v>0</v>
      </c>
      <c r="CI24" s="14"/>
      <c r="CJ24" s="11">
        <f>SUM(CI24)*BW24*5</f>
        <v>0</v>
      </c>
      <c r="CK24" s="80">
        <f t="shared" ref="CK24" si="324">SUM(BW24*DK24*2+BX24*DM24*2)</f>
        <v>8</v>
      </c>
      <c r="CL24" s="81">
        <f t="shared" ref="CL24" si="325">SUM(BY24*5/100*BW24)</f>
        <v>18</v>
      </c>
      <c r="CM24" s="14"/>
      <c r="CN24" s="11"/>
      <c r="CO24" s="14"/>
      <c r="CP24" s="80">
        <f t="shared" ref="CP24" si="326">SUM(CO24)*3*BU24/5</f>
        <v>0</v>
      </c>
      <c r="CQ24" s="14"/>
      <c r="CR24" s="82">
        <f t="shared" ref="CR24" si="327">SUM(CQ24*BU24*(30+4))</f>
        <v>0</v>
      </c>
      <c r="CS24" s="14"/>
      <c r="CT24" s="11">
        <f t="shared" ref="CT24" si="328">SUM(CS24*BU24*3)</f>
        <v>0</v>
      </c>
      <c r="CU24" s="14"/>
      <c r="CV24" s="80">
        <f t="shared" ref="CV24" si="329">SUM(CU24*BU24/3)</f>
        <v>0</v>
      </c>
      <c r="CW24" s="14"/>
      <c r="CX24" s="80">
        <f t="shared" ref="CX24" si="330">SUM(CW24*BU24*2/3)</f>
        <v>0</v>
      </c>
      <c r="CY24" s="14">
        <v>1</v>
      </c>
      <c r="CZ24" s="11">
        <f t="shared" ref="CZ24" si="331">SUM(CY24*BU24)*2</f>
        <v>182</v>
      </c>
      <c r="DA24" s="14"/>
      <c r="DB24" s="11">
        <f t="shared" ref="DB24" si="332">SUM(DA24*BW24)</f>
        <v>0</v>
      </c>
      <c r="DC24" s="14"/>
      <c r="DD24" s="80">
        <f t="shared" ref="DD24" si="333">SUM(DC24*BU24*2)</f>
        <v>0</v>
      </c>
      <c r="DE24" s="14"/>
      <c r="DF24" s="80">
        <f>SUM(BW24*DE24*6)</f>
        <v>0</v>
      </c>
      <c r="DG24" s="14"/>
      <c r="DH24" s="80">
        <f t="shared" ref="DH24" si="334">DG24*BU24/3</f>
        <v>0</v>
      </c>
      <c r="DI24" s="14"/>
      <c r="DJ24" s="11">
        <f t="shared" ref="DJ24" si="335">SUM(DI24*BU24/3)</f>
        <v>0</v>
      </c>
      <c r="DK24" s="14">
        <v>1</v>
      </c>
      <c r="DL24" s="80">
        <f>SUM(BW24*DK24*8)</f>
        <v>32</v>
      </c>
      <c r="DM24" s="14"/>
      <c r="DN24" s="80">
        <f t="shared" ref="DN24" si="336">SUM(DM24*BX24*5*6)</f>
        <v>0</v>
      </c>
      <c r="DO24" s="14"/>
      <c r="DP24" s="80">
        <f t="shared" ref="DP24" si="337">SUM(DO24*BX24*4*6)</f>
        <v>0</v>
      </c>
      <c r="DQ24" s="14"/>
      <c r="DR24" s="10">
        <f t="shared" ref="DR24" si="338">SUM(DQ24*50)</f>
        <v>0</v>
      </c>
      <c r="DS24" s="81">
        <f t="shared" ref="DS24" si="339">CB24+CD24+CF24+CH24+CJ24+CK24+CL24+CN24+CP24+CR24+CT24+CV24+CX24+CZ24+DB24+DD24+DF24+DH24+DJ24+DL24+DN24+DP24+DR24</f>
        <v>468</v>
      </c>
      <c r="DT24" s="81">
        <f t="shared" ref="DT24" si="340">DP24+DN24+DL24+DJ24+DF24+DD24+CK24+CJ24+CH24+CF24+CD24+CB24</f>
        <v>268</v>
      </c>
      <c r="DU24" s="112">
        <f t="shared" si="39"/>
        <v>268</v>
      </c>
      <c r="DV24" s="140"/>
      <c r="DW24" s="4"/>
      <c r="DX24" s="4"/>
      <c r="DY24" s="4"/>
      <c r="DZ24" s="141"/>
      <c r="EA24" s="24"/>
      <c r="EB24" s="131"/>
      <c r="EC24" s="132"/>
      <c r="ED24" s="132"/>
      <c r="EE24" s="4"/>
      <c r="EF24" s="4"/>
      <c r="EG24" s="4"/>
      <c r="EH24" s="4"/>
      <c r="EI24" s="4"/>
      <c r="EJ24" s="4"/>
      <c r="EK24" s="4"/>
      <c r="EL24" s="4"/>
      <c r="EM24" s="4"/>
      <c r="EN24" s="4"/>
      <c r="EO24" s="9">
        <f t="shared" ref="EO24:EO29" si="341">O24+CB24</f>
        <v>44</v>
      </c>
      <c r="EP24" s="9">
        <f t="shared" ref="EP24:EP29" si="342">P24+CC24</f>
        <v>92</v>
      </c>
      <c r="EQ24" s="9">
        <f t="shared" ref="EQ24:EQ29" si="343">Q24+CD24</f>
        <v>230</v>
      </c>
      <c r="ER24" s="9">
        <f t="shared" ref="ER24:ER29" si="344">R24+CE24</f>
        <v>0</v>
      </c>
      <c r="ES24" s="9">
        <f t="shared" ref="ES24:ES29" si="345">S24+CF24</f>
        <v>0</v>
      </c>
      <c r="ET24" s="9">
        <f t="shared" ref="ET24:ET29" si="346">T24+CG24</f>
        <v>0</v>
      </c>
      <c r="EU24" s="9">
        <f t="shared" ref="EU24:EU29" si="347">U24+CH24</f>
        <v>0</v>
      </c>
      <c r="EV24" s="9">
        <f t="shared" ref="EV24:EV29" si="348">V24+CI24</f>
        <v>0</v>
      </c>
      <c r="EW24" s="9">
        <f t="shared" ref="EW24:EW29" si="349">W24+CJ24</f>
        <v>0</v>
      </c>
      <c r="EX24" s="9">
        <f t="shared" ref="EX24:EX29" si="350">X24+CK24</f>
        <v>10</v>
      </c>
      <c r="EY24" s="9">
        <f t="shared" ref="EY24:EY29" si="351">Y24+CL24</f>
        <v>22.5</v>
      </c>
      <c r="EZ24" s="9">
        <f t="shared" ref="EZ24:EZ29" si="352">Z24+CM24</f>
        <v>0</v>
      </c>
      <c r="FA24" s="9">
        <f t="shared" ref="FA24:FA29" si="353">AA24+CN24</f>
        <v>0</v>
      </c>
      <c r="FB24" s="9">
        <f t="shared" ref="FB24:FB29" si="354">AB24+CO24</f>
        <v>0</v>
      </c>
      <c r="FC24" s="9">
        <f t="shared" ref="FC24:FC29" si="355">AC24+CP24</f>
        <v>0</v>
      </c>
      <c r="FD24" s="9">
        <f t="shared" ref="FD24:FD29" si="356">AD24+CQ24</f>
        <v>0</v>
      </c>
      <c r="FE24" s="9">
        <f t="shared" ref="FE24:FE29" si="357">AE24+CR24</f>
        <v>0</v>
      </c>
      <c r="FF24" s="9">
        <f t="shared" ref="FF24:FF29" si="358">AF24+CS24</f>
        <v>0</v>
      </c>
      <c r="FG24" s="9">
        <f t="shared" ref="FG24:FG29" si="359">AG24+CT24</f>
        <v>0</v>
      </c>
      <c r="FH24" s="9">
        <f t="shared" ref="FH24:FH29" si="360">AH24+CU24</f>
        <v>0</v>
      </c>
      <c r="FI24" s="9">
        <f t="shared" ref="FI24:FI29" si="361">AI24+CV24</f>
        <v>0</v>
      </c>
      <c r="FJ24" s="9">
        <f t="shared" ref="FJ24:FJ29" si="362">AJ24+CW24</f>
        <v>0</v>
      </c>
      <c r="FK24" s="9">
        <f t="shared" ref="FK24:FK29" si="363">AK24+CX24</f>
        <v>0</v>
      </c>
      <c r="FL24" s="9">
        <f t="shared" ref="FL24:FL29" si="364">AL24+CY24</f>
        <v>2</v>
      </c>
      <c r="FM24" s="9">
        <f t="shared" ref="FM24:FM29" si="365">AM24+CZ24</f>
        <v>242</v>
      </c>
      <c r="FN24" s="9">
        <f t="shared" ref="FN24:FN29" si="366">AN24+DA24</f>
        <v>0</v>
      </c>
      <c r="FO24" s="9">
        <f t="shared" ref="FO24:FO29" si="367">AO24+DB24</f>
        <v>0</v>
      </c>
      <c r="FP24" s="9">
        <f t="shared" ref="FP24:FP29" si="368">AP24+DC24</f>
        <v>0</v>
      </c>
      <c r="FQ24" s="9">
        <f t="shared" ref="FQ24:FQ29" si="369">AQ24+DD24</f>
        <v>0</v>
      </c>
      <c r="FR24" s="9">
        <f t="shared" ref="FR24:FR29" si="370">AR24+DE24</f>
        <v>0</v>
      </c>
      <c r="FS24" s="9">
        <f t="shared" ref="FS24:FS29" si="371">AS24+DF24</f>
        <v>0</v>
      </c>
      <c r="FT24" s="9">
        <f t="shared" ref="FT24:FT29" si="372">AT24+DG24</f>
        <v>0</v>
      </c>
      <c r="FU24" s="9">
        <f t="shared" ref="FU24:FU29" si="373">AU24+DH24</f>
        <v>0</v>
      </c>
      <c r="FV24" s="9">
        <f t="shared" ref="FV24:FV29" si="374">AV24+DI24</f>
        <v>0</v>
      </c>
      <c r="FW24" s="9">
        <f t="shared" ref="FW24:FW29" si="375">AW24+DJ24</f>
        <v>0</v>
      </c>
      <c r="FX24" s="9">
        <f t="shared" ref="FX24:FX29" si="376">AV24+DI24</f>
        <v>0</v>
      </c>
      <c r="FY24" s="9">
        <f t="shared" ref="FY24:FY29" si="377">DL24+AY24</f>
        <v>40</v>
      </c>
      <c r="FZ24" s="9">
        <f t="shared" ref="FZ24:FZ29" si="378">AX24+DK24</f>
        <v>2</v>
      </c>
      <c r="GA24" s="9">
        <f t="shared" ref="GA24:GA29" si="379">DM24+AZ24</f>
        <v>0</v>
      </c>
      <c r="GB24" s="9">
        <f t="shared" ref="GB24:GB29" si="380">AZ24+DM24</f>
        <v>0</v>
      </c>
      <c r="GC24" s="9">
        <f t="shared" ref="GC24:GC29" si="381">BA24+DN24</f>
        <v>0</v>
      </c>
      <c r="GD24" s="9">
        <f t="shared" ref="GD24:GD29" si="382">BB24+DO24</f>
        <v>0</v>
      </c>
      <c r="GE24" s="9">
        <f t="shared" ref="GE24:GE29" si="383">BC24+DP24</f>
        <v>0</v>
      </c>
      <c r="GF24" s="9">
        <f t="shared" ref="GF24:GF29" si="384">BD24+DQ24</f>
        <v>0</v>
      </c>
      <c r="GG24" s="9">
        <f t="shared" ref="GG24:GG29" si="385">BE24+DR24</f>
        <v>0</v>
      </c>
      <c r="GH24" s="9">
        <f t="shared" ref="GH24:GH29" si="386">BF24+DS24</f>
        <v>588.5</v>
      </c>
      <c r="GI24" s="9">
        <f t="shared" ref="GI24:GI29" si="387">SUM(BG24+DT24)</f>
        <v>324</v>
      </c>
      <c r="GJ24" s="133"/>
      <c r="GK24" s="134"/>
      <c r="GL24" s="179"/>
      <c r="GM24" s="180"/>
      <c r="GN24" s="8"/>
      <c r="GO24" s="138"/>
      <c r="GQ24" s="9"/>
      <c r="GR24" s="9"/>
      <c r="GS24" s="1"/>
      <c r="GT24" s="128"/>
      <c r="GU24" s="13"/>
      <c r="GV24" s="4"/>
      <c r="GW24" s="40"/>
    </row>
    <row r="25" spans="1:205" ht="24.95" customHeight="1" x14ac:dyDescent="0.35">
      <c r="A25" s="24"/>
      <c r="B25" s="144" t="s">
        <v>103</v>
      </c>
      <c r="C25" s="143" t="s">
        <v>91</v>
      </c>
      <c r="D25" s="139" t="s">
        <v>84</v>
      </c>
      <c r="E25" s="139" t="s">
        <v>102</v>
      </c>
      <c r="F25" s="139" t="s">
        <v>154</v>
      </c>
      <c r="G25" s="139">
        <v>1</v>
      </c>
      <c r="H25" s="128">
        <v>26</v>
      </c>
      <c r="I25" s="128">
        <v>0</v>
      </c>
      <c r="J25" s="128">
        <v>1</v>
      </c>
      <c r="K25" s="128">
        <f>J25*2</f>
        <v>2</v>
      </c>
      <c r="L25" s="1">
        <v>74</v>
      </c>
      <c r="M25" s="129">
        <f t="shared" ref="M25" si="388">SUM(N25+P25+R25+T25+V25)</f>
        <v>74</v>
      </c>
      <c r="N25" s="14">
        <v>44</v>
      </c>
      <c r="O25" s="11">
        <f t="shared" si="298"/>
        <v>0</v>
      </c>
      <c r="P25" s="14">
        <v>28</v>
      </c>
      <c r="Q25" s="11">
        <f t="shared" si="299"/>
        <v>28</v>
      </c>
      <c r="R25" s="14">
        <v>2</v>
      </c>
      <c r="S25" s="149">
        <f t="shared" si="300"/>
        <v>2</v>
      </c>
      <c r="T25" s="148"/>
      <c r="U25" s="149">
        <f t="shared" si="301"/>
        <v>0</v>
      </c>
      <c r="V25" s="148"/>
      <c r="W25" s="149">
        <f t="shared" si="302"/>
        <v>0</v>
      </c>
      <c r="X25" s="81">
        <f>SUM(J25*AX25*2+K25*AZ25*2)</f>
        <v>0</v>
      </c>
      <c r="Y25" s="354">
        <f t="shared" ref="Y25" si="389">SUM(L25*5/100*J25)</f>
        <v>3.7</v>
      </c>
      <c r="Z25" s="148"/>
      <c r="AA25" s="149"/>
      <c r="AB25" s="148"/>
      <c r="AC25" s="81">
        <f t="shared" si="305"/>
        <v>0</v>
      </c>
      <c r="AD25" s="148"/>
      <c r="AE25" s="201">
        <f t="shared" si="306"/>
        <v>0</v>
      </c>
      <c r="AF25" s="148"/>
      <c r="AG25" s="149">
        <f t="shared" si="307"/>
        <v>0</v>
      </c>
      <c r="AH25" s="148"/>
      <c r="AI25" s="81">
        <f t="shared" si="308"/>
        <v>0</v>
      </c>
      <c r="AJ25" s="148"/>
      <c r="AK25" s="81">
        <f t="shared" si="309"/>
        <v>0</v>
      </c>
      <c r="AL25" s="148">
        <v>1</v>
      </c>
      <c r="AM25" s="149">
        <f>SUM(AL25*H25*2)</f>
        <v>52</v>
      </c>
      <c r="AN25" s="148"/>
      <c r="AO25" s="149">
        <f t="shared" si="311"/>
        <v>0</v>
      </c>
      <c r="AP25" s="148"/>
      <c r="AQ25" s="81">
        <f t="shared" si="312"/>
        <v>0</v>
      </c>
      <c r="AR25" s="148"/>
      <c r="AS25" s="81">
        <f>J25*AR25*6</f>
        <v>0</v>
      </c>
      <c r="AT25" s="14">
        <v>1</v>
      </c>
      <c r="AV25" s="148"/>
      <c r="AW25" s="80">
        <f>AT25*H25/3</f>
        <v>8.6666666666666661</v>
      </c>
      <c r="AX25" s="148"/>
      <c r="AY25" s="81">
        <f>SUM(J25*AX25*8)</f>
        <v>0</v>
      </c>
      <c r="AZ25" s="148"/>
      <c r="BA25" s="81">
        <f t="shared" si="316"/>
        <v>0</v>
      </c>
      <c r="BB25" s="148"/>
      <c r="BC25" s="81">
        <f t="shared" si="317"/>
        <v>0</v>
      </c>
      <c r="BD25" s="148"/>
      <c r="BE25" s="202">
        <f t="shared" si="318"/>
        <v>0</v>
      </c>
      <c r="BF25" s="80">
        <f>O25+Q25+S25+U25+W25+X25+Y25+AA25+AC25+AE25+AG25+AI25+AK25+AM25+AO25+AQ25+AS25+AW25+AY25+BA25+BC25+BE25</f>
        <v>94.366666666666674</v>
      </c>
      <c r="BG25" s="80">
        <f>BA25+AY25+AS25+AQ25+X25+W25+U25+S25+Q25+O25</f>
        <v>30</v>
      </c>
      <c r="BJ25" s="152"/>
      <c r="BK25" s="152"/>
      <c r="BL25" s="1"/>
      <c r="BM25" s="176"/>
      <c r="BN25" s="24"/>
      <c r="BO25" s="1" t="s">
        <v>86</v>
      </c>
      <c r="BP25" s="128" t="s">
        <v>120</v>
      </c>
      <c r="BQ25" s="128" t="s">
        <v>121</v>
      </c>
      <c r="BR25" s="128" t="s">
        <v>93</v>
      </c>
      <c r="BS25" s="128" t="s">
        <v>122</v>
      </c>
      <c r="BT25" s="128" t="s">
        <v>132</v>
      </c>
      <c r="BU25" s="128">
        <v>21</v>
      </c>
      <c r="BV25" s="128">
        <v>1</v>
      </c>
      <c r="BW25" s="128">
        <v>1</v>
      </c>
      <c r="BX25" s="128">
        <f>SUM(BW25)*2</f>
        <v>2</v>
      </c>
      <c r="BY25" s="153">
        <v>4</v>
      </c>
      <c r="BZ25" s="129">
        <f>SUM(CA25+CC25+CE25+CG25+CI25)</f>
        <v>4</v>
      </c>
      <c r="CA25" s="14">
        <v>4</v>
      </c>
      <c r="CB25" s="11">
        <f>SUM(CA25)*BV25</f>
        <v>4</v>
      </c>
      <c r="CC25" s="14"/>
      <c r="CD25" s="11">
        <f>BW25*CC25</f>
        <v>0</v>
      </c>
      <c r="CE25" s="14"/>
      <c r="CF25" s="11">
        <f>SUM(CE25)*BW25</f>
        <v>0</v>
      </c>
      <c r="CG25" s="14"/>
      <c r="CH25" s="11">
        <f>SUM(CG25)*BX25</f>
        <v>0</v>
      </c>
      <c r="CI25" s="14"/>
      <c r="CJ25" s="11">
        <f>SUM(CI25)*BW25*5</f>
        <v>0</v>
      </c>
      <c r="CK25" s="80">
        <f>SUM(BW25*DK25*2+BX25*DM25*2)</f>
        <v>0</v>
      </c>
      <c r="CL25" s="81">
        <f>SUM(BY25*15/100*BW25)</f>
        <v>0.6</v>
      </c>
      <c r="CM25" s="14"/>
      <c r="CN25" s="11"/>
      <c r="CO25" s="14"/>
      <c r="CP25" s="80">
        <f>SUM(CO25)*3*BU25/5</f>
        <v>0</v>
      </c>
      <c r="CQ25" s="14"/>
      <c r="CR25" s="82">
        <f>SUM(CQ25*BU25*(30+4))</f>
        <v>0</v>
      </c>
      <c r="CS25" s="14"/>
      <c r="CT25" s="11">
        <f>SUM(CS25*BU25*3)</f>
        <v>0</v>
      </c>
      <c r="CU25" s="14"/>
      <c r="CV25" s="80">
        <f>SUM(CU25*BU25/3)</f>
        <v>0</v>
      </c>
      <c r="CW25" s="14"/>
      <c r="CX25" s="80">
        <f>SUM(CW25*BU25*2/3)</f>
        <v>0</v>
      </c>
      <c r="CY25" s="14"/>
      <c r="CZ25" s="11">
        <f>SUM(CY25*BU25)</f>
        <v>0</v>
      </c>
      <c r="DA25" s="14"/>
      <c r="DB25" s="11">
        <f>SUM(DA25*BW25)</f>
        <v>0</v>
      </c>
      <c r="DC25" s="14"/>
      <c r="DD25" s="80">
        <f>SUM(DC25*BU25*2)</f>
        <v>0</v>
      </c>
      <c r="DE25" s="14"/>
      <c r="DF25" s="80">
        <f>DE25*8*BW25</f>
        <v>0</v>
      </c>
      <c r="DG25" s="14"/>
      <c r="DH25" s="80">
        <f>DG25*BU25/3</f>
        <v>0</v>
      </c>
      <c r="DI25" s="14"/>
      <c r="DJ25" s="11">
        <f>SUM(DI25*BU25/3)</f>
        <v>0</v>
      </c>
      <c r="DK25" s="14"/>
      <c r="DL25" s="80">
        <f>SUM(BW25*DK25*8)</f>
        <v>0</v>
      </c>
      <c r="DM25" s="14"/>
      <c r="DN25" s="80">
        <f>SUM(DM25*BX25*5*6)</f>
        <v>0</v>
      </c>
      <c r="DO25" s="14"/>
      <c r="DP25" s="80">
        <f>SUM(DO25*BX25*4*6)</f>
        <v>0</v>
      </c>
      <c r="DQ25" s="14"/>
      <c r="DR25" s="10">
        <f>SUM(DQ25*50)</f>
        <v>0</v>
      </c>
      <c r="DS25" s="81">
        <f>CB25+CD25+CF25+CH25+CJ25+CK25+CL25+CN25+CP25+CR25+CT25+CV25+CX25+CZ25+DB25+DD25+DF25+DH25+DJ25+DL25+DN25+DP25+DR25</f>
        <v>4.5999999999999996</v>
      </c>
      <c r="DT25" s="81">
        <f>DP25+DN25+DL25+DJ25+DF25+DD25+CK25+CJ25+CH25+CF25+CD25+CB25</f>
        <v>4</v>
      </c>
      <c r="DU25" s="112">
        <f t="shared" si="39"/>
        <v>4</v>
      </c>
      <c r="DV25" s="140"/>
      <c r="DW25" s="4"/>
      <c r="DX25" s="4"/>
      <c r="DY25" s="4"/>
      <c r="DZ25" s="141"/>
      <c r="EA25" s="24"/>
      <c r="EB25" s="10"/>
      <c r="EC25" s="142"/>
      <c r="ED25" s="142"/>
      <c r="EE25" s="4"/>
      <c r="EF25" s="4"/>
      <c r="EG25" s="4"/>
      <c r="EH25" s="4"/>
      <c r="EI25" s="4"/>
      <c r="EJ25" s="4"/>
      <c r="EK25" s="4"/>
      <c r="EL25" s="4"/>
      <c r="EM25" s="4"/>
      <c r="EN25" s="4"/>
      <c r="EO25" s="9">
        <f t="shared" si="341"/>
        <v>4</v>
      </c>
      <c r="EP25" s="9">
        <f t="shared" si="342"/>
        <v>28</v>
      </c>
      <c r="EQ25" s="9">
        <f t="shared" si="343"/>
        <v>28</v>
      </c>
      <c r="ER25" s="9">
        <f t="shared" si="344"/>
        <v>2</v>
      </c>
      <c r="ES25" s="9">
        <f t="shared" si="345"/>
        <v>2</v>
      </c>
      <c r="ET25" s="9">
        <f t="shared" si="346"/>
        <v>0</v>
      </c>
      <c r="EU25" s="9">
        <f t="shared" si="347"/>
        <v>0</v>
      </c>
      <c r="EV25" s="9">
        <f t="shared" si="348"/>
        <v>0</v>
      </c>
      <c r="EW25" s="9">
        <f t="shared" si="349"/>
        <v>0</v>
      </c>
      <c r="EX25" s="9">
        <f t="shared" si="350"/>
        <v>0</v>
      </c>
      <c r="EY25" s="9">
        <f t="shared" si="351"/>
        <v>4.3</v>
      </c>
      <c r="EZ25" s="9">
        <f t="shared" si="352"/>
        <v>0</v>
      </c>
      <c r="FA25" s="9">
        <f t="shared" si="353"/>
        <v>0</v>
      </c>
      <c r="FB25" s="9">
        <f t="shared" si="354"/>
        <v>0</v>
      </c>
      <c r="FC25" s="9">
        <f t="shared" si="355"/>
        <v>0</v>
      </c>
      <c r="FD25" s="9">
        <f t="shared" si="356"/>
        <v>0</v>
      </c>
      <c r="FE25" s="9">
        <f t="shared" si="357"/>
        <v>0</v>
      </c>
      <c r="FF25" s="9">
        <f t="shared" si="358"/>
        <v>0</v>
      </c>
      <c r="FG25" s="9">
        <f t="shared" si="359"/>
        <v>0</v>
      </c>
      <c r="FH25" s="9">
        <f t="shared" si="360"/>
        <v>0</v>
      </c>
      <c r="FI25" s="9">
        <f t="shared" si="361"/>
        <v>0</v>
      </c>
      <c r="FJ25" s="9">
        <f t="shared" si="362"/>
        <v>0</v>
      </c>
      <c r="FK25" s="9">
        <f t="shared" si="363"/>
        <v>0</v>
      </c>
      <c r="FL25" s="9">
        <f t="shared" si="364"/>
        <v>1</v>
      </c>
      <c r="FM25" s="9">
        <f t="shared" si="365"/>
        <v>52</v>
      </c>
      <c r="FN25" s="9">
        <f t="shared" si="366"/>
        <v>0</v>
      </c>
      <c r="FO25" s="9">
        <f t="shared" si="367"/>
        <v>0</v>
      </c>
      <c r="FP25" s="9">
        <f t="shared" si="368"/>
        <v>0</v>
      </c>
      <c r="FQ25" s="9">
        <f t="shared" si="369"/>
        <v>0</v>
      </c>
      <c r="FR25" s="9">
        <f t="shared" si="370"/>
        <v>0</v>
      </c>
      <c r="FS25" s="9">
        <f t="shared" si="371"/>
        <v>0</v>
      </c>
      <c r="FT25" s="9">
        <f t="shared" si="372"/>
        <v>1</v>
      </c>
      <c r="FU25" s="9">
        <f t="shared" si="373"/>
        <v>0</v>
      </c>
      <c r="FV25" s="9">
        <f t="shared" si="374"/>
        <v>0</v>
      </c>
      <c r="FW25" s="9">
        <f>AW25+DJ25</f>
        <v>8.6666666666666661</v>
      </c>
      <c r="FX25" s="9">
        <f t="shared" si="376"/>
        <v>0</v>
      </c>
      <c r="FY25" s="9">
        <f t="shared" si="377"/>
        <v>0</v>
      </c>
      <c r="FZ25" s="9">
        <f t="shared" si="378"/>
        <v>0</v>
      </c>
      <c r="GA25" s="9">
        <f t="shared" si="379"/>
        <v>0</v>
      </c>
      <c r="GB25" s="9">
        <f t="shared" si="380"/>
        <v>0</v>
      </c>
      <c r="GC25" s="9">
        <f t="shared" si="381"/>
        <v>0</v>
      </c>
      <c r="GD25" s="9">
        <f t="shared" si="382"/>
        <v>0</v>
      </c>
      <c r="GE25" s="9">
        <f t="shared" si="383"/>
        <v>0</v>
      </c>
      <c r="GF25" s="9">
        <f t="shared" si="384"/>
        <v>0</v>
      </c>
      <c r="GG25" s="9">
        <f t="shared" si="385"/>
        <v>0</v>
      </c>
      <c r="GH25" s="9">
        <f t="shared" si="386"/>
        <v>98.966666666666669</v>
      </c>
      <c r="GI25" s="9">
        <f t="shared" si="387"/>
        <v>34</v>
      </c>
      <c r="GJ25" s="133"/>
      <c r="GK25" s="134"/>
      <c r="GL25" s="113"/>
      <c r="GM25" s="114"/>
      <c r="GN25" s="115"/>
      <c r="GO25" s="138"/>
      <c r="GQ25" s="9"/>
      <c r="GR25" s="9"/>
      <c r="GS25" s="1"/>
      <c r="GT25" s="128"/>
      <c r="GU25" s="13"/>
      <c r="GV25" s="4"/>
      <c r="GW25" s="40"/>
    </row>
    <row r="26" spans="1:205" ht="24.95" customHeight="1" x14ac:dyDescent="0.35">
      <c r="A26" s="24"/>
      <c r="B26" s="1" t="s">
        <v>86</v>
      </c>
      <c r="C26" s="128" t="s">
        <v>120</v>
      </c>
      <c r="D26" s="128" t="s">
        <v>121</v>
      </c>
      <c r="E26" s="128" t="s">
        <v>93</v>
      </c>
      <c r="F26" s="128" t="s">
        <v>155</v>
      </c>
      <c r="G26" s="127">
        <v>1</v>
      </c>
      <c r="H26" s="128">
        <v>21</v>
      </c>
      <c r="I26" s="128">
        <v>1</v>
      </c>
      <c r="J26" s="128">
        <v>1</v>
      </c>
      <c r="K26" s="128">
        <f t="shared" ref="K26" si="390">SUM(J26)*2</f>
        <v>2</v>
      </c>
      <c r="L26" s="1">
        <v>8</v>
      </c>
      <c r="M26" s="129">
        <f>SUM(N26+P26+R26+T26+V26)</f>
        <v>8</v>
      </c>
      <c r="N26" s="14">
        <v>4</v>
      </c>
      <c r="O26" s="11">
        <f>SUM(N26)*I26</f>
        <v>4</v>
      </c>
      <c r="P26" s="14">
        <v>4</v>
      </c>
      <c r="Q26" s="11">
        <f>J26*P26</f>
        <v>4</v>
      </c>
      <c r="R26" s="14"/>
      <c r="S26" s="11">
        <f t="shared" ref="S26:S28" si="391">SUM(R26)*J26</f>
        <v>0</v>
      </c>
      <c r="T26" s="14"/>
      <c r="U26" s="11">
        <f t="shared" ref="U26:U28" si="392">SUM(T26)*K26</f>
        <v>0</v>
      </c>
      <c r="V26" s="14"/>
      <c r="W26" s="11">
        <f>SUM(V26)*J26*5</f>
        <v>0</v>
      </c>
      <c r="X26" s="80">
        <v>0</v>
      </c>
      <c r="Y26" s="354">
        <f>SUM(L26*15/100*J26)</f>
        <v>1.2</v>
      </c>
      <c r="Z26" s="14"/>
      <c r="AA26" s="11"/>
      <c r="AB26" s="14"/>
      <c r="AC26" s="80">
        <f t="shared" ref="AC26" si="393">SUM(AB26)*3*H26/5</f>
        <v>0</v>
      </c>
      <c r="AD26" s="14"/>
      <c r="AE26" s="82">
        <f>SUM(AD26*H26*(30+4))</f>
        <v>0</v>
      </c>
      <c r="AF26" s="14"/>
      <c r="AG26" s="11">
        <f>SUM(AF26*H26*3)</f>
        <v>0</v>
      </c>
      <c r="AH26" s="14">
        <v>1</v>
      </c>
      <c r="AI26" s="80">
        <f>SUM(AH26*H26/3)</f>
        <v>7</v>
      </c>
      <c r="AJ26" s="14"/>
      <c r="AK26" s="80">
        <f>SUM(AJ26*H26*2/3)</f>
        <v>0</v>
      </c>
      <c r="AL26" s="14"/>
      <c r="AM26" s="11">
        <f t="shared" ref="AM26:AM28" si="394">SUM(AL26*H26)</f>
        <v>0</v>
      </c>
      <c r="AN26" s="14"/>
      <c r="AO26" s="11">
        <f>SUM(AN26*J26)</f>
        <v>0</v>
      </c>
      <c r="AP26" s="14"/>
      <c r="AQ26" s="80">
        <f>SUM(AP26*H26*2)</f>
        <v>0</v>
      </c>
      <c r="AR26" s="14">
        <v>1</v>
      </c>
      <c r="AS26" s="80">
        <f>AR26*6*J26</f>
        <v>6</v>
      </c>
      <c r="AT26" s="14"/>
      <c r="AU26" s="80">
        <f>AT26*H26/3</f>
        <v>0</v>
      </c>
      <c r="AV26" s="14"/>
      <c r="AW26" s="11">
        <f>AV26*J26*6</f>
        <v>0</v>
      </c>
      <c r="AX26" s="14"/>
      <c r="AY26" s="80">
        <f>SUM(J26*AX26*8)</f>
        <v>0</v>
      </c>
      <c r="AZ26" s="14"/>
      <c r="BA26" s="80">
        <f>SUM(AZ26*K26*5*6)</f>
        <v>0</v>
      </c>
      <c r="BB26" s="14"/>
      <c r="BC26" s="80">
        <f>SUM(BB26*K26*4*6)</f>
        <v>0</v>
      </c>
      <c r="BD26" s="14"/>
      <c r="BE26" s="10">
        <f>SUM(BD26*50)</f>
        <v>0</v>
      </c>
      <c r="BF26" s="81">
        <f>O26+Q26+S26+U26+W26+X26+Y26+AA26+AC26+AE26+AG26+AI26+AK26+AM26+AO26+AQ26+AS26+AU26+AW26+AY26+BA26+BC26+BE26</f>
        <v>22.2</v>
      </c>
      <c r="BG26" s="81">
        <f>BA26+AY26+AW26+AS26+AQ26+X26+W26+U26+S26+Q26+O26</f>
        <v>14</v>
      </c>
      <c r="BH26" s="81"/>
      <c r="BI26" s="81"/>
      <c r="BJ26" s="4"/>
      <c r="BK26" s="4"/>
      <c r="BL26" s="4"/>
      <c r="BM26" s="141"/>
      <c r="BN26" s="24"/>
      <c r="BO26" s="144"/>
      <c r="BP26" s="143"/>
      <c r="BQ26" s="139"/>
      <c r="BR26" s="139"/>
      <c r="BS26" s="143"/>
      <c r="BT26" s="127"/>
      <c r="BU26" s="139"/>
      <c r="BV26" s="139"/>
      <c r="BW26" s="139"/>
      <c r="BX26" s="146"/>
      <c r="BY26" s="144"/>
      <c r="BZ26" s="147"/>
      <c r="CA26" s="148"/>
      <c r="CB26" s="149"/>
      <c r="CC26" s="148"/>
      <c r="CD26" s="149"/>
      <c r="CE26" s="148"/>
      <c r="CF26" s="149"/>
      <c r="CG26" s="148"/>
      <c r="CH26" s="149"/>
      <c r="CI26" s="148"/>
      <c r="CJ26" s="149"/>
      <c r="CK26" s="80"/>
      <c r="CL26" s="81"/>
      <c r="CM26" s="148"/>
      <c r="CN26" s="149"/>
      <c r="CO26" s="148"/>
      <c r="CP26" s="81"/>
      <c r="CQ26" s="148"/>
      <c r="CR26" s="201"/>
      <c r="CS26" s="148"/>
      <c r="CT26" s="149">
        <f>SUM(CS26*BU26*3)</f>
        <v>0</v>
      </c>
      <c r="CU26" s="148"/>
      <c r="CV26" s="151">
        <f>SUM(CU26*BU26/3)</f>
        <v>0</v>
      </c>
      <c r="CW26" s="148"/>
      <c r="CX26" s="80">
        <f t="shared" ref="CX26:CX28" si="395">SUM(CW26*BU26*2/3)</f>
        <v>0</v>
      </c>
      <c r="CY26" s="148"/>
      <c r="CZ26" s="149">
        <f>SUM(CY26*BU26*2)</f>
        <v>0</v>
      </c>
      <c r="DA26" s="148"/>
      <c r="DB26" s="149">
        <f>SUM(DA26*BW26)</f>
        <v>0</v>
      </c>
      <c r="DC26" s="148"/>
      <c r="DD26" s="81">
        <f>SUM(DC26*BU26*2)</f>
        <v>0</v>
      </c>
      <c r="DE26" s="148">
        <v>1</v>
      </c>
      <c r="DF26" s="203">
        <v>0</v>
      </c>
      <c r="DG26" s="148"/>
      <c r="DH26" s="80"/>
      <c r="DI26" s="148"/>
      <c r="DJ26" s="80"/>
      <c r="DK26" s="148"/>
      <c r="DL26" s="80"/>
      <c r="DM26" s="148"/>
      <c r="DN26" s="81"/>
      <c r="DO26" s="148"/>
      <c r="DP26" s="10"/>
      <c r="DQ26" s="10"/>
      <c r="DR26" s="81"/>
      <c r="DS26" s="80"/>
      <c r="DT26" s="80"/>
      <c r="DU26" s="112">
        <f t="shared" si="39"/>
        <v>0</v>
      </c>
      <c r="DW26" s="4"/>
      <c r="DX26" s="4"/>
      <c r="DY26" s="4"/>
      <c r="DZ26" s="141"/>
      <c r="EA26" s="24"/>
      <c r="EB26" s="10"/>
      <c r="EC26" s="142"/>
      <c r="ED26" s="142"/>
      <c r="EE26" s="4"/>
      <c r="EF26" s="4"/>
      <c r="EG26" s="4"/>
      <c r="EH26" s="4"/>
      <c r="EI26" s="4"/>
      <c r="EJ26" s="4"/>
      <c r="EK26" s="4"/>
      <c r="EL26" s="4"/>
      <c r="EM26" s="4"/>
      <c r="EN26" s="4"/>
      <c r="EO26" s="9">
        <f t="shared" si="341"/>
        <v>4</v>
      </c>
      <c r="EP26" s="9">
        <f t="shared" si="342"/>
        <v>4</v>
      </c>
      <c r="EQ26" s="9">
        <f t="shared" si="343"/>
        <v>4</v>
      </c>
      <c r="ER26" s="9">
        <f t="shared" si="344"/>
        <v>0</v>
      </c>
      <c r="ES26" s="9">
        <f t="shared" si="345"/>
        <v>0</v>
      </c>
      <c r="ET26" s="9">
        <f t="shared" si="346"/>
        <v>0</v>
      </c>
      <c r="EU26" s="9">
        <f t="shared" si="347"/>
        <v>0</v>
      </c>
      <c r="EV26" s="9">
        <f t="shared" si="348"/>
        <v>0</v>
      </c>
      <c r="EW26" s="9">
        <f t="shared" si="349"/>
        <v>0</v>
      </c>
      <c r="EX26" s="9">
        <f t="shared" si="350"/>
        <v>0</v>
      </c>
      <c r="EY26" s="9">
        <f t="shared" si="351"/>
        <v>1.2</v>
      </c>
      <c r="EZ26" s="9">
        <f t="shared" si="352"/>
        <v>0</v>
      </c>
      <c r="FA26" s="9">
        <f t="shared" si="353"/>
        <v>0</v>
      </c>
      <c r="FB26" s="9">
        <f t="shared" si="354"/>
        <v>0</v>
      </c>
      <c r="FC26" s="9">
        <f t="shared" si="355"/>
        <v>0</v>
      </c>
      <c r="FD26" s="9">
        <f t="shared" si="356"/>
        <v>0</v>
      </c>
      <c r="FE26" s="9">
        <f t="shared" si="357"/>
        <v>0</v>
      </c>
      <c r="FF26" s="9">
        <f t="shared" si="358"/>
        <v>0</v>
      </c>
      <c r="FG26" s="9">
        <f t="shared" si="359"/>
        <v>0</v>
      </c>
      <c r="FH26" s="9">
        <f t="shared" si="360"/>
        <v>1</v>
      </c>
      <c r="FI26" s="9">
        <f t="shared" si="361"/>
        <v>7</v>
      </c>
      <c r="FJ26" s="9">
        <f t="shared" si="362"/>
        <v>0</v>
      </c>
      <c r="FK26" s="9">
        <f t="shared" si="363"/>
        <v>0</v>
      </c>
      <c r="FL26" s="9">
        <f t="shared" si="364"/>
        <v>0</v>
      </c>
      <c r="FM26" s="9">
        <f t="shared" si="365"/>
        <v>0</v>
      </c>
      <c r="FN26" s="9">
        <f t="shared" si="366"/>
        <v>0</v>
      </c>
      <c r="FO26" s="9">
        <f t="shared" si="367"/>
        <v>0</v>
      </c>
      <c r="FP26" s="9">
        <f t="shared" si="368"/>
        <v>0</v>
      </c>
      <c r="FQ26" s="9">
        <f t="shared" si="369"/>
        <v>0</v>
      </c>
      <c r="FR26" s="9">
        <f t="shared" si="370"/>
        <v>2</v>
      </c>
      <c r="FS26" s="9">
        <f t="shared" si="371"/>
        <v>6</v>
      </c>
      <c r="FT26" s="9">
        <f t="shared" si="372"/>
        <v>0</v>
      </c>
      <c r="FU26" s="9">
        <f t="shared" si="373"/>
        <v>0</v>
      </c>
      <c r="FV26" s="9">
        <f t="shared" si="374"/>
        <v>0</v>
      </c>
      <c r="FW26" s="9">
        <f t="shared" si="375"/>
        <v>0</v>
      </c>
      <c r="FX26" s="9">
        <f t="shared" si="376"/>
        <v>0</v>
      </c>
      <c r="FY26" s="9">
        <f t="shared" si="377"/>
        <v>0</v>
      </c>
      <c r="FZ26" s="9">
        <f t="shared" si="378"/>
        <v>0</v>
      </c>
      <c r="GA26" s="9">
        <f t="shared" si="379"/>
        <v>0</v>
      </c>
      <c r="GB26" s="9">
        <f t="shared" si="380"/>
        <v>0</v>
      </c>
      <c r="GC26" s="9">
        <f t="shared" si="381"/>
        <v>0</v>
      </c>
      <c r="GD26" s="9">
        <f t="shared" si="382"/>
        <v>0</v>
      </c>
      <c r="GE26" s="9">
        <f t="shared" si="383"/>
        <v>0</v>
      </c>
      <c r="GF26" s="9">
        <f t="shared" si="384"/>
        <v>0</v>
      </c>
      <c r="GG26" s="9">
        <f t="shared" si="385"/>
        <v>0</v>
      </c>
      <c r="GH26" s="9">
        <f t="shared" si="386"/>
        <v>22.2</v>
      </c>
      <c r="GI26" s="9">
        <f t="shared" si="387"/>
        <v>14</v>
      </c>
      <c r="GJ26" s="133"/>
      <c r="GK26" s="134"/>
      <c r="GL26" s="113"/>
      <c r="GM26" s="114"/>
      <c r="GN26" s="115"/>
      <c r="GO26" s="138"/>
      <c r="GQ26" s="9"/>
      <c r="GR26" s="9"/>
      <c r="GS26" s="204"/>
      <c r="GT26" s="128"/>
      <c r="GU26" s="13"/>
      <c r="GV26" s="4"/>
      <c r="GW26" s="40"/>
    </row>
    <row r="27" spans="1:205" ht="24.95" customHeight="1" x14ac:dyDescent="0.35">
      <c r="A27" s="24"/>
      <c r="BH27" s="10"/>
      <c r="BI27" s="10"/>
      <c r="BJ27" s="4"/>
      <c r="BK27" s="4"/>
      <c r="BL27" s="4"/>
      <c r="BM27" s="141"/>
      <c r="BN27" s="24"/>
      <c r="BO27" s="1" t="s">
        <v>183</v>
      </c>
      <c r="BP27" s="127" t="s">
        <v>91</v>
      </c>
      <c r="BQ27" s="139" t="s">
        <v>84</v>
      </c>
      <c r="BR27" s="143" t="s">
        <v>113</v>
      </c>
      <c r="BS27" s="139" t="s">
        <v>185</v>
      </c>
      <c r="BT27" s="127">
        <v>10</v>
      </c>
      <c r="BU27" s="128">
        <v>2</v>
      </c>
      <c r="BV27" s="128"/>
      <c r="BW27" s="128"/>
      <c r="BX27" s="128"/>
      <c r="BY27" s="1"/>
      <c r="BZ27" s="129">
        <f t="shared" ref="BZ27" si="396">SUM(CA27+CC27+CE27+CG27+CI27)</f>
        <v>0</v>
      </c>
      <c r="CA27" s="14"/>
      <c r="CB27" s="11">
        <f t="shared" ref="CB27" si="397">SUM(CA27)*BV27</f>
        <v>0</v>
      </c>
      <c r="CC27" s="14"/>
      <c r="CD27" s="11">
        <f t="shared" ref="CD27" si="398">BW27*CC27</f>
        <v>0</v>
      </c>
      <c r="CE27" s="14"/>
      <c r="CF27" s="11">
        <f t="shared" ref="CF27" si="399">SUM(CE27)*BW27</f>
        <v>0</v>
      </c>
      <c r="CG27" s="14"/>
      <c r="CH27" s="11">
        <f t="shared" ref="CH27" si="400">SUM(CG27)*BX27</f>
        <v>0</v>
      </c>
      <c r="CI27" s="14"/>
      <c r="CJ27" s="11">
        <f t="shared" ref="CJ27" si="401">SUM(CI27)*BW27*5</f>
        <v>0</v>
      </c>
      <c r="CK27" s="80">
        <v>0</v>
      </c>
      <c r="CL27" s="80">
        <f t="shared" ref="CL27" si="402">BY27*BW27*0.05</f>
        <v>0</v>
      </c>
      <c r="CM27" s="14"/>
      <c r="CN27" s="11"/>
      <c r="CO27" s="14"/>
      <c r="CP27" s="80">
        <f t="shared" ref="CP27" si="403">SUM(CO27)*3*BU27/5</f>
        <v>0</v>
      </c>
      <c r="CQ27" s="14">
        <v>1</v>
      </c>
      <c r="CR27" s="82">
        <f>SUM(CQ27*BU27*(15))</f>
        <v>30</v>
      </c>
      <c r="CS27" s="14"/>
      <c r="CT27" s="11">
        <f t="shared" ref="CT27" si="404">SUM(CS27*BU27*3)</f>
        <v>0</v>
      </c>
      <c r="CU27" s="14"/>
      <c r="CV27" s="80">
        <f t="shared" ref="CV27" si="405">SUM(CU27*BU27/3)</f>
        <v>0</v>
      </c>
      <c r="CW27" s="14"/>
      <c r="CX27" s="80">
        <f t="shared" ref="CX27" si="406">SUM(CW27*BU27*2/3)</f>
        <v>0</v>
      </c>
      <c r="CY27" s="14"/>
      <c r="CZ27" s="11">
        <f t="shared" ref="CZ27" si="407">SUM(CY27*BU27)</f>
        <v>0</v>
      </c>
      <c r="DA27" s="14"/>
      <c r="DB27" s="11">
        <f t="shared" ref="DB27" si="408">SUM(DA27*BW27)</f>
        <v>0</v>
      </c>
      <c r="DC27" s="14"/>
      <c r="DD27" s="80">
        <f t="shared" ref="DD27" si="409">SUM(DC27*BU27*2)</f>
        <v>0</v>
      </c>
      <c r="DE27" s="14"/>
      <c r="DF27" s="80">
        <f t="shared" ref="DF27" si="410">SUM(BW27*DE27*6)</f>
        <v>0</v>
      </c>
      <c r="DG27" s="14"/>
      <c r="DH27" s="80">
        <f t="shared" ref="DH27" si="411">DG27*BU27/3</f>
        <v>0</v>
      </c>
      <c r="DI27" s="14"/>
      <c r="DJ27" s="11">
        <f>SUM(DI27*BU27/3)</f>
        <v>0</v>
      </c>
      <c r="DK27" s="14"/>
      <c r="DL27" s="80">
        <f t="shared" ref="DL27" si="412">SUM(BW27*DK27*8)</f>
        <v>0</v>
      </c>
      <c r="DM27" s="14"/>
      <c r="DN27" s="80">
        <f>DM27*3*BX27*8</f>
        <v>0</v>
      </c>
      <c r="DO27" s="14"/>
      <c r="DP27" s="80">
        <f t="shared" ref="DP27" si="413">SUM(DO27*BX27*4*6)</f>
        <v>0</v>
      </c>
      <c r="DQ27" s="14"/>
      <c r="DR27" s="10">
        <f t="shared" ref="DR27" si="414">SUM(DQ27*50)</f>
        <v>0</v>
      </c>
      <c r="DS27" s="81">
        <f t="shared" ref="DS27" si="415">CB27+CD27+CF27+CH27+CJ27+CK27+CL27+CN27+CP27+CR27+CT27+CV27+CX27+CZ27+DB27+DD27+DF27+DH27+DJ27+DL27+DN27+DP27+DR27</f>
        <v>30</v>
      </c>
      <c r="DT27" s="81">
        <f t="shared" ref="DT27" si="416">DP27+DN27+DL27+DJ27+DF27+DD27+CK27+CJ27+CH27+CF27+CD27+CB27</f>
        <v>0</v>
      </c>
      <c r="DU27" s="112">
        <f t="shared" si="39"/>
        <v>0</v>
      </c>
      <c r="DV27" s="140"/>
      <c r="DW27" s="4"/>
      <c r="DX27" s="4"/>
      <c r="DY27" s="4"/>
      <c r="DZ27" s="141"/>
      <c r="EA27" s="24"/>
      <c r="EB27" s="117"/>
      <c r="EC27" s="117"/>
      <c r="ED27" s="4"/>
      <c r="EE27" s="4"/>
      <c r="EF27" s="4"/>
      <c r="EG27" s="4"/>
      <c r="EH27" s="4"/>
      <c r="EI27" s="4"/>
      <c r="EJ27" s="4"/>
      <c r="EK27" s="4"/>
      <c r="EL27" s="4"/>
      <c r="EM27" s="4"/>
      <c r="EN27" s="4"/>
      <c r="EO27" s="9">
        <f t="shared" si="341"/>
        <v>0</v>
      </c>
      <c r="EP27" s="9">
        <f t="shared" si="342"/>
        <v>0</v>
      </c>
      <c r="EQ27" s="9">
        <f t="shared" si="343"/>
        <v>0</v>
      </c>
      <c r="ER27" s="9">
        <f t="shared" si="344"/>
        <v>0</v>
      </c>
      <c r="ES27" s="9">
        <f t="shared" si="345"/>
        <v>0</v>
      </c>
      <c r="ET27" s="9">
        <f t="shared" si="346"/>
        <v>0</v>
      </c>
      <c r="EU27" s="9">
        <f t="shared" si="347"/>
        <v>0</v>
      </c>
      <c r="EV27" s="9">
        <f t="shared" si="348"/>
        <v>0</v>
      </c>
      <c r="EW27" s="9">
        <f t="shared" si="349"/>
        <v>0</v>
      </c>
      <c r="EX27" s="9">
        <f t="shared" si="350"/>
        <v>0</v>
      </c>
      <c r="EY27" s="9">
        <f t="shared" si="351"/>
        <v>0</v>
      </c>
      <c r="EZ27" s="9">
        <f t="shared" si="352"/>
        <v>0</v>
      </c>
      <c r="FA27" s="9">
        <f t="shared" si="353"/>
        <v>0</v>
      </c>
      <c r="FB27" s="9">
        <f t="shared" si="354"/>
        <v>0</v>
      </c>
      <c r="FC27" s="9">
        <f t="shared" si="355"/>
        <v>0</v>
      </c>
      <c r="FD27" s="9">
        <f t="shared" si="356"/>
        <v>1</v>
      </c>
      <c r="FE27" s="9">
        <f t="shared" si="357"/>
        <v>30</v>
      </c>
      <c r="FF27" s="9">
        <f t="shared" si="358"/>
        <v>0</v>
      </c>
      <c r="FG27" s="9">
        <f t="shared" si="359"/>
        <v>0</v>
      </c>
      <c r="FH27" s="9">
        <f t="shared" si="360"/>
        <v>0</v>
      </c>
      <c r="FI27" s="9">
        <f t="shared" si="361"/>
        <v>0</v>
      </c>
      <c r="FJ27" s="9">
        <f t="shared" si="362"/>
        <v>0</v>
      </c>
      <c r="FK27" s="9">
        <f t="shared" si="363"/>
        <v>0</v>
      </c>
      <c r="FL27" s="9">
        <f t="shared" si="364"/>
        <v>0</v>
      </c>
      <c r="FM27" s="9">
        <f t="shared" si="365"/>
        <v>0</v>
      </c>
      <c r="FN27" s="9">
        <f t="shared" si="366"/>
        <v>0</v>
      </c>
      <c r="FO27" s="9">
        <f t="shared" si="367"/>
        <v>0</v>
      </c>
      <c r="FP27" s="9">
        <f t="shared" si="368"/>
        <v>0</v>
      </c>
      <c r="FQ27" s="9">
        <f t="shared" si="369"/>
        <v>0</v>
      </c>
      <c r="FR27" s="9">
        <f t="shared" si="370"/>
        <v>0</v>
      </c>
      <c r="FS27" s="9">
        <f t="shared" si="371"/>
        <v>0</v>
      </c>
      <c r="FT27" s="9">
        <f t="shared" si="372"/>
        <v>0</v>
      </c>
      <c r="FU27" s="9">
        <f t="shared" si="373"/>
        <v>0</v>
      </c>
      <c r="FV27" s="9">
        <f t="shared" si="374"/>
        <v>0</v>
      </c>
      <c r="FW27" s="9">
        <f t="shared" si="375"/>
        <v>0</v>
      </c>
      <c r="FX27" s="9">
        <f t="shared" si="376"/>
        <v>0</v>
      </c>
      <c r="FY27" s="9">
        <f t="shared" si="377"/>
        <v>0</v>
      </c>
      <c r="FZ27" s="9">
        <f t="shared" si="378"/>
        <v>0</v>
      </c>
      <c r="GA27" s="9">
        <f t="shared" si="379"/>
        <v>0</v>
      </c>
      <c r="GB27" s="9">
        <f t="shared" si="380"/>
        <v>0</v>
      </c>
      <c r="GC27" s="9">
        <f t="shared" si="381"/>
        <v>0</v>
      </c>
      <c r="GD27" s="9">
        <f t="shared" si="382"/>
        <v>0</v>
      </c>
      <c r="GE27" s="9">
        <f t="shared" si="383"/>
        <v>0</v>
      </c>
      <c r="GF27" s="9">
        <f t="shared" si="384"/>
        <v>0</v>
      </c>
      <c r="GG27" s="9">
        <f t="shared" si="385"/>
        <v>0</v>
      </c>
      <c r="GH27" s="9">
        <f t="shared" si="386"/>
        <v>30</v>
      </c>
      <c r="GI27" s="9">
        <f t="shared" si="387"/>
        <v>0</v>
      </c>
      <c r="GJ27" s="133"/>
      <c r="GK27" s="134"/>
      <c r="GL27" s="113"/>
      <c r="GM27" s="114"/>
      <c r="GN27" s="115"/>
      <c r="GO27" s="138"/>
      <c r="GQ27" s="9"/>
      <c r="GR27" s="9"/>
      <c r="GS27" s="1"/>
      <c r="GT27" s="128"/>
      <c r="GU27" s="13"/>
      <c r="GV27" s="4"/>
      <c r="GW27" s="40"/>
    </row>
    <row r="28" spans="1:205" ht="24.75" customHeight="1" thickBot="1" x14ac:dyDescent="0.4">
      <c r="A28" s="24"/>
      <c r="B28" s="1" t="s">
        <v>183</v>
      </c>
      <c r="C28" s="127" t="s">
        <v>91</v>
      </c>
      <c r="D28" s="139" t="s">
        <v>84</v>
      </c>
      <c r="E28" s="143" t="s">
        <v>113</v>
      </c>
      <c r="F28" s="139" t="s">
        <v>185</v>
      </c>
      <c r="G28" s="127">
        <v>10</v>
      </c>
      <c r="H28" s="128">
        <v>2</v>
      </c>
      <c r="I28" s="128"/>
      <c r="J28" s="128"/>
      <c r="K28" s="128"/>
      <c r="L28" s="1"/>
      <c r="M28" s="129">
        <f t="shared" ref="M28" si="417">SUM(N28+P28+R28+T28+V28)</f>
        <v>0</v>
      </c>
      <c r="N28" s="14"/>
      <c r="O28" s="11">
        <f t="shared" ref="O28" si="418">SUM(N28)*I28</f>
        <v>0</v>
      </c>
      <c r="P28" s="14"/>
      <c r="Q28" s="11">
        <f t="shared" ref="Q28" si="419">J28*P28</f>
        <v>0</v>
      </c>
      <c r="R28" s="14"/>
      <c r="S28" s="11">
        <f t="shared" si="391"/>
        <v>0</v>
      </c>
      <c r="T28" s="14"/>
      <c r="U28" s="11">
        <f t="shared" si="392"/>
        <v>0</v>
      </c>
      <c r="V28" s="14"/>
      <c r="W28" s="11">
        <f t="shared" ref="W28" si="420">SUM(V28)*J28*5</f>
        <v>0</v>
      </c>
      <c r="X28" s="80">
        <v>0</v>
      </c>
      <c r="Y28" s="337">
        <f t="shared" ref="Y28" si="421">L28*J28*0.05</f>
        <v>0</v>
      </c>
      <c r="Z28" s="14"/>
      <c r="AA28" s="11"/>
      <c r="AB28" s="14"/>
      <c r="AC28" s="80">
        <f t="shared" ref="AC28" si="422">SUM(AB28)*3*H28/5</f>
        <v>0</v>
      </c>
      <c r="AD28" s="14">
        <v>1</v>
      </c>
      <c r="AE28" s="82">
        <f>SUM(AD28*H28*(15))</f>
        <v>30</v>
      </c>
      <c r="AF28" s="14"/>
      <c r="AG28" s="11">
        <f t="shared" ref="AG28" si="423">SUM(AF28*H28*3)</f>
        <v>0</v>
      </c>
      <c r="AH28" s="14"/>
      <c r="AI28" s="80">
        <f t="shared" ref="AI28" si="424">SUM(AH28*H28/3)</f>
        <v>0</v>
      </c>
      <c r="AJ28" s="14"/>
      <c r="AK28" s="80">
        <f t="shared" ref="AK28" si="425">SUM(AJ28*H28*2/3)</f>
        <v>0</v>
      </c>
      <c r="AL28" s="14"/>
      <c r="AM28" s="11">
        <f t="shared" si="394"/>
        <v>0</v>
      </c>
      <c r="AN28" s="14"/>
      <c r="AO28" s="11">
        <f t="shared" ref="AO28" si="426">SUM(AN28*J28)</f>
        <v>0</v>
      </c>
      <c r="AP28" s="14"/>
      <c r="AQ28" s="80">
        <f t="shared" ref="AQ28" si="427">SUM(AP28*H28*2)</f>
        <v>0</v>
      </c>
      <c r="AR28" s="14"/>
      <c r="AS28" s="80">
        <f t="shared" ref="AS28" si="428">SUM(J28*AR28*6)</f>
        <v>0</v>
      </c>
      <c r="AT28" s="14"/>
      <c r="AU28" s="80">
        <f t="shared" ref="AU28" si="429">AT28*H28/3</f>
        <v>0</v>
      </c>
      <c r="AV28" s="14"/>
      <c r="AW28" s="11">
        <f>SUM(AV28*H28/3)</f>
        <v>0</v>
      </c>
      <c r="AX28" s="14"/>
      <c r="AY28" s="80">
        <f t="shared" ref="AY28" si="430">SUM(J28*AX28*8)</f>
        <v>0</v>
      </c>
      <c r="AZ28" s="14"/>
      <c r="BA28" s="80">
        <f>AZ28*3*K28*8</f>
        <v>0</v>
      </c>
      <c r="BB28" s="14"/>
      <c r="BC28" s="80">
        <f t="shared" ref="BC28" si="431">SUM(BB28*K28*4*6)</f>
        <v>0</v>
      </c>
      <c r="BD28" s="14"/>
      <c r="BE28" s="10">
        <f t="shared" ref="BE28" si="432">SUM(BD28*50)</f>
        <v>0</v>
      </c>
      <c r="BF28" s="81">
        <f t="shared" ref="BF28" si="433">O28+Q28+S28+U28+W28+X28+Y28+AA28+AC28+AE28+AG28+AI28+AK28+AM28+AO28+AQ28+AS28+AU28+AW28+AY28+BA28+BC28+BE28</f>
        <v>30</v>
      </c>
      <c r="BG28" s="81">
        <f t="shared" ref="BG28" si="434">BC28+BA28+AY28+AW28+AS28+AQ28+X28+W28+U28+S28+Q28+O28</f>
        <v>0</v>
      </c>
      <c r="BH28" s="81"/>
      <c r="BI28" s="81"/>
      <c r="BJ28" s="4"/>
      <c r="BK28" s="4"/>
      <c r="BL28" s="4"/>
      <c r="BM28" s="141"/>
      <c r="BN28" s="24"/>
      <c r="BO28" s="1"/>
      <c r="BP28" s="128"/>
      <c r="BQ28" s="127"/>
      <c r="BR28" s="128"/>
      <c r="BS28" s="128"/>
      <c r="BT28" s="128"/>
      <c r="BU28" s="139"/>
      <c r="BV28" s="127"/>
      <c r="BW28" s="139"/>
      <c r="BX28" s="127"/>
      <c r="BY28" s="153"/>
      <c r="BZ28" s="129"/>
      <c r="CA28" s="14"/>
      <c r="CB28" s="11"/>
      <c r="CC28" s="14"/>
      <c r="CD28" s="11"/>
      <c r="CE28" s="14"/>
      <c r="CF28" s="11"/>
      <c r="CG28" s="14"/>
      <c r="CH28" s="11"/>
      <c r="CI28" s="14"/>
      <c r="CJ28" s="11"/>
      <c r="CK28" s="80"/>
      <c r="CL28" s="81"/>
      <c r="CM28" s="14"/>
      <c r="CN28" s="11"/>
      <c r="CO28" s="14"/>
      <c r="CP28" s="80"/>
      <c r="CQ28" s="14"/>
      <c r="CR28" s="82"/>
      <c r="CS28" s="14"/>
      <c r="CT28" s="11">
        <f t="shared" ref="CT28" si="435">SUM(CS28*BU28*3)</f>
        <v>0</v>
      </c>
      <c r="CU28" s="14"/>
      <c r="CV28" s="80">
        <f t="shared" ref="CV28" si="436">SUM(CU28*BU28/3)</f>
        <v>0</v>
      </c>
      <c r="CW28" s="14"/>
      <c r="CX28" s="80">
        <f t="shared" si="395"/>
        <v>0</v>
      </c>
      <c r="CY28" s="14"/>
      <c r="CZ28" s="11">
        <f t="shared" ref="CZ28" si="437">SUM(CY28*BU28)</f>
        <v>0</v>
      </c>
      <c r="DA28" s="14"/>
      <c r="DB28" s="11">
        <f t="shared" ref="DB28" si="438">SUM(DA28*BW28)</f>
        <v>0</v>
      </c>
      <c r="DC28" s="14"/>
      <c r="DD28" s="80">
        <f t="shared" ref="DD28" si="439">SUM(DC28*BU28*2)</f>
        <v>0</v>
      </c>
      <c r="DE28" s="14">
        <v>1</v>
      </c>
      <c r="DF28" s="80">
        <f>DE28*BW28*6</f>
        <v>0</v>
      </c>
      <c r="DG28" s="14"/>
      <c r="DH28" s="80"/>
      <c r="DI28" s="14"/>
      <c r="DJ28" s="80"/>
      <c r="DK28" s="14"/>
      <c r="DL28" s="80"/>
      <c r="DM28" s="14"/>
      <c r="DN28" s="80"/>
      <c r="DO28" s="14"/>
      <c r="DP28" s="10"/>
      <c r="DQ28" s="10"/>
      <c r="DR28" s="80"/>
      <c r="DS28" s="80"/>
      <c r="DT28" s="80"/>
      <c r="DU28" s="112">
        <f t="shared" si="39"/>
        <v>0</v>
      </c>
      <c r="DV28" s="140"/>
      <c r="DW28" s="4"/>
      <c r="DX28" s="4"/>
      <c r="DY28" s="4"/>
      <c r="DZ28" s="141"/>
      <c r="EA28" s="24"/>
      <c r="EB28" s="4"/>
      <c r="EC28" s="4"/>
      <c r="ED28" s="4"/>
      <c r="EE28" s="4"/>
      <c r="EF28" s="4"/>
      <c r="EG28" s="4"/>
      <c r="EH28" s="4"/>
      <c r="EI28" s="4"/>
      <c r="EJ28" s="4"/>
      <c r="EK28" s="4"/>
      <c r="EL28" s="4"/>
      <c r="EM28" s="4"/>
      <c r="EN28" s="4"/>
      <c r="EO28" s="9">
        <f t="shared" si="341"/>
        <v>0</v>
      </c>
      <c r="EP28" s="9">
        <f t="shared" si="342"/>
        <v>0</v>
      </c>
      <c r="EQ28" s="9">
        <f t="shared" si="343"/>
        <v>0</v>
      </c>
      <c r="ER28" s="9">
        <f t="shared" si="344"/>
        <v>0</v>
      </c>
      <c r="ES28" s="9">
        <f t="shared" si="345"/>
        <v>0</v>
      </c>
      <c r="ET28" s="9">
        <f t="shared" si="346"/>
        <v>0</v>
      </c>
      <c r="EU28" s="9">
        <f t="shared" si="347"/>
        <v>0</v>
      </c>
      <c r="EV28" s="9">
        <f t="shared" si="348"/>
        <v>0</v>
      </c>
      <c r="EW28" s="9">
        <f t="shared" si="349"/>
        <v>0</v>
      </c>
      <c r="EX28" s="9">
        <f t="shared" si="350"/>
        <v>0</v>
      </c>
      <c r="EY28" s="9">
        <f t="shared" si="351"/>
        <v>0</v>
      </c>
      <c r="EZ28" s="9">
        <f t="shared" si="352"/>
        <v>0</v>
      </c>
      <c r="FA28" s="9">
        <f t="shared" si="353"/>
        <v>0</v>
      </c>
      <c r="FB28" s="9">
        <f t="shared" si="354"/>
        <v>0</v>
      </c>
      <c r="FC28" s="9">
        <f t="shared" si="355"/>
        <v>0</v>
      </c>
      <c r="FD28" s="9">
        <f t="shared" si="356"/>
        <v>1</v>
      </c>
      <c r="FE28" s="9">
        <f t="shared" si="357"/>
        <v>30</v>
      </c>
      <c r="FF28" s="9">
        <f t="shared" si="358"/>
        <v>0</v>
      </c>
      <c r="FG28" s="9">
        <f t="shared" si="359"/>
        <v>0</v>
      </c>
      <c r="FH28" s="9">
        <f t="shared" si="360"/>
        <v>0</v>
      </c>
      <c r="FI28" s="9">
        <f t="shared" si="361"/>
        <v>0</v>
      </c>
      <c r="FJ28" s="9">
        <f t="shared" si="362"/>
        <v>0</v>
      </c>
      <c r="FK28" s="9">
        <f t="shared" si="363"/>
        <v>0</v>
      </c>
      <c r="FL28" s="9">
        <f t="shared" si="364"/>
        <v>0</v>
      </c>
      <c r="FM28" s="9">
        <f t="shared" si="365"/>
        <v>0</v>
      </c>
      <c r="FN28" s="9">
        <f t="shared" si="366"/>
        <v>0</v>
      </c>
      <c r="FO28" s="9">
        <f t="shared" si="367"/>
        <v>0</v>
      </c>
      <c r="FP28" s="9">
        <f t="shared" si="368"/>
        <v>0</v>
      </c>
      <c r="FQ28" s="9">
        <f t="shared" si="369"/>
        <v>0</v>
      </c>
      <c r="FR28" s="9">
        <f t="shared" si="370"/>
        <v>1</v>
      </c>
      <c r="FS28" s="9">
        <f t="shared" si="371"/>
        <v>0</v>
      </c>
      <c r="FT28" s="9">
        <f t="shared" si="372"/>
        <v>0</v>
      </c>
      <c r="FU28" s="9">
        <f t="shared" si="373"/>
        <v>0</v>
      </c>
      <c r="FV28" s="9">
        <f t="shared" si="374"/>
        <v>0</v>
      </c>
      <c r="FW28" s="9">
        <f t="shared" si="375"/>
        <v>0</v>
      </c>
      <c r="FX28" s="9">
        <f t="shared" si="376"/>
        <v>0</v>
      </c>
      <c r="FY28" s="9">
        <f t="shared" si="377"/>
        <v>0</v>
      </c>
      <c r="FZ28" s="9">
        <f t="shared" si="378"/>
        <v>0</v>
      </c>
      <c r="GA28" s="9">
        <f t="shared" si="379"/>
        <v>0</v>
      </c>
      <c r="GB28" s="9">
        <f t="shared" si="380"/>
        <v>0</v>
      </c>
      <c r="GC28" s="9">
        <f t="shared" si="381"/>
        <v>0</v>
      </c>
      <c r="GD28" s="9">
        <f t="shared" si="382"/>
        <v>0</v>
      </c>
      <c r="GE28" s="9">
        <f t="shared" si="383"/>
        <v>0</v>
      </c>
      <c r="GF28" s="9">
        <f t="shared" si="384"/>
        <v>0</v>
      </c>
      <c r="GG28" s="9">
        <f t="shared" si="385"/>
        <v>0</v>
      </c>
      <c r="GH28" s="9">
        <f t="shared" si="386"/>
        <v>30</v>
      </c>
      <c r="GI28" s="9">
        <f t="shared" si="387"/>
        <v>0</v>
      </c>
      <c r="GJ28" s="133"/>
      <c r="GK28" s="134"/>
      <c r="GL28" s="113"/>
      <c r="GM28" s="114"/>
      <c r="GN28" s="115"/>
      <c r="GO28" s="138"/>
      <c r="GQ28" s="9"/>
      <c r="GR28" s="9"/>
      <c r="GS28" s="1"/>
      <c r="GT28" s="128"/>
      <c r="GU28" s="13"/>
      <c r="GV28" s="4"/>
      <c r="GW28" s="40"/>
    </row>
    <row r="29" spans="1:205" ht="24.75" customHeight="1" thickBot="1" x14ac:dyDescent="0.4">
      <c r="A29" s="24"/>
      <c r="B29" s="154"/>
      <c r="C29" s="166"/>
      <c r="D29" s="205"/>
      <c r="E29" s="166"/>
      <c r="F29" s="166"/>
      <c r="G29" s="166"/>
      <c r="H29" s="166"/>
      <c r="I29" s="166"/>
      <c r="J29" s="166"/>
      <c r="K29" s="166"/>
      <c r="L29" s="166"/>
      <c r="M29" s="160"/>
      <c r="N29" s="161"/>
      <c r="O29" s="155"/>
      <c r="P29" s="161"/>
      <c r="Q29" s="155"/>
      <c r="R29" s="161"/>
      <c r="S29" s="155"/>
      <c r="T29" s="161"/>
      <c r="U29" s="155"/>
      <c r="V29" s="162"/>
      <c r="W29" s="155"/>
      <c r="X29" s="155"/>
      <c r="Y29" s="340"/>
      <c r="Z29" s="162"/>
      <c r="AA29" s="155"/>
      <c r="AB29" s="162"/>
      <c r="AC29" s="155"/>
      <c r="AD29" s="162"/>
      <c r="AE29" s="163"/>
      <c r="AF29" s="162"/>
      <c r="AG29" s="155"/>
      <c r="AH29" s="162"/>
      <c r="AI29" s="155"/>
      <c r="AJ29" s="162"/>
      <c r="AK29" s="155"/>
      <c r="AL29" s="162"/>
      <c r="AM29" s="155"/>
      <c r="AN29" s="162"/>
      <c r="AO29" s="155"/>
      <c r="AP29" s="162"/>
      <c r="AQ29" s="155"/>
      <c r="AR29" s="162"/>
      <c r="AS29" s="155"/>
      <c r="AT29" s="162"/>
      <c r="AU29" s="155"/>
      <c r="AV29" s="162"/>
      <c r="AW29" s="155"/>
      <c r="AX29" s="162"/>
      <c r="AY29" s="155"/>
      <c r="AZ29" s="162"/>
      <c r="BA29" s="155"/>
      <c r="BB29" s="162"/>
      <c r="BC29" s="155"/>
      <c r="BD29" s="155"/>
      <c r="BE29" s="155"/>
      <c r="BF29" s="164"/>
      <c r="BG29" s="165"/>
      <c r="BH29" s="155"/>
      <c r="BI29" s="199"/>
      <c r="BJ29" s="4"/>
      <c r="BK29" s="4"/>
      <c r="BL29" s="4"/>
      <c r="BM29" s="141"/>
      <c r="BN29" s="24"/>
      <c r="BO29" s="1"/>
      <c r="BP29" s="128"/>
      <c r="BQ29" s="128"/>
      <c r="BR29" s="128"/>
      <c r="BS29" s="128"/>
      <c r="BT29" s="128"/>
      <c r="BU29" s="128"/>
      <c r="BV29" s="128"/>
      <c r="BW29" s="128"/>
      <c r="BX29" s="128"/>
      <c r="BY29" s="1"/>
      <c r="BZ29" s="129"/>
      <c r="CA29" s="14"/>
      <c r="CB29" s="11"/>
      <c r="CC29" s="14"/>
      <c r="CD29" s="11"/>
      <c r="CE29" s="14"/>
      <c r="CF29" s="11"/>
      <c r="CG29" s="14"/>
      <c r="CH29" s="11"/>
      <c r="CI29" s="14"/>
      <c r="CJ29" s="11"/>
      <c r="CK29" s="80"/>
      <c r="CL29" s="80"/>
      <c r="CM29" s="14"/>
      <c r="CN29" s="11"/>
      <c r="CO29" s="14"/>
      <c r="CP29" s="80"/>
      <c r="CQ29" s="14"/>
      <c r="CR29" s="82"/>
      <c r="CS29" s="14"/>
      <c r="CT29" s="11"/>
      <c r="CU29" s="14"/>
      <c r="CV29" s="80"/>
      <c r="CW29" s="14"/>
      <c r="CX29" s="80"/>
      <c r="CY29" s="14"/>
      <c r="CZ29" s="11"/>
      <c r="DA29" s="14"/>
      <c r="DB29" s="11"/>
      <c r="DC29" s="14"/>
      <c r="DD29" s="80"/>
      <c r="DE29" s="14"/>
      <c r="DF29" s="80"/>
      <c r="DG29" s="14"/>
      <c r="DH29" s="11"/>
      <c r="DI29" s="14"/>
      <c r="DJ29" s="80"/>
      <c r="DK29" s="14"/>
      <c r="DL29" s="80"/>
      <c r="DM29" s="14"/>
      <c r="DN29" s="80"/>
      <c r="DO29" s="14"/>
      <c r="DP29" s="10"/>
      <c r="DQ29" s="10"/>
      <c r="DR29" s="80"/>
      <c r="DS29" s="80"/>
      <c r="DT29" s="80"/>
      <c r="DU29" s="112">
        <f t="shared" si="39"/>
        <v>0</v>
      </c>
      <c r="DV29" s="140"/>
      <c r="DW29" s="4"/>
      <c r="DX29" s="4"/>
      <c r="DY29" s="4"/>
      <c r="DZ29" s="141"/>
      <c r="EA29" s="24"/>
      <c r="EB29" s="4"/>
      <c r="EC29" s="4"/>
      <c r="ED29" s="4"/>
      <c r="EE29" s="4"/>
      <c r="EF29" s="4"/>
      <c r="EG29" s="4"/>
      <c r="EH29" s="4"/>
      <c r="EI29" s="4"/>
      <c r="EJ29" s="4"/>
      <c r="EK29" s="4"/>
      <c r="EL29" s="4"/>
      <c r="EM29" s="4"/>
      <c r="EN29" s="4"/>
      <c r="EO29" s="9">
        <f t="shared" si="341"/>
        <v>0</v>
      </c>
      <c r="EP29" s="9">
        <f t="shared" si="342"/>
        <v>0</v>
      </c>
      <c r="EQ29" s="9">
        <f t="shared" si="343"/>
        <v>0</v>
      </c>
      <c r="ER29" s="9">
        <f t="shared" si="344"/>
        <v>0</v>
      </c>
      <c r="ES29" s="9">
        <f t="shared" si="345"/>
        <v>0</v>
      </c>
      <c r="ET29" s="9">
        <f t="shared" si="346"/>
        <v>0</v>
      </c>
      <c r="EU29" s="9">
        <f t="shared" si="347"/>
        <v>0</v>
      </c>
      <c r="EV29" s="9">
        <f t="shared" si="348"/>
        <v>0</v>
      </c>
      <c r="EW29" s="9">
        <f t="shared" si="349"/>
        <v>0</v>
      </c>
      <c r="EX29" s="9">
        <f t="shared" si="350"/>
        <v>0</v>
      </c>
      <c r="EY29" s="9">
        <f t="shared" si="351"/>
        <v>0</v>
      </c>
      <c r="EZ29" s="9">
        <f t="shared" si="352"/>
        <v>0</v>
      </c>
      <c r="FA29" s="9">
        <f t="shared" si="353"/>
        <v>0</v>
      </c>
      <c r="FB29" s="9">
        <f t="shared" si="354"/>
        <v>0</v>
      </c>
      <c r="FC29" s="9">
        <f t="shared" si="355"/>
        <v>0</v>
      </c>
      <c r="FD29" s="9">
        <f t="shared" si="356"/>
        <v>0</v>
      </c>
      <c r="FE29" s="9">
        <f t="shared" si="357"/>
        <v>0</v>
      </c>
      <c r="FF29" s="9">
        <f t="shared" si="358"/>
        <v>0</v>
      </c>
      <c r="FG29" s="9">
        <f t="shared" si="359"/>
        <v>0</v>
      </c>
      <c r="FH29" s="9">
        <f t="shared" si="360"/>
        <v>0</v>
      </c>
      <c r="FI29" s="9">
        <f t="shared" si="361"/>
        <v>0</v>
      </c>
      <c r="FJ29" s="9">
        <f t="shared" si="362"/>
        <v>0</v>
      </c>
      <c r="FK29" s="9">
        <f t="shared" si="363"/>
        <v>0</v>
      </c>
      <c r="FL29" s="9">
        <f t="shared" si="364"/>
        <v>0</v>
      </c>
      <c r="FM29" s="9">
        <f t="shared" si="365"/>
        <v>0</v>
      </c>
      <c r="FN29" s="9">
        <f t="shared" si="366"/>
        <v>0</v>
      </c>
      <c r="FO29" s="9">
        <f t="shared" si="367"/>
        <v>0</v>
      </c>
      <c r="FP29" s="9">
        <f t="shared" si="368"/>
        <v>0</v>
      </c>
      <c r="FQ29" s="9">
        <f t="shared" si="369"/>
        <v>0</v>
      </c>
      <c r="FR29" s="9">
        <f t="shared" si="370"/>
        <v>0</v>
      </c>
      <c r="FS29" s="9">
        <f t="shared" si="371"/>
        <v>0</v>
      </c>
      <c r="FT29" s="9">
        <f t="shared" si="372"/>
        <v>0</v>
      </c>
      <c r="FU29" s="9">
        <f t="shared" si="373"/>
        <v>0</v>
      </c>
      <c r="FV29" s="9">
        <f t="shared" si="374"/>
        <v>0</v>
      </c>
      <c r="FW29" s="9">
        <f t="shared" si="375"/>
        <v>0</v>
      </c>
      <c r="FX29" s="9">
        <f t="shared" si="376"/>
        <v>0</v>
      </c>
      <c r="FY29" s="9">
        <f t="shared" si="377"/>
        <v>0</v>
      </c>
      <c r="FZ29" s="9">
        <f t="shared" si="378"/>
        <v>0</v>
      </c>
      <c r="GA29" s="9">
        <f t="shared" si="379"/>
        <v>0</v>
      </c>
      <c r="GB29" s="9">
        <f t="shared" si="380"/>
        <v>0</v>
      </c>
      <c r="GC29" s="9">
        <f t="shared" si="381"/>
        <v>0</v>
      </c>
      <c r="GD29" s="9">
        <f t="shared" si="382"/>
        <v>0</v>
      </c>
      <c r="GE29" s="9">
        <f t="shared" si="383"/>
        <v>0</v>
      </c>
      <c r="GF29" s="9">
        <f t="shared" si="384"/>
        <v>0</v>
      </c>
      <c r="GG29" s="9">
        <f t="shared" si="385"/>
        <v>0</v>
      </c>
      <c r="GH29" s="9">
        <f t="shared" si="386"/>
        <v>0</v>
      </c>
      <c r="GI29" s="9">
        <f t="shared" si="387"/>
        <v>0</v>
      </c>
      <c r="GJ29" s="133"/>
      <c r="GK29" s="134"/>
      <c r="GL29" s="113"/>
      <c r="GM29" s="114"/>
      <c r="GN29" s="115"/>
      <c r="GO29" s="138"/>
      <c r="GQ29" s="9"/>
      <c r="GR29" s="9"/>
      <c r="GS29" s="1"/>
      <c r="GT29" s="128"/>
      <c r="GU29" s="13"/>
      <c r="GV29" s="4"/>
      <c r="GW29" s="40"/>
    </row>
    <row r="30" spans="1:205" ht="24.95" customHeight="1" x14ac:dyDescent="0.35">
      <c r="A30" s="25">
        <v>4</v>
      </c>
      <c r="B30" s="106" t="s">
        <v>76</v>
      </c>
      <c r="C30" s="106" t="s">
        <v>52</v>
      </c>
      <c r="D30" s="105">
        <v>1</v>
      </c>
      <c r="E30" s="106"/>
      <c r="F30" s="106"/>
      <c r="G30" s="106"/>
      <c r="H30" s="106"/>
      <c r="I30" s="106"/>
      <c r="J30" s="106"/>
      <c r="K30" s="106"/>
      <c r="L30" s="106"/>
      <c r="M30" s="106"/>
      <c r="N30" s="106"/>
      <c r="O30" s="107">
        <f>SUM(O31:O37)</f>
        <v>0</v>
      </c>
      <c r="P30" s="107">
        <f t="shared" ref="P30:BG30" si="440">SUM(P31:P37)</f>
        <v>46</v>
      </c>
      <c r="Q30" s="107">
        <f t="shared" si="440"/>
        <v>138</v>
      </c>
      <c r="R30" s="107">
        <f t="shared" si="440"/>
        <v>0</v>
      </c>
      <c r="S30" s="107">
        <f t="shared" si="440"/>
        <v>0</v>
      </c>
      <c r="T30" s="107">
        <f t="shared" si="440"/>
        <v>0</v>
      </c>
      <c r="U30" s="107">
        <f t="shared" si="440"/>
        <v>0</v>
      </c>
      <c r="V30" s="107">
        <f t="shared" si="440"/>
        <v>0</v>
      </c>
      <c r="W30" s="107">
        <f t="shared" si="440"/>
        <v>0</v>
      </c>
      <c r="X30" s="107">
        <f t="shared" si="440"/>
        <v>6</v>
      </c>
      <c r="Y30" s="336">
        <f t="shared" si="440"/>
        <v>13.5</v>
      </c>
      <c r="Z30" s="107">
        <f t="shared" si="440"/>
        <v>0</v>
      </c>
      <c r="AA30" s="107">
        <f t="shared" si="440"/>
        <v>0</v>
      </c>
      <c r="AB30" s="107">
        <f t="shared" si="440"/>
        <v>0</v>
      </c>
      <c r="AC30" s="107">
        <f t="shared" si="440"/>
        <v>0</v>
      </c>
      <c r="AD30" s="107">
        <f t="shared" si="440"/>
        <v>1</v>
      </c>
      <c r="AE30" s="107">
        <f t="shared" si="440"/>
        <v>15</v>
      </c>
      <c r="AF30" s="107">
        <f t="shared" si="440"/>
        <v>0</v>
      </c>
      <c r="AG30" s="107">
        <f t="shared" si="440"/>
        <v>0</v>
      </c>
      <c r="AH30" s="107">
        <f t="shared" si="440"/>
        <v>0</v>
      </c>
      <c r="AI30" s="107">
        <f t="shared" si="440"/>
        <v>0</v>
      </c>
      <c r="AJ30" s="107">
        <f t="shared" si="440"/>
        <v>0</v>
      </c>
      <c r="AK30" s="107">
        <f t="shared" si="440"/>
        <v>0</v>
      </c>
      <c r="AL30" s="107">
        <f t="shared" si="440"/>
        <v>1</v>
      </c>
      <c r="AM30" s="107">
        <f t="shared" si="440"/>
        <v>180</v>
      </c>
      <c r="AN30" s="107">
        <f t="shared" si="440"/>
        <v>0</v>
      </c>
      <c r="AO30" s="107">
        <f t="shared" si="440"/>
        <v>0</v>
      </c>
      <c r="AP30" s="107">
        <f t="shared" si="440"/>
        <v>0</v>
      </c>
      <c r="AQ30" s="107">
        <f t="shared" si="440"/>
        <v>0</v>
      </c>
      <c r="AR30" s="107">
        <f t="shared" si="440"/>
        <v>0</v>
      </c>
      <c r="AS30" s="107">
        <f t="shared" si="440"/>
        <v>0</v>
      </c>
      <c r="AT30" s="107">
        <f t="shared" si="440"/>
        <v>0</v>
      </c>
      <c r="AU30" s="107">
        <f t="shared" si="440"/>
        <v>0</v>
      </c>
      <c r="AV30" s="107">
        <f t="shared" si="440"/>
        <v>0</v>
      </c>
      <c r="AW30" s="107">
        <f t="shared" si="440"/>
        <v>0</v>
      </c>
      <c r="AX30" s="107">
        <f t="shared" si="440"/>
        <v>1</v>
      </c>
      <c r="AY30" s="107">
        <f t="shared" si="440"/>
        <v>24</v>
      </c>
      <c r="AZ30" s="107">
        <f t="shared" si="440"/>
        <v>0</v>
      </c>
      <c r="BA30" s="107">
        <f t="shared" si="440"/>
        <v>0</v>
      </c>
      <c r="BB30" s="107">
        <f t="shared" si="440"/>
        <v>0</v>
      </c>
      <c r="BC30" s="107">
        <f t="shared" si="440"/>
        <v>0</v>
      </c>
      <c r="BD30" s="107">
        <f t="shared" si="440"/>
        <v>0</v>
      </c>
      <c r="BE30" s="107">
        <f t="shared" si="440"/>
        <v>0</v>
      </c>
      <c r="BF30" s="107">
        <f t="shared" si="440"/>
        <v>376.5</v>
      </c>
      <c r="BG30" s="107">
        <f t="shared" si="440"/>
        <v>168</v>
      </c>
      <c r="BH30" s="206"/>
      <c r="BI30" s="111"/>
      <c r="BJ30" s="106"/>
      <c r="BK30" s="106"/>
      <c r="BL30" s="106"/>
      <c r="BM30" s="110"/>
      <c r="BN30" s="25">
        <v>4</v>
      </c>
      <c r="BO30" s="106" t="s">
        <v>76</v>
      </c>
      <c r="BP30" s="106" t="s">
        <v>52</v>
      </c>
      <c r="BQ30" s="105">
        <v>1</v>
      </c>
      <c r="BR30" s="106"/>
      <c r="BS30" s="106"/>
      <c r="BT30" s="106"/>
      <c r="BU30" s="106"/>
      <c r="BV30" s="106"/>
      <c r="BW30" s="106"/>
      <c r="BX30" s="106"/>
      <c r="BY30" s="106">
        <f t="shared" ref="BY30:DE30" si="441">SUM(BY31:BY37)</f>
        <v>90</v>
      </c>
      <c r="BZ30" s="106">
        <f t="shared" si="441"/>
        <v>90</v>
      </c>
      <c r="CA30" s="106">
        <f t="shared" si="441"/>
        <v>44</v>
      </c>
      <c r="CB30" s="109">
        <f>SUM(CB31:CB37)</f>
        <v>0</v>
      </c>
      <c r="CC30" s="106">
        <f t="shared" si="441"/>
        <v>46</v>
      </c>
      <c r="CD30" s="111">
        <f>SUM(CD31:CD37)</f>
        <v>138</v>
      </c>
      <c r="CE30" s="106">
        <f t="shared" si="441"/>
        <v>0</v>
      </c>
      <c r="CF30" s="106">
        <f t="shared" si="441"/>
        <v>0</v>
      </c>
      <c r="CG30" s="106">
        <f t="shared" si="441"/>
        <v>0</v>
      </c>
      <c r="CH30" s="106">
        <f t="shared" si="441"/>
        <v>0</v>
      </c>
      <c r="CI30" s="106">
        <f t="shared" si="441"/>
        <v>0</v>
      </c>
      <c r="CJ30" s="106">
        <f t="shared" si="441"/>
        <v>0</v>
      </c>
      <c r="CK30" s="106">
        <f t="shared" si="441"/>
        <v>6</v>
      </c>
      <c r="CL30" s="175">
        <f>SUM(CL31:CL37)</f>
        <v>13.5</v>
      </c>
      <c r="CM30" s="106">
        <f t="shared" si="441"/>
        <v>0</v>
      </c>
      <c r="CN30" s="106">
        <f t="shared" si="441"/>
        <v>0</v>
      </c>
      <c r="CO30" s="106">
        <f t="shared" si="441"/>
        <v>0</v>
      </c>
      <c r="CP30" s="106">
        <f t="shared" si="441"/>
        <v>0</v>
      </c>
      <c r="CQ30" s="106">
        <f t="shared" si="441"/>
        <v>1</v>
      </c>
      <c r="CR30" s="106">
        <f t="shared" si="441"/>
        <v>15</v>
      </c>
      <c r="CS30" s="106">
        <f t="shared" si="441"/>
        <v>0</v>
      </c>
      <c r="CT30" s="106">
        <f t="shared" si="441"/>
        <v>0</v>
      </c>
      <c r="CU30" s="106">
        <f t="shared" si="441"/>
        <v>0</v>
      </c>
      <c r="CV30" s="106">
        <f t="shared" si="441"/>
        <v>0</v>
      </c>
      <c r="CW30" s="106">
        <f t="shared" si="441"/>
        <v>0</v>
      </c>
      <c r="CX30" s="106">
        <f t="shared" si="441"/>
        <v>0</v>
      </c>
      <c r="CY30" s="106">
        <f t="shared" si="441"/>
        <v>1</v>
      </c>
      <c r="CZ30" s="106">
        <f t="shared" si="441"/>
        <v>180</v>
      </c>
      <c r="DA30" s="106">
        <f t="shared" si="441"/>
        <v>0</v>
      </c>
      <c r="DB30" s="106">
        <f t="shared" si="441"/>
        <v>0</v>
      </c>
      <c r="DC30" s="106">
        <f t="shared" si="441"/>
        <v>0</v>
      </c>
      <c r="DD30" s="106">
        <f t="shared" si="441"/>
        <v>0</v>
      </c>
      <c r="DE30" s="106">
        <f t="shared" si="441"/>
        <v>0</v>
      </c>
      <c r="DF30" s="109">
        <f>SUM(DF31:DF37)</f>
        <v>0</v>
      </c>
      <c r="DG30" s="109">
        <f t="shared" ref="DG30:DT30" si="442">SUM(DG31:DG37)</f>
        <v>0</v>
      </c>
      <c r="DH30" s="109">
        <f t="shared" si="442"/>
        <v>0</v>
      </c>
      <c r="DI30" s="109">
        <f t="shared" si="442"/>
        <v>0</v>
      </c>
      <c r="DJ30" s="109">
        <f t="shared" si="442"/>
        <v>0</v>
      </c>
      <c r="DK30" s="109">
        <f t="shared" si="442"/>
        <v>1</v>
      </c>
      <c r="DL30" s="109">
        <f t="shared" si="442"/>
        <v>24</v>
      </c>
      <c r="DM30" s="109">
        <f t="shared" si="442"/>
        <v>0</v>
      </c>
      <c r="DN30" s="109">
        <f t="shared" si="442"/>
        <v>0</v>
      </c>
      <c r="DO30" s="109">
        <f t="shared" si="442"/>
        <v>0</v>
      </c>
      <c r="DP30" s="109">
        <f t="shared" si="442"/>
        <v>0</v>
      </c>
      <c r="DQ30" s="109">
        <f t="shared" si="442"/>
        <v>0</v>
      </c>
      <c r="DR30" s="109">
        <f t="shared" si="442"/>
        <v>0</v>
      </c>
      <c r="DS30" s="109">
        <f t="shared" si="442"/>
        <v>376.5</v>
      </c>
      <c r="DT30" s="109">
        <f t="shared" si="442"/>
        <v>168</v>
      </c>
      <c r="DU30" s="112">
        <f t="shared" si="39"/>
        <v>168</v>
      </c>
      <c r="DV30" s="109"/>
      <c r="DW30" s="113"/>
      <c r="DX30" s="106"/>
      <c r="DY30" s="106"/>
      <c r="DZ30" s="110"/>
      <c r="EA30" s="25">
        <v>4</v>
      </c>
      <c r="EB30" s="106" t="s">
        <v>76</v>
      </c>
      <c r="EC30" s="106" t="s">
        <v>52</v>
      </c>
      <c r="ED30" s="105">
        <v>1</v>
      </c>
      <c r="EE30" s="106"/>
      <c r="EF30" s="106"/>
      <c r="EG30" s="106"/>
      <c r="EH30" s="106"/>
      <c r="EI30" s="106"/>
      <c r="EJ30" s="106"/>
      <c r="EK30" s="106"/>
      <c r="EL30" s="106"/>
      <c r="EM30" s="106"/>
      <c r="EN30" s="106"/>
      <c r="EO30" s="107">
        <f>SUM(EO31:EO37)</f>
        <v>0</v>
      </c>
      <c r="EP30" s="107">
        <f t="shared" ref="EP30:GI30" si="443">SUM(EP31:EP37)</f>
        <v>92</v>
      </c>
      <c r="EQ30" s="107">
        <f t="shared" si="443"/>
        <v>276</v>
      </c>
      <c r="ER30" s="107">
        <f t="shared" si="443"/>
        <v>0</v>
      </c>
      <c r="ES30" s="107">
        <f t="shared" si="443"/>
        <v>0</v>
      </c>
      <c r="ET30" s="107">
        <f t="shared" si="443"/>
        <v>0</v>
      </c>
      <c r="EU30" s="107">
        <f t="shared" si="443"/>
        <v>0</v>
      </c>
      <c r="EV30" s="107">
        <f t="shared" si="443"/>
        <v>0</v>
      </c>
      <c r="EW30" s="107">
        <f t="shared" si="443"/>
        <v>0</v>
      </c>
      <c r="EX30" s="107">
        <f t="shared" si="443"/>
        <v>12</v>
      </c>
      <c r="EY30" s="107">
        <f t="shared" si="443"/>
        <v>27</v>
      </c>
      <c r="EZ30" s="107">
        <f t="shared" si="443"/>
        <v>0</v>
      </c>
      <c r="FA30" s="107">
        <f t="shared" si="443"/>
        <v>0</v>
      </c>
      <c r="FB30" s="107">
        <f t="shared" si="443"/>
        <v>0</v>
      </c>
      <c r="FC30" s="107">
        <f t="shared" si="443"/>
        <v>0</v>
      </c>
      <c r="FD30" s="107">
        <f t="shared" si="443"/>
        <v>2</v>
      </c>
      <c r="FE30" s="107">
        <f t="shared" si="443"/>
        <v>30</v>
      </c>
      <c r="FF30" s="107">
        <f t="shared" si="443"/>
        <v>0</v>
      </c>
      <c r="FG30" s="107">
        <f t="shared" si="443"/>
        <v>0</v>
      </c>
      <c r="FH30" s="107">
        <f t="shared" si="443"/>
        <v>0</v>
      </c>
      <c r="FI30" s="107">
        <f t="shared" si="443"/>
        <v>0</v>
      </c>
      <c r="FJ30" s="107">
        <f t="shared" si="443"/>
        <v>0</v>
      </c>
      <c r="FK30" s="107">
        <f t="shared" si="443"/>
        <v>0</v>
      </c>
      <c r="FL30" s="107">
        <f t="shared" si="443"/>
        <v>2</v>
      </c>
      <c r="FM30" s="107">
        <f t="shared" si="443"/>
        <v>360</v>
      </c>
      <c r="FN30" s="107">
        <f t="shared" si="443"/>
        <v>0</v>
      </c>
      <c r="FO30" s="107">
        <f t="shared" si="443"/>
        <v>0</v>
      </c>
      <c r="FP30" s="107">
        <f t="shared" si="443"/>
        <v>0</v>
      </c>
      <c r="FQ30" s="107">
        <f t="shared" si="443"/>
        <v>0</v>
      </c>
      <c r="FR30" s="107">
        <f t="shared" si="443"/>
        <v>0</v>
      </c>
      <c r="FS30" s="107">
        <f t="shared" si="443"/>
        <v>0</v>
      </c>
      <c r="FT30" s="107">
        <f t="shared" si="443"/>
        <v>0</v>
      </c>
      <c r="FU30" s="107">
        <f t="shared" ref="FU30:FV30" si="444">SUM(FU31:FU37)</f>
        <v>0</v>
      </c>
      <c r="FV30" s="107">
        <f t="shared" si="444"/>
        <v>0</v>
      </c>
      <c r="FW30" s="107">
        <f t="shared" si="443"/>
        <v>0</v>
      </c>
      <c r="FX30" s="107">
        <f t="shared" si="443"/>
        <v>0</v>
      </c>
      <c r="FY30" s="107">
        <f t="shared" si="443"/>
        <v>48</v>
      </c>
      <c r="FZ30" s="107">
        <f t="shared" si="443"/>
        <v>2</v>
      </c>
      <c r="GA30" s="107">
        <f t="shared" si="443"/>
        <v>0</v>
      </c>
      <c r="GB30" s="107">
        <f t="shared" si="443"/>
        <v>0</v>
      </c>
      <c r="GC30" s="107">
        <f t="shared" si="443"/>
        <v>0</v>
      </c>
      <c r="GD30" s="107">
        <f t="shared" si="443"/>
        <v>0</v>
      </c>
      <c r="GE30" s="107">
        <f t="shared" si="443"/>
        <v>0</v>
      </c>
      <c r="GF30" s="107">
        <f t="shared" si="443"/>
        <v>0</v>
      </c>
      <c r="GG30" s="107">
        <f t="shared" si="443"/>
        <v>0</v>
      </c>
      <c r="GH30" s="107">
        <f>SUM(GH31:GH37)</f>
        <v>753</v>
      </c>
      <c r="GI30" s="107">
        <f t="shared" si="443"/>
        <v>336</v>
      </c>
      <c r="GJ30" s="207"/>
      <c r="GK30" s="208"/>
      <c r="GL30" s="113"/>
      <c r="GM30" s="114" t="s">
        <v>140</v>
      </c>
      <c r="GN30" s="115"/>
      <c r="GO30" s="116">
        <v>700</v>
      </c>
      <c r="GQ30" s="9"/>
      <c r="GR30" s="9"/>
      <c r="GS30" s="117"/>
      <c r="GT30" s="117"/>
      <c r="GU30" s="13"/>
      <c r="GV30" s="4"/>
      <c r="GW30" s="40"/>
    </row>
    <row r="31" spans="1:205" ht="24.75" customHeight="1" x14ac:dyDescent="0.35">
      <c r="A31" s="24"/>
      <c r="B31" s="144" t="s">
        <v>103</v>
      </c>
      <c r="C31" s="139" t="s">
        <v>96</v>
      </c>
      <c r="D31" s="139" t="s">
        <v>84</v>
      </c>
      <c r="E31" s="139" t="s">
        <v>114</v>
      </c>
      <c r="F31" s="139" t="s">
        <v>156</v>
      </c>
      <c r="G31" s="143">
        <v>1</v>
      </c>
      <c r="H31" s="128">
        <v>90</v>
      </c>
      <c r="I31" s="128">
        <v>0</v>
      </c>
      <c r="J31" s="128">
        <v>3</v>
      </c>
      <c r="K31" s="128">
        <f>SUM(J31)*2</f>
        <v>6</v>
      </c>
      <c r="L31" s="144">
        <v>90</v>
      </c>
      <c r="M31" s="147">
        <f t="shared" ref="M31" si="445">SUM(N31+P31+R31+T31+V31)</f>
        <v>90</v>
      </c>
      <c r="N31" s="148">
        <v>44</v>
      </c>
      <c r="O31" s="149">
        <f t="shared" ref="O31" si="446">SUM(N31)*I31</f>
        <v>0</v>
      </c>
      <c r="P31" s="148">
        <v>46</v>
      </c>
      <c r="Q31" s="149">
        <f t="shared" ref="Q31" si="447">J31*P31</f>
        <v>138</v>
      </c>
      <c r="R31" s="148"/>
      <c r="S31" s="149">
        <f t="shared" ref="S31" si="448">SUM(R31)*J31</f>
        <v>0</v>
      </c>
      <c r="T31" s="148"/>
      <c r="U31" s="149">
        <f t="shared" ref="U31" si="449">SUM(T31)*K31</f>
        <v>0</v>
      </c>
      <c r="V31" s="148"/>
      <c r="W31" s="149">
        <f t="shared" ref="W31" si="450">SUM(V31)*J31*5</f>
        <v>0</v>
      </c>
      <c r="X31" s="80">
        <f t="shared" ref="X31" si="451">SUM(J31*AX31*2+K31*AZ31*2)</f>
        <v>6</v>
      </c>
      <c r="Y31" s="354">
        <f t="shared" ref="Y31" si="452">SUM(L31*5/100*J31)</f>
        <v>13.5</v>
      </c>
      <c r="Z31" s="148"/>
      <c r="AA31" s="149"/>
      <c r="AB31" s="148"/>
      <c r="AC31" s="81">
        <f t="shared" ref="AC31" si="453">SUM(AB31)*3*H31/5</f>
        <v>0</v>
      </c>
      <c r="AD31" s="148"/>
      <c r="AE31" s="201">
        <f t="shared" ref="AE31" si="454">SUM(AD31*H31*(30+4))</f>
        <v>0</v>
      </c>
      <c r="AF31" s="148"/>
      <c r="AG31" s="149">
        <f t="shared" ref="AG31" si="455">SUM(AF31*H31*3)</f>
        <v>0</v>
      </c>
      <c r="AH31" s="148"/>
      <c r="AI31" s="151">
        <f t="shared" ref="AI31" si="456">SUM(AH31*H31/3)</f>
        <v>0</v>
      </c>
      <c r="AJ31" s="148"/>
      <c r="AK31" s="80">
        <f t="shared" ref="AK31" si="457">SUM(AJ31*H31*2/3)</f>
        <v>0</v>
      </c>
      <c r="AL31" s="148">
        <v>1</v>
      </c>
      <c r="AM31" s="149">
        <f t="shared" ref="AM31" si="458">SUM(AL31*H31*2)</f>
        <v>180</v>
      </c>
      <c r="AN31" s="148"/>
      <c r="AO31" s="149">
        <f t="shared" ref="AO31" si="459">SUM(AN31*J31)</f>
        <v>0</v>
      </c>
      <c r="AP31" s="148"/>
      <c r="AQ31" s="81">
        <f t="shared" ref="AQ31" si="460">SUM(AP31*H31*2)</f>
        <v>0</v>
      </c>
      <c r="AR31" s="148"/>
      <c r="AS31" s="80">
        <f>SUM(J31*AR31*6)</f>
        <v>0</v>
      </c>
      <c r="AT31" s="14"/>
      <c r="AU31" s="80">
        <f t="shared" ref="AU31" si="461">AT31*H31/3</f>
        <v>0</v>
      </c>
      <c r="AV31" s="148"/>
      <c r="AW31" s="11">
        <f t="shared" ref="AW31" si="462">SUM(AV31*H31/3)</f>
        <v>0</v>
      </c>
      <c r="AX31" s="148">
        <v>1</v>
      </c>
      <c r="AY31" s="80">
        <f t="shared" ref="AY31" si="463">SUM(J31*AX31*8)</f>
        <v>24</v>
      </c>
      <c r="AZ31" s="148"/>
      <c r="BA31" s="80">
        <f t="shared" ref="BA31" si="464">SUM(AZ31*K31*5*6)</f>
        <v>0</v>
      </c>
      <c r="BB31" s="148"/>
      <c r="BC31" s="81">
        <f t="shared" ref="BC31" si="465">SUM(BB31*K31*4*6)</f>
        <v>0</v>
      </c>
      <c r="BD31" s="148"/>
      <c r="BE31" s="10">
        <f t="shared" ref="BE31" si="466">SUM(BD31*50)</f>
        <v>0</v>
      </c>
      <c r="BF31" s="81">
        <f t="shared" ref="BF31" si="467">O31+Q31+S31+U31+W31+X31+Y31+AA31+AC31+AE31+AG31+AI31+AK31+AM31+AO31+AQ31+AS31+AU31+AW31+AY31+BA31+BC31+BE31</f>
        <v>361.5</v>
      </c>
      <c r="BG31" s="81">
        <f>BA31+AY31+AW31+AS31+AQ31+X31+W31+U31+S31+Q31+O31</f>
        <v>168</v>
      </c>
      <c r="BH31" s="81"/>
      <c r="BI31" s="81"/>
      <c r="BJ31" s="4"/>
      <c r="BK31" s="4"/>
      <c r="BL31" s="4"/>
      <c r="BM31" s="141"/>
      <c r="BN31" s="24"/>
      <c r="BO31" s="1" t="s">
        <v>98</v>
      </c>
      <c r="BP31" s="127" t="s">
        <v>96</v>
      </c>
      <c r="BQ31" s="127" t="s">
        <v>84</v>
      </c>
      <c r="BR31" s="127" t="s">
        <v>114</v>
      </c>
      <c r="BS31" s="139" t="s">
        <v>169</v>
      </c>
      <c r="BT31" s="127">
        <v>2</v>
      </c>
      <c r="BU31" s="128">
        <v>90</v>
      </c>
      <c r="BV31" s="128">
        <v>0</v>
      </c>
      <c r="BW31" s="128">
        <v>3</v>
      </c>
      <c r="BX31" s="128">
        <f>SUM(BW31)*2</f>
        <v>6</v>
      </c>
      <c r="BY31" s="1">
        <v>90</v>
      </c>
      <c r="BZ31" s="129">
        <f t="shared" ref="BZ31" si="468">SUM(CA31+CC31+CE31+CG31+CI31)</f>
        <v>90</v>
      </c>
      <c r="CA31" s="14">
        <v>44</v>
      </c>
      <c r="CB31" s="11">
        <f t="shared" ref="CB31" si="469">SUM(CA31)*BV31</f>
        <v>0</v>
      </c>
      <c r="CC31" s="14">
        <v>46</v>
      </c>
      <c r="CD31" s="11">
        <f t="shared" ref="CD31" si="470">BW31*CC31</f>
        <v>138</v>
      </c>
      <c r="CE31" s="14"/>
      <c r="CF31" s="11">
        <f t="shared" ref="CF31" si="471">SUM(CE31)*BW31</f>
        <v>0</v>
      </c>
      <c r="CG31" s="14"/>
      <c r="CH31" s="11">
        <f t="shared" ref="CH31" si="472">SUM(CG31)*BX31</f>
        <v>0</v>
      </c>
      <c r="CI31" s="14"/>
      <c r="CJ31" s="11">
        <f t="shared" ref="CJ31" si="473">SUM(CI31)*BW31*5</f>
        <v>0</v>
      </c>
      <c r="CK31" s="80">
        <f t="shared" ref="CK31" si="474">SUM(BW31*DK31*2+BX31*DM31*2)</f>
        <v>6</v>
      </c>
      <c r="CL31" s="81">
        <f t="shared" ref="CL31" si="475">SUM(BY31*5/100*BW31)</f>
        <v>13.5</v>
      </c>
      <c r="CM31" s="14"/>
      <c r="CN31" s="11"/>
      <c r="CO31" s="14"/>
      <c r="CP31" s="80">
        <f t="shared" ref="CP31" si="476">SUM(CO31)*3*BU31/5</f>
        <v>0</v>
      </c>
      <c r="CQ31" s="14"/>
      <c r="CR31" s="82">
        <f t="shared" ref="CR31" si="477">SUM(CQ31*BU31*(30+4))</f>
        <v>0</v>
      </c>
      <c r="CS31" s="14"/>
      <c r="CT31" s="11">
        <f t="shared" ref="CT31" si="478">SUM(CS31*BU31*3)</f>
        <v>0</v>
      </c>
      <c r="CU31" s="14"/>
      <c r="CV31" s="80">
        <f t="shared" ref="CV31" si="479">SUM(CU31*BU31/3)</f>
        <v>0</v>
      </c>
      <c r="CW31" s="14"/>
      <c r="CX31" s="80">
        <f t="shared" ref="CX31" si="480">SUM(CW31*BU31*2/3)</f>
        <v>0</v>
      </c>
      <c r="CY31" s="14">
        <v>1</v>
      </c>
      <c r="CZ31" s="11">
        <f t="shared" ref="CZ31" si="481">SUM(CY31*BU31)*2</f>
        <v>180</v>
      </c>
      <c r="DA31" s="14"/>
      <c r="DB31" s="11">
        <f t="shared" ref="DB31" si="482">SUM(DA31*BW31)</f>
        <v>0</v>
      </c>
      <c r="DC31" s="14"/>
      <c r="DD31" s="80">
        <f t="shared" ref="DD31" si="483">SUM(DC31*BU31*2)</f>
        <v>0</v>
      </c>
      <c r="DE31" s="14"/>
      <c r="DF31" s="80">
        <f>SUM(BW31*DE31*6)</f>
        <v>0</v>
      </c>
      <c r="DG31" s="14"/>
      <c r="DH31" s="80">
        <f t="shared" ref="DH31" si="484">DG31*BU31/3</f>
        <v>0</v>
      </c>
      <c r="DI31" s="14"/>
      <c r="DJ31" s="11">
        <f t="shared" ref="DJ31" si="485">SUM(DI31*BU31/3)</f>
        <v>0</v>
      </c>
      <c r="DK31" s="14">
        <v>1</v>
      </c>
      <c r="DL31" s="80">
        <f>SUM(BW31*DK31*8)</f>
        <v>24</v>
      </c>
      <c r="DM31" s="14"/>
      <c r="DN31" s="80">
        <f t="shared" ref="DN31" si="486">SUM(DM31*BX31*5*6)</f>
        <v>0</v>
      </c>
      <c r="DO31" s="14"/>
      <c r="DP31" s="80">
        <f t="shared" ref="DP31" si="487">SUM(DO31*BX31*4*6)</f>
        <v>0</v>
      </c>
      <c r="DQ31" s="14"/>
      <c r="DR31" s="10">
        <f t="shared" ref="DR31" si="488">SUM(DQ31*50)</f>
        <v>0</v>
      </c>
      <c r="DS31" s="81">
        <f t="shared" ref="DS31" si="489">CB31+CD31+CF31+CH31+CJ31+CK31+CL31+CN31+CP31+CR31+CT31+CV31+CX31+CZ31+DB31+DD31+DF31+DH31+DJ31+DL31+DN31+DP31+DR31</f>
        <v>361.5</v>
      </c>
      <c r="DT31" s="81">
        <f t="shared" ref="DT31" si="490">DP31+DN31+DL31+DJ31+DF31+DD31+CK31+CJ31+CH31+CF31+CD31+CB31</f>
        <v>168</v>
      </c>
      <c r="DU31" s="112">
        <f t="shared" si="39"/>
        <v>168</v>
      </c>
      <c r="DV31" s="178"/>
      <c r="DW31" s="4"/>
      <c r="DX31" s="1"/>
      <c r="DY31" s="4"/>
      <c r="DZ31" s="141"/>
      <c r="EA31" s="24"/>
      <c r="EB31" s="10"/>
      <c r="EC31" s="167"/>
      <c r="ED31" s="167"/>
      <c r="EE31" s="4"/>
      <c r="EF31" s="4"/>
      <c r="EG31" s="4"/>
      <c r="EH31" s="4"/>
      <c r="EI31" s="4"/>
      <c r="EJ31" s="4"/>
      <c r="EK31" s="4"/>
      <c r="EL31" s="4"/>
      <c r="EM31" s="4"/>
      <c r="EN31" s="4"/>
      <c r="EO31" s="9">
        <f t="shared" ref="EO31:EO37" si="491">O31+CB31</f>
        <v>0</v>
      </c>
      <c r="EP31" s="9">
        <f t="shared" ref="EP31:EP37" si="492">P31+CC31</f>
        <v>92</v>
      </c>
      <c r="EQ31" s="9">
        <f t="shared" ref="EQ31:EQ37" si="493">Q31+CD31</f>
        <v>276</v>
      </c>
      <c r="ER31" s="9">
        <f t="shared" ref="ER31:ER37" si="494">R31+CE31</f>
        <v>0</v>
      </c>
      <c r="ES31" s="9">
        <f t="shared" ref="ES31:ES37" si="495">S31+CF31</f>
        <v>0</v>
      </c>
      <c r="ET31" s="9">
        <f t="shared" ref="ET31:ET37" si="496">T31+CG31</f>
        <v>0</v>
      </c>
      <c r="EU31" s="9">
        <f t="shared" ref="EU31:EU37" si="497">U31+CH31</f>
        <v>0</v>
      </c>
      <c r="EV31" s="9">
        <f t="shared" ref="EV31:EV37" si="498">V31+CI31</f>
        <v>0</v>
      </c>
      <c r="EW31" s="9">
        <f t="shared" ref="EW31:EW37" si="499">W31+CJ31</f>
        <v>0</v>
      </c>
      <c r="EX31" s="9">
        <f t="shared" ref="EX31:EX37" si="500">X31+CK31</f>
        <v>12</v>
      </c>
      <c r="EY31" s="9">
        <f t="shared" ref="EY31:EY37" si="501">Y31+CL31</f>
        <v>27</v>
      </c>
      <c r="EZ31" s="9">
        <f t="shared" ref="EZ31:EZ37" si="502">Z31+CM31</f>
        <v>0</v>
      </c>
      <c r="FA31" s="9">
        <f t="shared" ref="FA31:FA37" si="503">AA31+CN31</f>
        <v>0</v>
      </c>
      <c r="FB31" s="9">
        <f t="shared" ref="FB31:FB37" si="504">AB31+CO31</f>
        <v>0</v>
      </c>
      <c r="FC31" s="9">
        <f t="shared" ref="FC31:FC37" si="505">AC31+CP31</f>
        <v>0</v>
      </c>
      <c r="FD31" s="9">
        <f t="shared" ref="FD31:FD37" si="506">AD31+CQ31</f>
        <v>0</v>
      </c>
      <c r="FE31" s="9">
        <f t="shared" ref="FE31:FE37" si="507">AE31+CR31</f>
        <v>0</v>
      </c>
      <c r="FF31" s="9">
        <f t="shared" ref="FF31:FF37" si="508">AF31+CS31</f>
        <v>0</v>
      </c>
      <c r="FG31" s="9">
        <f t="shared" ref="FG31:FG37" si="509">AG31+CT31</f>
        <v>0</v>
      </c>
      <c r="FH31" s="9">
        <f t="shared" ref="FH31:FH37" si="510">AH31+CU31</f>
        <v>0</v>
      </c>
      <c r="FI31" s="9">
        <f t="shared" ref="FI31:FI37" si="511">AI31+CV31</f>
        <v>0</v>
      </c>
      <c r="FJ31" s="9">
        <f t="shared" ref="FJ31:FJ37" si="512">AJ31+CW31</f>
        <v>0</v>
      </c>
      <c r="FK31" s="9">
        <f t="shared" ref="FK31:FK37" si="513">AK31+CX31</f>
        <v>0</v>
      </c>
      <c r="FL31" s="9">
        <f t="shared" ref="FL31:FL37" si="514">AL31+CY31</f>
        <v>2</v>
      </c>
      <c r="FM31" s="9">
        <f t="shared" ref="FM31:FM37" si="515">AM31+CZ31</f>
        <v>360</v>
      </c>
      <c r="FN31" s="9">
        <f t="shared" ref="FN31:FN37" si="516">AN31+DA31</f>
        <v>0</v>
      </c>
      <c r="FO31" s="9">
        <f t="shared" ref="FO31:FO37" si="517">AO31+DB31</f>
        <v>0</v>
      </c>
      <c r="FP31" s="9">
        <f t="shared" ref="FP31:FP37" si="518">AP31+DC31</f>
        <v>0</v>
      </c>
      <c r="FQ31" s="9">
        <f t="shared" ref="FQ31:FQ37" si="519">AQ31+DD31</f>
        <v>0</v>
      </c>
      <c r="FR31" s="9">
        <f t="shared" ref="FR31:FR37" si="520">AR31+DE31</f>
        <v>0</v>
      </c>
      <c r="FS31" s="9">
        <f t="shared" ref="FS31:FS37" si="521">AS31+DF31</f>
        <v>0</v>
      </c>
      <c r="FT31" s="9">
        <f t="shared" ref="FT31:FT37" si="522">AT31+DG31</f>
        <v>0</v>
      </c>
      <c r="FU31" s="9">
        <f t="shared" ref="FU31:FU37" si="523">AU31+DH31</f>
        <v>0</v>
      </c>
      <c r="FV31" s="9">
        <f t="shared" ref="FV31:FV37" si="524">AV31+DI31</f>
        <v>0</v>
      </c>
      <c r="FW31" s="9">
        <f t="shared" ref="FW31:FW37" si="525">AW31+DJ31</f>
        <v>0</v>
      </c>
      <c r="FX31" s="9">
        <f t="shared" ref="FX31:FX37" si="526">AV31+DI31</f>
        <v>0</v>
      </c>
      <c r="FY31" s="9">
        <f t="shared" ref="FY31:FY37" si="527">DL31+AY31</f>
        <v>48</v>
      </c>
      <c r="FZ31" s="9">
        <f t="shared" ref="FZ31:FZ37" si="528">AX31+DK31</f>
        <v>2</v>
      </c>
      <c r="GA31" s="9">
        <f t="shared" ref="GA31:GA37" si="529">DM31+AZ31</f>
        <v>0</v>
      </c>
      <c r="GB31" s="9">
        <f t="shared" ref="GB31:GB37" si="530">AZ31+DM31</f>
        <v>0</v>
      </c>
      <c r="GC31" s="9">
        <f t="shared" ref="GC31:GC37" si="531">BA31+DN31</f>
        <v>0</v>
      </c>
      <c r="GD31" s="9">
        <f t="shared" ref="GD31:GD37" si="532">BB31+DO31</f>
        <v>0</v>
      </c>
      <c r="GE31" s="9">
        <f t="shared" ref="GE31:GE37" si="533">BC31+DP31</f>
        <v>0</v>
      </c>
      <c r="GF31" s="9">
        <f t="shared" ref="GF31:GF37" si="534">BD31+DQ31</f>
        <v>0</v>
      </c>
      <c r="GG31" s="9">
        <f t="shared" ref="GG31:GG37" si="535">BE31+DR31</f>
        <v>0</v>
      </c>
      <c r="GH31" s="9">
        <f t="shared" ref="GH31:GH37" si="536">BF31+DS31</f>
        <v>723</v>
      </c>
      <c r="GI31" s="9">
        <f t="shared" ref="GI31:GI37" si="537">SUM(BG31+DT31)</f>
        <v>336</v>
      </c>
      <c r="GJ31" s="133"/>
      <c r="GK31" s="134"/>
      <c r="GL31" s="179"/>
      <c r="GM31" s="180"/>
      <c r="GN31" s="8"/>
      <c r="GO31" s="138"/>
      <c r="GQ31" s="9"/>
      <c r="GR31" s="9"/>
      <c r="GS31" s="1"/>
      <c r="GT31" s="128"/>
      <c r="GU31" s="32"/>
      <c r="GV31" s="4"/>
      <c r="GW31" s="40"/>
    </row>
    <row r="32" spans="1:205" ht="24.95" customHeight="1" x14ac:dyDescent="0.35">
      <c r="A32" s="24"/>
      <c r="B32" s="1"/>
      <c r="C32" s="128"/>
      <c r="D32" s="127"/>
      <c r="E32" s="127"/>
      <c r="F32" s="128"/>
      <c r="G32" s="127"/>
      <c r="H32" s="143"/>
      <c r="I32" s="143"/>
      <c r="J32" s="143"/>
      <c r="K32" s="127"/>
      <c r="L32" s="1"/>
      <c r="M32" s="129"/>
      <c r="N32" s="14"/>
      <c r="O32" s="11"/>
      <c r="P32" s="14"/>
      <c r="Q32" s="11"/>
      <c r="R32" s="14"/>
      <c r="S32" s="11"/>
      <c r="T32" s="14"/>
      <c r="U32" s="11"/>
      <c r="V32" s="14"/>
      <c r="W32" s="11"/>
      <c r="X32" s="80"/>
      <c r="Y32" s="338"/>
      <c r="Z32" s="14"/>
      <c r="AA32" s="11"/>
      <c r="AB32" s="14"/>
      <c r="AC32" s="80"/>
      <c r="AD32" s="14"/>
      <c r="AE32" s="82"/>
      <c r="AF32" s="14"/>
      <c r="AG32" s="11"/>
      <c r="AH32" s="14"/>
      <c r="AI32" s="80"/>
      <c r="AJ32" s="14"/>
      <c r="AK32" s="80"/>
      <c r="AL32" s="14"/>
      <c r="AM32" s="11"/>
      <c r="AN32" s="14"/>
      <c r="AO32" s="11"/>
      <c r="AP32" s="14"/>
      <c r="AQ32" s="80"/>
      <c r="AR32" s="14"/>
      <c r="AS32" s="80"/>
      <c r="AT32" s="14"/>
      <c r="AU32" s="80"/>
      <c r="AV32" s="14"/>
      <c r="AW32" s="80"/>
      <c r="AX32" s="14"/>
      <c r="AY32" s="80"/>
      <c r="AZ32" s="14"/>
      <c r="BA32" s="80"/>
      <c r="BB32" s="14"/>
      <c r="BC32" s="10"/>
      <c r="BD32" s="10"/>
      <c r="BE32" s="80"/>
      <c r="BF32" s="80"/>
      <c r="BG32" s="80"/>
      <c r="BH32" s="81"/>
      <c r="BI32" s="81"/>
      <c r="BJ32" s="1"/>
      <c r="BK32" s="1"/>
      <c r="BL32" s="1"/>
      <c r="BM32" s="176"/>
      <c r="BN32" s="24"/>
      <c r="BO32" s="1"/>
      <c r="BP32" s="128"/>
      <c r="BQ32" s="127"/>
      <c r="BR32" s="128"/>
      <c r="BS32" s="128"/>
      <c r="BT32" s="127"/>
      <c r="BU32" s="127"/>
      <c r="BV32" s="127"/>
      <c r="BW32" s="127"/>
      <c r="BX32" s="127"/>
      <c r="BY32" s="1"/>
      <c r="BZ32" s="129"/>
      <c r="CA32" s="14"/>
      <c r="CB32" s="11"/>
      <c r="CC32" s="14"/>
      <c r="CD32" s="11"/>
      <c r="CE32" s="14"/>
      <c r="CF32" s="11"/>
      <c r="CG32" s="14"/>
      <c r="CH32" s="11"/>
      <c r="CI32" s="14"/>
      <c r="CJ32" s="11"/>
      <c r="CK32" s="80"/>
      <c r="CL32" s="81"/>
      <c r="CM32" s="14"/>
      <c r="CN32" s="11"/>
      <c r="CO32" s="14"/>
      <c r="CP32" s="80"/>
      <c r="CQ32" s="14"/>
      <c r="CR32" s="82"/>
      <c r="CS32" s="14"/>
      <c r="CT32" s="11"/>
      <c r="CU32" s="14"/>
      <c r="CV32" s="80"/>
      <c r="CW32" s="14"/>
      <c r="CX32" s="80"/>
      <c r="CY32" s="14"/>
      <c r="CZ32" s="11"/>
      <c r="DA32" s="14"/>
      <c r="DB32" s="11"/>
      <c r="DC32" s="14"/>
      <c r="DD32" s="80"/>
      <c r="DE32" s="14"/>
      <c r="DF32" s="80"/>
      <c r="DG32" s="14"/>
      <c r="DH32" s="80"/>
      <c r="DI32" s="14"/>
      <c r="DJ32" s="80"/>
      <c r="DK32" s="14"/>
      <c r="DL32" s="80"/>
      <c r="DM32" s="14"/>
      <c r="DN32" s="80"/>
      <c r="DO32" s="14"/>
      <c r="DP32" s="10"/>
      <c r="DQ32" s="10"/>
      <c r="DR32" s="80"/>
      <c r="DS32" s="81"/>
      <c r="DT32" s="81"/>
      <c r="DU32" s="112">
        <f t="shared" si="39"/>
        <v>0</v>
      </c>
      <c r="DV32" s="140"/>
      <c r="DW32" s="4"/>
      <c r="DX32" s="4"/>
      <c r="DY32" s="4"/>
      <c r="DZ32" s="141"/>
      <c r="EA32" s="24"/>
      <c r="EB32" s="10"/>
      <c r="EC32" s="167"/>
      <c r="ED32" s="167"/>
      <c r="EE32" s="4"/>
      <c r="EF32" s="4"/>
      <c r="EG32" s="4"/>
      <c r="EH32" s="4"/>
      <c r="EI32" s="4"/>
      <c r="EJ32" s="4"/>
      <c r="EK32" s="4"/>
      <c r="EL32" s="4"/>
      <c r="EM32" s="4"/>
      <c r="EN32" s="4"/>
      <c r="EO32" s="9">
        <f t="shared" si="491"/>
        <v>0</v>
      </c>
      <c r="EP32" s="9">
        <f t="shared" si="492"/>
        <v>0</v>
      </c>
      <c r="EQ32" s="9">
        <f t="shared" si="493"/>
        <v>0</v>
      </c>
      <c r="ER32" s="9">
        <f t="shared" si="494"/>
        <v>0</v>
      </c>
      <c r="ES32" s="9">
        <f t="shared" si="495"/>
        <v>0</v>
      </c>
      <c r="ET32" s="9">
        <f t="shared" si="496"/>
        <v>0</v>
      </c>
      <c r="EU32" s="9">
        <f t="shared" si="497"/>
        <v>0</v>
      </c>
      <c r="EV32" s="9">
        <f t="shared" si="498"/>
        <v>0</v>
      </c>
      <c r="EW32" s="9">
        <f t="shared" si="499"/>
        <v>0</v>
      </c>
      <c r="EX32" s="9">
        <f t="shared" si="500"/>
        <v>0</v>
      </c>
      <c r="EY32" s="9">
        <f t="shared" si="501"/>
        <v>0</v>
      </c>
      <c r="EZ32" s="9">
        <f t="shared" si="502"/>
        <v>0</v>
      </c>
      <c r="FA32" s="9">
        <f t="shared" si="503"/>
        <v>0</v>
      </c>
      <c r="FB32" s="9">
        <f t="shared" si="504"/>
        <v>0</v>
      </c>
      <c r="FC32" s="9">
        <f t="shared" si="505"/>
        <v>0</v>
      </c>
      <c r="FD32" s="9">
        <f t="shared" si="506"/>
        <v>0</v>
      </c>
      <c r="FE32" s="9">
        <f t="shared" si="507"/>
        <v>0</v>
      </c>
      <c r="FF32" s="9">
        <f t="shared" si="508"/>
        <v>0</v>
      </c>
      <c r="FG32" s="9">
        <f t="shared" si="509"/>
        <v>0</v>
      </c>
      <c r="FH32" s="9">
        <f t="shared" si="510"/>
        <v>0</v>
      </c>
      <c r="FI32" s="9">
        <f t="shared" si="511"/>
        <v>0</v>
      </c>
      <c r="FJ32" s="9">
        <f t="shared" si="512"/>
        <v>0</v>
      </c>
      <c r="FK32" s="9">
        <f t="shared" si="513"/>
        <v>0</v>
      </c>
      <c r="FL32" s="9">
        <f t="shared" si="514"/>
        <v>0</v>
      </c>
      <c r="FM32" s="9">
        <f t="shared" si="515"/>
        <v>0</v>
      </c>
      <c r="FN32" s="9">
        <f t="shared" si="516"/>
        <v>0</v>
      </c>
      <c r="FO32" s="9">
        <f t="shared" si="517"/>
        <v>0</v>
      </c>
      <c r="FP32" s="9">
        <f t="shared" si="518"/>
        <v>0</v>
      </c>
      <c r="FQ32" s="9">
        <f t="shared" si="519"/>
        <v>0</v>
      </c>
      <c r="FR32" s="9">
        <f t="shared" si="520"/>
        <v>0</v>
      </c>
      <c r="FS32" s="9">
        <f t="shared" si="521"/>
        <v>0</v>
      </c>
      <c r="FT32" s="9">
        <f t="shared" si="522"/>
        <v>0</v>
      </c>
      <c r="FU32" s="9">
        <f t="shared" si="523"/>
        <v>0</v>
      </c>
      <c r="FV32" s="9">
        <f t="shared" si="524"/>
        <v>0</v>
      </c>
      <c r="FW32" s="9">
        <f t="shared" si="525"/>
        <v>0</v>
      </c>
      <c r="FX32" s="9">
        <f t="shared" si="526"/>
        <v>0</v>
      </c>
      <c r="FY32" s="9">
        <f t="shared" si="527"/>
        <v>0</v>
      </c>
      <c r="FZ32" s="9">
        <f t="shared" si="528"/>
        <v>0</v>
      </c>
      <c r="GA32" s="9">
        <f t="shared" si="529"/>
        <v>0</v>
      </c>
      <c r="GB32" s="9">
        <f t="shared" si="530"/>
        <v>0</v>
      </c>
      <c r="GC32" s="9">
        <f t="shared" si="531"/>
        <v>0</v>
      </c>
      <c r="GD32" s="9">
        <f t="shared" si="532"/>
        <v>0</v>
      </c>
      <c r="GE32" s="9">
        <f t="shared" si="533"/>
        <v>0</v>
      </c>
      <c r="GF32" s="9">
        <f t="shared" si="534"/>
        <v>0</v>
      </c>
      <c r="GG32" s="9">
        <f t="shared" si="535"/>
        <v>0</v>
      </c>
      <c r="GH32" s="9">
        <f t="shared" si="536"/>
        <v>0</v>
      </c>
      <c r="GI32" s="9">
        <f t="shared" si="537"/>
        <v>0</v>
      </c>
      <c r="GJ32" s="133"/>
      <c r="GK32" s="134"/>
      <c r="GL32" s="113"/>
      <c r="GM32" s="114"/>
      <c r="GN32" s="115"/>
      <c r="GO32" s="138"/>
      <c r="GQ32" s="9"/>
      <c r="GR32" s="9"/>
      <c r="GS32" s="1"/>
      <c r="GT32" s="128"/>
      <c r="GU32" s="32"/>
      <c r="GV32" s="4"/>
      <c r="GW32" s="40"/>
    </row>
    <row r="33" spans="1:205" ht="24.95" customHeight="1" x14ac:dyDescent="0.35">
      <c r="A33" s="24"/>
      <c r="B33" s="1"/>
      <c r="C33" s="128"/>
      <c r="D33" s="127"/>
      <c r="E33" s="127"/>
      <c r="F33" s="127"/>
      <c r="G33" s="127"/>
      <c r="H33" s="139"/>
      <c r="I33" s="127"/>
      <c r="J33" s="127"/>
      <c r="K33" s="127"/>
      <c r="L33" s="1"/>
      <c r="M33" s="129"/>
      <c r="N33" s="14"/>
      <c r="O33" s="11"/>
      <c r="P33" s="14"/>
      <c r="Q33" s="11"/>
      <c r="R33" s="14"/>
      <c r="S33" s="11"/>
      <c r="T33" s="14"/>
      <c r="U33" s="11"/>
      <c r="V33" s="14"/>
      <c r="W33" s="11"/>
      <c r="X33" s="80"/>
      <c r="Y33" s="338"/>
      <c r="Z33" s="14"/>
      <c r="AA33" s="11"/>
      <c r="AB33" s="14"/>
      <c r="AC33" s="80"/>
      <c r="AD33" s="14"/>
      <c r="AE33" s="82"/>
      <c r="AF33" s="14"/>
      <c r="AG33" s="11"/>
      <c r="AH33" s="14"/>
      <c r="AI33" s="80"/>
      <c r="AJ33" s="14"/>
      <c r="AK33" s="80"/>
      <c r="AL33" s="14"/>
      <c r="AM33" s="11"/>
      <c r="AN33" s="14"/>
      <c r="AO33" s="11"/>
      <c r="AP33" s="14"/>
      <c r="AQ33" s="80"/>
      <c r="AR33" s="14"/>
      <c r="AS33" s="80"/>
      <c r="AT33" s="14"/>
      <c r="AU33" s="80"/>
      <c r="AV33" s="14"/>
      <c r="AW33" s="80"/>
      <c r="AX33" s="14"/>
      <c r="AY33" s="80"/>
      <c r="AZ33" s="14"/>
      <c r="BA33" s="80"/>
      <c r="BB33" s="14"/>
      <c r="BC33" s="10"/>
      <c r="BD33" s="10"/>
      <c r="BE33" s="80"/>
      <c r="BF33" s="80"/>
      <c r="BG33" s="80"/>
      <c r="BH33" s="81"/>
      <c r="BI33" s="81"/>
      <c r="BJ33" s="4"/>
      <c r="BK33" s="4"/>
      <c r="BL33" s="4"/>
      <c r="BM33" s="141"/>
      <c r="BN33" s="24"/>
      <c r="BO33" s="1"/>
      <c r="BP33" s="143"/>
      <c r="BQ33" s="139"/>
      <c r="BR33" s="143"/>
      <c r="BS33" s="139"/>
      <c r="BT33" s="127"/>
      <c r="BU33" s="127"/>
      <c r="BV33" s="127"/>
      <c r="BW33" s="127"/>
      <c r="BX33" s="127"/>
      <c r="BY33" s="1"/>
      <c r="BZ33" s="129"/>
      <c r="CA33" s="14"/>
      <c r="CB33" s="11"/>
      <c r="CC33" s="14"/>
      <c r="CD33" s="11"/>
      <c r="CE33" s="14"/>
      <c r="CF33" s="11"/>
      <c r="CG33" s="14"/>
      <c r="CH33" s="11"/>
      <c r="CI33" s="14"/>
      <c r="CJ33" s="11"/>
      <c r="CK33" s="80"/>
      <c r="CL33" s="80"/>
      <c r="CM33" s="14"/>
      <c r="CN33" s="11"/>
      <c r="CO33" s="14"/>
      <c r="CP33" s="80"/>
      <c r="CQ33" s="14"/>
      <c r="CR33" s="82"/>
      <c r="CS33" s="14"/>
      <c r="CT33" s="11">
        <f t="shared" ref="CT33" si="538">SUM(CS33*BU33*3)</f>
        <v>0</v>
      </c>
      <c r="CU33" s="14"/>
      <c r="CV33" s="80">
        <f t="shared" ref="CV33" si="539">SUM(CU33*BU33/3)</f>
        <v>0</v>
      </c>
      <c r="CW33" s="14"/>
      <c r="CX33" s="80">
        <f t="shared" ref="CX33" si="540">SUM(CW33*BU33*2/3)</f>
        <v>0</v>
      </c>
      <c r="CY33" s="14"/>
      <c r="CZ33" s="11">
        <f t="shared" ref="CZ33:CZ34" si="541">SUM(CY33*BU33)</f>
        <v>0</v>
      </c>
      <c r="DA33" s="14"/>
      <c r="DB33" s="11">
        <f t="shared" ref="DB33:DB34" si="542">SUM(DA33*BW33)</f>
        <v>0</v>
      </c>
      <c r="DC33" s="14"/>
      <c r="DD33" s="80">
        <f t="shared" ref="DD33:DD34" si="543">SUM(DC33*BU33*2)</f>
        <v>0</v>
      </c>
      <c r="DE33" s="14"/>
      <c r="DF33" s="80">
        <f t="shared" ref="DF33:DF34" si="544">SUM(BW33*DE33*6)</f>
        <v>0</v>
      </c>
      <c r="DG33" s="14"/>
      <c r="DH33" s="11"/>
      <c r="DI33" s="14"/>
      <c r="DJ33" s="80"/>
      <c r="DK33" s="14"/>
      <c r="DL33" s="80"/>
      <c r="DM33" s="14"/>
      <c r="DN33" s="80"/>
      <c r="DO33" s="14"/>
      <c r="DP33" s="10"/>
      <c r="DQ33" s="10"/>
      <c r="DR33" s="80"/>
      <c r="DS33" s="81"/>
      <c r="DT33" s="81"/>
      <c r="DU33" s="112">
        <f t="shared" si="39"/>
        <v>0</v>
      </c>
      <c r="DV33" s="140"/>
      <c r="DW33" s="4"/>
      <c r="DX33" s="4"/>
      <c r="DY33" s="4"/>
      <c r="DZ33" s="141"/>
      <c r="EA33" s="24"/>
      <c r="EB33" s="1"/>
      <c r="EC33" s="128"/>
      <c r="ED33" s="128"/>
      <c r="EE33" s="4"/>
      <c r="EF33" s="4"/>
      <c r="EG33" s="4"/>
      <c r="EH33" s="4"/>
      <c r="EI33" s="4"/>
      <c r="EJ33" s="4"/>
      <c r="EK33" s="4"/>
      <c r="EL33" s="4"/>
      <c r="EM33" s="4"/>
      <c r="EN33" s="4"/>
      <c r="EO33" s="9">
        <f t="shared" si="491"/>
        <v>0</v>
      </c>
      <c r="EP33" s="9">
        <f t="shared" si="492"/>
        <v>0</v>
      </c>
      <c r="EQ33" s="9">
        <f t="shared" si="493"/>
        <v>0</v>
      </c>
      <c r="ER33" s="9">
        <f t="shared" si="494"/>
        <v>0</v>
      </c>
      <c r="ES33" s="9">
        <f t="shared" si="495"/>
        <v>0</v>
      </c>
      <c r="ET33" s="9">
        <f t="shared" si="496"/>
        <v>0</v>
      </c>
      <c r="EU33" s="9">
        <f t="shared" si="497"/>
        <v>0</v>
      </c>
      <c r="EV33" s="9">
        <f t="shared" si="498"/>
        <v>0</v>
      </c>
      <c r="EW33" s="9">
        <f t="shared" si="499"/>
        <v>0</v>
      </c>
      <c r="EX33" s="9">
        <f t="shared" si="500"/>
        <v>0</v>
      </c>
      <c r="EY33" s="9">
        <f t="shared" si="501"/>
        <v>0</v>
      </c>
      <c r="EZ33" s="9">
        <f t="shared" si="502"/>
        <v>0</v>
      </c>
      <c r="FA33" s="9">
        <f t="shared" si="503"/>
        <v>0</v>
      </c>
      <c r="FB33" s="9">
        <f t="shared" si="504"/>
        <v>0</v>
      </c>
      <c r="FC33" s="9">
        <f t="shared" si="505"/>
        <v>0</v>
      </c>
      <c r="FD33" s="9">
        <f t="shared" si="506"/>
        <v>0</v>
      </c>
      <c r="FE33" s="9">
        <f t="shared" si="507"/>
        <v>0</v>
      </c>
      <c r="FF33" s="9">
        <f t="shared" si="508"/>
        <v>0</v>
      </c>
      <c r="FG33" s="9">
        <f t="shared" si="509"/>
        <v>0</v>
      </c>
      <c r="FH33" s="9">
        <f t="shared" si="510"/>
        <v>0</v>
      </c>
      <c r="FI33" s="9">
        <f t="shared" si="511"/>
        <v>0</v>
      </c>
      <c r="FJ33" s="9">
        <f t="shared" si="512"/>
        <v>0</v>
      </c>
      <c r="FK33" s="9">
        <f t="shared" si="513"/>
        <v>0</v>
      </c>
      <c r="FL33" s="9">
        <f t="shared" si="514"/>
        <v>0</v>
      </c>
      <c r="FM33" s="9">
        <f t="shared" si="515"/>
        <v>0</v>
      </c>
      <c r="FN33" s="9">
        <f t="shared" si="516"/>
        <v>0</v>
      </c>
      <c r="FO33" s="9">
        <f t="shared" si="517"/>
        <v>0</v>
      </c>
      <c r="FP33" s="9">
        <f t="shared" si="518"/>
        <v>0</v>
      </c>
      <c r="FQ33" s="9">
        <f t="shared" si="519"/>
        <v>0</v>
      </c>
      <c r="FR33" s="9">
        <f t="shared" si="520"/>
        <v>0</v>
      </c>
      <c r="FS33" s="9">
        <f t="shared" si="521"/>
        <v>0</v>
      </c>
      <c r="FT33" s="9">
        <f t="shared" si="522"/>
        <v>0</v>
      </c>
      <c r="FU33" s="9">
        <f t="shared" si="523"/>
        <v>0</v>
      </c>
      <c r="FV33" s="9">
        <f t="shared" si="524"/>
        <v>0</v>
      </c>
      <c r="FW33" s="9">
        <f t="shared" si="525"/>
        <v>0</v>
      </c>
      <c r="FX33" s="9">
        <f t="shared" si="526"/>
        <v>0</v>
      </c>
      <c r="FY33" s="9">
        <f t="shared" si="527"/>
        <v>0</v>
      </c>
      <c r="FZ33" s="9">
        <f t="shared" si="528"/>
        <v>0</v>
      </c>
      <c r="GA33" s="9">
        <f t="shared" si="529"/>
        <v>0</v>
      </c>
      <c r="GB33" s="9">
        <f t="shared" si="530"/>
        <v>0</v>
      </c>
      <c r="GC33" s="9">
        <f t="shared" si="531"/>
        <v>0</v>
      </c>
      <c r="GD33" s="9">
        <f t="shared" si="532"/>
        <v>0</v>
      </c>
      <c r="GE33" s="9">
        <f t="shared" si="533"/>
        <v>0</v>
      </c>
      <c r="GF33" s="9">
        <f t="shared" si="534"/>
        <v>0</v>
      </c>
      <c r="GG33" s="9">
        <f t="shared" si="535"/>
        <v>0</v>
      </c>
      <c r="GH33" s="9">
        <f t="shared" si="536"/>
        <v>0</v>
      </c>
      <c r="GI33" s="9">
        <f t="shared" si="537"/>
        <v>0</v>
      </c>
      <c r="GJ33" s="133"/>
      <c r="GK33" s="134"/>
      <c r="GL33" s="113"/>
      <c r="GM33" s="114"/>
      <c r="GN33" s="115"/>
      <c r="GO33" s="138"/>
      <c r="GQ33" s="9"/>
      <c r="GR33" s="9"/>
      <c r="GS33" s="1"/>
      <c r="GT33" s="128"/>
      <c r="GU33" s="32"/>
      <c r="GV33" s="4"/>
      <c r="GW33" s="40"/>
    </row>
    <row r="34" spans="1:205" ht="24.95" customHeight="1" x14ac:dyDescent="0.35">
      <c r="A34" s="24"/>
      <c r="B34" s="1"/>
      <c r="C34" s="143"/>
      <c r="D34" s="139"/>
      <c r="E34" s="143"/>
      <c r="F34" s="139"/>
      <c r="G34" s="139"/>
      <c r="H34" s="143"/>
      <c r="I34" s="143"/>
      <c r="J34" s="143"/>
      <c r="K34" s="127"/>
      <c r="L34" s="1"/>
      <c r="M34" s="129"/>
      <c r="N34" s="14"/>
      <c r="O34" s="11"/>
      <c r="P34" s="14"/>
      <c r="Q34" s="11"/>
      <c r="R34" s="14"/>
      <c r="S34" s="11"/>
      <c r="T34" s="14"/>
      <c r="U34" s="11"/>
      <c r="V34" s="14"/>
      <c r="W34" s="11"/>
      <c r="X34" s="80"/>
      <c r="Y34" s="338"/>
      <c r="Z34" s="14"/>
      <c r="AA34" s="11"/>
      <c r="AB34" s="14"/>
      <c r="AC34" s="80"/>
      <c r="AD34" s="14"/>
      <c r="AE34" s="82"/>
      <c r="AF34" s="14"/>
      <c r="AG34" s="11"/>
      <c r="AH34" s="14"/>
      <c r="AI34" s="80"/>
      <c r="AJ34" s="14"/>
      <c r="AK34" s="80"/>
      <c r="AL34" s="14"/>
      <c r="AM34" s="11"/>
      <c r="AN34" s="14"/>
      <c r="AO34" s="11"/>
      <c r="AP34" s="14"/>
      <c r="AQ34" s="80"/>
      <c r="AR34" s="14"/>
      <c r="AS34" s="80"/>
      <c r="AT34" s="14"/>
      <c r="AU34" s="11"/>
      <c r="AV34" s="14"/>
      <c r="AW34" s="80"/>
      <c r="AX34" s="14"/>
      <c r="AY34" s="80"/>
      <c r="AZ34" s="14"/>
      <c r="BA34" s="80"/>
      <c r="BB34" s="14"/>
      <c r="BC34" s="10"/>
      <c r="BD34" s="10"/>
      <c r="BE34" s="80"/>
      <c r="BF34" s="80"/>
      <c r="BG34" s="80"/>
      <c r="BH34" s="80"/>
      <c r="BI34" s="80"/>
      <c r="BJ34" s="4"/>
      <c r="BK34" s="4"/>
      <c r="BL34" s="4"/>
      <c r="BM34" s="141"/>
      <c r="BN34" s="24"/>
      <c r="BO34" s="1" t="s">
        <v>183</v>
      </c>
      <c r="BP34" s="127" t="s">
        <v>91</v>
      </c>
      <c r="BQ34" s="139" t="s">
        <v>84</v>
      </c>
      <c r="BR34" s="143" t="s">
        <v>113</v>
      </c>
      <c r="BS34" s="139" t="s">
        <v>185</v>
      </c>
      <c r="BT34" s="127">
        <v>10</v>
      </c>
      <c r="BU34" s="128">
        <v>1</v>
      </c>
      <c r="BV34" s="128"/>
      <c r="BW34" s="128"/>
      <c r="BX34" s="128"/>
      <c r="BY34" s="1"/>
      <c r="BZ34" s="129">
        <f t="shared" ref="BZ34" si="545">SUM(CA34+CC34+CE34+CG34+CI34)</f>
        <v>0</v>
      </c>
      <c r="CA34" s="14"/>
      <c r="CB34" s="11">
        <f t="shared" ref="CB34" si="546">SUM(CA34)*BV34</f>
        <v>0</v>
      </c>
      <c r="CC34" s="14"/>
      <c r="CD34" s="11">
        <f t="shared" ref="CD34" si="547">BW34*CC34</f>
        <v>0</v>
      </c>
      <c r="CE34" s="14"/>
      <c r="CF34" s="11">
        <f t="shared" ref="CF34" si="548">SUM(CE34)*BW34</f>
        <v>0</v>
      </c>
      <c r="CG34" s="14"/>
      <c r="CH34" s="11">
        <f t="shared" ref="CH34" si="549">SUM(CG34)*BX34</f>
        <v>0</v>
      </c>
      <c r="CI34" s="14"/>
      <c r="CJ34" s="11">
        <f t="shared" ref="CJ34" si="550">SUM(CI34)*BW34*5</f>
        <v>0</v>
      </c>
      <c r="CK34" s="80">
        <v>0</v>
      </c>
      <c r="CL34" s="80">
        <f t="shared" ref="CL34" si="551">BY34*BW34*0.05</f>
        <v>0</v>
      </c>
      <c r="CM34" s="14"/>
      <c r="CN34" s="11"/>
      <c r="CO34" s="14"/>
      <c r="CP34" s="80">
        <f t="shared" ref="CP34" si="552">SUM(CO34)*3*BU34/5</f>
        <v>0</v>
      </c>
      <c r="CQ34" s="14">
        <v>1</v>
      </c>
      <c r="CR34" s="82">
        <f>SUM(CQ34*BU34*(15))</f>
        <v>15</v>
      </c>
      <c r="CS34" s="14"/>
      <c r="CT34" s="11">
        <f t="shared" ref="CT34" si="553">SUM(CS34*BU34*3)</f>
        <v>0</v>
      </c>
      <c r="CU34" s="14"/>
      <c r="CV34" s="80">
        <f t="shared" ref="CV34" si="554">SUM(CU34*BU34/3)</f>
        <v>0</v>
      </c>
      <c r="CW34" s="14"/>
      <c r="CX34" s="80">
        <f t="shared" ref="CX34" si="555">SUM(CW34*BU34*2/3)</f>
        <v>0</v>
      </c>
      <c r="CY34" s="14"/>
      <c r="CZ34" s="11">
        <f t="shared" si="541"/>
        <v>0</v>
      </c>
      <c r="DA34" s="14"/>
      <c r="DB34" s="11">
        <f t="shared" si="542"/>
        <v>0</v>
      </c>
      <c r="DC34" s="14"/>
      <c r="DD34" s="80">
        <f t="shared" si="543"/>
        <v>0</v>
      </c>
      <c r="DE34" s="14"/>
      <c r="DF34" s="80">
        <f t="shared" si="544"/>
        <v>0</v>
      </c>
      <c r="DG34" s="14"/>
      <c r="DH34" s="80">
        <f t="shared" ref="DH34" si="556">DG34*BU34/3</f>
        <v>0</v>
      </c>
      <c r="DI34" s="14"/>
      <c r="DJ34" s="11">
        <f>SUM(DI34*BU34/3)</f>
        <v>0</v>
      </c>
      <c r="DK34" s="14"/>
      <c r="DL34" s="80">
        <f t="shared" ref="DL34" si="557">SUM(BW34*DK34*8)</f>
        <v>0</v>
      </c>
      <c r="DM34" s="14"/>
      <c r="DN34" s="80">
        <f>DM34*3*BX34*8</f>
        <v>0</v>
      </c>
      <c r="DO34" s="14"/>
      <c r="DP34" s="80">
        <f t="shared" ref="DP34" si="558">SUM(DO34*BX34*4*6)</f>
        <v>0</v>
      </c>
      <c r="DQ34" s="14"/>
      <c r="DR34" s="10">
        <f t="shared" ref="DR34" si="559">SUM(DQ34*50)</f>
        <v>0</v>
      </c>
      <c r="DS34" s="81">
        <f t="shared" ref="DS34" si="560">CB34+CD34+CF34+CH34+CJ34+CK34+CL34+CN34+CP34+CR34+CT34+CV34+CX34+CZ34+DB34+DD34+DF34+DH34+DJ34+DL34+DN34+DP34+DR34</f>
        <v>15</v>
      </c>
      <c r="DT34" s="81">
        <f t="shared" ref="DT34" si="561">DP34+DN34+DL34+DJ34+DF34+DD34+CK34+CJ34+CH34+CF34+CD34+CB34</f>
        <v>0</v>
      </c>
      <c r="DU34" s="112">
        <f t="shared" si="39"/>
        <v>0</v>
      </c>
      <c r="DV34" s="140"/>
      <c r="DW34" s="4"/>
      <c r="DX34" s="4"/>
      <c r="DY34" s="4"/>
      <c r="DZ34" s="141"/>
      <c r="EA34" s="24"/>
      <c r="EB34" s="4"/>
      <c r="EC34" s="209"/>
      <c r="ED34" s="209"/>
      <c r="EE34" s="5"/>
      <c r="EF34" s="5"/>
      <c r="EG34" s="5"/>
      <c r="EH34" s="5"/>
      <c r="EI34" s="5"/>
      <c r="EJ34" s="5"/>
      <c r="EK34" s="5"/>
      <c r="EL34" s="4"/>
      <c r="EM34" s="4"/>
      <c r="EN34" s="4"/>
      <c r="EO34" s="9">
        <f t="shared" si="491"/>
        <v>0</v>
      </c>
      <c r="EP34" s="9">
        <f t="shared" si="492"/>
        <v>0</v>
      </c>
      <c r="EQ34" s="9">
        <f t="shared" si="493"/>
        <v>0</v>
      </c>
      <c r="ER34" s="9">
        <f t="shared" si="494"/>
        <v>0</v>
      </c>
      <c r="ES34" s="9">
        <f t="shared" si="495"/>
        <v>0</v>
      </c>
      <c r="ET34" s="9">
        <f t="shared" si="496"/>
        <v>0</v>
      </c>
      <c r="EU34" s="9">
        <f t="shared" si="497"/>
        <v>0</v>
      </c>
      <c r="EV34" s="9">
        <f t="shared" si="498"/>
        <v>0</v>
      </c>
      <c r="EW34" s="9">
        <f t="shared" si="499"/>
        <v>0</v>
      </c>
      <c r="EX34" s="9">
        <f t="shared" si="500"/>
        <v>0</v>
      </c>
      <c r="EY34" s="9">
        <f t="shared" si="501"/>
        <v>0</v>
      </c>
      <c r="EZ34" s="9">
        <f t="shared" si="502"/>
        <v>0</v>
      </c>
      <c r="FA34" s="9">
        <f t="shared" si="503"/>
        <v>0</v>
      </c>
      <c r="FB34" s="9">
        <f t="shared" si="504"/>
        <v>0</v>
      </c>
      <c r="FC34" s="9">
        <f t="shared" si="505"/>
        <v>0</v>
      </c>
      <c r="FD34" s="9">
        <f t="shared" si="506"/>
        <v>1</v>
      </c>
      <c r="FE34" s="9">
        <f t="shared" si="507"/>
        <v>15</v>
      </c>
      <c r="FF34" s="9">
        <f t="shared" si="508"/>
        <v>0</v>
      </c>
      <c r="FG34" s="9">
        <f t="shared" si="509"/>
        <v>0</v>
      </c>
      <c r="FH34" s="9">
        <f t="shared" si="510"/>
        <v>0</v>
      </c>
      <c r="FI34" s="9">
        <f t="shared" si="511"/>
        <v>0</v>
      </c>
      <c r="FJ34" s="9">
        <f t="shared" si="512"/>
        <v>0</v>
      </c>
      <c r="FK34" s="9">
        <f t="shared" si="513"/>
        <v>0</v>
      </c>
      <c r="FL34" s="9">
        <f t="shared" si="514"/>
        <v>0</v>
      </c>
      <c r="FM34" s="9">
        <f t="shared" si="515"/>
        <v>0</v>
      </c>
      <c r="FN34" s="9">
        <f t="shared" si="516"/>
        <v>0</v>
      </c>
      <c r="FO34" s="9">
        <f t="shared" si="517"/>
        <v>0</v>
      </c>
      <c r="FP34" s="9">
        <f t="shared" si="518"/>
        <v>0</v>
      </c>
      <c r="FQ34" s="9">
        <f t="shared" si="519"/>
        <v>0</v>
      </c>
      <c r="FR34" s="9">
        <f t="shared" si="520"/>
        <v>0</v>
      </c>
      <c r="FS34" s="9">
        <f t="shared" si="521"/>
        <v>0</v>
      </c>
      <c r="FT34" s="9">
        <f t="shared" si="522"/>
        <v>0</v>
      </c>
      <c r="FU34" s="9">
        <f t="shared" si="523"/>
        <v>0</v>
      </c>
      <c r="FV34" s="9">
        <f t="shared" si="524"/>
        <v>0</v>
      </c>
      <c r="FW34" s="9">
        <f t="shared" si="525"/>
        <v>0</v>
      </c>
      <c r="FX34" s="9">
        <f t="shared" si="526"/>
        <v>0</v>
      </c>
      <c r="FY34" s="9">
        <f t="shared" si="527"/>
        <v>0</v>
      </c>
      <c r="FZ34" s="9">
        <f t="shared" si="528"/>
        <v>0</v>
      </c>
      <c r="GA34" s="9">
        <f t="shared" si="529"/>
        <v>0</v>
      </c>
      <c r="GB34" s="9">
        <f t="shared" si="530"/>
        <v>0</v>
      </c>
      <c r="GC34" s="9">
        <f t="shared" si="531"/>
        <v>0</v>
      </c>
      <c r="GD34" s="9">
        <f t="shared" si="532"/>
        <v>0</v>
      </c>
      <c r="GE34" s="9">
        <f t="shared" si="533"/>
        <v>0</v>
      </c>
      <c r="GF34" s="9">
        <f t="shared" si="534"/>
        <v>0</v>
      </c>
      <c r="GG34" s="9">
        <f t="shared" si="535"/>
        <v>0</v>
      </c>
      <c r="GH34" s="9">
        <f t="shared" si="536"/>
        <v>15</v>
      </c>
      <c r="GI34" s="9">
        <f t="shared" si="537"/>
        <v>0</v>
      </c>
      <c r="GJ34" s="133"/>
      <c r="GK34" s="134"/>
      <c r="GL34" s="113"/>
      <c r="GM34" s="114"/>
      <c r="GN34" s="115"/>
      <c r="GO34" s="138"/>
      <c r="GQ34" s="9"/>
      <c r="GR34" s="9"/>
      <c r="GS34" s="1"/>
      <c r="GT34" s="128"/>
      <c r="GU34" s="32"/>
      <c r="GV34" s="4"/>
      <c r="GW34" s="40"/>
    </row>
    <row r="35" spans="1:205" ht="24.95" customHeight="1" x14ac:dyDescent="0.35">
      <c r="A35" s="24"/>
      <c r="B35" s="1" t="s">
        <v>183</v>
      </c>
      <c r="C35" s="127" t="s">
        <v>91</v>
      </c>
      <c r="D35" s="139" t="s">
        <v>84</v>
      </c>
      <c r="E35" s="143" t="s">
        <v>113</v>
      </c>
      <c r="F35" s="139" t="s">
        <v>185</v>
      </c>
      <c r="G35" s="127">
        <v>10</v>
      </c>
      <c r="H35" s="128">
        <v>1</v>
      </c>
      <c r="I35" s="128"/>
      <c r="J35" s="128"/>
      <c r="K35" s="128"/>
      <c r="L35" s="1"/>
      <c r="M35" s="129">
        <f t="shared" ref="M35" si="562">SUM(N35+P35+R35+T35+V35)</f>
        <v>0</v>
      </c>
      <c r="N35" s="14"/>
      <c r="O35" s="11">
        <f t="shared" ref="O35" si="563">SUM(N35)*I35</f>
        <v>0</v>
      </c>
      <c r="P35" s="14"/>
      <c r="Q35" s="11">
        <f t="shared" ref="Q35" si="564">J35*P35</f>
        <v>0</v>
      </c>
      <c r="R35" s="14"/>
      <c r="S35" s="11">
        <f t="shared" ref="S35" si="565">SUM(R35)*J35</f>
        <v>0</v>
      </c>
      <c r="T35" s="14"/>
      <c r="U35" s="11">
        <f t="shared" ref="U35" si="566">SUM(T35)*K35</f>
        <v>0</v>
      </c>
      <c r="V35" s="14"/>
      <c r="W35" s="11">
        <f t="shared" ref="W35" si="567">SUM(V35)*J35*5</f>
        <v>0</v>
      </c>
      <c r="X35" s="80">
        <v>0</v>
      </c>
      <c r="Y35" s="337">
        <f t="shared" ref="Y35" si="568">L35*J35*0.05</f>
        <v>0</v>
      </c>
      <c r="Z35" s="14"/>
      <c r="AA35" s="11"/>
      <c r="AB35" s="14"/>
      <c r="AC35" s="80">
        <f t="shared" ref="AC35" si="569">SUM(AB35)*3*H35/5</f>
        <v>0</v>
      </c>
      <c r="AD35" s="14">
        <v>1</v>
      </c>
      <c r="AE35" s="82">
        <f>SUM(AD35*H35*(15))</f>
        <v>15</v>
      </c>
      <c r="AF35" s="14"/>
      <c r="AG35" s="11">
        <f t="shared" ref="AG35" si="570">SUM(AF35*H35*3)</f>
        <v>0</v>
      </c>
      <c r="AH35" s="14"/>
      <c r="AI35" s="80">
        <f t="shared" ref="AI35" si="571">SUM(AH35*H35/3)</f>
        <v>0</v>
      </c>
      <c r="AJ35" s="14"/>
      <c r="AK35" s="80">
        <f t="shared" ref="AK35" si="572">SUM(AJ35*H35*2/3)</f>
        <v>0</v>
      </c>
      <c r="AL35" s="14"/>
      <c r="AM35" s="11">
        <f t="shared" ref="AM35" si="573">SUM(AL35*H35)</f>
        <v>0</v>
      </c>
      <c r="AN35" s="14"/>
      <c r="AO35" s="11">
        <f t="shared" ref="AO35" si="574">SUM(AN35*J35)</f>
        <v>0</v>
      </c>
      <c r="AP35" s="14"/>
      <c r="AQ35" s="80">
        <f t="shared" ref="AQ35" si="575">SUM(AP35*H35*2)</f>
        <v>0</v>
      </c>
      <c r="AR35" s="14"/>
      <c r="AS35" s="80">
        <f t="shared" ref="AS35" si="576">SUM(J35*AR35*6)</f>
        <v>0</v>
      </c>
      <c r="AT35" s="14"/>
      <c r="AU35" s="80">
        <f t="shared" ref="AU35" si="577">AT35*H35/3</f>
        <v>0</v>
      </c>
      <c r="AV35" s="14"/>
      <c r="AW35" s="11">
        <f>SUM(AV35*H35/3)</f>
        <v>0</v>
      </c>
      <c r="AX35" s="14"/>
      <c r="AY35" s="80">
        <f t="shared" ref="AY35" si="578">SUM(J35*AX35*8)</f>
        <v>0</v>
      </c>
      <c r="AZ35" s="14"/>
      <c r="BA35" s="80">
        <f>AZ35*3*K35*8</f>
        <v>0</v>
      </c>
      <c r="BB35" s="14"/>
      <c r="BC35" s="80">
        <f t="shared" ref="BC35" si="579">SUM(BB35*K35*4*6)</f>
        <v>0</v>
      </c>
      <c r="BD35" s="14"/>
      <c r="BE35" s="10">
        <f t="shared" ref="BE35" si="580">SUM(BD35*50)</f>
        <v>0</v>
      </c>
      <c r="BF35" s="81">
        <f t="shared" ref="BF35" si="581">O35+Q35+S35+U35+W35+X35+Y35+AA35+AC35+AE35+AG35+AI35+AK35+AM35+AO35+AQ35+AS35+AU35+AW35+AY35+BA35+BC35+BE35</f>
        <v>15</v>
      </c>
      <c r="BG35" s="81">
        <f t="shared" ref="BG35" si="582">BC35+BA35+AY35+AW35+AS35+AQ35+X35+W35+U35+S35+Q35+O35</f>
        <v>0</v>
      </c>
      <c r="BH35" s="10"/>
      <c r="BI35" s="10"/>
      <c r="BJ35" s="4"/>
      <c r="BK35" s="4"/>
      <c r="BL35" s="4"/>
      <c r="BM35" s="141"/>
      <c r="BN35" s="24"/>
      <c r="BO35" s="1"/>
      <c r="BP35" s="128"/>
      <c r="BQ35" s="128"/>
      <c r="BR35" s="128"/>
      <c r="BS35" s="128"/>
      <c r="BT35" s="128"/>
      <c r="BU35" s="128"/>
      <c r="BV35" s="128"/>
      <c r="BW35" s="128"/>
      <c r="BX35" s="128"/>
      <c r="BY35" s="1"/>
      <c r="BZ35" s="129"/>
      <c r="CA35" s="14"/>
      <c r="CB35" s="11"/>
      <c r="CC35" s="14"/>
      <c r="CD35" s="11"/>
      <c r="CE35" s="14"/>
      <c r="CF35" s="11"/>
      <c r="CG35" s="14"/>
      <c r="CH35" s="11"/>
      <c r="CI35" s="14"/>
      <c r="CJ35" s="11"/>
      <c r="CK35" s="80"/>
      <c r="CL35" s="81"/>
      <c r="CM35" s="14"/>
      <c r="CN35" s="11"/>
      <c r="CO35" s="14"/>
      <c r="CP35" s="80"/>
      <c r="CQ35" s="14"/>
      <c r="CR35" s="82"/>
      <c r="CS35" s="14"/>
      <c r="CT35" s="11"/>
      <c r="CU35" s="14"/>
      <c r="CV35" s="80"/>
      <c r="CW35" s="14"/>
      <c r="CX35" s="80"/>
      <c r="CY35" s="14"/>
      <c r="CZ35" s="11"/>
      <c r="DA35" s="14"/>
      <c r="DB35" s="11"/>
      <c r="DC35" s="14"/>
      <c r="DD35" s="80"/>
      <c r="DE35" s="14"/>
      <c r="DF35" s="80"/>
      <c r="DG35" s="14"/>
      <c r="DH35" s="11"/>
      <c r="DI35" s="14"/>
      <c r="DJ35" s="80"/>
      <c r="DK35" s="14"/>
      <c r="DL35" s="80"/>
      <c r="DM35" s="14"/>
      <c r="DN35" s="80"/>
      <c r="DO35" s="14"/>
      <c r="DP35" s="10"/>
      <c r="DQ35" s="10"/>
      <c r="DR35" s="80"/>
      <c r="DS35" s="81"/>
      <c r="DT35" s="81"/>
      <c r="DU35" s="112">
        <f t="shared" si="39"/>
        <v>0</v>
      </c>
      <c r="DV35" s="140"/>
      <c r="EO35" s="9">
        <f t="shared" si="491"/>
        <v>0</v>
      </c>
      <c r="EP35" s="9">
        <f t="shared" si="492"/>
        <v>0</v>
      </c>
      <c r="EQ35" s="9">
        <f t="shared" si="493"/>
        <v>0</v>
      </c>
      <c r="ER35" s="9">
        <f t="shared" si="494"/>
        <v>0</v>
      </c>
      <c r="ES35" s="9">
        <f t="shared" si="495"/>
        <v>0</v>
      </c>
      <c r="ET35" s="9">
        <f t="shared" si="496"/>
        <v>0</v>
      </c>
      <c r="EU35" s="9">
        <f t="shared" si="497"/>
        <v>0</v>
      </c>
      <c r="EV35" s="9">
        <f t="shared" si="498"/>
        <v>0</v>
      </c>
      <c r="EW35" s="9">
        <f t="shared" si="499"/>
        <v>0</v>
      </c>
      <c r="EX35" s="9">
        <f t="shared" si="500"/>
        <v>0</v>
      </c>
      <c r="EY35" s="9">
        <f t="shared" si="501"/>
        <v>0</v>
      </c>
      <c r="EZ35" s="9">
        <f t="shared" si="502"/>
        <v>0</v>
      </c>
      <c r="FA35" s="9">
        <f t="shared" si="503"/>
        <v>0</v>
      </c>
      <c r="FB35" s="9">
        <f t="shared" si="504"/>
        <v>0</v>
      </c>
      <c r="FC35" s="9">
        <f t="shared" si="505"/>
        <v>0</v>
      </c>
      <c r="FD35" s="9">
        <f t="shared" si="506"/>
        <v>1</v>
      </c>
      <c r="FE35" s="9">
        <f t="shared" si="507"/>
        <v>15</v>
      </c>
      <c r="FF35" s="9">
        <f t="shared" si="508"/>
        <v>0</v>
      </c>
      <c r="FG35" s="9">
        <f t="shared" si="509"/>
        <v>0</v>
      </c>
      <c r="FH35" s="9">
        <f t="shared" si="510"/>
        <v>0</v>
      </c>
      <c r="FI35" s="9">
        <f t="shared" si="511"/>
        <v>0</v>
      </c>
      <c r="FJ35" s="9">
        <f t="shared" si="512"/>
        <v>0</v>
      </c>
      <c r="FK35" s="9">
        <f t="shared" si="513"/>
        <v>0</v>
      </c>
      <c r="FL35" s="9">
        <f t="shared" si="514"/>
        <v>0</v>
      </c>
      <c r="FM35" s="9">
        <f t="shared" si="515"/>
        <v>0</v>
      </c>
      <c r="FN35" s="9">
        <f t="shared" si="516"/>
        <v>0</v>
      </c>
      <c r="FO35" s="9">
        <f t="shared" si="517"/>
        <v>0</v>
      </c>
      <c r="FP35" s="9">
        <f t="shared" si="518"/>
        <v>0</v>
      </c>
      <c r="FQ35" s="9">
        <f t="shared" si="519"/>
        <v>0</v>
      </c>
      <c r="FR35" s="9">
        <f t="shared" si="520"/>
        <v>0</v>
      </c>
      <c r="FS35" s="9">
        <f t="shared" si="521"/>
        <v>0</v>
      </c>
      <c r="FT35" s="9">
        <f t="shared" si="522"/>
        <v>0</v>
      </c>
      <c r="FU35" s="9">
        <f t="shared" si="523"/>
        <v>0</v>
      </c>
      <c r="FV35" s="9">
        <f t="shared" si="524"/>
        <v>0</v>
      </c>
      <c r="FW35" s="9">
        <f t="shared" si="525"/>
        <v>0</v>
      </c>
      <c r="FX35" s="9">
        <f t="shared" si="526"/>
        <v>0</v>
      </c>
      <c r="FY35" s="9">
        <f t="shared" si="527"/>
        <v>0</v>
      </c>
      <c r="FZ35" s="9">
        <f t="shared" si="528"/>
        <v>0</v>
      </c>
      <c r="GA35" s="9">
        <f t="shared" si="529"/>
        <v>0</v>
      </c>
      <c r="GB35" s="9">
        <f t="shared" si="530"/>
        <v>0</v>
      </c>
      <c r="GC35" s="9">
        <f t="shared" si="531"/>
        <v>0</v>
      </c>
      <c r="GD35" s="9">
        <f t="shared" si="532"/>
        <v>0</v>
      </c>
      <c r="GE35" s="9">
        <f t="shared" si="533"/>
        <v>0</v>
      </c>
      <c r="GF35" s="9">
        <f t="shared" si="534"/>
        <v>0</v>
      </c>
      <c r="GG35" s="9">
        <f t="shared" si="535"/>
        <v>0</v>
      </c>
      <c r="GH35" s="9">
        <f t="shared" si="536"/>
        <v>15</v>
      </c>
      <c r="GI35" s="9">
        <f t="shared" si="537"/>
        <v>0</v>
      </c>
      <c r="GJ35" s="133"/>
      <c r="GK35" s="134"/>
      <c r="GL35" s="113"/>
      <c r="GM35" s="114"/>
      <c r="GN35" s="115"/>
      <c r="GO35" s="138"/>
      <c r="GQ35" s="9"/>
      <c r="GR35" s="9"/>
      <c r="GS35" s="1"/>
      <c r="GT35" s="128"/>
      <c r="GU35" s="32"/>
      <c r="GV35" s="4"/>
      <c r="GW35" s="40"/>
    </row>
    <row r="36" spans="1:205" ht="24.95" customHeight="1" thickBot="1" x14ac:dyDescent="0.4">
      <c r="A36" s="24"/>
      <c r="B36" s="1"/>
      <c r="C36" s="127"/>
      <c r="D36" s="194"/>
      <c r="E36" s="128"/>
      <c r="F36" s="128"/>
      <c r="G36" s="127"/>
      <c r="H36" s="128"/>
      <c r="I36" s="128"/>
      <c r="J36" s="128"/>
      <c r="K36" s="127"/>
      <c r="L36" s="1"/>
      <c r="M36" s="129"/>
      <c r="N36" s="14"/>
      <c r="O36" s="11"/>
      <c r="P36" s="14"/>
      <c r="Q36" s="11"/>
      <c r="R36" s="14"/>
      <c r="S36" s="11"/>
      <c r="T36" s="14"/>
      <c r="U36" s="11"/>
      <c r="V36" s="14"/>
      <c r="W36" s="11"/>
      <c r="X36" s="80"/>
      <c r="Y36" s="337"/>
      <c r="Z36" s="14"/>
      <c r="AA36" s="11"/>
      <c r="AB36" s="14"/>
      <c r="AC36" s="80"/>
      <c r="AD36" s="14"/>
      <c r="AE36" s="195"/>
      <c r="AF36" s="14"/>
      <c r="AG36" s="11"/>
      <c r="AH36" s="14"/>
      <c r="AI36" s="80"/>
      <c r="AJ36" s="14"/>
      <c r="AK36" s="80"/>
      <c r="AL36" s="14"/>
      <c r="AM36" s="11"/>
      <c r="AN36" s="14"/>
      <c r="AO36" s="80"/>
      <c r="AP36" s="14"/>
      <c r="AQ36" s="11"/>
      <c r="AR36" s="14"/>
      <c r="AS36" s="80"/>
      <c r="AT36" s="14"/>
      <c r="AU36" s="80"/>
      <c r="AV36" s="14"/>
      <c r="AW36" s="80"/>
      <c r="AX36" s="14"/>
      <c r="AY36" s="80"/>
      <c r="AZ36" s="14"/>
      <c r="BA36" s="80"/>
      <c r="BB36" s="14"/>
      <c r="BC36" s="10"/>
      <c r="BD36" s="10"/>
      <c r="BE36" s="80"/>
      <c r="BF36" s="80"/>
      <c r="BG36" s="80"/>
      <c r="BH36" s="81"/>
      <c r="BI36" s="81"/>
      <c r="BJ36" s="4"/>
      <c r="BK36" s="4"/>
      <c r="BL36" s="4"/>
      <c r="BM36" s="141"/>
      <c r="BN36" s="24"/>
      <c r="BO36" s="1"/>
      <c r="BP36" s="128"/>
      <c r="BQ36" s="127"/>
      <c r="BR36" s="128"/>
      <c r="BS36" s="128"/>
      <c r="BT36" s="127"/>
      <c r="BU36" s="139"/>
      <c r="BV36" s="127"/>
      <c r="BW36" s="139"/>
      <c r="BX36" s="127"/>
      <c r="BY36" s="1"/>
      <c r="BZ36" s="129"/>
      <c r="CA36" s="14"/>
      <c r="CB36" s="11"/>
      <c r="CC36" s="14"/>
      <c r="CD36" s="11"/>
      <c r="CE36" s="14"/>
      <c r="CF36" s="11"/>
      <c r="CG36" s="14"/>
      <c r="CH36" s="11"/>
      <c r="CI36" s="14"/>
      <c r="CJ36" s="11"/>
      <c r="CK36" s="80"/>
      <c r="CL36" s="81"/>
      <c r="CM36" s="14"/>
      <c r="CN36" s="11"/>
      <c r="CO36" s="14"/>
      <c r="CP36" s="80"/>
      <c r="CQ36" s="14"/>
      <c r="CR36" s="82"/>
      <c r="CS36" s="14"/>
      <c r="CT36" s="11"/>
      <c r="CU36" s="14"/>
      <c r="CV36" s="80"/>
      <c r="CW36" s="14"/>
      <c r="CX36" s="80"/>
      <c r="CY36" s="14"/>
      <c r="CZ36" s="11"/>
      <c r="DA36" s="14"/>
      <c r="DB36" s="11"/>
      <c r="DC36" s="14"/>
      <c r="DD36" s="80"/>
      <c r="DE36" s="14"/>
      <c r="DF36" s="80"/>
      <c r="DG36" s="14"/>
      <c r="DH36" s="80"/>
      <c r="DI36" s="14"/>
      <c r="DJ36" s="80"/>
      <c r="DK36" s="14"/>
      <c r="DL36" s="80"/>
      <c r="DM36" s="14"/>
      <c r="DN36" s="80"/>
      <c r="DO36" s="14"/>
      <c r="DP36" s="10"/>
      <c r="DQ36" s="10"/>
      <c r="DR36" s="80"/>
      <c r="DS36" s="80"/>
      <c r="DT36" s="80"/>
      <c r="DU36" s="112">
        <f t="shared" si="39"/>
        <v>0</v>
      </c>
      <c r="DV36" s="140"/>
      <c r="DW36" s="4"/>
      <c r="DX36" s="4"/>
      <c r="DY36" s="4"/>
      <c r="DZ36" s="141"/>
      <c r="EA36" s="24"/>
      <c r="EB36" s="1"/>
      <c r="EC36" s="128"/>
      <c r="ED36" s="128"/>
      <c r="EE36" s="4"/>
      <c r="EF36" s="4"/>
      <c r="EG36" s="4"/>
      <c r="EH36" s="4"/>
      <c r="EI36" s="4"/>
      <c r="EJ36" s="4"/>
      <c r="EK36" s="4"/>
      <c r="EL36" s="4"/>
      <c r="EM36" s="4"/>
      <c r="EN36" s="4"/>
      <c r="EO36" s="9">
        <f t="shared" si="491"/>
        <v>0</v>
      </c>
      <c r="EP36" s="9">
        <f t="shared" si="492"/>
        <v>0</v>
      </c>
      <c r="EQ36" s="9">
        <f t="shared" si="493"/>
        <v>0</v>
      </c>
      <c r="ER36" s="9">
        <f t="shared" si="494"/>
        <v>0</v>
      </c>
      <c r="ES36" s="9">
        <f t="shared" si="495"/>
        <v>0</v>
      </c>
      <c r="ET36" s="9">
        <f t="shared" si="496"/>
        <v>0</v>
      </c>
      <c r="EU36" s="9">
        <f t="shared" si="497"/>
        <v>0</v>
      </c>
      <c r="EV36" s="9">
        <f t="shared" si="498"/>
        <v>0</v>
      </c>
      <c r="EW36" s="9">
        <f t="shared" si="499"/>
        <v>0</v>
      </c>
      <c r="EX36" s="9">
        <f t="shared" si="500"/>
        <v>0</v>
      </c>
      <c r="EY36" s="9">
        <f t="shared" si="501"/>
        <v>0</v>
      </c>
      <c r="EZ36" s="9">
        <f t="shared" si="502"/>
        <v>0</v>
      </c>
      <c r="FA36" s="9">
        <f t="shared" si="503"/>
        <v>0</v>
      </c>
      <c r="FB36" s="9">
        <f t="shared" si="504"/>
        <v>0</v>
      </c>
      <c r="FC36" s="9">
        <f t="shared" si="505"/>
        <v>0</v>
      </c>
      <c r="FD36" s="9">
        <f t="shared" si="506"/>
        <v>0</v>
      </c>
      <c r="FE36" s="9">
        <f t="shared" si="507"/>
        <v>0</v>
      </c>
      <c r="FF36" s="9">
        <f t="shared" si="508"/>
        <v>0</v>
      </c>
      <c r="FG36" s="9">
        <f t="shared" si="509"/>
        <v>0</v>
      </c>
      <c r="FH36" s="9">
        <f t="shared" si="510"/>
        <v>0</v>
      </c>
      <c r="FI36" s="9">
        <f t="shared" si="511"/>
        <v>0</v>
      </c>
      <c r="FJ36" s="9">
        <f t="shared" si="512"/>
        <v>0</v>
      </c>
      <c r="FK36" s="9">
        <f t="shared" si="513"/>
        <v>0</v>
      </c>
      <c r="FL36" s="9">
        <f t="shared" si="514"/>
        <v>0</v>
      </c>
      <c r="FM36" s="9">
        <f t="shared" si="515"/>
        <v>0</v>
      </c>
      <c r="FN36" s="9">
        <f t="shared" si="516"/>
        <v>0</v>
      </c>
      <c r="FO36" s="9">
        <f t="shared" si="517"/>
        <v>0</v>
      </c>
      <c r="FP36" s="9">
        <f t="shared" si="518"/>
        <v>0</v>
      </c>
      <c r="FQ36" s="9">
        <f t="shared" si="519"/>
        <v>0</v>
      </c>
      <c r="FR36" s="9">
        <f t="shared" si="520"/>
        <v>0</v>
      </c>
      <c r="FS36" s="9">
        <f t="shared" si="521"/>
        <v>0</v>
      </c>
      <c r="FT36" s="9">
        <f t="shared" si="522"/>
        <v>0</v>
      </c>
      <c r="FU36" s="9">
        <f t="shared" si="523"/>
        <v>0</v>
      </c>
      <c r="FV36" s="9">
        <f t="shared" si="524"/>
        <v>0</v>
      </c>
      <c r="FW36" s="9">
        <f t="shared" si="525"/>
        <v>0</v>
      </c>
      <c r="FX36" s="9">
        <f t="shared" si="526"/>
        <v>0</v>
      </c>
      <c r="FY36" s="9">
        <f t="shared" si="527"/>
        <v>0</v>
      </c>
      <c r="FZ36" s="9">
        <f t="shared" si="528"/>
        <v>0</v>
      </c>
      <c r="GA36" s="9">
        <f t="shared" si="529"/>
        <v>0</v>
      </c>
      <c r="GB36" s="9">
        <f t="shared" si="530"/>
        <v>0</v>
      </c>
      <c r="GC36" s="9">
        <f t="shared" si="531"/>
        <v>0</v>
      </c>
      <c r="GD36" s="9">
        <f t="shared" si="532"/>
        <v>0</v>
      </c>
      <c r="GE36" s="9">
        <f t="shared" si="533"/>
        <v>0</v>
      </c>
      <c r="GF36" s="9">
        <f t="shared" si="534"/>
        <v>0</v>
      </c>
      <c r="GG36" s="9">
        <f t="shared" si="535"/>
        <v>0</v>
      </c>
      <c r="GH36" s="9">
        <f t="shared" si="536"/>
        <v>0</v>
      </c>
      <c r="GI36" s="9">
        <f t="shared" si="537"/>
        <v>0</v>
      </c>
      <c r="GJ36" s="133"/>
      <c r="GK36" s="134"/>
      <c r="GL36" s="113"/>
      <c r="GM36" s="114"/>
      <c r="GN36" s="115"/>
      <c r="GO36" s="138"/>
      <c r="GQ36" s="9"/>
      <c r="GR36" s="9"/>
      <c r="GS36" s="1"/>
      <c r="GT36" s="128"/>
      <c r="GU36" s="32"/>
      <c r="GV36" s="4"/>
      <c r="GW36" s="40"/>
    </row>
    <row r="37" spans="1:205" ht="24.75" customHeight="1" thickBot="1" x14ac:dyDescent="0.4">
      <c r="A37" s="24"/>
      <c r="B37" s="210"/>
      <c r="C37" s="211"/>
      <c r="D37" s="212"/>
      <c r="E37" s="211"/>
      <c r="F37" s="211"/>
      <c r="G37" s="211"/>
      <c r="H37" s="211"/>
      <c r="I37" s="211"/>
      <c r="J37" s="211"/>
      <c r="K37" s="211"/>
      <c r="L37" s="213"/>
      <c r="M37" s="160"/>
      <c r="N37" s="161"/>
      <c r="O37" s="155"/>
      <c r="P37" s="161"/>
      <c r="Q37" s="155"/>
      <c r="R37" s="161"/>
      <c r="S37" s="155"/>
      <c r="T37" s="161"/>
      <c r="U37" s="155"/>
      <c r="V37" s="162"/>
      <c r="W37" s="155"/>
      <c r="X37" s="155"/>
      <c r="Y37" s="340"/>
      <c r="Z37" s="162"/>
      <c r="AA37" s="155"/>
      <c r="AB37" s="162"/>
      <c r="AC37" s="155"/>
      <c r="AD37" s="162"/>
      <c r="AE37" s="163"/>
      <c r="AF37" s="162"/>
      <c r="AG37" s="155"/>
      <c r="AH37" s="162"/>
      <c r="AI37" s="155"/>
      <c r="AJ37" s="162"/>
      <c r="AK37" s="155"/>
      <c r="AL37" s="162"/>
      <c r="AM37" s="155"/>
      <c r="AN37" s="162"/>
      <c r="AO37" s="155"/>
      <c r="AP37" s="162"/>
      <c r="AQ37" s="155"/>
      <c r="AR37" s="162"/>
      <c r="AS37" s="155"/>
      <c r="AT37" s="162"/>
      <c r="AU37" s="155"/>
      <c r="AV37" s="162"/>
      <c r="AW37" s="155"/>
      <c r="AX37" s="162"/>
      <c r="AY37" s="155"/>
      <c r="AZ37" s="162"/>
      <c r="BA37" s="155"/>
      <c r="BB37" s="162"/>
      <c r="BC37" s="155"/>
      <c r="BD37" s="155"/>
      <c r="BE37" s="155"/>
      <c r="BF37" s="164"/>
      <c r="BG37" s="165"/>
      <c r="BH37" s="155"/>
      <c r="BI37" s="199"/>
      <c r="BJ37" s="4"/>
      <c r="BK37" s="4"/>
      <c r="BL37" s="4"/>
      <c r="BM37" s="141"/>
      <c r="BN37" s="24"/>
      <c r="BO37" s="1"/>
      <c r="BP37" s="139"/>
      <c r="BQ37" s="139"/>
      <c r="BR37" s="143"/>
      <c r="BS37" s="143"/>
      <c r="BT37" s="139"/>
      <c r="BU37" s="139"/>
      <c r="BV37" s="139"/>
      <c r="BW37" s="139"/>
      <c r="BX37" s="146"/>
      <c r="BY37" s="144"/>
      <c r="BZ37" s="147"/>
      <c r="CA37" s="148"/>
      <c r="CB37" s="149"/>
      <c r="CC37" s="149"/>
      <c r="CD37" s="149"/>
      <c r="CE37" s="149"/>
      <c r="CF37" s="149"/>
      <c r="CG37" s="149"/>
      <c r="CH37" s="149"/>
      <c r="CI37" s="214"/>
      <c r="CJ37" s="215"/>
      <c r="CK37" s="216"/>
      <c r="CL37" s="81"/>
      <c r="CM37" s="214"/>
      <c r="CN37" s="215"/>
      <c r="CO37" s="214"/>
      <c r="CP37" s="217"/>
      <c r="CQ37" s="214"/>
      <c r="CR37" s="215"/>
      <c r="CS37" s="214"/>
      <c r="CT37" s="215"/>
      <c r="CU37" s="214"/>
      <c r="CV37" s="151"/>
      <c r="CW37" s="214"/>
      <c r="CX37" s="80"/>
      <c r="CY37" s="214"/>
      <c r="CZ37" s="149"/>
      <c r="DA37" s="214"/>
      <c r="DB37" s="215"/>
      <c r="DC37" s="214"/>
      <c r="DD37" s="217"/>
      <c r="DE37" s="214"/>
      <c r="DF37" s="216"/>
      <c r="DG37" s="214"/>
      <c r="DH37" s="216"/>
      <c r="DI37" s="214"/>
      <c r="DJ37" s="216"/>
      <c r="DK37" s="214"/>
      <c r="DL37" s="216"/>
      <c r="DM37" s="214"/>
      <c r="DN37" s="217"/>
      <c r="DO37" s="214"/>
      <c r="DP37" s="218"/>
      <c r="DQ37" s="10"/>
      <c r="DR37" s="217"/>
      <c r="DS37" s="81"/>
      <c r="DT37" s="81"/>
      <c r="DU37" s="112">
        <f t="shared" si="39"/>
        <v>0</v>
      </c>
      <c r="DV37" s="140"/>
      <c r="DW37" s="4"/>
      <c r="DX37" s="4"/>
      <c r="DY37" s="4"/>
      <c r="DZ37" s="141"/>
      <c r="EA37" s="24"/>
      <c r="EB37" s="1"/>
      <c r="EC37" s="128"/>
      <c r="ED37" s="128"/>
      <c r="EE37" s="5"/>
      <c r="EF37" s="5"/>
      <c r="EG37" s="5"/>
      <c r="EH37" s="5"/>
      <c r="EI37" s="5"/>
      <c r="EJ37" s="5"/>
      <c r="EK37" s="5"/>
      <c r="EL37" s="4"/>
      <c r="EM37" s="4"/>
      <c r="EN37" s="4"/>
      <c r="EO37" s="9">
        <f t="shared" si="491"/>
        <v>0</v>
      </c>
      <c r="EP37" s="9">
        <f t="shared" si="492"/>
        <v>0</v>
      </c>
      <c r="EQ37" s="9">
        <f t="shared" si="493"/>
        <v>0</v>
      </c>
      <c r="ER37" s="9">
        <f t="shared" si="494"/>
        <v>0</v>
      </c>
      <c r="ES37" s="9">
        <f t="shared" si="495"/>
        <v>0</v>
      </c>
      <c r="ET37" s="9">
        <f t="shared" si="496"/>
        <v>0</v>
      </c>
      <c r="EU37" s="9">
        <f t="shared" si="497"/>
        <v>0</v>
      </c>
      <c r="EV37" s="9">
        <f t="shared" si="498"/>
        <v>0</v>
      </c>
      <c r="EW37" s="9">
        <f t="shared" si="499"/>
        <v>0</v>
      </c>
      <c r="EX37" s="9">
        <f t="shared" si="500"/>
        <v>0</v>
      </c>
      <c r="EY37" s="9">
        <f t="shared" si="501"/>
        <v>0</v>
      </c>
      <c r="EZ37" s="9">
        <f t="shared" si="502"/>
        <v>0</v>
      </c>
      <c r="FA37" s="9">
        <f t="shared" si="503"/>
        <v>0</v>
      </c>
      <c r="FB37" s="9">
        <f t="shared" si="504"/>
        <v>0</v>
      </c>
      <c r="FC37" s="9">
        <f t="shared" si="505"/>
        <v>0</v>
      </c>
      <c r="FD37" s="9">
        <f t="shared" si="506"/>
        <v>0</v>
      </c>
      <c r="FE37" s="9">
        <f t="shared" si="507"/>
        <v>0</v>
      </c>
      <c r="FF37" s="9">
        <f t="shared" si="508"/>
        <v>0</v>
      </c>
      <c r="FG37" s="9">
        <f t="shared" si="509"/>
        <v>0</v>
      </c>
      <c r="FH37" s="9">
        <f t="shared" si="510"/>
        <v>0</v>
      </c>
      <c r="FI37" s="9">
        <f t="shared" si="511"/>
        <v>0</v>
      </c>
      <c r="FJ37" s="9">
        <f t="shared" si="512"/>
        <v>0</v>
      </c>
      <c r="FK37" s="9">
        <f t="shared" si="513"/>
        <v>0</v>
      </c>
      <c r="FL37" s="9">
        <f t="shared" si="514"/>
        <v>0</v>
      </c>
      <c r="FM37" s="9">
        <f t="shared" si="515"/>
        <v>0</v>
      </c>
      <c r="FN37" s="9">
        <f t="shared" si="516"/>
        <v>0</v>
      </c>
      <c r="FO37" s="9">
        <f t="shared" si="517"/>
        <v>0</v>
      </c>
      <c r="FP37" s="9">
        <f t="shared" si="518"/>
        <v>0</v>
      </c>
      <c r="FQ37" s="9">
        <f t="shared" si="519"/>
        <v>0</v>
      </c>
      <c r="FR37" s="9">
        <f t="shared" si="520"/>
        <v>0</v>
      </c>
      <c r="FS37" s="9">
        <f t="shared" si="521"/>
        <v>0</v>
      </c>
      <c r="FT37" s="9">
        <f t="shared" si="522"/>
        <v>0</v>
      </c>
      <c r="FU37" s="9">
        <f t="shared" si="523"/>
        <v>0</v>
      </c>
      <c r="FV37" s="9">
        <f t="shared" si="524"/>
        <v>0</v>
      </c>
      <c r="FW37" s="9">
        <f t="shared" si="525"/>
        <v>0</v>
      </c>
      <c r="FX37" s="9">
        <f t="shared" si="526"/>
        <v>0</v>
      </c>
      <c r="FY37" s="9">
        <f t="shared" si="527"/>
        <v>0</v>
      </c>
      <c r="FZ37" s="9">
        <f t="shared" si="528"/>
        <v>0</v>
      </c>
      <c r="GA37" s="9">
        <f t="shared" si="529"/>
        <v>0</v>
      </c>
      <c r="GB37" s="9">
        <f t="shared" si="530"/>
        <v>0</v>
      </c>
      <c r="GC37" s="9">
        <f t="shared" si="531"/>
        <v>0</v>
      </c>
      <c r="GD37" s="9">
        <f t="shared" si="532"/>
        <v>0</v>
      </c>
      <c r="GE37" s="9">
        <f t="shared" si="533"/>
        <v>0</v>
      </c>
      <c r="GF37" s="9">
        <f t="shared" si="534"/>
        <v>0</v>
      </c>
      <c r="GG37" s="9">
        <f t="shared" si="535"/>
        <v>0</v>
      </c>
      <c r="GH37" s="9">
        <f t="shared" si="536"/>
        <v>0</v>
      </c>
      <c r="GI37" s="9">
        <f t="shared" si="537"/>
        <v>0</v>
      </c>
      <c r="GJ37" s="133"/>
      <c r="GK37" s="134"/>
      <c r="GL37" s="113"/>
      <c r="GM37" s="114"/>
      <c r="GN37" s="115"/>
      <c r="GO37" s="219"/>
      <c r="GQ37" s="9"/>
      <c r="GR37" s="9"/>
      <c r="GS37" s="1"/>
      <c r="GT37" s="128"/>
      <c r="GU37" s="32"/>
      <c r="GV37" s="4"/>
      <c r="GW37" s="40"/>
    </row>
    <row r="38" spans="1:205" ht="24.95" customHeight="1" x14ac:dyDescent="0.35">
      <c r="A38" s="25">
        <v>5</v>
      </c>
      <c r="B38" s="65" t="s">
        <v>54</v>
      </c>
      <c r="C38" s="64" t="s">
        <v>50</v>
      </c>
      <c r="D38" s="105">
        <v>1</v>
      </c>
      <c r="E38" s="106"/>
      <c r="F38" s="106"/>
      <c r="G38" s="106"/>
      <c r="H38" s="106"/>
      <c r="I38" s="106"/>
      <c r="J38" s="106"/>
      <c r="K38" s="106"/>
      <c r="L38" s="106"/>
      <c r="M38" s="106"/>
      <c r="N38" s="106"/>
      <c r="O38" s="107">
        <f>SUM(O39:O44)</f>
        <v>40</v>
      </c>
      <c r="P38" s="107">
        <f t="shared" ref="P38:BE38" si="583">SUM(P39:P44)</f>
        <v>26</v>
      </c>
      <c r="Q38" s="107">
        <f t="shared" si="583"/>
        <v>52</v>
      </c>
      <c r="R38" s="107">
        <f t="shared" si="583"/>
        <v>2</v>
      </c>
      <c r="S38" s="107">
        <f t="shared" si="583"/>
        <v>4</v>
      </c>
      <c r="T38" s="107">
        <f t="shared" si="583"/>
        <v>0</v>
      </c>
      <c r="U38" s="107">
        <f t="shared" si="583"/>
        <v>0</v>
      </c>
      <c r="V38" s="107">
        <f t="shared" si="583"/>
        <v>0</v>
      </c>
      <c r="W38" s="107">
        <f t="shared" si="583"/>
        <v>0</v>
      </c>
      <c r="X38" s="107">
        <f t="shared" si="583"/>
        <v>0</v>
      </c>
      <c r="Y38" s="336">
        <f t="shared" si="583"/>
        <v>6.8</v>
      </c>
      <c r="Z38" s="107">
        <f t="shared" si="583"/>
        <v>0</v>
      </c>
      <c r="AA38" s="107">
        <f t="shared" si="583"/>
        <v>0</v>
      </c>
      <c r="AB38" s="107">
        <f t="shared" si="583"/>
        <v>0</v>
      </c>
      <c r="AC38" s="107">
        <f t="shared" si="583"/>
        <v>0</v>
      </c>
      <c r="AD38" s="107">
        <f t="shared" si="583"/>
        <v>1</v>
      </c>
      <c r="AE38" s="107">
        <f t="shared" si="583"/>
        <v>30</v>
      </c>
      <c r="AF38" s="107">
        <f t="shared" si="583"/>
        <v>0</v>
      </c>
      <c r="AG38" s="107">
        <f t="shared" si="583"/>
        <v>0</v>
      </c>
      <c r="AH38" s="107">
        <f t="shared" si="583"/>
        <v>0</v>
      </c>
      <c r="AI38" s="107">
        <f t="shared" si="583"/>
        <v>0</v>
      </c>
      <c r="AJ38" s="107">
        <f t="shared" si="583"/>
        <v>0</v>
      </c>
      <c r="AK38" s="107">
        <f t="shared" si="583"/>
        <v>0</v>
      </c>
      <c r="AL38" s="107">
        <f t="shared" si="583"/>
        <v>1</v>
      </c>
      <c r="AM38" s="107">
        <f t="shared" si="583"/>
        <v>116</v>
      </c>
      <c r="AN38" s="107">
        <f t="shared" si="583"/>
        <v>0</v>
      </c>
      <c r="AO38" s="107">
        <f t="shared" si="583"/>
        <v>0</v>
      </c>
      <c r="AP38" s="107">
        <f t="shared" si="583"/>
        <v>0</v>
      </c>
      <c r="AQ38" s="107">
        <f t="shared" si="583"/>
        <v>0</v>
      </c>
      <c r="AR38" s="107">
        <f t="shared" si="583"/>
        <v>0</v>
      </c>
      <c r="AS38" s="107">
        <f t="shared" si="583"/>
        <v>0</v>
      </c>
      <c r="AT38" s="107">
        <f t="shared" si="583"/>
        <v>1</v>
      </c>
      <c r="AU38" s="107">
        <f t="shared" si="583"/>
        <v>0</v>
      </c>
      <c r="AV38" s="107">
        <f t="shared" si="583"/>
        <v>0</v>
      </c>
      <c r="AW38" s="107">
        <f>SUM(AW39:AW44)</f>
        <v>19.333333333333332</v>
      </c>
      <c r="AX38" s="107">
        <f t="shared" si="583"/>
        <v>0</v>
      </c>
      <c r="AY38" s="107">
        <f t="shared" si="583"/>
        <v>0</v>
      </c>
      <c r="AZ38" s="107">
        <f t="shared" si="583"/>
        <v>0</v>
      </c>
      <c r="BA38" s="107">
        <f t="shared" si="583"/>
        <v>0</v>
      </c>
      <c r="BB38" s="107">
        <f t="shared" si="583"/>
        <v>0</v>
      </c>
      <c r="BC38" s="107">
        <f t="shared" si="583"/>
        <v>0</v>
      </c>
      <c r="BD38" s="107"/>
      <c r="BE38" s="107">
        <f t="shared" si="583"/>
        <v>0</v>
      </c>
      <c r="BF38" s="109">
        <f>SUM(BF39:BF44)</f>
        <v>268.13333333333333</v>
      </c>
      <c r="BG38" s="109">
        <f>SUM(BG39:BG44)</f>
        <v>96</v>
      </c>
      <c r="BH38" s="108"/>
      <c r="BI38" s="109"/>
      <c r="BJ38" s="106"/>
      <c r="BK38" s="106"/>
      <c r="BL38" s="106"/>
      <c r="BM38" s="110"/>
      <c r="BN38" s="25">
        <v>5</v>
      </c>
      <c r="BO38" s="65" t="s">
        <v>54</v>
      </c>
      <c r="BP38" s="64" t="s">
        <v>50</v>
      </c>
      <c r="BQ38" s="105">
        <v>1</v>
      </c>
      <c r="BR38" s="106"/>
      <c r="BS38" s="106"/>
      <c r="BT38" s="106"/>
      <c r="BU38" s="106"/>
      <c r="BV38" s="106"/>
      <c r="BW38" s="106"/>
      <c r="BX38" s="106"/>
      <c r="BY38" s="106">
        <f t="shared" ref="BY38:DE38" si="584">SUM(BY39:BY44)</f>
        <v>104</v>
      </c>
      <c r="BZ38" s="106">
        <f t="shared" si="584"/>
        <v>104</v>
      </c>
      <c r="CA38" s="106">
        <f t="shared" si="584"/>
        <v>56</v>
      </c>
      <c r="CB38" s="109">
        <f>SUM(CB39:CB44)</f>
        <v>56</v>
      </c>
      <c r="CC38" s="106">
        <f t="shared" si="584"/>
        <v>48</v>
      </c>
      <c r="CD38" s="111">
        <f>SUM(CD39:CD44)</f>
        <v>96</v>
      </c>
      <c r="CE38" s="106">
        <f t="shared" si="584"/>
        <v>0</v>
      </c>
      <c r="CF38" s="106">
        <f t="shared" si="584"/>
        <v>0</v>
      </c>
      <c r="CG38" s="106">
        <f t="shared" si="584"/>
        <v>0</v>
      </c>
      <c r="CH38" s="106">
        <f t="shared" si="584"/>
        <v>0</v>
      </c>
      <c r="CI38" s="106">
        <f t="shared" si="584"/>
        <v>0</v>
      </c>
      <c r="CJ38" s="106">
        <f t="shared" si="584"/>
        <v>0</v>
      </c>
      <c r="CK38" s="106">
        <f t="shared" si="584"/>
        <v>4</v>
      </c>
      <c r="CL38" s="175">
        <f>SUM(CL39:CL44)</f>
        <v>10.4</v>
      </c>
      <c r="CM38" s="106">
        <f t="shared" si="584"/>
        <v>0</v>
      </c>
      <c r="CN38" s="106">
        <f t="shared" si="584"/>
        <v>0</v>
      </c>
      <c r="CO38" s="106">
        <f t="shared" si="584"/>
        <v>0</v>
      </c>
      <c r="CP38" s="106">
        <f t="shared" si="584"/>
        <v>0</v>
      </c>
      <c r="CQ38" s="106">
        <f t="shared" si="584"/>
        <v>1</v>
      </c>
      <c r="CR38" s="106">
        <f t="shared" si="584"/>
        <v>30</v>
      </c>
      <c r="CS38" s="106">
        <f t="shared" si="584"/>
        <v>0</v>
      </c>
      <c r="CT38" s="106">
        <f t="shared" si="584"/>
        <v>0</v>
      </c>
      <c r="CU38" s="106">
        <f t="shared" si="584"/>
        <v>0</v>
      </c>
      <c r="CV38" s="106">
        <f t="shared" si="584"/>
        <v>0</v>
      </c>
      <c r="CW38" s="106">
        <f t="shared" si="584"/>
        <v>0</v>
      </c>
      <c r="CX38" s="106">
        <f t="shared" si="584"/>
        <v>0</v>
      </c>
      <c r="CY38" s="106">
        <f t="shared" si="584"/>
        <v>2</v>
      </c>
      <c r="CZ38" s="106">
        <f t="shared" si="584"/>
        <v>224</v>
      </c>
      <c r="DA38" s="106">
        <f t="shared" si="584"/>
        <v>0</v>
      </c>
      <c r="DB38" s="106">
        <f t="shared" si="584"/>
        <v>0</v>
      </c>
      <c r="DC38" s="106">
        <f t="shared" si="584"/>
        <v>0</v>
      </c>
      <c r="DD38" s="106">
        <f t="shared" si="584"/>
        <v>0</v>
      </c>
      <c r="DE38" s="106">
        <f t="shared" si="584"/>
        <v>1</v>
      </c>
      <c r="DF38" s="175">
        <f>SUM(DF39:DF44)</f>
        <v>12</v>
      </c>
      <c r="DG38" s="175">
        <f t="shared" ref="DG38:DT38" si="585">SUM(DG39:DG44)</f>
        <v>0</v>
      </c>
      <c r="DH38" s="175">
        <f t="shared" si="585"/>
        <v>0</v>
      </c>
      <c r="DI38" s="175">
        <f t="shared" si="585"/>
        <v>0</v>
      </c>
      <c r="DJ38" s="175">
        <f t="shared" si="585"/>
        <v>0</v>
      </c>
      <c r="DK38" s="175">
        <f t="shared" si="585"/>
        <v>1</v>
      </c>
      <c r="DL38" s="175">
        <f t="shared" si="585"/>
        <v>16</v>
      </c>
      <c r="DM38" s="175">
        <f t="shared" si="585"/>
        <v>0</v>
      </c>
      <c r="DN38" s="175">
        <f t="shared" si="585"/>
        <v>0</v>
      </c>
      <c r="DO38" s="175">
        <f t="shared" si="585"/>
        <v>0</v>
      </c>
      <c r="DP38" s="175">
        <f t="shared" si="585"/>
        <v>0</v>
      </c>
      <c r="DQ38" s="175">
        <f t="shared" si="585"/>
        <v>0</v>
      </c>
      <c r="DR38" s="175">
        <f t="shared" si="585"/>
        <v>0</v>
      </c>
      <c r="DS38" s="175">
        <f t="shared" si="585"/>
        <v>448.4</v>
      </c>
      <c r="DT38" s="175">
        <f t="shared" si="585"/>
        <v>184</v>
      </c>
      <c r="DU38" s="112">
        <f t="shared" si="39"/>
        <v>184</v>
      </c>
      <c r="DV38" s="109"/>
      <c r="DW38" s="113"/>
      <c r="DX38" s="106"/>
      <c r="DY38" s="106"/>
      <c r="DZ38" s="110"/>
      <c r="EA38" s="25">
        <v>5</v>
      </c>
      <c r="EB38" s="65" t="s">
        <v>54</v>
      </c>
      <c r="EC38" s="64" t="s">
        <v>50</v>
      </c>
      <c r="ED38" s="105">
        <v>1</v>
      </c>
      <c r="EE38" s="106"/>
      <c r="EF38" s="106"/>
      <c r="EG38" s="106"/>
      <c r="EH38" s="106"/>
      <c r="EI38" s="106"/>
      <c r="EJ38" s="106"/>
      <c r="EK38" s="106"/>
      <c r="EL38" s="106"/>
      <c r="EM38" s="106"/>
      <c r="EN38" s="106"/>
      <c r="EO38" s="107">
        <f>SUM(EO39:EO44)</f>
        <v>96</v>
      </c>
      <c r="EP38" s="107">
        <f t="shared" ref="EP38:GI38" si="586">SUM(EP39:EP44)</f>
        <v>74</v>
      </c>
      <c r="EQ38" s="107">
        <f t="shared" si="586"/>
        <v>148</v>
      </c>
      <c r="ER38" s="107">
        <f t="shared" si="586"/>
        <v>2</v>
      </c>
      <c r="ES38" s="107">
        <f t="shared" si="586"/>
        <v>4</v>
      </c>
      <c r="ET38" s="107">
        <f t="shared" si="586"/>
        <v>0</v>
      </c>
      <c r="EU38" s="107">
        <f t="shared" si="586"/>
        <v>0</v>
      </c>
      <c r="EV38" s="107">
        <f t="shared" si="586"/>
        <v>0</v>
      </c>
      <c r="EW38" s="107">
        <f t="shared" si="586"/>
        <v>0</v>
      </c>
      <c r="EX38" s="107">
        <f t="shared" si="586"/>
        <v>4</v>
      </c>
      <c r="EY38" s="107">
        <f t="shared" si="586"/>
        <v>17.2</v>
      </c>
      <c r="EZ38" s="107">
        <f t="shared" si="586"/>
        <v>0</v>
      </c>
      <c r="FA38" s="107">
        <f t="shared" si="586"/>
        <v>0</v>
      </c>
      <c r="FB38" s="107">
        <f t="shared" si="586"/>
        <v>0</v>
      </c>
      <c r="FC38" s="107">
        <f t="shared" si="586"/>
        <v>0</v>
      </c>
      <c r="FD38" s="107">
        <f t="shared" si="586"/>
        <v>2</v>
      </c>
      <c r="FE38" s="107">
        <f t="shared" si="586"/>
        <v>60</v>
      </c>
      <c r="FF38" s="107">
        <f t="shared" si="586"/>
        <v>0</v>
      </c>
      <c r="FG38" s="107">
        <f t="shared" si="586"/>
        <v>0</v>
      </c>
      <c r="FH38" s="107">
        <f t="shared" si="586"/>
        <v>0</v>
      </c>
      <c r="FI38" s="107">
        <f t="shared" si="586"/>
        <v>0</v>
      </c>
      <c r="FJ38" s="107">
        <f t="shared" si="586"/>
        <v>0</v>
      </c>
      <c r="FK38" s="107">
        <f t="shared" si="586"/>
        <v>0</v>
      </c>
      <c r="FL38" s="107">
        <f t="shared" si="586"/>
        <v>3</v>
      </c>
      <c r="FM38" s="107">
        <f t="shared" si="586"/>
        <v>340</v>
      </c>
      <c r="FN38" s="107">
        <f t="shared" si="586"/>
        <v>0</v>
      </c>
      <c r="FO38" s="107">
        <f t="shared" si="586"/>
        <v>0</v>
      </c>
      <c r="FP38" s="107">
        <f t="shared" si="586"/>
        <v>0</v>
      </c>
      <c r="FQ38" s="107">
        <f t="shared" si="586"/>
        <v>0</v>
      </c>
      <c r="FR38" s="107">
        <f t="shared" si="586"/>
        <v>1</v>
      </c>
      <c r="FS38" s="107">
        <f t="shared" si="586"/>
        <v>12</v>
      </c>
      <c r="FT38" s="107">
        <f t="shared" si="586"/>
        <v>1</v>
      </c>
      <c r="FU38" s="107">
        <f t="shared" ref="FU38:FV38" si="587">SUM(FU39:FU44)</f>
        <v>0</v>
      </c>
      <c r="FV38" s="107">
        <f t="shared" si="587"/>
        <v>0</v>
      </c>
      <c r="FW38" s="107">
        <f t="shared" si="586"/>
        <v>19.333333333333332</v>
      </c>
      <c r="FX38" s="107">
        <f t="shared" si="586"/>
        <v>0</v>
      </c>
      <c r="FY38" s="107">
        <f t="shared" si="586"/>
        <v>16</v>
      </c>
      <c r="FZ38" s="107">
        <f t="shared" si="586"/>
        <v>1</v>
      </c>
      <c r="GA38" s="107">
        <f t="shared" si="586"/>
        <v>0</v>
      </c>
      <c r="GB38" s="107">
        <f t="shared" si="586"/>
        <v>0</v>
      </c>
      <c r="GC38" s="107">
        <f t="shared" si="586"/>
        <v>0</v>
      </c>
      <c r="GD38" s="107">
        <f t="shared" si="586"/>
        <v>0</v>
      </c>
      <c r="GE38" s="107">
        <f t="shared" si="586"/>
        <v>0</v>
      </c>
      <c r="GF38" s="107">
        <f t="shared" si="586"/>
        <v>0</v>
      </c>
      <c r="GG38" s="107">
        <f t="shared" si="586"/>
        <v>0</v>
      </c>
      <c r="GH38" s="107">
        <f>SUM(GH39:GH44)</f>
        <v>716.5333333333333</v>
      </c>
      <c r="GI38" s="107">
        <f t="shared" si="586"/>
        <v>280</v>
      </c>
      <c r="GJ38" s="207"/>
      <c r="GK38" s="208"/>
      <c r="GL38" s="113"/>
      <c r="GM38" s="114" t="s">
        <v>138</v>
      </c>
      <c r="GN38" s="115"/>
      <c r="GO38" s="116">
        <v>700</v>
      </c>
      <c r="GQ38" s="9"/>
      <c r="GR38" s="9"/>
      <c r="GS38" s="117"/>
      <c r="GT38" s="117"/>
      <c r="GU38" s="33"/>
      <c r="GV38" s="4"/>
      <c r="GW38" s="40"/>
    </row>
    <row r="39" spans="1:205" ht="24.75" customHeight="1" x14ac:dyDescent="0.35">
      <c r="A39" s="24"/>
      <c r="B39" s="1" t="s">
        <v>103</v>
      </c>
      <c r="C39" s="127" t="s">
        <v>91</v>
      </c>
      <c r="D39" s="127" t="s">
        <v>84</v>
      </c>
      <c r="E39" s="128" t="s">
        <v>113</v>
      </c>
      <c r="F39" s="128" t="s">
        <v>164</v>
      </c>
      <c r="G39" s="127">
        <v>1</v>
      </c>
      <c r="H39" s="128">
        <v>58</v>
      </c>
      <c r="I39" s="128">
        <v>1</v>
      </c>
      <c r="J39" s="128">
        <v>2</v>
      </c>
      <c r="K39" s="128">
        <f>SUM(J39)*2</f>
        <v>4</v>
      </c>
      <c r="L39" s="1">
        <v>68</v>
      </c>
      <c r="M39" s="129">
        <f t="shared" ref="M39" si="588">SUM(N39+P39+R39+T39+V39)</f>
        <v>68</v>
      </c>
      <c r="N39" s="14">
        <v>40</v>
      </c>
      <c r="O39" s="11">
        <f t="shared" ref="O39" si="589">SUM(N39)*I39</f>
        <v>40</v>
      </c>
      <c r="P39" s="11">
        <v>26</v>
      </c>
      <c r="Q39" s="11">
        <f t="shared" ref="Q39" si="590">J39*P39</f>
        <v>52</v>
      </c>
      <c r="R39" s="11">
        <v>2</v>
      </c>
      <c r="S39" s="11">
        <f t="shared" ref="S39" si="591">SUM(R39)*J39</f>
        <v>4</v>
      </c>
      <c r="T39" s="11"/>
      <c r="U39" s="11">
        <f t="shared" ref="U39" si="592">SUM(T39)*K39</f>
        <v>0</v>
      </c>
      <c r="V39" s="220"/>
      <c r="W39" s="221">
        <f t="shared" ref="W39" si="593">SUM(V39)*J39*5</f>
        <v>0</v>
      </c>
      <c r="X39" s="80">
        <f t="shared" ref="X39" si="594">SUM(J39*AX39*2+K39*AZ39*2)</f>
        <v>0</v>
      </c>
      <c r="Y39" s="355">
        <f>SUM(L39*5/100*J39)</f>
        <v>6.8</v>
      </c>
      <c r="Z39" s="220"/>
      <c r="AA39" s="221"/>
      <c r="AB39" s="220"/>
      <c r="AC39" s="222">
        <f t="shared" ref="AC39" si="595">SUM(AB39)*3*H39/5</f>
        <v>0</v>
      </c>
      <c r="AD39" s="220"/>
      <c r="AE39" s="221">
        <f t="shared" ref="AE39" si="596">SUM(AD39*H39*(30+4))</f>
        <v>0</v>
      </c>
      <c r="AF39" s="220"/>
      <c r="AG39" s="221">
        <f t="shared" ref="AG39" si="597">SUM(AF39*H39*3)</f>
        <v>0</v>
      </c>
      <c r="AH39" s="220"/>
      <c r="AI39" s="80">
        <f t="shared" ref="AI39" si="598">SUM(AH39*H39/3)</f>
        <v>0</v>
      </c>
      <c r="AJ39" s="220"/>
      <c r="AK39" s="80">
        <f t="shared" ref="AK39" si="599">SUM(AJ39*H39*2/3)</f>
        <v>0</v>
      </c>
      <c r="AL39" s="220">
        <v>1</v>
      </c>
      <c r="AM39" s="11">
        <f t="shared" ref="AM39" si="600">SUM(AL39*H39*2)</f>
        <v>116</v>
      </c>
      <c r="AN39" s="220"/>
      <c r="AO39" s="221">
        <f t="shared" ref="AO39" si="601">SUM(AN39*J39)</f>
        <v>0</v>
      </c>
      <c r="AP39" s="220"/>
      <c r="AQ39" s="222">
        <f t="shared" ref="AQ39" si="602">SUM(AP39*H39*2)</f>
        <v>0</v>
      </c>
      <c r="AR39" s="220"/>
      <c r="AS39" s="80">
        <f>AR39*J39*6</f>
        <v>0</v>
      </c>
      <c r="AT39" s="14">
        <v>1</v>
      </c>
      <c r="AV39" s="220"/>
      <c r="AW39" s="80">
        <f>AT39*H39/3</f>
        <v>19.333333333333332</v>
      </c>
      <c r="AX39" s="220"/>
      <c r="AY39" s="80">
        <f t="shared" ref="AY39" si="603">SUM(J39*AX39*8)</f>
        <v>0</v>
      </c>
      <c r="AZ39" s="220"/>
      <c r="BA39" s="80">
        <f t="shared" ref="BA39" si="604">SUM(AZ39*K39*5*6)</f>
        <v>0</v>
      </c>
      <c r="BB39" s="220"/>
      <c r="BC39" s="222">
        <f t="shared" ref="BC39" si="605">SUM(BB39*K39*4*6)</f>
        <v>0</v>
      </c>
      <c r="BD39" s="220"/>
      <c r="BE39" s="10">
        <f t="shared" ref="BE39" si="606">SUM(BD39*50)</f>
        <v>0</v>
      </c>
      <c r="BF39" s="81">
        <f>O39+Q39+S39+U39+W39+X39+Y39+AA39+AC39+AE39+AG39+AI39+AK39+AM39+AO39+AQ39+AS39+AW39+AY39+BA39+BC39+BE39</f>
        <v>238.13333333333335</v>
      </c>
      <c r="BG39" s="81">
        <f>BA39+AY39+AS39+AQ39+X39+W39+U39+S39+Q39+O39</f>
        <v>96</v>
      </c>
      <c r="BH39" s="10"/>
      <c r="BI39" s="10"/>
      <c r="BJ39" s="4"/>
      <c r="BK39" s="4"/>
      <c r="BL39" s="4"/>
      <c r="BM39" s="141"/>
      <c r="BN39" s="24"/>
      <c r="BO39" s="1" t="s">
        <v>103</v>
      </c>
      <c r="BP39" s="127" t="s">
        <v>91</v>
      </c>
      <c r="BQ39" s="127" t="s">
        <v>84</v>
      </c>
      <c r="BR39" s="128" t="s">
        <v>113</v>
      </c>
      <c r="BS39" s="128" t="s">
        <v>166</v>
      </c>
      <c r="BT39" s="127">
        <v>2</v>
      </c>
      <c r="BU39" s="128">
        <v>58</v>
      </c>
      <c r="BV39" s="128">
        <v>1</v>
      </c>
      <c r="BW39" s="128">
        <v>2</v>
      </c>
      <c r="BX39" s="128">
        <f>SUM(BW39)*2</f>
        <v>4</v>
      </c>
      <c r="BY39" s="1">
        <v>32</v>
      </c>
      <c r="BZ39" s="129">
        <f t="shared" ref="BZ39:BZ41" si="607">SUM(CA39+CC39+CE39+CG39+CI39)</f>
        <v>32</v>
      </c>
      <c r="CA39" s="14">
        <v>20</v>
      </c>
      <c r="CB39" s="11">
        <f t="shared" ref="CB39" si="608">SUM(CA39)*BV39</f>
        <v>20</v>
      </c>
      <c r="CC39" s="11">
        <v>12</v>
      </c>
      <c r="CD39" s="11">
        <f>BW39*CC39</f>
        <v>24</v>
      </c>
      <c r="CE39" s="11"/>
      <c r="CF39" s="11">
        <f t="shared" ref="CF39" si="609">SUM(CE39)*BW39</f>
        <v>0</v>
      </c>
      <c r="CG39" s="11"/>
      <c r="CH39" s="11">
        <f t="shared" ref="CH39" si="610">SUM(CG39)*BX39</f>
        <v>0</v>
      </c>
      <c r="CI39" s="220"/>
      <c r="CJ39" s="221">
        <f t="shared" ref="CJ39" si="611">SUM(CI39)*BW39*5</f>
        <v>0</v>
      </c>
      <c r="CK39" s="80">
        <f>SUM(BW39*DK39*2+BX39*DM39*2)</f>
        <v>4</v>
      </c>
      <c r="CL39" s="80">
        <f>SUM(BY39*5/100*BW39)</f>
        <v>3.2</v>
      </c>
      <c r="CM39" s="220"/>
      <c r="CN39" s="221"/>
      <c r="CO39" s="220"/>
      <c r="CP39" s="222">
        <f t="shared" ref="CP39" si="612">SUM(CO39)*3*BU39/5</f>
        <v>0</v>
      </c>
      <c r="CQ39" s="220"/>
      <c r="CR39" s="221">
        <f t="shared" ref="CR39:CR41" si="613">SUM(CQ39*BU39*(30+4))</f>
        <v>0</v>
      </c>
      <c r="CS39" s="220"/>
      <c r="CT39" s="221">
        <f t="shared" ref="CT39" si="614">SUM(CS39*BU39*3)</f>
        <v>0</v>
      </c>
      <c r="CU39" s="220"/>
      <c r="CV39" s="80">
        <f t="shared" ref="CV39" si="615">SUM(CU39*BU39/3)</f>
        <v>0</v>
      </c>
      <c r="CW39" s="220"/>
      <c r="CX39" s="80">
        <f t="shared" ref="CX39:CX41" si="616">SUM(CW39*BU39*2/3)</f>
        <v>0</v>
      </c>
      <c r="CY39" s="220">
        <v>1</v>
      </c>
      <c r="CZ39" s="11">
        <f>SUM(CY39*BU39*2)</f>
        <v>116</v>
      </c>
      <c r="DA39" s="220"/>
      <c r="DB39" s="221">
        <f t="shared" ref="DB39:DB41" si="617">SUM(DA39*BW39)</f>
        <v>0</v>
      </c>
      <c r="DC39" s="220"/>
      <c r="DD39" s="222">
        <f t="shared" ref="DD39:DD41" si="618">SUM(DC39*BU39*2)</f>
        <v>0</v>
      </c>
      <c r="DE39" s="220"/>
      <c r="DF39" s="80">
        <f>DE39*BW39*6</f>
        <v>0</v>
      </c>
      <c r="DG39" s="14"/>
      <c r="DH39" s="80">
        <f t="shared" ref="DH39" si="619">DG39*BU39/3</f>
        <v>0</v>
      </c>
      <c r="DI39" s="220"/>
      <c r="DJ39" s="11">
        <f t="shared" ref="DJ39" si="620">SUM(DI39*BU39/3)</f>
        <v>0</v>
      </c>
      <c r="DK39" s="220">
        <v>1</v>
      </c>
      <c r="DL39" s="80">
        <f>SUM(BW39*DK39*8)</f>
        <v>16</v>
      </c>
      <c r="DM39" s="220"/>
      <c r="DN39" s="80">
        <f t="shared" ref="DN39:DN41" si="621">SUM(DM39*BX39*5*6)</f>
        <v>0</v>
      </c>
      <c r="DO39" s="220"/>
      <c r="DP39" s="222">
        <f t="shared" ref="DP39:DP41" si="622">SUM(DO39*BX39*4*6)</f>
        <v>0</v>
      </c>
      <c r="DQ39" s="220"/>
      <c r="DR39" s="10">
        <f t="shared" ref="DR39:DR41" si="623">SUM(DQ39*50)</f>
        <v>0</v>
      </c>
      <c r="DS39" s="81">
        <f t="shared" ref="DS39" si="624">CB39+CD39+CF39+CH39+CJ39+CK39+CL39+CN39+CP39+CR39+CT39+CV39+CX39+CZ39+DB39+DD39+DF39+DH39+DJ39+DL39+DN39+DP39+DR39</f>
        <v>183.2</v>
      </c>
      <c r="DT39" s="81">
        <f t="shared" ref="DT39" si="625">DP39+DN39+DL39+DJ39+DF39+DD39+CK39+CJ39+CH39+CF39+CD39+CB39</f>
        <v>64</v>
      </c>
      <c r="DU39" s="112">
        <f t="shared" si="39"/>
        <v>64</v>
      </c>
      <c r="DV39" s="140"/>
      <c r="DW39" s="13"/>
      <c r="DX39" s="1"/>
      <c r="DY39" s="1"/>
      <c r="DZ39" s="176"/>
      <c r="EA39" s="24"/>
      <c r="EB39" s="10"/>
      <c r="EC39" s="142"/>
      <c r="ED39" s="142"/>
      <c r="EE39" s="4"/>
      <c r="EF39" s="4"/>
      <c r="EG39" s="4"/>
      <c r="EH39" s="4"/>
      <c r="EI39" s="4"/>
      <c r="EJ39" s="4"/>
      <c r="EK39" s="4"/>
      <c r="EL39" s="4"/>
      <c r="EM39" s="4"/>
      <c r="EN39" s="4"/>
      <c r="EO39" s="9">
        <f t="shared" ref="EO39:EO44" si="626">O39+CB39</f>
        <v>60</v>
      </c>
      <c r="EP39" s="9">
        <f t="shared" ref="EP39:EP44" si="627">P39+CC39</f>
        <v>38</v>
      </c>
      <c r="EQ39" s="9">
        <f t="shared" ref="EQ39:EQ44" si="628">Q39+CD39</f>
        <v>76</v>
      </c>
      <c r="ER39" s="9">
        <f t="shared" ref="ER39:ER44" si="629">R39+CE39</f>
        <v>2</v>
      </c>
      <c r="ES39" s="9">
        <f t="shared" ref="ES39:ES44" si="630">S39+CF39</f>
        <v>4</v>
      </c>
      <c r="ET39" s="9">
        <f t="shared" ref="ET39:ET44" si="631">T39+CG39</f>
        <v>0</v>
      </c>
      <c r="EU39" s="9">
        <f t="shared" ref="EU39:EU44" si="632">U39+CH39</f>
        <v>0</v>
      </c>
      <c r="EV39" s="9">
        <f t="shared" ref="EV39:EV44" si="633">V39+CI39</f>
        <v>0</v>
      </c>
      <c r="EW39" s="9">
        <f t="shared" ref="EW39:EW44" si="634">W39+CJ39</f>
        <v>0</v>
      </c>
      <c r="EX39" s="9">
        <f t="shared" ref="EX39:EX44" si="635">X39+CK39</f>
        <v>4</v>
      </c>
      <c r="EY39" s="9">
        <f t="shared" ref="EY39:EY44" si="636">Y39+CL39</f>
        <v>10</v>
      </c>
      <c r="EZ39" s="9">
        <f t="shared" ref="EZ39:EZ44" si="637">Z39+CM39</f>
        <v>0</v>
      </c>
      <c r="FA39" s="9">
        <f t="shared" ref="FA39:FA44" si="638">AA39+CN39</f>
        <v>0</v>
      </c>
      <c r="FB39" s="9">
        <f t="shared" ref="FB39:FB44" si="639">AB39+CO39</f>
        <v>0</v>
      </c>
      <c r="FC39" s="9">
        <f t="shared" ref="FC39:FC44" si="640">AC39+CP39</f>
        <v>0</v>
      </c>
      <c r="FD39" s="9">
        <f t="shared" ref="FD39:FD44" si="641">AD39+CQ39</f>
        <v>0</v>
      </c>
      <c r="FE39" s="9">
        <f t="shared" ref="FE39:FE44" si="642">AE39+CR39</f>
        <v>0</v>
      </c>
      <c r="FF39" s="9">
        <f t="shared" ref="FF39:FF44" si="643">AF39+CS39</f>
        <v>0</v>
      </c>
      <c r="FG39" s="9">
        <f t="shared" ref="FG39:FG44" si="644">AG39+CT39</f>
        <v>0</v>
      </c>
      <c r="FH39" s="9">
        <f t="shared" ref="FH39:FH44" si="645">AH39+CU39</f>
        <v>0</v>
      </c>
      <c r="FI39" s="9">
        <f t="shared" ref="FI39:FI44" si="646">AI39+CV39</f>
        <v>0</v>
      </c>
      <c r="FJ39" s="9">
        <f t="shared" ref="FJ39:FJ44" si="647">AJ39+CW39</f>
        <v>0</v>
      </c>
      <c r="FK39" s="9">
        <f t="shared" ref="FK39:FK44" si="648">AK39+CX39</f>
        <v>0</v>
      </c>
      <c r="FL39" s="9">
        <f t="shared" ref="FL39:FL44" si="649">AL39+CY39</f>
        <v>2</v>
      </c>
      <c r="FM39" s="9">
        <f t="shared" ref="FM39:FM44" si="650">AM39+CZ39</f>
        <v>232</v>
      </c>
      <c r="FN39" s="9">
        <f t="shared" ref="FN39:FN44" si="651">AN39+DA39</f>
        <v>0</v>
      </c>
      <c r="FO39" s="9">
        <f t="shared" ref="FO39:FO44" si="652">AO39+DB39</f>
        <v>0</v>
      </c>
      <c r="FP39" s="9">
        <f t="shared" ref="FP39:FP44" si="653">AP39+DC39</f>
        <v>0</v>
      </c>
      <c r="FQ39" s="9">
        <f t="shared" ref="FQ39:FQ44" si="654">AQ39+DD39</f>
        <v>0</v>
      </c>
      <c r="FR39" s="9">
        <f t="shared" ref="FR39:FR44" si="655">AR39+DE39</f>
        <v>0</v>
      </c>
      <c r="FS39" s="9">
        <f t="shared" ref="FS39:FS44" si="656">AS39+DF39</f>
        <v>0</v>
      </c>
      <c r="FT39" s="9">
        <f t="shared" ref="FT39:FT44" si="657">AT39+DG39</f>
        <v>1</v>
      </c>
      <c r="FU39" s="9">
        <f>AU39+DH39</f>
        <v>0</v>
      </c>
      <c r="FV39" s="9">
        <f t="shared" ref="FV39:FV44" si="658">AV39+DI39</f>
        <v>0</v>
      </c>
      <c r="FW39" s="9">
        <f>AW39+DJ39</f>
        <v>19.333333333333332</v>
      </c>
      <c r="FX39" s="9">
        <f t="shared" ref="FX39:FX44" si="659">AV39+DI39</f>
        <v>0</v>
      </c>
      <c r="FY39" s="9">
        <f t="shared" ref="FY39:FY44" si="660">DL39+AY39</f>
        <v>16</v>
      </c>
      <c r="FZ39" s="9">
        <f t="shared" ref="FZ39:FZ44" si="661">AX39+DK39</f>
        <v>1</v>
      </c>
      <c r="GA39" s="9">
        <f t="shared" ref="GA39:GA44" si="662">DM39+AZ39</f>
        <v>0</v>
      </c>
      <c r="GB39" s="9">
        <f t="shared" ref="GB39:GB44" si="663">AZ39+DM39</f>
        <v>0</v>
      </c>
      <c r="GC39" s="9">
        <f t="shared" ref="GC39:GC44" si="664">BA39+DN39</f>
        <v>0</v>
      </c>
      <c r="GD39" s="9">
        <f t="shared" ref="GD39:GD44" si="665">BB39+DO39</f>
        <v>0</v>
      </c>
      <c r="GE39" s="9">
        <f t="shared" ref="GE39:GE44" si="666">BC39+DP39</f>
        <v>0</v>
      </c>
      <c r="GF39" s="9">
        <f t="shared" ref="GF39:GF44" si="667">BD39+DQ39</f>
        <v>0</v>
      </c>
      <c r="GG39" s="9">
        <f t="shared" ref="GG39:GG44" si="668">BE39+DR39</f>
        <v>0</v>
      </c>
      <c r="GH39" s="9">
        <f t="shared" ref="GH39:GH44" si="669">BF39+DS39</f>
        <v>421.33333333333337</v>
      </c>
      <c r="GI39" s="9">
        <f t="shared" ref="GI39:GI44" si="670">SUM(BG39+DT39)</f>
        <v>160</v>
      </c>
      <c r="GJ39" s="133"/>
      <c r="GK39" s="134"/>
      <c r="GL39" s="179"/>
      <c r="GM39" s="180"/>
      <c r="GN39" s="8"/>
      <c r="GO39" s="138"/>
      <c r="GQ39" s="9"/>
      <c r="GR39" s="9"/>
      <c r="GS39" s="1"/>
      <c r="GT39" s="128"/>
      <c r="GU39" s="32"/>
      <c r="GV39" s="4"/>
      <c r="GW39" s="40"/>
    </row>
    <row r="40" spans="1:205" ht="24.95" customHeight="1" x14ac:dyDescent="0.35">
      <c r="A40" s="24"/>
      <c r="B40" s="1"/>
      <c r="C40" s="127"/>
      <c r="D40" s="127"/>
      <c r="E40" s="128"/>
      <c r="F40" s="128"/>
      <c r="G40" s="127"/>
      <c r="H40" s="128"/>
      <c r="I40" s="128"/>
      <c r="J40" s="128"/>
      <c r="K40" s="128"/>
      <c r="L40" s="1"/>
      <c r="M40" s="129"/>
      <c r="N40" s="14"/>
      <c r="O40" s="11"/>
      <c r="P40" s="11"/>
      <c r="Q40" s="11"/>
      <c r="R40" s="11"/>
      <c r="S40" s="11"/>
      <c r="T40" s="11"/>
      <c r="U40" s="11"/>
      <c r="V40" s="220"/>
      <c r="W40" s="221"/>
      <c r="X40" s="80"/>
      <c r="Y40" s="337"/>
      <c r="Z40" s="220"/>
      <c r="AA40" s="221"/>
      <c r="AB40" s="220"/>
      <c r="AC40" s="222"/>
      <c r="AD40" s="220"/>
      <c r="AE40" s="221"/>
      <c r="AF40" s="220"/>
      <c r="AG40" s="221"/>
      <c r="AH40" s="220"/>
      <c r="AI40" s="80"/>
      <c r="AJ40" s="220"/>
      <c r="AK40" s="80"/>
      <c r="AL40" s="220"/>
      <c r="AM40" s="11"/>
      <c r="AN40" s="220"/>
      <c r="AO40" s="221"/>
      <c r="AP40" s="220"/>
      <c r="AQ40" s="222"/>
      <c r="AR40" s="220"/>
      <c r="AS40" s="80"/>
      <c r="AT40" s="14"/>
      <c r="AU40" s="80"/>
      <c r="AV40" s="220"/>
      <c r="AW40" s="11"/>
      <c r="AX40" s="220"/>
      <c r="AY40" s="80"/>
      <c r="AZ40" s="220"/>
      <c r="BA40" s="80"/>
      <c r="BB40" s="220"/>
      <c r="BC40" s="222"/>
      <c r="BD40" s="220"/>
      <c r="BE40" s="10"/>
      <c r="BF40" s="81"/>
      <c r="BG40" s="81"/>
      <c r="BH40" s="81"/>
      <c r="BI40" s="81"/>
      <c r="BJ40" s="204"/>
      <c r="BK40" s="1"/>
      <c r="BL40" s="1"/>
      <c r="BM40" s="176"/>
      <c r="BN40" s="24"/>
      <c r="DS40" s="2"/>
      <c r="DT40" s="2"/>
      <c r="DU40" s="112">
        <f t="shared" si="39"/>
        <v>0</v>
      </c>
      <c r="DV40" s="140"/>
      <c r="DW40" s="4"/>
      <c r="DX40" s="4"/>
      <c r="DY40" s="4"/>
      <c r="DZ40" s="141"/>
      <c r="EA40" s="24"/>
      <c r="EB40" s="10"/>
      <c r="EC40" s="167"/>
      <c r="ED40" s="167"/>
      <c r="EE40" s="4"/>
      <c r="EF40" s="4"/>
      <c r="EG40" s="4"/>
      <c r="EH40" s="4"/>
      <c r="EI40" s="4"/>
      <c r="EJ40" s="4"/>
      <c r="EK40" s="4"/>
      <c r="EL40" s="4"/>
      <c r="EM40" s="4"/>
      <c r="EN40" s="4"/>
      <c r="EO40" s="9">
        <f t="shared" si="626"/>
        <v>0</v>
      </c>
      <c r="EP40" s="9">
        <f t="shared" si="627"/>
        <v>0</v>
      </c>
      <c r="EQ40" s="9">
        <f t="shared" si="628"/>
        <v>0</v>
      </c>
      <c r="ER40" s="9">
        <f t="shared" si="629"/>
        <v>0</v>
      </c>
      <c r="ES40" s="9">
        <f t="shared" si="630"/>
        <v>0</v>
      </c>
      <c r="ET40" s="9">
        <f t="shared" si="631"/>
        <v>0</v>
      </c>
      <c r="EU40" s="9">
        <f t="shared" si="632"/>
        <v>0</v>
      </c>
      <c r="EV40" s="9">
        <f t="shared" si="633"/>
        <v>0</v>
      </c>
      <c r="EW40" s="9">
        <f t="shared" si="634"/>
        <v>0</v>
      </c>
      <c r="EX40" s="9">
        <f t="shared" si="635"/>
        <v>0</v>
      </c>
      <c r="EY40" s="9">
        <f t="shared" si="636"/>
        <v>0</v>
      </c>
      <c r="EZ40" s="9">
        <f t="shared" si="637"/>
        <v>0</v>
      </c>
      <c r="FA40" s="9">
        <f t="shared" si="638"/>
        <v>0</v>
      </c>
      <c r="FB40" s="9">
        <f t="shared" si="639"/>
        <v>0</v>
      </c>
      <c r="FC40" s="9">
        <f t="shared" si="640"/>
        <v>0</v>
      </c>
      <c r="FD40" s="9">
        <f t="shared" si="641"/>
        <v>0</v>
      </c>
      <c r="FE40" s="9">
        <f t="shared" si="642"/>
        <v>0</v>
      </c>
      <c r="FF40" s="9">
        <f t="shared" si="643"/>
        <v>0</v>
      </c>
      <c r="FG40" s="9">
        <f t="shared" si="644"/>
        <v>0</v>
      </c>
      <c r="FH40" s="9">
        <f t="shared" si="645"/>
        <v>0</v>
      </c>
      <c r="FI40" s="9">
        <f t="shared" si="646"/>
        <v>0</v>
      </c>
      <c r="FJ40" s="9">
        <f t="shared" si="647"/>
        <v>0</v>
      </c>
      <c r="FK40" s="9">
        <f t="shared" si="648"/>
        <v>0</v>
      </c>
      <c r="FL40" s="9">
        <f t="shared" si="649"/>
        <v>0</v>
      </c>
      <c r="FM40" s="9">
        <f t="shared" si="650"/>
        <v>0</v>
      </c>
      <c r="FN40" s="9">
        <f t="shared" si="651"/>
        <v>0</v>
      </c>
      <c r="FO40" s="9">
        <f t="shared" si="652"/>
        <v>0</v>
      </c>
      <c r="FP40" s="9">
        <f t="shared" si="653"/>
        <v>0</v>
      </c>
      <c r="FQ40" s="9">
        <f t="shared" si="654"/>
        <v>0</v>
      </c>
      <c r="FR40" s="9">
        <f t="shared" si="655"/>
        <v>0</v>
      </c>
      <c r="FS40" s="9">
        <f t="shared" si="656"/>
        <v>0</v>
      </c>
      <c r="FT40" s="9">
        <f t="shared" si="657"/>
        <v>0</v>
      </c>
      <c r="FU40" s="9">
        <f t="shared" ref="FU40:FU44" si="671">AU40+DH40</f>
        <v>0</v>
      </c>
      <c r="FV40" s="9">
        <f t="shared" si="658"/>
        <v>0</v>
      </c>
      <c r="FW40" s="9">
        <f t="shared" ref="FW40:FW44" si="672">AW40+DJ40</f>
        <v>0</v>
      </c>
      <c r="FX40" s="9">
        <f t="shared" si="659"/>
        <v>0</v>
      </c>
      <c r="FY40" s="9">
        <f t="shared" si="660"/>
        <v>0</v>
      </c>
      <c r="FZ40" s="9">
        <f t="shared" si="661"/>
        <v>0</v>
      </c>
      <c r="GA40" s="9">
        <f t="shared" si="662"/>
        <v>0</v>
      </c>
      <c r="GB40" s="9">
        <f t="shared" si="663"/>
        <v>0</v>
      </c>
      <c r="GC40" s="9">
        <f t="shared" si="664"/>
        <v>0</v>
      </c>
      <c r="GD40" s="9">
        <f t="shared" si="665"/>
        <v>0</v>
      </c>
      <c r="GE40" s="9">
        <f t="shared" si="666"/>
        <v>0</v>
      </c>
      <c r="GF40" s="9">
        <f t="shared" si="667"/>
        <v>0</v>
      </c>
      <c r="GG40" s="9">
        <f t="shared" si="668"/>
        <v>0</v>
      </c>
      <c r="GH40" s="9">
        <f t="shared" si="669"/>
        <v>0</v>
      </c>
      <c r="GI40" s="9">
        <f t="shared" si="670"/>
        <v>0</v>
      </c>
      <c r="GJ40" s="133"/>
      <c r="GK40" s="134"/>
      <c r="GL40" s="113"/>
      <c r="GM40" s="114"/>
      <c r="GN40" s="115"/>
      <c r="GO40" s="138"/>
      <c r="GQ40" s="9"/>
      <c r="GR40" s="9"/>
      <c r="GS40" s="1"/>
      <c r="GT40" s="128"/>
      <c r="GU40" s="32"/>
      <c r="GV40" s="4"/>
      <c r="GW40" s="40"/>
    </row>
    <row r="41" spans="1:205" ht="24.95" customHeight="1" x14ac:dyDescent="0.35">
      <c r="A41" s="24"/>
      <c r="B41" s="1"/>
      <c r="C41" s="143"/>
      <c r="D41" s="139"/>
      <c r="E41" s="143"/>
      <c r="F41" s="139"/>
      <c r="G41" s="139"/>
      <c r="H41" s="143"/>
      <c r="I41" s="143"/>
      <c r="J41" s="143"/>
      <c r="K41" s="127"/>
      <c r="L41" s="1"/>
      <c r="M41" s="129"/>
      <c r="N41" s="14"/>
      <c r="O41" s="11"/>
      <c r="P41" s="14"/>
      <c r="Q41" s="11"/>
      <c r="R41" s="14"/>
      <c r="S41" s="11"/>
      <c r="T41" s="14"/>
      <c r="U41" s="11"/>
      <c r="V41" s="14"/>
      <c r="W41" s="11"/>
      <c r="X41" s="80"/>
      <c r="Y41" s="338"/>
      <c r="Z41" s="14"/>
      <c r="AA41" s="11"/>
      <c r="AB41" s="14"/>
      <c r="AC41" s="80"/>
      <c r="AD41" s="14"/>
      <c r="AE41" s="82"/>
      <c r="AF41" s="14"/>
      <c r="AG41" s="11"/>
      <c r="AH41" s="14"/>
      <c r="AI41" s="80"/>
      <c r="AJ41" s="14"/>
      <c r="AK41" s="80"/>
      <c r="AL41" s="14"/>
      <c r="AM41" s="11"/>
      <c r="AN41" s="14"/>
      <c r="AO41" s="11"/>
      <c r="AP41" s="14"/>
      <c r="AQ41" s="80"/>
      <c r="AR41" s="14"/>
      <c r="AS41" s="80"/>
      <c r="AT41" s="14"/>
      <c r="AU41" s="11"/>
      <c r="AV41" s="14"/>
      <c r="AW41" s="80"/>
      <c r="AX41" s="14"/>
      <c r="AY41" s="80"/>
      <c r="AZ41" s="14"/>
      <c r="BA41" s="80"/>
      <c r="BB41" s="14"/>
      <c r="BC41" s="10"/>
      <c r="BD41" s="10"/>
      <c r="BE41" s="80"/>
      <c r="BF41" s="81"/>
      <c r="BG41" s="81"/>
      <c r="BJ41" s="4"/>
      <c r="BK41" s="4"/>
      <c r="BL41" s="4"/>
      <c r="BM41" s="141"/>
      <c r="BN41" s="24"/>
      <c r="BO41" s="1" t="s">
        <v>90</v>
      </c>
      <c r="BP41" s="128" t="s">
        <v>149</v>
      </c>
      <c r="BQ41" s="128" t="s">
        <v>84</v>
      </c>
      <c r="BR41" s="128" t="s">
        <v>150</v>
      </c>
      <c r="BS41" s="128" t="s">
        <v>151</v>
      </c>
      <c r="BT41" s="128">
        <v>2</v>
      </c>
      <c r="BU41" s="128">
        <v>54</v>
      </c>
      <c r="BV41" s="128">
        <v>1</v>
      </c>
      <c r="BW41" s="128">
        <v>2</v>
      </c>
      <c r="BX41" s="128">
        <f t="shared" ref="BX41" si="673">SUM(BW41)*2</f>
        <v>4</v>
      </c>
      <c r="BY41" s="1">
        <v>72</v>
      </c>
      <c r="BZ41" s="129">
        <f t="shared" si="607"/>
        <v>72</v>
      </c>
      <c r="CA41" s="14">
        <v>36</v>
      </c>
      <c r="CB41" s="11">
        <f t="shared" ref="CB41" si="674">SUM(CA41)*BV41</f>
        <v>36</v>
      </c>
      <c r="CC41" s="14">
        <v>36</v>
      </c>
      <c r="CD41" s="11">
        <f>BW41*CC41</f>
        <v>72</v>
      </c>
      <c r="CE41" s="14"/>
      <c r="CF41" s="11">
        <f t="shared" ref="CF41" si="675">SUM(CE41)*BW41</f>
        <v>0</v>
      </c>
      <c r="CG41" s="14"/>
      <c r="CH41" s="11">
        <f t="shared" ref="CH41" si="676">SUM(CG41)*BX41</f>
        <v>0</v>
      </c>
      <c r="CI41" s="14"/>
      <c r="CJ41" s="11">
        <f t="shared" ref="CJ41" si="677">SUM(CI41)*BW41*5</f>
        <v>0</v>
      </c>
      <c r="CK41" s="80">
        <f t="shared" ref="CK41" si="678">SUM(BW41*DK41*2+BX41*DM41*2)</f>
        <v>0</v>
      </c>
      <c r="CL41" s="81">
        <f t="shared" ref="CL41" si="679">SUM(BY41*5/100*BW41)</f>
        <v>7.2</v>
      </c>
      <c r="CM41" s="14"/>
      <c r="CN41" s="11"/>
      <c r="CO41" s="14"/>
      <c r="CP41" s="80">
        <f>SUM(CO41)*3*BU41/5</f>
        <v>0</v>
      </c>
      <c r="CQ41" s="14"/>
      <c r="CR41" s="82">
        <f t="shared" si="613"/>
        <v>0</v>
      </c>
      <c r="CS41" s="14"/>
      <c r="CT41" s="11">
        <f t="shared" ref="CT41" si="680">SUM(CS41*BU41*3)</f>
        <v>0</v>
      </c>
      <c r="CU41" s="14"/>
      <c r="CV41" s="80">
        <f t="shared" ref="CV41" si="681">SUM(CU41*BU41/3)</f>
        <v>0</v>
      </c>
      <c r="CW41" s="14"/>
      <c r="CX41" s="80">
        <f t="shared" si="616"/>
        <v>0</v>
      </c>
      <c r="CY41" s="14">
        <v>1</v>
      </c>
      <c r="CZ41" s="11">
        <f>SUM(CY41*BU41)*2</f>
        <v>108</v>
      </c>
      <c r="DA41" s="14"/>
      <c r="DB41" s="11">
        <f t="shared" si="617"/>
        <v>0</v>
      </c>
      <c r="DC41" s="14"/>
      <c r="DD41" s="80">
        <f t="shared" si="618"/>
        <v>0</v>
      </c>
      <c r="DE41" s="14">
        <v>1</v>
      </c>
      <c r="DF41" s="80">
        <f>DE41*BW41*6</f>
        <v>12</v>
      </c>
      <c r="DG41" s="14"/>
      <c r="DH41" s="80">
        <f t="shared" ref="DH41" si="682">DG41*BU41/3</f>
        <v>0</v>
      </c>
      <c r="DI41" s="14"/>
      <c r="DJ41" s="11">
        <f t="shared" ref="DJ41" si="683">SUM(BW41*DI41*6)</f>
        <v>0</v>
      </c>
      <c r="DK41" s="14"/>
      <c r="DL41" s="80">
        <f t="shared" ref="DL41" si="684">SUM(DK41*BU41/3)</f>
        <v>0</v>
      </c>
      <c r="DM41" s="14"/>
      <c r="DN41" s="80">
        <f t="shared" si="621"/>
        <v>0</v>
      </c>
      <c r="DO41" s="14"/>
      <c r="DP41" s="80">
        <f t="shared" si="622"/>
        <v>0</v>
      </c>
      <c r="DQ41" s="14"/>
      <c r="DR41" s="10">
        <f t="shared" si="623"/>
        <v>0</v>
      </c>
      <c r="DS41" s="81">
        <f t="shared" ref="DS41" si="685">CB41+CD41+CF41+CH41+CJ41+CK41+CL41+CN41+CP41+CR41+CT41+CV41+CX41+CZ41+DB41+DD41+DF41+DH41+DJ41+DL41+DN41+DP41+DR41</f>
        <v>235.2</v>
      </c>
      <c r="DT41" s="81">
        <f t="shared" ref="DT41" si="686">DP41+DN41+DL41+DJ41+DF41+DD41+CK41+CJ41+CH41+CF41+CD41+CB41</f>
        <v>120</v>
      </c>
      <c r="DU41" s="112">
        <f t="shared" si="39"/>
        <v>120</v>
      </c>
      <c r="DV41" s="140"/>
      <c r="DW41" s="4"/>
      <c r="DX41" s="4"/>
      <c r="DY41" s="4"/>
      <c r="DZ41" s="141"/>
      <c r="EA41" s="24"/>
      <c r="EB41" s="1"/>
      <c r="EC41" s="128"/>
      <c r="ED41" s="128"/>
      <c r="EE41" s="4"/>
      <c r="EF41" s="4"/>
      <c r="EG41" s="4"/>
      <c r="EH41" s="4"/>
      <c r="EI41" s="4"/>
      <c r="EJ41" s="4"/>
      <c r="EK41" s="4"/>
      <c r="EL41" s="4"/>
      <c r="EM41" s="4"/>
      <c r="EN41" s="4"/>
      <c r="EO41" s="9">
        <f t="shared" si="626"/>
        <v>36</v>
      </c>
      <c r="EP41" s="9">
        <f t="shared" si="627"/>
        <v>36</v>
      </c>
      <c r="EQ41" s="9">
        <f t="shared" si="628"/>
        <v>72</v>
      </c>
      <c r="ER41" s="9">
        <f t="shared" si="629"/>
        <v>0</v>
      </c>
      <c r="ES41" s="9">
        <f t="shared" si="630"/>
        <v>0</v>
      </c>
      <c r="ET41" s="9">
        <f t="shared" si="631"/>
        <v>0</v>
      </c>
      <c r="EU41" s="9">
        <f t="shared" si="632"/>
        <v>0</v>
      </c>
      <c r="EV41" s="9">
        <f t="shared" si="633"/>
        <v>0</v>
      </c>
      <c r="EW41" s="9">
        <f t="shared" si="634"/>
        <v>0</v>
      </c>
      <c r="EX41" s="9">
        <f t="shared" si="635"/>
        <v>0</v>
      </c>
      <c r="EY41" s="9">
        <f t="shared" si="636"/>
        <v>7.2</v>
      </c>
      <c r="EZ41" s="9">
        <f t="shared" si="637"/>
        <v>0</v>
      </c>
      <c r="FA41" s="9">
        <f t="shared" si="638"/>
        <v>0</v>
      </c>
      <c r="FB41" s="9">
        <f t="shared" si="639"/>
        <v>0</v>
      </c>
      <c r="FC41" s="9">
        <f t="shared" si="640"/>
        <v>0</v>
      </c>
      <c r="FD41" s="9">
        <f t="shared" si="641"/>
        <v>0</v>
      </c>
      <c r="FE41" s="9">
        <f t="shared" si="642"/>
        <v>0</v>
      </c>
      <c r="FF41" s="9">
        <f t="shared" si="643"/>
        <v>0</v>
      </c>
      <c r="FG41" s="9">
        <f t="shared" si="644"/>
        <v>0</v>
      </c>
      <c r="FH41" s="9">
        <f t="shared" si="645"/>
        <v>0</v>
      </c>
      <c r="FI41" s="9">
        <f t="shared" si="646"/>
        <v>0</v>
      </c>
      <c r="FJ41" s="9">
        <f t="shared" si="647"/>
        <v>0</v>
      </c>
      <c r="FK41" s="9">
        <f t="shared" si="648"/>
        <v>0</v>
      </c>
      <c r="FL41" s="9">
        <f t="shared" si="649"/>
        <v>1</v>
      </c>
      <c r="FM41" s="9">
        <f t="shared" si="650"/>
        <v>108</v>
      </c>
      <c r="FN41" s="9">
        <f t="shared" si="651"/>
        <v>0</v>
      </c>
      <c r="FO41" s="9">
        <f t="shared" si="652"/>
        <v>0</v>
      </c>
      <c r="FP41" s="9">
        <f t="shared" si="653"/>
        <v>0</v>
      </c>
      <c r="FQ41" s="9">
        <f t="shared" si="654"/>
        <v>0</v>
      </c>
      <c r="FR41" s="9">
        <f t="shared" si="655"/>
        <v>1</v>
      </c>
      <c r="FS41" s="9">
        <f t="shared" si="656"/>
        <v>12</v>
      </c>
      <c r="FT41" s="9">
        <f t="shared" si="657"/>
        <v>0</v>
      </c>
      <c r="FU41" s="9">
        <f t="shared" si="671"/>
        <v>0</v>
      </c>
      <c r="FV41" s="9">
        <f t="shared" si="658"/>
        <v>0</v>
      </c>
      <c r="FW41" s="9">
        <f t="shared" si="672"/>
        <v>0</v>
      </c>
      <c r="FX41" s="9">
        <f t="shared" si="659"/>
        <v>0</v>
      </c>
      <c r="FY41" s="9">
        <f t="shared" si="660"/>
        <v>0</v>
      </c>
      <c r="FZ41" s="9">
        <f t="shared" si="661"/>
        <v>0</v>
      </c>
      <c r="GA41" s="9">
        <f t="shared" si="662"/>
        <v>0</v>
      </c>
      <c r="GB41" s="9">
        <f t="shared" si="663"/>
        <v>0</v>
      </c>
      <c r="GC41" s="9">
        <f t="shared" si="664"/>
        <v>0</v>
      </c>
      <c r="GD41" s="9">
        <f t="shared" si="665"/>
        <v>0</v>
      </c>
      <c r="GE41" s="9">
        <f t="shared" si="666"/>
        <v>0</v>
      </c>
      <c r="GF41" s="9">
        <f t="shared" si="667"/>
        <v>0</v>
      </c>
      <c r="GG41" s="9">
        <f t="shared" si="668"/>
        <v>0</v>
      </c>
      <c r="GH41" s="9">
        <f t="shared" si="669"/>
        <v>235.2</v>
      </c>
      <c r="GI41" s="9">
        <f t="shared" si="670"/>
        <v>120</v>
      </c>
      <c r="GJ41" s="133"/>
      <c r="GK41" s="134"/>
      <c r="GL41" s="113"/>
      <c r="GM41" s="114"/>
      <c r="GN41" s="115"/>
      <c r="GO41" s="138"/>
      <c r="GQ41" s="9"/>
      <c r="GR41" s="9"/>
      <c r="GS41" s="1"/>
      <c r="GT41" s="128"/>
      <c r="GU41" s="32"/>
      <c r="GV41" s="4"/>
      <c r="GW41" s="40"/>
    </row>
    <row r="42" spans="1:205" ht="24.95" customHeight="1" x14ac:dyDescent="0.35">
      <c r="A42" s="24"/>
      <c r="B42" s="1" t="s">
        <v>183</v>
      </c>
      <c r="C42" s="127" t="s">
        <v>91</v>
      </c>
      <c r="D42" s="139" t="s">
        <v>84</v>
      </c>
      <c r="E42" s="143" t="s">
        <v>113</v>
      </c>
      <c r="F42" s="139" t="s">
        <v>185</v>
      </c>
      <c r="G42" s="127">
        <v>10</v>
      </c>
      <c r="H42" s="128">
        <v>2</v>
      </c>
      <c r="I42" s="128"/>
      <c r="J42" s="128"/>
      <c r="K42" s="128"/>
      <c r="L42" s="1"/>
      <c r="M42" s="129">
        <f t="shared" ref="M42" si="687">SUM(N42+P42+R42+T42+V42)</f>
        <v>0</v>
      </c>
      <c r="N42" s="14"/>
      <c r="O42" s="11">
        <f t="shared" ref="O42" si="688">SUM(N42)*I42</f>
        <v>0</v>
      </c>
      <c r="P42" s="14"/>
      <c r="Q42" s="11">
        <f t="shared" ref="Q42" si="689">J42*P42</f>
        <v>0</v>
      </c>
      <c r="R42" s="14"/>
      <c r="S42" s="11">
        <f t="shared" ref="S42" si="690">SUM(R42)*J42</f>
        <v>0</v>
      </c>
      <c r="T42" s="14"/>
      <c r="U42" s="11">
        <f t="shared" ref="U42" si="691">SUM(T42)*K42</f>
        <v>0</v>
      </c>
      <c r="V42" s="14"/>
      <c r="W42" s="11">
        <f t="shared" ref="W42" si="692">SUM(V42)*J42*5</f>
        <v>0</v>
      </c>
      <c r="X42" s="80">
        <v>0</v>
      </c>
      <c r="Y42" s="337">
        <f t="shared" ref="Y42" si="693">L42*J42*0.05</f>
        <v>0</v>
      </c>
      <c r="Z42" s="14"/>
      <c r="AA42" s="11"/>
      <c r="AB42" s="14"/>
      <c r="AC42" s="80">
        <f t="shared" ref="AC42" si="694">SUM(AB42)*3*H42/5</f>
        <v>0</v>
      </c>
      <c r="AD42" s="14">
        <v>1</v>
      </c>
      <c r="AE42" s="82">
        <f>SUM(AD42*H42*(15))</f>
        <v>30</v>
      </c>
      <c r="AF42" s="14"/>
      <c r="AG42" s="11">
        <f t="shared" ref="AG42" si="695">SUM(AF42*H42*3)</f>
        <v>0</v>
      </c>
      <c r="AH42" s="14"/>
      <c r="AI42" s="80">
        <f t="shared" ref="AI42" si="696">SUM(AH42*H42/3)</f>
        <v>0</v>
      </c>
      <c r="AJ42" s="14"/>
      <c r="AK42" s="80">
        <f t="shared" ref="AK42" si="697">SUM(AJ42*H42*2/3)</f>
        <v>0</v>
      </c>
      <c r="AL42" s="14"/>
      <c r="AM42" s="11">
        <f t="shared" ref="AM42" si="698">SUM(AL42*H42)</f>
        <v>0</v>
      </c>
      <c r="AN42" s="14"/>
      <c r="AO42" s="11">
        <f t="shared" ref="AO42" si="699">SUM(AN42*J42)</f>
        <v>0</v>
      </c>
      <c r="AP42" s="14"/>
      <c r="AQ42" s="80">
        <f t="shared" ref="AQ42" si="700">SUM(AP42*H42*2)</f>
        <v>0</v>
      </c>
      <c r="AR42" s="14"/>
      <c r="AS42" s="80">
        <f t="shared" ref="AS42" si="701">SUM(J42*AR42*6)</f>
        <v>0</v>
      </c>
      <c r="AT42" s="14"/>
      <c r="AU42" s="80">
        <f t="shared" ref="AU42" si="702">AT42*H42/3</f>
        <v>0</v>
      </c>
      <c r="AV42" s="14"/>
      <c r="AW42" s="11">
        <f>SUM(AV42*H42/3)</f>
        <v>0</v>
      </c>
      <c r="AX42" s="14"/>
      <c r="AY42" s="80">
        <f t="shared" ref="AY42" si="703">SUM(J42*AX42*8)</f>
        <v>0</v>
      </c>
      <c r="AZ42" s="14"/>
      <c r="BA42" s="80">
        <f>AZ42*3*K42*8</f>
        <v>0</v>
      </c>
      <c r="BB42" s="14"/>
      <c r="BC42" s="80">
        <f t="shared" ref="BC42" si="704">SUM(BB42*K42*4*6)</f>
        <v>0</v>
      </c>
      <c r="BD42" s="14"/>
      <c r="BE42" s="10">
        <f t="shared" ref="BE42" si="705">SUM(BD42*50)</f>
        <v>0</v>
      </c>
      <c r="BF42" s="81">
        <f t="shared" ref="BF42" si="706">O42+Q42+S42+U42+W42+X42+Y42+AA42+AC42+AE42+AG42+AI42+AK42+AM42+AO42+AQ42+AS42+AU42+AW42+AY42+BA42+BC42+BE42</f>
        <v>30</v>
      </c>
      <c r="BG42" s="81">
        <f t="shared" ref="BG42" si="707">BC42+BA42+AY42+AW42+AS42+AQ42+X42+W42+U42+S42+Q42+O42</f>
        <v>0</v>
      </c>
      <c r="BJ42" s="4"/>
      <c r="BK42" s="4"/>
      <c r="BL42" s="4"/>
      <c r="BM42" s="141"/>
      <c r="BN42" s="24"/>
      <c r="BO42" s="1"/>
      <c r="BP42" s="127"/>
      <c r="BQ42" s="127"/>
      <c r="BR42" s="128"/>
      <c r="BS42" s="128"/>
      <c r="BT42" s="127"/>
      <c r="BU42" s="128"/>
      <c r="BV42" s="128"/>
      <c r="BW42" s="128"/>
      <c r="BX42" s="128"/>
      <c r="BY42" s="1"/>
      <c r="BZ42" s="129"/>
      <c r="CA42" s="14"/>
      <c r="CB42" s="11"/>
      <c r="CC42" s="11"/>
      <c r="CD42" s="11"/>
      <c r="CE42" s="11"/>
      <c r="CF42" s="11"/>
      <c r="CG42" s="11"/>
      <c r="CH42" s="11"/>
      <c r="CI42" s="220"/>
      <c r="CJ42" s="221"/>
      <c r="CK42" s="80"/>
      <c r="CL42" s="80"/>
      <c r="CM42" s="220"/>
      <c r="CN42" s="221"/>
      <c r="CO42" s="220"/>
      <c r="CP42" s="222"/>
      <c r="CQ42" s="220"/>
      <c r="CR42" s="221"/>
      <c r="CS42" s="220"/>
      <c r="CT42" s="221"/>
      <c r="CU42" s="220"/>
      <c r="CV42" s="80"/>
      <c r="CW42" s="220"/>
      <c r="CX42" s="80"/>
      <c r="CY42" s="220"/>
      <c r="CZ42" s="11"/>
      <c r="DA42" s="220"/>
      <c r="DB42" s="221"/>
      <c r="DC42" s="220"/>
      <c r="DD42" s="222"/>
      <c r="DE42" s="220"/>
      <c r="DF42" s="80"/>
      <c r="DG42" s="14"/>
      <c r="DH42" s="80"/>
      <c r="DI42" s="220"/>
      <c r="DJ42" s="11"/>
      <c r="DK42" s="220"/>
      <c r="DL42" s="80"/>
      <c r="DM42" s="220"/>
      <c r="DN42" s="80"/>
      <c r="DO42" s="220"/>
      <c r="DP42" s="222"/>
      <c r="DQ42" s="220"/>
      <c r="DR42" s="10"/>
      <c r="DS42" s="81"/>
      <c r="DT42" s="81"/>
      <c r="DU42" s="112">
        <f t="shared" si="39"/>
        <v>0</v>
      </c>
      <c r="DV42" s="140"/>
      <c r="DW42" s="4"/>
      <c r="DX42" s="4"/>
      <c r="DY42" s="4"/>
      <c r="DZ42" s="141"/>
      <c r="EA42" s="24"/>
      <c r="EB42" s="1"/>
      <c r="EC42" s="128"/>
      <c r="ED42" s="128"/>
      <c r="EE42" s="4"/>
      <c r="EF42" s="4"/>
      <c r="EG42" s="4"/>
      <c r="EH42" s="4"/>
      <c r="EI42" s="4"/>
      <c r="EJ42" s="4"/>
      <c r="EK42" s="4"/>
      <c r="EL42" s="4"/>
      <c r="EM42" s="4"/>
      <c r="EN42" s="4"/>
      <c r="EO42" s="9">
        <f t="shared" si="626"/>
        <v>0</v>
      </c>
      <c r="EP42" s="9">
        <f t="shared" si="627"/>
        <v>0</v>
      </c>
      <c r="EQ42" s="9">
        <f t="shared" si="628"/>
        <v>0</v>
      </c>
      <c r="ER42" s="9">
        <f t="shared" si="629"/>
        <v>0</v>
      </c>
      <c r="ES42" s="9">
        <f t="shared" si="630"/>
        <v>0</v>
      </c>
      <c r="ET42" s="9">
        <f t="shared" si="631"/>
        <v>0</v>
      </c>
      <c r="EU42" s="9">
        <f t="shared" si="632"/>
        <v>0</v>
      </c>
      <c r="EV42" s="9">
        <f t="shared" si="633"/>
        <v>0</v>
      </c>
      <c r="EW42" s="9">
        <f t="shared" si="634"/>
        <v>0</v>
      </c>
      <c r="EX42" s="9">
        <f t="shared" si="635"/>
        <v>0</v>
      </c>
      <c r="EY42" s="9">
        <f t="shared" si="636"/>
        <v>0</v>
      </c>
      <c r="EZ42" s="9">
        <f t="shared" si="637"/>
        <v>0</v>
      </c>
      <c r="FA42" s="9">
        <f t="shared" si="638"/>
        <v>0</v>
      </c>
      <c r="FB42" s="9">
        <f t="shared" si="639"/>
        <v>0</v>
      </c>
      <c r="FC42" s="9">
        <f t="shared" si="640"/>
        <v>0</v>
      </c>
      <c r="FD42" s="9">
        <f t="shared" si="641"/>
        <v>1</v>
      </c>
      <c r="FE42" s="9">
        <f t="shared" si="642"/>
        <v>30</v>
      </c>
      <c r="FF42" s="9">
        <f t="shared" si="643"/>
        <v>0</v>
      </c>
      <c r="FG42" s="9">
        <f t="shared" si="644"/>
        <v>0</v>
      </c>
      <c r="FH42" s="9">
        <f t="shared" si="645"/>
        <v>0</v>
      </c>
      <c r="FI42" s="9">
        <f t="shared" si="646"/>
        <v>0</v>
      </c>
      <c r="FJ42" s="9">
        <f t="shared" si="647"/>
        <v>0</v>
      </c>
      <c r="FK42" s="9">
        <f t="shared" si="648"/>
        <v>0</v>
      </c>
      <c r="FL42" s="9">
        <f t="shared" si="649"/>
        <v>0</v>
      </c>
      <c r="FM42" s="9">
        <f t="shared" si="650"/>
        <v>0</v>
      </c>
      <c r="FN42" s="9">
        <f t="shared" si="651"/>
        <v>0</v>
      </c>
      <c r="FO42" s="9">
        <f t="shared" si="652"/>
        <v>0</v>
      </c>
      <c r="FP42" s="9">
        <f t="shared" si="653"/>
        <v>0</v>
      </c>
      <c r="FQ42" s="9">
        <f t="shared" si="654"/>
        <v>0</v>
      </c>
      <c r="FR42" s="9">
        <f t="shared" si="655"/>
        <v>0</v>
      </c>
      <c r="FS42" s="9">
        <f t="shared" si="656"/>
        <v>0</v>
      </c>
      <c r="FT42" s="9">
        <f t="shared" si="657"/>
        <v>0</v>
      </c>
      <c r="FU42" s="9">
        <f t="shared" si="671"/>
        <v>0</v>
      </c>
      <c r="FV42" s="9">
        <f t="shared" si="658"/>
        <v>0</v>
      </c>
      <c r="FW42" s="9">
        <f t="shared" si="672"/>
        <v>0</v>
      </c>
      <c r="FX42" s="9">
        <f t="shared" si="659"/>
        <v>0</v>
      </c>
      <c r="FY42" s="9">
        <f t="shared" si="660"/>
        <v>0</v>
      </c>
      <c r="FZ42" s="9">
        <f t="shared" si="661"/>
        <v>0</v>
      </c>
      <c r="GA42" s="9">
        <f t="shared" si="662"/>
        <v>0</v>
      </c>
      <c r="GB42" s="9">
        <f t="shared" si="663"/>
        <v>0</v>
      </c>
      <c r="GC42" s="9">
        <f t="shared" si="664"/>
        <v>0</v>
      </c>
      <c r="GD42" s="9">
        <f t="shared" si="665"/>
        <v>0</v>
      </c>
      <c r="GE42" s="9">
        <f t="shared" si="666"/>
        <v>0</v>
      </c>
      <c r="GF42" s="9">
        <f t="shared" si="667"/>
        <v>0</v>
      </c>
      <c r="GG42" s="9">
        <f t="shared" si="668"/>
        <v>0</v>
      </c>
      <c r="GH42" s="9">
        <f t="shared" si="669"/>
        <v>30</v>
      </c>
      <c r="GI42" s="9">
        <f t="shared" si="670"/>
        <v>0</v>
      </c>
      <c r="GJ42" s="133"/>
      <c r="GK42" s="134"/>
      <c r="GL42" s="113"/>
      <c r="GM42" s="114"/>
      <c r="GN42" s="115"/>
      <c r="GO42" s="138"/>
      <c r="GQ42" s="9"/>
      <c r="GR42" s="9"/>
      <c r="GS42" s="1"/>
      <c r="GT42" s="128"/>
      <c r="GU42" s="32"/>
      <c r="GV42" s="4"/>
      <c r="GW42" s="40"/>
    </row>
    <row r="43" spans="1:205" ht="24.95" customHeight="1" thickBot="1" x14ac:dyDescent="0.4">
      <c r="A43" s="24"/>
      <c r="B43" s="1"/>
      <c r="C43" s="143"/>
      <c r="D43" s="145"/>
      <c r="E43" s="143"/>
      <c r="F43" s="139"/>
      <c r="G43" s="127"/>
      <c r="H43" s="127"/>
      <c r="I43" s="127"/>
      <c r="J43" s="127"/>
      <c r="K43" s="127"/>
      <c r="L43" s="1"/>
      <c r="M43" s="129"/>
      <c r="N43" s="14"/>
      <c r="O43" s="11"/>
      <c r="P43" s="14"/>
      <c r="Q43" s="11"/>
      <c r="R43" s="14"/>
      <c r="S43" s="11"/>
      <c r="T43" s="14"/>
      <c r="U43" s="11"/>
      <c r="V43" s="14"/>
      <c r="W43" s="11"/>
      <c r="X43" s="80"/>
      <c r="Y43" s="337"/>
      <c r="Z43" s="14"/>
      <c r="AA43" s="11"/>
      <c r="AB43" s="14"/>
      <c r="AC43" s="80"/>
      <c r="AD43" s="14"/>
      <c r="AE43" s="195"/>
      <c r="AF43" s="14"/>
      <c r="AG43" s="11"/>
      <c r="AH43" s="14"/>
      <c r="AI43" s="80"/>
      <c r="AJ43" s="14"/>
      <c r="AK43" s="80"/>
      <c r="AL43" s="14"/>
      <c r="AM43" s="11"/>
      <c r="AN43" s="14"/>
      <c r="AO43" s="80"/>
      <c r="AP43" s="14"/>
      <c r="AQ43" s="11"/>
      <c r="AR43" s="14"/>
      <c r="AS43" s="80"/>
      <c r="AT43" s="14"/>
      <c r="AU43" s="80"/>
      <c r="AV43" s="14"/>
      <c r="AW43" s="80"/>
      <c r="AX43" s="14"/>
      <c r="AY43" s="80"/>
      <c r="AZ43" s="14"/>
      <c r="BA43" s="80"/>
      <c r="BB43" s="14"/>
      <c r="BC43" s="10"/>
      <c r="BD43" s="10"/>
      <c r="BE43" s="80"/>
      <c r="BF43" s="81"/>
      <c r="BG43" s="81"/>
      <c r="BH43" s="81"/>
      <c r="BI43" s="81"/>
      <c r="BJ43" s="4"/>
      <c r="BK43" s="4"/>
      <c r="BL43" s="4"/>
      <c r="BM43" s="141"/>
      <c r="BN43" s="24"/>
      <c r="BO43" s="1" t="s">
        <v>183</v>
      </c>
      <c r="BP43" s="127" t="s">
        <v>91</v>
      </c>
      <c r="BQ43" s="139" t="s">
        <v>84</v>
      </c>
      <c r="BR43" s="143" t="s">
        <v>113</v>
      </c>
      <c r="BS43" s="139" t="s">
        <v>185</v>
      </c>
      <c r="BT43" s="127">
        <v>10</v>
      </c>
      <c r="BU43" s="128">
        <v>2</v>
      </c>
      <c r="BV43" s="128"/>
      <c r="BW43" s="128"/>
      <c r="BX43" s="128"/>
      <c r="BY43" s="1"/>
      <c r="BZ43" s="129">
        <f t="shared" ref="BZ43" si="708">SUM(CA43+CC43+CE43+CG43+CI43)</f>
        <v>0</v>
      </c>
      <c r="CA43" s="14"/>
      <c r="CB43" s="11">
        <f t="shared" ref="CB43" si="709">SUM(CA43)*BV43</f>
        <v>0</v>
      </c>
      <c r="CC43" s="14"/>
      <c r="CD43" s="11">
        <f t="shared" ref="CD43" si="710">BW43*CC43</f>
        <v>0</v>
      </c>
      <c r="CE43" s="14"/>
      <c r="CF43" s="11">
        <f t="shared" ref="CF43" si="711">SUM(CE43)*BW43</f>
        <v>0</v>
      </c>
      <c r="CG43" s="14"/>
      <c r="CH43" s="11">
        <f t="shared" ref="CH43" si="712">SUM(CG43)*BX43</f>
        <v>0</v>
      </c>
      <c r="CI43" s="14"/>
      <c r="CJ43" s="11">
        <f t="shared" ref="CJ43" si="713">SUM(CI43)*BW43*5</f>
        <v>0</v>
      </c>
      <c r="CK43" s="80">
        <v>0</v>
      </c>
      <c r="CL43" s="80">
        <f t="shared" ref="CL43" si="714">BY43*BW43*0.05</f>
        <v>0</v>
      </c>
      <c r="CM43" s="14"/>
      <c r="CN43" s="11"/>
      <c r="CO43" s="14"/>
      <c r="CP43" s="80">
        <f t="shared" ref="CP43" si="715">SUM(CO43)*3*BU43/5</f>
        <v>0</v>
      </c>
      <c r="CQ43" s="14">
        <v>1</v>
      </c>
      <c r="CR43" s="82">
        <f>SUM(CQ43*BU43*(15))</f>
        <v>30</v>
      </c>
      <c r="CS43" s="14"/>
      <c r="CT43" s="11">
        <f t="shared" ref="CT43" si="716">SUM(CS43*BU43*3)</f>
        <v>0</v>
      </c>
      <c r="CU43" s="14"/>
      <c r="CV43" s="80">
        <f t="shared" ref="CV43" si="717">SUM(CU43*BU43/3)</f>
        <v>0</v>
      </c>
      <c r="CW43" s="14"/>
      <c r="CX43" s="80">
        <f t="shared" ref="CX43" si="718">SUM(CW43*BU43*2/3)</f>
        <v>0</v>
      </c>
      <c r="CY43" s="14"/>
      <c r="CZ43" s="11">
        <f t="shared" ref="CZ43" si="719">SUM(CY43*BU43)</f>
        <v>0</v>
      </c>
      <c r="DA43" s="14"/>
      <c r="DB43" s="11">
        <f t="shared" ref="DB43" si="720">SUM(DA43*BW43)</f>
        <v>0</v>
      </c>
      <c r="DC43" s="14"/>
      <c r="DD43" s="80">
        <f t="shared" ref="DD43" si="721">SUM(DC43*BU43*2)</f>
        <v>0</v>
      </c>
      <c r="DE43" s="14"/>
      <c r="DF43" s="80">
        <f t="shared" ref="DF43" si="722">SUM(BW43*DE43*6)</f>
        <v>0</v>
      </c>
      <c r="DG43" s="14"/>
      <c r="DH43" s="80">
        <f t="shared" ref="DH43" si="723">DG43*BU43/3</f>
        <v>0</v>
      </c>
      <c r="DI43" s="14"/>
      <c r="DJ43" s="11">
        <f>SUM(DI43*BU43/3)</f>
        <v>0</v>
      </c>
      <c r="DK43" s="14"/>
      <c r="DL43" s="80">
        <f t="shared" ref="DL43" si="724">SUM(BW43*DK43*8)</f>
        <v>0</v>
      </c>
      <c r="DM43" s="14"/>
      <c r="DN43" s="80">
        <f>DM43*3*BX43*8</f>
        <v>0</v>
      </c>
      <c r="DO43" s="14"/>
      <c r="DP43" s="80">
        <f t="shared" ref="DP43" si="725">SUM(DO43*BX43*4*6)</f>
        <v>0</v>
      </c>
      <c r="DQ43" s="14"/>
      <c r="DR43" s="10">
        <f t="shared" ref="DR43" si="726">SUM(DQ43*50)</f>
        <v>0</v>
      </c>
      <c r="DS43" s="81">
        <f t="shared" ref="DS43" si="727">CB43+CD43+CF43+CH43+CJ43+CK43+CL43+CN43+CP43+CR43+CT43+CV43+CX43+CZ43+DB43+DD43+DF43+DH43+DJ43+DL43+DN43+DP43+DR43</f>
        <v>30</v>
      </c>
      <c r="DT43" s="81">
        <f t="shared" ref="DT43" si="728">DP43+DN43+DL43+DJ43+DF43+DD43+CK43+CJ43+CH43+CF43+CD43+CB43</f>
        <v>0</v>
      </c>
      <c r="DU43" s="112">
        <f t="shared" si="39"/>
        <v>0</v>
      </c>
      <c r="DV43" s="140"/>
      <c r="DW43" s="4"/>
      <c r="DX43" s="4"/>
      <c r="DY43" s="4"/>
      <c r="DZ43" s="141"/>
      <c r="EA43" s="24"/>
      <c r="EB43" s="10"/>
      <c r="EC43" s="142"/>
      <c r="ED43" s="142"/>
      <c r="EE43" s="4"/>
      <c r="EF43" s="4"/>
      <c r="EG43" s="4"/>
      <c r="EH43" s="4"/>
      <c r="EI43" s="4"/>
      <c r="EJ43" s="4"/>
      <c r="EK43" s="4"/>
      <c r="EL43" s="4"/>
      <c r="EM43" s="4"/>
      <c r="EN43" s="4"/>
      <c r="EO43" s="9">
        <f t="shared" si="626"/>
        <v>0</v>
      </c>
      <c r="EP43" s="9">
        <f t="shared" si="627"/>
        <v>0</v>
      </c>
      <c r="EQ43" s="9">
        <f t="shared" si="628"/>
        <v>0</v>
      </c>
      <c r="ER43" s="9">
        <f t="shared" si="629"/>
        <v>0</v>
      </c>
      <c r="ES43" s="9">
        <f t="shared" si="630"/>
        <v>0</v>
      </c>
      <c r="ET43" s="9">
        <f t="shared" si="631"/>
        <v>0</v>
      </c>
      <c r="EU43" s="9">
        <f t="shared" si="632"/>
        <v>0</v>
      </c>
      <c r="EV43" s="9">
        <f t="shared" si="633"/>
        <v>0</v>
      </c>
      <c r="EW43" s="9">
        <f t="shared" si="634"/>
        <v>0</v>
      </c>
      <c r="EX43" s="9">
        <f t="shared" si="635"/>
        <v>0</v>
      </c>
      <c r="EY43" s="9">
        <f t="shared" si="636"/>
        <v>0</v>
      </c>
      <c r="EZ43" s="9">
        <f t="shared" si="637"/>
        <v>0</v>
      </c>
      <c r="FA43" s="9">
        <f t="shared" si="638"/>
        <v>0</v>
      </c>
      <c r="FB43" s="9">
        <f t="shared" si="639"/>
        <v>0</v>
      </c>
      <c r="FC43" s="9">
        <f t="shared" si="640"/>
        <v>0</v>
      </c>
      <c r="FD43" s="9">
        <f t="shared" si="641"/>
        <v>1</v>
      </c>
      <c r="FE43" s="9">
        <f t="shared" si="642"/>
        <v>30</v>
      </c>
      <c r="FF43" s="9">
        <f t="shared" si="643"/>
        <v>0</v>
      </c>
      <c r="FG43" s="9">
        <f t="shared" si="644"/>
        <v>0</v>
      </c>
      <c r="FH43" s="9">
        <f t="shared" si="645"/>
        <v>0</v>
      </c>
      <c r="FI43" s="9">
        <f t="shared" si="646"/>
        <v>0</v>
      </c>
      <c r="FJ43" s="9">
        <f t="shared" si="647"/>
        <v>0</v>
      </c>
      <c r="FK43" s="9">
        <f t="shared" si="648"/>
        <v>0</v>
      </c>
      <c r="FL43" s="9">
        <f t="shared" si="649"/>
        <v>0</v>
      </c>
      <c r="FM43" s="9">
        <f t="shared" si="650"/>
        <v>0</v>
      </c>
      <c r="FN43" s="9">
        <f t="shared" si="651"/>
        <v>0</v>
      </c>
      <c r="FO43" s="9">
        <f t="shared" si="652"/>
        <v>0</v>
      </c>
      <c r="FP43" s="9">
        <f t="shared" si="653"/>
        <v>0</v>
      </c>
      <c r="FQ43" s="9">
        <f t="shared" si="654"/>
        <v>0</v>
      </c>
      <c r="FR43" s="9">
        <f t="shared" si="655"/>
        <v>0</v>
      </c>
      <c r="FS43" s="9">
        <f t="shared" si="656"/>
        <v>0</v>
      </c>
      <c r="FT43" s="9">
        <f t="shared" si="657"/>
        <v>0</v>
      </c>
      <c r="FU43" s="9">
        <f t="shared" si="671"/>
        <v>0</v>
      </c>
      <c r="FV43" s="9">
        <f t="shared" si="658"/>
        <v>0</v>
      </c>
      <c r="FW43" s="9">
        <f t="shared" si="672"/>
        <v>0</v>
      </c>
      <c r="FX43" s="9">
        <f t="shared" si="659"/>
        <v>0</v>
      </c>
      <c r="FY43" s="9">
        <f t="shared" si="660"/>
        <v>0</v>
      </c>
      <c r="FZ43" s="9">
        <f t="shared" si="661"/>
        <v>0</v>
      </c>
      <c r="GA43" s="9">
        <f t="shared" si="662"/>
        <v>0</v>
      </c>
      <c r="GB43" s="9">
        <f t="shared" si="663"/>
        <v>0</v>
      </c>
      <c r="GC43" s="9">
        <f t="shared" si="664"/>
        <v>0</v>
      </c>
      <c r="GD43" s="9">
        <f t="shared" si="665"/>
        <v>0</v>
      </c>
      <c r="GE43" s="9">
        <f t="shared" si="666"/>
        <v>0</v>
      </c>
      <c r="GF43" s="9">
        <f t="shared" si="667"/>
        <v>0</v>
      </c>
      <c r="GG43" s="9">
        <f t="shared" si="668"/>
        <v>0</v>
      </c>
      <c r="GH43" s="9">
        <f t="shared" si="669"/>
        <v>30</v>
      </c>
      <c r="GI43" s="9">
        <f t="shared" si="670"/>
        <v>0</v>
      </c>
      <c r="GJ43" s="133"/>
      <c r="GK43" s="134"/>
      <c r="GL43" s="113"/>
      <c r="GM43" s="114"/>
      <c r="GN43" s="115"/>
      <c r="GO43" s="138"/>
      <c r="GQ43" s="9"/>
      <c r="GR43" s="9"/>
      <c r="GS43" s="1"/>
      <c r="GT43" s="128"/>
      <c r="GU43" s="32"/>
      <c r="GV43" s="4"/>
      <c r="GW43" s="40"/>
    </row>
    <row r="44" spans="1:205" ht="24.95" customHeight="1" thickBot="1" x14ac:dyDescent="0.4">
      <c r="A44" s="24"/>
      <c r="B44" s="210"/>
      <c r="C44" s="211"/>
      <c r="D44" s="212"/>
      <c r="E44" s="211"/>
      <c r="F44" s="211"/>
      <c r="G44" s="211"/>
      <c r="H44" s="211"/>
      <c r="I44" s="211"/>
      <c r="J44" s="211"/>
      <c r="K44" s="211"/>
      <c r="L44" s="213"/>
      <c r="M44" s="160"/>
      <c r="N44" s="161"/>
      <c r="O44" s="155"/>
      <c r="P44" s="161"/>
      <c r="Q44" s="155"/>
      <c r="R44" s="161"/>
      <c r="S44" s="155"/>
      <c r="T44" s="161"/>
      <c r="U44" s="155"/>
      <c r="V44" s="162"/>
      <c r="W44" s="155"/>
      <c r="X44" s="155"/>
      <c r="Y44" s="340"/>
      <c r="Z44" s="162"/>
      <c r="AA44" s="155"/>
      <c r="AB44" s="162"/>
      <c r="AC44" s="155"/>
      <c r="AD44" s="162"/>
      <c r="AE44" s="163"/>
      <c r="AF44" s="162"/>
      <c r="AG44" s="155"/>
      <c r="AH44" s="162"/>
      <c r="AI44" s="155"/>
      <c r="AJ44" s="162"/>
      <c r="AK44" s="155"/>
      <c r="AL44" s="162"/>
      <c r="AM44" s="155"/>
      <c r="AN44" s="162"/>
      <c r="AO44" s="155"/>
      <c r="AP44" s="162"/>
      <c r="AQ44" s="155"/>
      <c r="AR44" s="162"/>
      <c r="AS44" s="155"/>
      <c r="AT44" s="162"/>
      <c r="AU44" s="155"/>
      <c r="AV44" s="162"/>
      <c r="AW44" s="155"/>
      <c r="AX44" s="162"/>
      <c r="AY44" s="155"/>
      <c r="AZ44" s="162"/>
      <c r="BA44" s="155"/>
      <c r="BB44" s="162"/>
      <c r="BC44" s="155"/>
      <c r="BD44" s="155"/>
      <c r="BE44" s="155"/>
      <c r="BF44" s="164"/>
      <c r="BG44" s="165"/>
      <c r="BH44" s="155"/>
      <c r="BI44" s="199"/>
      <c r="BJ44" s="4"/>
      <c r="BK44" s="4"/>
      <c r="BL44" s="4"/>
      <c r="BM44" s="141"/>
      <c r="BN44" s="24"/>
      <c r="BO44" s="1"/>
      <c r="BP44" s="127"/>
      <c r="BQ44" s="127"/>
      <c r="BR44" s="128"/>
      <c r="BS44" s="128"/>
      <c r="BT44" s="127"/>
      <c r="BU44" s="139"/>
      <c r="BV44" s="139"/>
      <c r="BW44" s="139"/>
      <c r="BX44" s="127"/>
      <c r="BY44" s="1"/>
      <c r="BZ44" s="129"/>
      <c r="CA44" s="14"/>
      <c r="CB44" s="11"/>
      <c r="CC44" s="14"/>
      <c r="CD44" s="11"/>
      <c r="CE44" s="14"/>
      <c r="CF44" s="11"/>
      <c r="CG44" s="14"/>
      <c r="CH44" s="11"/>
      <c r="CI44" s="14"/>
      <c r="CJ44" s="11"/>
      <c r="CK44" s="80"/>
      <c r="CL44" s="81"/>
      <c r="CM44" s="14"/>
      <c r="CN44" s="11"/>
      <c r="CO44" s="14"/>
      <c r="CP44" s="80"/>
      <c r="CQ44" s="14"/>
      <c r="CR44" s="82"/>
      <c r="CS44" s="14"/>
      <c r="CT44" s="11">
        <f t="shared" ref="CT44" si="729">SUM(CS44*BU44*3)</f>
        <v>0</v>
      </c>
      <c r="CU44" s="14"/>
      <c r="CV44" s="80"/>
      <c r="CW44" s="14"/>
      <c r="CX44" s="80"/>
      <c r="CY44" s="14"/>
      <c r="CZ44" s="11"/>
      <c r="DA44" s="14"/>
      <c r="DB44" s="11"/>
      <c r="DC44" s="14"/>
      <c r="DD44" s="80"/>
      <c r="DE44" s="14"/>
      <c r="DF44" s="80"/>
      <c r="DG44" s="14"/>
      <c r="DH44" s="80"/>
      <c r="DI44" s="14"/>
      <c r="DJ44" s="80"/>
      <c r="DK44" s="14"/>
      <c r="DL44" s="80"/>
      <c r="DM44" s="14"/>
      <c r="DN44" s="80"/>
      <c r="DO44" s="14"/>
      <c r="DP44" s="10"/>
      <c r="DQ44" s="10"/>
      <c r="DR44" s="80"/>
      <c r="DS44" s="80"/>
      <c r="DT44" s="80"/>
      <c r="DU44" s="112">
        <f t="shared" si="39"/>
        <v>0</v>
      </c>
      <c r="DV44" s="140"/>
      <c r="DW44" s="4"/>
      <c r="DX44" s="4"/>
      <c r="DY44" s="4"/>
      <c r="DZ44" s="141"/>
      <c r="EA44" s="24"/>
      <c r="EB44" s="1"/>
      <c r="EC44" s="128"/>
      <c r="ED44" s="128"/>
      <c r="EE44" s="5"/>
      <c r="EF44" s="5"/>
      <c r="EG44" s="5"/>
      <c r="EH44" s="5"/>
      <c r="EI44" s="5"/>
      <c r="EJ44" s="5"/>
      <c r="EK44" s="5"/>
      <c r="EL44" s="4"/>
      <c r="EM44" s="4"/>
      <c r="EN44" s="4"/>
      <c r="EO44" s="9">
        <f t="shared" si="626"/>
        <v>0</v>
      </c>
      <c r="EP44" s="9">
        <f t="shared" si="627"/>
        <v>0</v>
      </c>
      <c r="EQ44" s="9">
        <f t="shared" si="628"/>
        <v>0</v>
      </c>
      <c r="ER44" s="9">
        <f t="shared" si="629"/>
        <v>0</v>
      </c>
      <c r="ES44" s="9">
        <f t="shared" si="630"/>
        <v>0</v>
      </c>
      <c r="ET44" s="9">
        <f t="shared" si="631"/>
        <v>0</v>
      </c>
      <c r="EU44" s="9">
        <f t="shared" si="632"/>
        <v>0</v>
      </c>
      <c r="EV44" s="9">
        <f t="shared" si="633"/>
        <v>0</v>
      </c>
      <c r="EW44" s="9">
        <f t="shared" si="634"/>
        <v>0</v>
      </c>
      <c r="EX44" s="9">
        <f t="shared" si="635"/>
        <v>0</v>
      </c>
      <c r="EY44" s="9">
        <f t="shared" si="636"/>
        <v>0</v>
      </c>
      <c r="EZ44" s="9">
        <f t="shared" si="637"/>
        <v>0</v>
      </c>
      <c r="FA44" s="9">
        <f t="shared" si="638"/>
        <v>0</v>
      </c>
      <c r="FB44" s="9">
        <f t="shared" si="639"/>
        <v>0</v>
      </c>
      <c r="FC44" s="9">
        <f t="shared" si="640"/>
        <v>0</v>
      </c>
      <c r="FD44" s="9">
        <f t="shared" si="641"/>
        <v>0</v>
      </c>
      <c r="FE44" s="9">
        <f t="shared" si="642"/>
        <v>0</v>
      </c>
      <c r="FF44" s="9">
        <f t="shared" si="643"/>
        <v>0</v>
      </c>
      <c r="FG44" s="9">
        <f t="shared" si="644"/>
        <v>0</v>
      </c>
      <c r="FH44" s="9">
        <f t="shared" si="645"/>
        <v>0</v>
      </c>
      <c r="FI44" s="9">
        <f t="shared" si="646"/>
        <v>0</v>
      </c>
      <c r="FJ44" s="9">
        <f t="shared" si="647"/>
        <v>0</v>
      </c>
      <c r="FK44" s="9">
        <f t="shared" si="648"/>
        <v>0</v>
      </c>
      <c r="FL44" s="9">
        <f t="shared" si="649"/>
        <v>0</v>
      </c>
      <c r="FM44" s="9">
        <f t="shared" si="650"/>
        <v>0</v>
      </c>
      <c r="FN44" s="9">
        <f t="shared" si="651"/>
        <v>0</v>
      </c>
      <c r="FO44" s="9">
        <f t="shared" si="652"/>
        <v>0</v>
      </c>
      <c r="FP44" s="9">
        <f t="shared" si="653"/>
        <v>0</v>
      </c>
      <c r="FQ44" s="9">
        <f t="shared" si="654"/>
        <v>0</v>
      </c>
      <c r="FR44" s="9">
        <f t="shared" si="655"/>
        <v>0</v>
      </c>
      <c r="FS44" s="9">
        <f t="shared" si="656"/>
        <v>0</v>
      </c>
      <c r="FT44" s="9">
        <f t="shared" si="657"/>
        <v>0</v>
      </c>
      <c r="FU44" s="9">
        <f t="shared" si="671"/>
        <v>0</v>
      </c>
      <c r="FV44" s="9">
        <f t="shared" si="658"/>
        <v>0</v>
      </c>
      <c r="FW44" s="9">
        <f t="shared" si="672"/>
        <v>0</v>
      </c>
      <c r="FX44" s="9">
        <f t="shared" si="659"/>
        <v>0</v>
      </c>
      <c r="FY44" s="9">
        <f t="shared" si="660"/>
        <v>0</v>
      </c>
      <c r="FZ44" s="9">
        <f t="shared" si="661"/>
        <v>0</v>
      </c>
      <c r="GA44" s="9">
        <f t="shared" si="662"/>
        <v>0</v>
      </c>
      <c r="GB44" s="9">
        <f t="shared" si="663"/>
        <v>0</v>
      </c>
      <c r="GC44" s="9">
        <f t="shared" si="664"/>
        <v>0</v>
      </c>
      <c r="GD44" s="9">
        <f t="shared" si="665"/>
        <v>0</v>
      </c>
      <c r="GE44" s="9">
        <f t="shared" si="666"/>
        <v>0</v>
      </c>
      <c r="GF44" s="9">
        <f t="shared" si="667"/>
        <v>0</v>
      </c>
      <c r="GG44" s="9">
        <f t="shared" si="668"/>
        <v>0</v>
      </c>
      <c r="GH44" s="9">
        <f t="shared" si="669"/>
        <v>0</v>
      </c>
      <c r="GI44" s="9">
        <f t="shared" si="670"/>
        <v>0</v>
      </c>
      <c r="GJ44" s="133"/>
      <c r="GK44" s="134"/>
      <c r="GL44" s="113"/>
      <c r="GM44" s="114"/>
      <c r="GN44" s="115"/>
      <c r="GO44" s="219"/>
      <c r="GQ44" s="9"/>
      <c r="GR44" s="9"/>
      <c r="GS44" s="1"/>
      <c r="GT44" s="128"/>
      <c r="GU44" s="32"/>
      <c r="GV44" s="4"/>
      <c r="GW44" s="40"/>
    </row>
    <row r="45" spans="1:205" s="343" customFormat="1" ht="24.95" customHeight="1" x14ac:dyDescent="0.35">
      <c r="A45" s="364">
        <v>6</v>
      </c>
      <c r="B45" s="365" t="s">
        <v>55</v>
      </c>
      <c r="C45" s="366" t="s">
        <v>50</v>
      </c>
      <c r="D45" s="367">
        <v>1</v>
      </c>
      <c r="E45" s="365"/>
      <c r="F45" s="365"/>
      <c r="G45" s="365"/>
      <c r="H45" s="365"/>
      <c r="I45" s="365"/>
      <c r="J45" s="365"/>
      <c r="K45" s="365"/>
      <c r="L45" s="365"/>
      <c r="M45" s="365"/>
      <c r="N45" s="365"/>
      <c r="O45" s="336">
        <f>SUM(O46:O53)</f>
        <v>18</v>
      </c>
      <c r="P45" s="336">
        <f t="shared" ref="P45:BG45" si="730">SUM(P46:P53)</f>
        <v>36</v>
      </c>
      <c r="Q45" s="336">
        <f t="shared" si="730"/>
        <v>26</v>
      </c>
      <c r="R45" s="336">
        <f t="shared" si="730"/>
        <v>4</v>
      </c>
      <c r="S45" s="336">
        <f t="shared" si="730"/>
        <v>2</v>
      </c>
      <c r="T45" s="336">
        <f t="shared" si="730"/>
        <v>0</v>
      </c>
      <c r="U45" s="336">
        <f t="shared" si="730"/>
        <v>0</v>
      </c>
      <c r="V45" s="336">
        <f t="shared" si="730"/>
        <v>0</v>
      </c>
      <c r="W45" s="336">
        <f t="shared" si="730"/>
        <v>0</v>
      </c>
      <c r="X45" s="336">
        <f t="shared" si="730"/>
        <v>0</v>
      </c>
      <c r="Y45" s="336">
        <f t="shared" si="730"/>
        <v>8.5</v>
      </c>
      <c r="Z45" s="336">
        <f t="shared" si="730"/>
        <v>0</v>
      </c>
      <c r="AA45" s="336">
        <f t="shared" si="730"/>
        <v>0</v>
      </c>
      <c r="AB45" s="336">
        <f t="shared" si="730"/>
        <v>0</v>
      </c>
      <c r="AC45" s="336">
        <f t="shared" si="730"/>
        <v>0</v>
      </c>
      <c r="AD45" s="336">
        <f t="shared" si="730"/>
        <v>1</v>
      </c>
      <c r="AE45" s="336">
        <f t="shared" si="730"/>
        <v>15</v>
      </c>
      <c r="AF45" s="336">
        <f t="shared" si="730"/>
        <v>0</v>
      </c>
      <c r="AG45" s="336">
        <f t="shared" si="730"/>
        <v>0</v>
      </c>
      <c r="AH45" s="336">
        <f t="shared" si="730"/>
        <v>1</v>
      </c>
      <c r="AI45" s="336">
        <f t="shared" si="730"/>
        <v>0</v>
      </c>
      <c r="AJ45" s="336">
        <f t="shared" si="730"/>
        <v>0</v>
      </c>
      <c r="AK45" s="336">
        <f t="shared" si="730"/>
        <v>0</v>
      </c>
      <c r="AL45" s="336">
        <f t="shared" si="730"/>
        <v>1</v>
      </c>
      <c r="AM45" s="336">
        <f t="shared" si="730"/>
        <v>54</v>
      </c>
      <c r="AN45" s="336">
        <f t="shared" si="730"/>
        <v>0</v>
      </c>
      <c r="AO45" s="336">
        <f t="shared" si="730"/>
        <v>0</v>
      </c>
      <c r="AP45" s="336">
        <f t="shared" si="730"/>
        <v>0</v>
      </c>
      <c r="AQ45" s="336">
        <f t="shared" si="730"/>
        <v>0</v>
      </c>
      <c r="AR45" s="336">
        <f t="shared" si="730"/>
        <v>1</v>
      </c>
      <c r="AS45" s="336">
        <f t="shared" si="730"/>
        <v>6</v>
      </c>
      <c r="AT45" s="336">
        <f t="shared" si="730"/>
        <v>0</v>
      </c>
      <c r="AU45" s="336">
        <f t="shared" si="730"/>
        <v>0</v>
      </c>
      <c r="AV45" s="336">
        <f t="shared" si="730"/>
        <v>0</v>
      </c>
      <c r="AW45" s="336">
        <f t="shared" si="730"/>
        <v>0</v>
      </c>
      <c r="AX45" s="336">
        <f t="shared" si="730"/>
        <v>1</v>
      </c>
      <c r="AY45" s="336">
        <f t="shared" si="730"/>
        <v>0</v>
      </c>
      <c r="AZ45" s="336">
        <f t="shared" si="730"/>
        <v>0</v>
      </c>
      <c r="BA45" s="336">
        <f t="shared" si="730"/>
        <v>0</v>
      </c>
      <c r="BB45" s="336">
        <f t="shared" si="730"/>
        <v>0</v>
      </c>
      <c r="BC45" s="336">
        <f t="shared" si="730"/>
        <v>0</v>
      </c>
      <c r="BD45" s="336">
        <f t="shared" si="730"/>
        <v>0</v>
      </c>
      <c r="BE45" s="336">
        <f t="shared" si="730"/>
        <v>0</v>
      </c>
      <c r="BF45" s="336">
        <f t="shared" si="730"/>
        <v>129.5</v>
      </c>
      <c r="BG45" s="336">
        <f t="shared" si="730"/>
        <v>52</v>
      </c>
      <c r="BH45" s="368"/>
      <c r="BI45" s="342"/>
      <c r="BJ45" s="365"/>
      <c r="BK45" s="365"/>
      <c r="BL45" s="365"/>
      <c r="BM45" s="369"/>
      <c r="BN45" s="364">
        <v>6</v>
      </c>
      <c r="BO45" s="365" t="s">
        <v>55</v>
      </c>
      <c r="BP45" s="366" t="s">
        <v>50</v>
      </c>
      <c r="BQ45" s="367">
        <v>1</v>
      </c>
      <c r="BR45" s="365"/>
      <c r="BS45" s="365"/>
      <c r="BT45" s="365"/>
      <c r="BU45" s="365"/>
      <c r="BV45" s="365"/>
      <c r="BW45" s="365"/>
      <c r="BX45" s="365"/>
      <c r="BY45" s="365">
        <f>SUM(BY46:BY52)</f>
        <v>56</v>
      </c>
      <c r="BZ45" s="365">
        <f t="shared" ref="BZ45:CA45" si="731">SUM(BZ46:BZ52)</f>
        <v>56</v>
      </c>
      <c r="CA45" s="365">
        <f t="shared" si="731"/>
        <v>24</v>
      </c>
      <c r="CB45" s="370">
        <f>SUM(CB46:CB54)</f>
        <v>76</v>
      </c>
      <c r="CC45" s="370">
        <f t="shared" ref="CC45:DT45" si="732">SUM(CC46:CC54)</f>
        <v>78</v>
      </c>
      <c r="CD45" s="370">
        <f>SUM(CD46:CD54)</f>
        <v>110</v>
      </c>
      <c r="CE45" s="370">
        <f t="shared" si="732"/>
        <v>6</v>
      </c>
      <c r="CF45" s="370">
        <f t="shared" si="732"/>
        <v>14</v>
      </c>
      <c r="CG45" s="370">
        <f t="shared" si="732"/>
        <v>0</v>
      </c>
      <c r="CH45" s="370">
        <f t="shared" si="732"/>
        <v>0</v>
      </c>
      <c r="CI45" s="370">
        <f t="shared" si="732"/>
        <v>0</v>
      </c>
      <c r="CJ45" s="370">
        <f t="shared" si="732"/>
        <v>0</v>
      </c>
      <c r="CK45" s="370">
        <f t="shared" si="732"/>
        <v>4</v>
      </c>
      <c r="CL45" s="370">
        <f t="shared" si="732"/>
        <v>25.800000000000004</v>
      </c>
      <c r="CM45" s="370">
        <f t="shared" si="732"/>
        <v>0</v>
      </c>
      <c r="CN45" s="370">
        <f t="shared" si="732"/>
        <v>0</v>
      </c>
      <c r="CO45" s="370">
        <f t="shared" si="732"/>
        <v>0</v>
      </c>
      <c r="CP45" s="370">
        <f t="shared" si="732"/>
        <v>0</v>
      </c>
      <c r="CQ45" s="370">
        <f t="shared" si="732"/>
        <v>1</v>
      </c>
      <c r="CR45" s="370">
        <f t="shared" si="732"/>
        <v>15</v>
      </c>
      <c r="CS45" s="370">
        <f t="shared" si="732"/>
        <v>0</v>
      </c>
      <c r="CT45" s="370">
        <f t="shared" si="732"/>
        <v>0</v>
      </c>
      <c r="CU45" s="370">
        <f t="shared" si="732"/>
        <v>3</v>
      </c>
      <c r="CV45" s="370">
        <f t="shared" si="732"/>
        <v>65.333333333333329</v>
      </c>
      <c r="CW45" s="370">
        <f t="shared" si="732"/>
        <v>0</v>
      </c>
      <c r="CX45" s="370">
        <f t="shared" si="732"/>
        <v>0</v>
      </c>
      <c r="CY45" s="370">
        <f t="shared" si="732"/>
        <v>2</v>
      </c>
      <c r="CZ45" s="370">
        <f t="shared" si="732"/>
        <v>112</v>
      </c>
      <c r="DA45" s="370">
        <f t="shared" si="732"/>
        <v>0</v>
      </c>
      <c r="DB45" s="370">
        <f t="shared" si="732"/>
        <v>0</v>
      </c>
      <c r="DC45" s="370">
        <f t="shared" si="732"/>
        <v>0</v>
      </c>
      <c r="DD45" s="370">
        <f t="shared" si="732"/>
        <v>0</v>
      </c>
      <c r="DE45" s="370">
        <f t="shared" si="732"/>
        <v>0</v>
      </c>
      <c r="DF45" s="370">
        <f>SUM(DF46:DF54)</f>
        <v>0</v>
      </c>
      <c r="DG45" s="370">
        <f t="shared" si="732"/>
        <v>0</v>
      </c>
      <c r="DH45" s="370">
        <f t="shared" si="732"/>
        <v>0</v>
      </c>
      <c r="DI45" s="370">
        <f t="shared" si="732"/>
        <v>0</v>
      </c>
      <c r="DJ45" s="370">
        <f t="shared" si="732"/>
        <v>0</v>
      </c>
      <c r="DK45" s="370">
        <f t="shared" si="732"/>
        <v>5</v>
      </c>
      <c r="DL45" s="370">
        <f t="shared" si="732"/>
        <v>71</v>
      </c>
      <c r="DM45" s="370">
        <f t="shared" si="732"/>
        <v>0</v>
      </c>
      <c r="DN45" s="370">
        <f t="shared" si="732"/>
        <v>0</v>
      </c>
      <c r="DO45" s="370">
        <f t="shared" si="732"/>
        <v>0</v>
      </c>
      <c r="DP45" s="370">
        <f t="shared" si="732"/>
        <v>0</v>
      </c>
      <c r="DQ45" s="370">
        <f t="shared" si="732"/>
        <v>0</v>
      </c>
      <c r="DR45" s="370">
        <f t="shared" si="732"/>
        <v>0</v>
      </c>
      <c r="DS45" s="370">
        <f t="shared" si="732"/>
        <v>493.13333333333333</v>
      </c>
      <c r="DT45" s="370">
        <f t="shared" si="732"/>
        <v>275</v>
      </c>
      <c r="DU45" s="371">
        <f t="shared" si="39"/>
        <v>275</v>
      </c>
      <c r="DV45" s="342"/>
      <c r="DW45" s="372"/>
      <c r="DX45" s="365"/>
      <c r="DY45" s="365"/>
      <c r="DZ45" s="369"/>
      <c r="EA45" s="364">
        <v>6</v>
      </c>
      <c r="EB45" s="365" t="s">
        <v>55</v>
      </c>
      <c r="EC45" s="366" t="s">
        <v>50</v>
      </c>
      <c r="ED45" s="367">
        <v>1</v>
      </c>
      <c r="EE45" s="365"/>
      <c r="EF45" s="365"/>
      <c r="EG45" s="365"/>
      <c r="EH45" s="365"/>
      <c r="EI45" s="365"/>
      <c r="EJ45" s="365"/>
      <c r="EK45" s="365"/>
      <c r="EL45" s="365"/>
      <c r="EM45" s="365"/>
      <c r="EN45" s="365"/>
      <c r="EO45" s="336">
        <f>SUM(EO46:EO54)</f>
        <v>94</v>
      </c>
      <c r="EP45" s="336">
        <f t="shared" ref="EP45:GG45" si="733">SUM(EP46:EQ54)</f>
        <v>250</v>
      </c>
      <c r="EQ45" s="336">
        <f>SUM(EQ46:EQ54)</f>
        <v>136</v>
      </c>
      <c r="ER45" s="336">
        <f t="shared" si="733"/>
        <v>26</v>
      </c>
      <c r="ES45" s="336">
        <f>SUM(ES46:ES54)</f>
        <v>16</v>
      </c>
      <c r="ET45" s="336">
        <f t="shared" si="733"/>
        <v>0</v>
      </c>
      <c r="EU45" s="336">
        <f t="shared" si="733"/>
        <v>0</v>
      </c>
      <c r="EV45" s="336">
        <f t="shared" si="733"/>
        <v>0</v>
      </c>
      <c r="EW45" s="336">
        <f t="shared" si="733"/>
        <v>4</v>
      </c>
      <c r="EX45" s="336">
        <f>SUM(EX46:EX54)</f>
        <v>4</v>
      </c>
      <c r="EY45" s="336">
        <f>SUM(EY46:EY54)</f>
        <v>34.299999999999997</v>
      </c>
      <c r="EZ45" s="336">
        <f t="shared" si="733"/>
        <v>0</v>
      </c>
      <c r="FA45" s="336">
        <f t="shared" si="733"/>
        <v>0</v>
      </c>
      <c r="FB45" s="336">
        <f t="shared" si="733"/>
        <v>0</v>
      </c>
      <c r="FC45" s="336">
        <f>SUM(FC46:FC54)</f>
        <v>0</v>
      </c>
      <c r="FD45" s="336">
        <f t="shared" si="733"/>
        <v>32</v>
      </c>
      <c r="FE45" s="336">
        <f>SUM(FE46:FE54)</f>
        <v>30</v>
      </c>
      <c r="FF45" s="336">
        <f t="shared" si="733"/>
        <v>0</v>
      </c>
      <c r="FG45" s="336">
        <f t="shared" si="733"/>
        <v>4</v>
      </c>
      <c r="FH45" s="336">
        <f t="shared" si="733"/>
        <v>69.333333333333329</v>
      </c>
      <c r="FI45" s="336">
        <f>SUM(FI46:FI54)</f>
        <v>65.333333333333329</v>
      </c>
      <c r="FJ45" s="336">
        <f t="shared" si="733"/>
        <v>0</v>
      </c>
      <c r="FK45" s="336">
        <f>SUM(FK46:FK54)</f>
        <v>0</v>
      </c>
      <c r="FL45" s="336">
        <f t="shared" si="733"/>
        <v>169</v>
      </c>
      <c r="FM45" s="336">
        <f>SUM(FM46:FM54)</f>
        <v>166</v>
      </c>
      <c r="FN45" s="336">
        <f t="shared" si="733"/>
        <v>0</v>
      </c>
      <c r="FO45" s="336">
        <f>SUM(FO46:FO54)</f>
        <v>0</v>
      </c>
      <c r="FP45" s="336">
        <f t="shared" si="733"/>
        <v>0</v>
      </c>
      <c r="FQ45" s="336">
        <f>SUM(FQ46:FQ54)</f>
        <v>0</v>
      </c>
      <c r="FR45" s="336">
        <f t="shared" si="733"/>
        <v>7</v>
      </c>
      <c r="FS45" s="336">
        <f>SUM(FS46:FS54)</f>
        <v>6</v>
      </c>
      <c r="FT45" s="336">
        <f>SUM(FT46:FW54)</f>
        <v>0</v>
      </c>
      <c r="FU45" s="336">
        <f>SUM(FU46:FU54)</f>
        <v>0</v>
      </c>
      <c r="FV45" s="336">
        <f t="shared" ref="FV45" si="734">SUM(FV46:FW54)</f>
        <v>0</v>
      </c>
      <c r="FW45" s="336">
        <f>SUM(FW46:FW54)</f>
        <v>0</v>
      </c>
      <c r="FX45" s="336">
        <f t="shared" si="733"/>
        <v>71</v>
      </c>
      <c r="FY45" s="336">
        <f>SUM(FY46:FY54)</f>
        <v>71</v>
      </c>
      <c r="FZ45" s="336">
        <f t="shared" si="733"/>
        <v>6</v>
      </c>
      <c r="GA45" s="336">
        <f>SUM(GA46:GA54)</f>
        <v>0</v>
      </c>
      <c r="GB45" s="336">
        <f t="shared" si="733"/>
        <v>0</v>
      </c>
      <c r="GC45" s="336">
        <f>SUM(GC46:GC54)</f>
        <v>0</v>
      </c>
      <c r="GD45" s="336">
        <f t="shared" si="733"/>
        <v>0</v>
      </c>
      <c r="GE45" s="336">
        <f>SUM(GE46:GE54)</f>
        <v>0</v>
      </c>
      <c r="GF45" s="336">
        <f t="shared" si="733"/>
        <v>0</v>
      </c>
      <c r="GG45" s="336">
        <f t="shared" si="733"/>
        <v>622.63333333333333</v>
      </c>
      <c r="GH45" s="336">
        <f>SUM(GH46:GH54)</f>
        <v>622.63333333333333</v>
      </c>
      <c r="GI45" s="336">
        <f>SUM(GI46:GI54)</f>
        <v>327</v>
      </c>
      <c r="GJ45" s="373"/>
      <c r="GK45" s="374"/>
      <c r="GL45" s="372"/>
      <c r="GM45" s="375" t="s">
        <v>138</v>
      </c>
      <c r="GN45" s="376"/>
      <c r="GO45" s="377">
        <v>700</v>
      </c>
      <c r="GQ45" s="378"/>
      <c r="GR45" s="378"/>
      <c r="GS45" s="379"/>
      <c r="GT45" s="379"/>
      <c r="GU45" s="380"/>
      <c r="GV45" s="339"/>
      <c r="GW45" s="381"/>
    </row>
    <row r="46" spans="1:205" ht="25.5" customHeight="1" x14ac:dyDescent="0.35">
      <c r="A46" s="24"/>
      <c r="B46" s="1" t="s">
        <v>98</v>
      </c>
      <c r="C46" s="128" t="s">
        <v>91</v>
      </c>
      <c r="D46" s="127" t="s">
        <v>92</v>
      </c>
      <c r="E46" s="128" t="s">
        <v>93</v>
      </c>
      <c r="F46" s="127" t="s">
        <v>94</v>
      </c>
      <c r="G46" s="128" t="s">
        <v>95</v>
      </c>
      <c r="H46" s="128">
        <v>50</v>
      </c>
      <c r="I46" s="128">
        <v>1</v>
      </c>
      <c r="J46" s="128">
        <v>2</v>
      </c>
      <c r="K46" s="128">
        <f>SUM(J46)*2</f>
        <v>4</v>
      </c>
      <c r="L46" s="153">
        <v>4</v>
      </c>
      <c r="M46" s="129">
        <f t="shared" ref="M46" si="735">SUM(N46+P46+R46+T46+V46)</f>
        <v>4</v>
      </c>
      <c r="N46" s="14">
        <v>4</v>
      </c>
      <c r="O46" s="11">
        <f>SUM(N46)*I46</f>
        <v>4</v>
      </c>
      <c r="P46" s="14"/>
      <c r="Q46" s="11">
        <f t="shared" ref="Q46" si="736">J46*P46</f>
        <v>0</v>
      </c>
      <c r="R46" s="14"/>
      <c r="S46" s="11">
        <f>SUM(R46)*J46</f>
        <v>0</v>
      </c>
      <c r="T46" s="14"/>
      <c r="U46" s="11">
        <f>SUM(T46)*K46</f>
        <v>0</v>
      </c>
      <c r="V46" s="14"/>
      <c r="W46" s="11">
        <f>SUM(V46)*J46*5</f>
        <v>0</v>
      </c>
      <c r="X46" s="80">
        <f>SUM(J46*AX46*2+K46*AZ46*2)</f>
        <v>0</v>
      </c>
      <c r="Y46" s="354">
        <f>SUM(L46*15/100*J46)</f>
        <v>1.2</v>
      </c>
      <c r="Z46" s="14"/>
      <c r="AA46" s="11"/>
      <c r="AB46" s="14"/>
      <c r="AC46" s="80">
        <f>SUM(AB46)*3*H46/5</f>
        <v>0</v>
      </c>
      <c r="AD46" s="14"/>
      <c r="AE46" s="82">
        <f>SUM(AD46*H46*(30+4))</f>
        <v>0</v>
      </c>
      <c r="AF46" s="14"/>
      <c r="AG46" s="11">
        <f>SUM(AF46*H46*3)</f>
        <v>0</v>
      </c>
      <c r="AH46" s="14"/>
      <c r="AI46" s="80">
        <f>SUM(AH46*H46/3)</f>
        <v>0</v>
      </c>
      <c r="AJ46" s="14"/>
      <c r="AK46" s="80">
        <f>SUM(AJ46*H46*2/3)</f>
        <v>0</v>
      </c>
      <c r="AL46" s="14"/>
      <c r="AM46" s="11">
        <f>SUM(AL46*H46)</f>
        <v>0</v>
      </c>
      <c r="AN46" s="14"/>
      <c r="AO46" s="11">
        <f>SUM(AN46*J46)</f>
        <v>0</v>
      </c>
      <c r="AP46" s="14"/>
      <c r="AQ46" s="80">
        <f>SUM(AP46*H46*2)</f>
        <v>0</v>
      </c>
      <c r="AR46" s="14"/>
      <c r="AS46" s="80">
        <f>SUM(J46*AR46*6)</f>
        <v>0</v>
      </c>
      <c r="AT46" s="14"/>
      <c r="AU46" s="80">
        <f t="shared" ref="AU46:AU48" si="737">AT46*H46/3</f>
        <v>0</v>
      </c>
      <c r="AV46" s="14"/>
      <c r="AW46" s="11">
        <f>SUM(AV46*H46/3)</f>
        <v>0</v>
      </c>
      <c r="AX46" s="14"/>
      <c r="AY46" s="80">
        <f>SUM(J46*AX46*8)</f>
        <v>0</v>
      </c>
      <c r="AZ46" s="14"/>
      <c r="BA46" s="80">
        <f>SUM(AZ46*K46*5*6)</f>
        <v>0</v>
      </c>
      <c r="BB46" s="14"/>
      <c r="BC46" s="80">
        <f>SUM(BB46*K46*4*6)</f>
        <v>0</v>
      </c>
      <c r="BD46" s="14"/>
      <c r="BE46" s="10">
        <f>SUM(BD46*50)</f>
        <v>0</v>
      </c>
      <c r="BF46" s="81">
        <f t="shared" ref="BF46:BF48" si="738">O46+Q46+S46+U46+W46+X46+Y46+AA46+AC46+AE46+AG46+AI46+AK46+AM46+AO46+AQ46+AS46+AU46+AW46+AY46+BA46+BC46+BE46</f>
        <v>5.2</v>
      </c>
      <c r="BG46" s="81">
        <f>BA46+AY46+AW46+AS46+AQ46+X46+W46+U46+S46+Q46+O46</f>
        <v>4</v>
      </c>
      <c r="BH46" s="80"/>
      <c r="BI46" s="80"/>
      <c r="BJ46" s="4"/>
      <c r="BK46" s="4"/>
      <c r="BL46" s="4"/>
      <c r="BM46" s="141"/>
      <c r="BN46" s="24"/>
      <c r="BO46" s="1" t="s">
        <v>183</v>
      </c>
      <c r="BP46" s="127" t="s">
        <v>91</v>
      </c>
      <c r="BQ46" s="139" t="s">
        <v>84</v>
      </c>
      <c r="BR46" s="143" t="s">
        <v>113</v>
      </c>
      <c r="BS46" s="139" t="s">
        <v>185</v>
      </c>
      <c r="BT46" s="127">
        <v>10</v>
      </c>
      <c r="BU46" s="128">
        <v>1</v>
      </c>
      <c r="BV46" s="128"/>
      <c r="BW46" s="128"/>
      <c r="BX46" s="128"/>
      <c r="BY46" s="1"/>
      <c r="BZ46" s="129">
        <f t="shared" ref="BZ46" si="739">SUM(CA46+CC46+CE46+CG46+CI46)</f>
        <v>0</v>
      </c>
      <c r="CA46" s="14"/>
      <c r="CB46" s="11">
        <f t="shared" ref="CB46" si="740">SUM(CA46)*BV46</f>
        <v>0</v>
      </c>
      <c r="CC46" s="14"/>
      <c r="CD46" s="11">
        <f t="shared" ref="CD46" si="741">BW46*CC46</f>
        <v>0</v>
      </c>
      <c r="CE46" s="14"/>
      <c r="CF46" s="11">
        <f t="shared" ref="CF46" si="742">SUM(CE46)*BW46</f>
        <v>0</v>
      </c>
      <c r="CG46" s="14"/>
      <c r="CH46" s="11">
        <f t="shared" ref="CH46" si="743">SUM(CG46)*BX46</f>
        <v>0</v>
      </c>
      <c r="CI46" s="14"/>
      <c r="CJ46" s="11">
        <f t="shared" ref="CJ46" si="744">SUM(CI46)*BW46*5</f>
        <v>0</v>
      </c>
      <c r="CK46" s="80">
        <v>0</v>
      </c>
      <c r="CL46" s="80">
        <f t="shared" ref="CL46" si="745">BY46*BW46*0.05</f>
        <v>0</v>
      </c>
      <c r="CM46" s="14"/>
      <c r="CN46" s="11"/>
      <c r="CO46" s="14"/>
      <c r="CP46" s="80">
        <f t="shared" ref="CP46" si="746">SUM(CO46)*3*BU46/5</f>
        <v>0</v>
      </c>
      <c r="CQ46" s="14">
        <v>1</v>
      </c>
      <c r="CR46" s="82">
        <f>SUM(CQ46*BU46*(15))</f>
        <v>15</v>
      </c>
      <c r="CS46" s="14"/>
      <c r="CT46" s="11">
        <f t="shared" ref="CT46" si="747">SUM(CS46*BU46*3)</f>
        <v>0</v>
      </c>
      <c r="CU46" s="14"/>
      <c r="CV46" s="80">
        <f t="shared" ref="CV46" si="748">SUM(CU46*BU46/3)</f>
        <v>0</v>
      </c>
      <c r="CW46" s="14"/>
      <c r="CX46" s="80">
        <f t="shared" ref="CX46" si="749">SUM(CW46*BU46*2/3)</f>
        <v>0</v>
      </c>
      <c r="CY46" s="14"/>
      <c r="CZ46" s="11">
        <f t="shared" ref="CZ46" si="750">SUM(CY46*BU46)</f>
        <v>0</v>
      </c>
      <c r="DA46" s="14"/>
      <c r="DB46" s="11">
        <f t="shared" ref="DB46" si="751">SUM(DA46*BW46)</f>
        <v>0</v>
      </c>
      <c r="DC46" s="14"/>
      <c r="DD46" s="80">
        <f t="shared" ref="DD46" si="752">SUM(DC46*BU46*2)</f>
        <v>0</v>
      </c>
      <c r="DE46" s="14"/>
      <c r="DF46" s="80">
        <f t="shared" ref="DF46" si="753">SUM(BW46*DE46*6)</f>
        <v>0</v>
      </c>
      <c r="DG46" s="14"/>
      <c r="DH46" s="80">
        <f t="shared" ref="DH46" si="754">DG46*BU46/3</f>
        <v>0</v>
      </c>
      <c r="DI46" s="14"/>
      <c r="DJ46" s="11">
        <f>SUM(DI46*BU46/3)</f>
        <v>0</v>
      </c>
      <c r="DK46" s="14"/>
      <c r="DL46" s="80">
        <f t="shared" ref="DL46" si="755">SUM(BW46*DK46*8)</f>
        <v>0</v>
      </c>
      <c r="DM46" s="14"/>
      <c r="DN46" s="80">
        <f>DM46*3*BX46*8</f>
        <v>0</v>
      </c>
      <c r="DO46" s="14"/>
      <c r="DP46" s="80">
        <f t="shared" ref="DP46" si="756">SUM(DO46*BX46*4*6)</f>
        <v>0</v>
      </c>
      <c r="DQ46" s="14"/>
      <c r="DR46" s="10">
        <f t="shared" ref="DR46" si="757">SUM(DQ46*50)</f>
        <v>0</v>
      </c>
      <c r="DS46" s="81">
        <f t="shared" ref="DS46" si="758">CB46+CD46+CF46+CH46+CJ46+CK46+CL46+CN46+CP46+CR46+CT46+CV46+CX46+CZ46+DB46+DD46+DF46+DH46+DJ46+DL46+DN46+DP46+DR46</f>
        <v>15</v>
      </c>
      <c r="DT46" s="81">
        <f t="shared" ref="DT46" si="759">DP46+DN46+DL46+DJ46+DF46+DD46+CK46+CJ46+CH46+CF46+CD46+CB46</f>
        <v>0</v>
      </c>
      <c r="DU46" s="112">
        <f t="shared" si="39"/>
        <v>0</v>
      </c>
      <c r="DV46" s="140"/>
      <c r="DW46" s="10"/>
      <c r="DX46" s="1"/>
      <c r="DY46" s="1"/>
      <c r="DZ46" s="176"/>
      <c r="EA46" s="24"/>
      <c r="EB46" s="10"/>
      <c r="EC46" s="142"/>
      <c r="ED46" s="142"/>
      <c r="EE46" s="4"/>
      <c r="EF46" s="4"/>
      <c r="EG46" s="4"/>
      <c r="EH46" s="4"/>
      <c r="EI46" s="4"/>
      <c r="EJ46" s="4"/>
      <c r="EK46" s="4"/>
      <c r="EL46" s="4"/>
      <c r="EM46" s="4"/>
      <c r="EN46" s="4"/>
      <c r="EO46" s="9">
        <f t="shared" ref="EO46:EO54" si="760">O46+CB46</f>
        <v>4</v>
      </c>
      <c r="EP46" s="9">
        <f t="shared" ref="EP46:EP54" si="761">P46+CC46</f>
        <v>0</v>
      </c>
      <c r="EQ46" s="9">
        <f t="shared" ref="EQ46:EQ54" si="762">Q46+CD46</f>
        <v>0</v>
      </c>
      <c r="ER46" s="9">
        <f t="shared" ref="ER46:ER54" si="763">R46+CE46</f>
        <v>0</v>
      </c>
      <c r="ES46" s="9">
        <f t="shared" ref="ES46:ES54" si="764">S46+CF46</f>
        <v>0</v>
      </c>
      <c r="ET46" s="9">
        <f t="shared" ref="ET46:ET54" si="765">T46+CG46</f>
        <v>0</v>
      </c>
      <c r="EU46" s="9">
        <f t="shared" ref="EU46:EU54" si="766">U46+CH46</f>
        <v>0</v>
      </c>
      <c r="EV46" s="9">
        <f t="shared" ref="EV46:EV54" si="767">V46+CI46</f>
        <v>0</v>
      </c>
      <c r="EW46" s="9">
        <f t="shared" ref="EW46:EW54" si="768">W46+CJ46</f>
        <v>0</v>
      </c>
      <c r="EX46" s="9">
        <f t="shared" ref="EX46:EX54" si="769">X46+CK46</f>
        <v>0</v>
      </c>
      <c r="EY46" s="9">
        <f t="shared" ref="EY46:EY54" si="770">Y46+CL46</f>
        <v>1.2</v>
      </c>
      <c r="EZ46" s="9">
        <f t="shared" ref="EZ46:EZ54" si="771">Z46+CM46</f>
        <v>0</v>
      </c>
      <c r="FA46" s="9">
        <f t="shared" ref="FA46:FA54" si="772">AA46+CN46</f>
        <v>0</v>
      </c>
      <c r="FB46" s="9">
        <f t="shared" ref="FB46:FB54" si="773">AB46+CO46</f>
        <v>0</v>
      </c>
      <c r="FC46" s="9">
        <f t="shared" ref="FC46:FC54" si="774">AC46+CP46</f>
        <v>0</v>
      </c>
      <c r="FD46" s="9">
        <f t="shared" ref="FD46:FD54" si="775">AD46+CQ46</f>
        <v>1</v>
      </c>
      <c r="FE46" s="9">
        <f t="shared" ref="FE46:FE54" si="776">AE46+CR46</f>
        <v>15</v>
      </c>
      <c r="FF46" s="9">
        <f t="shared" ref="FF46:FF54" si="777">AF46+CS46</f>
        <v>0</v>
      </c>
      <c r="FG46" s="9">
        <f t="shared" ref="FG46:FG54" si="778">AG46+CT46</f>
        <v>0</v>
      </c>
      <c r="FH46" s="9">
        <f t="shared" ref="FH46:FH54" si="779">AH46+CU46</f>
        <v>0</v>
      </c>
      <c r="FI46" s="9">
        <f t="shared" ref="FI46:FI54" si="780">AI46+CV46</f>
        <v>0</v>
      </c>
      <c r="FJ46" s="9">
        <f t="shared" ref="FJ46:FJ54" si="781">AJ46+CW46</f>
        <v>0</v>
      </c>
      <c r="FK46" s="9">
        <f t="shared" ref="FK46:FK54" si="782">AK46+CX46</f>
        <v>0</v>
      </c>
      <c r="FL46" s="9">
        <f t="shared" ref="FL46:FL54" si="783">AL46+CY46</f>
        <v>0</v>
      </c>
      <c r="FM46" s="9">
        <f t="shared" ref="FM46:FM54" si="784">AM46+CZ46</f>
        <v>0</v>
      </c>
      <c r="FN46" s="9">
        <f t="shared" ref="FN46:FN54" si="785">AN46+DA46</f>
        <v>0</v>
      </c>
      <c r="FO46" s="9">
        <f t="shared" ref="FO46:FO54" si="786">AO46+DB46</f>
        <v>0</v>
      </c>
      <c r="FP46" s="9">
        <f t="shared" ref="FP46:FP54" si="787">AP46+DC46</f>
        <v>0</v>
      </c>
      <c r="FQ46" s="9">
        <f t="shared" ref="FQ46:FQ54" si="788">AQ46+DD46</f>
        <v>0</v>
      </c>
      <c r="FR46" s="9">
        <f t="shared" ref="FR46:FR54" si="789">AR46+DE46</f>
        <v>0</v>
      </c>
      <c r="FS46" s="9">
        <f t="shared" ref="FS46:FS54" si="790">AS46+DF46</f>
        <v>0</v>
      </c>
      <c r="FT46" s="9">
        <f t="shared" ref="FT46:FT54" si="791">AT46+DG46</f>
        <v>0</v>
      </c>
      <c r="FU46" s="9">
        <f t="shared" ref="FU46:FU54" si="792">AU46+DH46</f>
        <v>0</v>
      </c>
      <c r="FV46" s="9">
        <f t="shared" ref="FV46:FV54" si="793">AV46+DI46</f>
        <v>0</v>
      </c>
      <c r="FW46" s="9">
        <f t="shared" ref="FW46:FW54" si="794">AW46+DJ46</f>
        <v>0</v>
      </c>
      <c r="FX46" s="9">
        <f t="shared" ref="FX46:FX54" si="795">AV46+DI46</f>
        <v>0</v>
      </c>
      <c r="FY46" s="9">
        <f t="shared" ref="FY46:FY54" si="796">DL46+AY46</f>
        <v>0</v>
      </c>
      <c r="FZ46" s="9">
        <f t="shared" ref="FZ46:FZ54" si="797">AX46+DK46</f>
        <v>0</v>
      </c>
      <c r="GA46" s="9">
        <f t="shared" ref="GA46:GA54" si="798">DM46+AZ46</f>
        <v>0</v>
      </c>
      <c r="GB46" s="9">
        <f t="shared" ref="GB46:GB54" si="799">AZ46+DM46</f>
        <v>0</v>
      </c>
      <c r="GC46" s="9">
        <f t="shared" ref="GC46:GC54" si="800">BA46+DN46</f>
        <v>0</v>
      </c>
      <c r="GD46" s="9">
        <f t="shared" ref="GD46:GD54" si="801">BB46+DO46</f>
        <v>0</v>
      </c>
      <c r="GE46" s="9">
        <f t="shared" ref="GE46:GE54" si="802">BC46+DP46</f>
        <v>0</v>
      </c>
      <c r="GF46" s="9">
        <f t="shared" ref="GF46:GF54" si="803">BD46+DQ46</f>
        <v>0</v>
      </c>
      <c r="GG46" s="9">
        <f t="shared" ref="GG46:GG54" si="804">BE46+DR46</f>
        <v>0</v>
      </c>
      <c r="GH46" s="9">
        <f t="shared" ref="GH46:GH54" si="805">BF46+DS46</f>
        <v>20.2</v>
      </c>
      <c r="GI46" s="9">
        <f t="shared" ref="GI46:GI54" si="806">SUM(BG46+DT46)</f>
        <v>4</v>
      </c>
      <c r="GJ46" s="133"/>
      <c r="GK46" s="134"/>
      <c r="GL46" s="4"/>
      <c r="GM46" s="223"/>
      <c r="GN46" s="4"/>
      <c r="GO46" s="138"/>
      <c r="GQ46" s="9"/>
      <c r="GR46" s="9"/>
      <c r="GS46" s="1"/>
      <c r="GT46" s="128"/>
      <c r="GU46" s="32"/>
      <c r="GV46" s="4"/>
      <c r="GW46" s="40"/>
    </row>
    <row r="47" spans="1:205" ht="24.95" customHeight="1" x14ac:dyDescent="0.35">
      <c r="A47" s="356"/>
      <c r="B47" s="357" t="s">
        <v>98</v>
      </c>
      <c r="C47" s="358" t="s">
        <v>96</v>
      </c>
      <c r="D47" s="359" t="s">
        <v>92</v>
      </c>
      <c r="E47" s="128" t="s">
        <v>93</v>
      </c>
      <c r="F47" s="128" t="s">
        <v>97</v>
      </c>
      <c r="G47" s="143" t="s">
        <v>95</v>
      </c>
      <c r="H47" s="128">
        <v>100</v>
      </c>
      <c r="I47" s="128">
        <v>1</v>
      </c>
      <c r="J47" s="128">
        <v>5</v>
      </c>
      <c r="K47" s="128">
        <f>SUM(J47)*2</f>
        <v>10</v>
      </c>
      <c r="L47" s="153">
        <v>4</v>
      </c>
      <c r="M47" s="129">
        <f>SUM(N47+P47+R47+T47+V47)</f>
        <v>4</v>
      </c>
      <c r="N47" s="14">
        <v>4</v>
      </c>
      <c r="O47" s="360">
        <f>SUM(N47)*I47</f>
        <v>4</v>
      </c>
      <c r="P47" s="14"/>
      <c r="Q47" s="360">
        <f>J47*P47</f>
        <v>0</v>
      </c>
      <c r="R47" s="14"/>
      <c r="S47" s="360">
        <f>SUM(R47)*J47</f>
        <v>0</v>
      </c>
      <c r="T47" s="14"/>
      <c r="U47" s="360">
        <f>SUM(T47)*K47</f>
        <v>0</v>
      </c>
      <c r="V47" s="14"/>
      <c r="W47" s="11">
        <f>SUM(V47)*J47*5</f>
        <v>0</v>
      </c>
      <c r="X47" s="337">
        <f>SUM(J47*AX47*2+K47*AZ47*2)</f>
        <v>0</v>
      </c>
      <c r="Y47" s="338">
        <f>SUM(L47*15/100*J47)</f>
        <v>3</v>
      </c>
      <c r="Z47" s="14"/>
      <c r="AA47" s="11"/>
      <c r="AB47" s="14"/>
      <c r="AC47" s="337">
        <f>SUM(AB47)*3*H47/5</f>
        <v>0</v>
      </c>
      <c r="AD47" s="14"/>
      <c r="AE47" s="361">
        <f>SUM(AD47*H47*(30+4))</f>
        <v>0</v>
      </c>
      <c r="AF47" s="14"/>
      <c r="AG47" s="11">
        <f>SUM(AF47*H47*3)</f>
        <v>0</v>
      </c>
      <c r="AH47" s="14"/>
      <c r="AI47" s="337">
        <f>SUM(AH47*H47/3)</f>
        <v>0</v>
      </c>
      <c r="AJ47" s="14"/>
      <c r="AK47" s="337">
        <f>SUM(AJ47*H47*2/3)</f>
        <v>0</v>
      </c>
      <c r="AL47" s="14"/>
      <c r="AM47" s="360">
        <f>SUM(AL47*H47)</f>
        <v>0</v>
      </c>
      <c r="AN47" s="14"/>
      <c r="AO47" s="360">
        <f>SUM(AN47*J47)</f>
        <v>0</v>
      </c>
      <c r="AP47" s="14"/>
      <c r="AQ47" s="337">
        <f>SUM(AP47*H47*2)</f>
        <v>0</v>
      </c>
      <c r="AR47" s="14"/>
      <c r="AS47" s="337">
        <f>SUM(J47*AR47*6)</f>
        <v>0</v>
      </c>
      <c r="AT47" s="362"/>
      <c r="AU47" s="337">
        <f t="shared" si="737"/>
        <v>0</v>
      </c>
      <c r="AV47" s="362"/>
      <c r="AW47" s="360">
        <f>SUM(AV47*H47/3)</f>
        <v>0</v>
      </c>
      <c r="AX47" s="14"/>
      <c r="AY47" s="337">
        <f>SUM(J47*AX47*8)</f>
        <v>0</v>
      </c>
      <c r="AZ47" s="362"/>
      <c r="BA47" s="337">
        <f>SUM(AZ47*K47*5*6)</f>
        <v>0</v>
      </c>
      <c r="BB47" s="14"/>
      <c r="BC47" s="337">
        <f>SUM(BB47*K47*4*6)</f>
        <v>0</v>
      </c>
      <c r="BD47" s="14"/>
      <c r="BE47" s="10">
        <f>SUM(BD47*50)</f>
        <v>0</v>
      </c>
      <c r="BF47" s="338">
        <f t="shared" si="738"/>
        <v>7</v>
      </c>
      <c r="BG47" s="338">
        <f t="shared" ref="BG47:BG50" si="807">BA47+AY47+AW47+AS47+AQ47+X47+W47+U47+S47+Q47+O47</f>
        <v>4</v>
      </c>
      <c r="BH47" s="81"/>
      <c r="BI47" s="81"/>
      <c r="BJ47" s="1"/>
      <c r="BK47" s="1"/>
      <c r="BL47" s="1"/>
      <c r="BM47" s="363"/>
      <c r="BN47" s="24"/>
      <c r="BO47" s="1" t="s">
        <v>98</v>
      </c>
      <c r="BP47" s="128" t="s">
        <v>96</v>
      </c>
      <c r="BQ47" s="127" t="s">
        <v>92</v>
      </c>
      <c r="BR47" s="128" t="s">
        <v>93</v>
      </c>
      <c r="BS47" s="128" t="s">
        <v>131</v>
      </c>
      <c r="BT47" s="127">
        <v>2</v>
      </c>
      <c r="BU47" s="128">
        <v>120</v>
      </c>
      <c r="BV47" s="128">
        <v>1</v>
      </c>
      <c r="BW47" s="128">
        <v>4</v>
      </c>
      <c r="BX47" s="128">
        <f>SUM(BW47)*2</f>
        <v>8</v>
      </c>
      <c r="BY47" s="1">
        <v>18</v>
      </c>
      <c r="BZ47" s="129">
        <f>SUM(CA47+CC47+CE47+CG47+CI47)</f>
        <v>18</v>
      </c>
      <c r="CA47" s="14">
        <v>8</v>
      </c>
      <c r="CB47" s="11">
        <f>SUM(CA47)*BV47</f>
        <v>8</v>
      </c>
      <c r="CC47" s="14">
        <v>8</v>
      </c>
      <c r="CD47" s="11">
        <f>BW47*CC47</f>
        <v>32</v>
      </c>
      <c r="CE47" s="14">
        <v>2</v>
      </c>
      <c r="CF47" s="11">
        <f>SUM(CE47)*BW47</f>
        <v>8</v>
      </c>
      <c r="CG47" s="14"/>
      <c r="CH47" s="11">
        <f>SUM(CG47)*BX47</f>
        <v>0</v>
      </c>
      <c r="CI47" s="14"/>
      <c r="CJ47" s="11">
        <f>SUM(CI47)*BW47*5</f>
        <v>0</v>
      </c>
      <c r="CK47" s="80">
        <v>0</v>
      </c>
      <c r="CL47" s="81">
        <f>SUM(BY47*15/100*BW47)</f>
        <v>10.8</v>
      </c>
      <c r="CM47" s="14"/>
      <c r="CN47" s="11"/>
      <c r="CO47" s="14"/>
      <c r="CP47" s="80">
        <f>SUM(CO47)*3*BU47/5</f>
        <v>0</v>
      </c>
      <c r="CQ47" s="14"/>
      <c r="CR47" s="82">
        <f>SUM(CQ47*BU47*(30+4))</f>
        <v>0</v>
      </c>
      <c r="CS47" s="14"/>
      <c r="CT47" s="11">
        <f>SUM(CS47*BU47*3)</f>
        <v>0</v>
      </c>
      <c r="CU47" s="14">
        <v>1</v>
      </c>
      <c r="CV47" s="80">
        <f>SUM(CU47*BU47/3)</f>
        <v>40</v>
      </c>
      <c r="CW47" s="14"/>
      <c r="CX47" s="80">
        <f>SUM(CW47*BU47*2/3)</f>
        <v>0</v>
      </c>
      <c r="CY47" s="14"/>
      <c r="CZ47" s="11">
        <f>SUM(CY47*BU47)</f>
        <v>0</v>
      </c>
      <c r="DA47" s="14"/>
      <c r="DB47" s="11">
        <f>SUM(DA47*BW47)</f>
        <v>0</v>
      </c>
      <c r="DC47" s="14"/>
      <c r="DD47" s="80">
        <f>SUM(DC47*BU47*2)</f>
        <v>0</v>
      </c>
      <c r="DE47" s="14"/>
      <c r="DF47" s="80">
        <f>SUM(BW47*DE47*8)</f>
        <v>0</v>
      </c>
      <c r="DG47" s="14"/>
      <c r="DH47" s="80">
        <f>DG47*BU47/3</f>
        <v>0</v>
      </c>
      <c r="DI47" s="14"/>
      <c r="DJ47" s="11">
        <f>SUM(DI47*BU47/3)</f>
        <v>0</v>
      </c>
      <c r="DK47" s="14">
        <v>1</v>
      </c>
      <c r="DL47" s="80">
        <f>SUM(BW47*DK47*8)</f>
        <v>32</v>
      </c>
      <c r="DM47" s="14"/>
      <c r="DN47" s="80">
        <f>SUM(DM47*BX47*5*6)</f>
        <v>0</v>
      </c>
      <c r="DO47" s="14"/>
      <c r="DP47" s="80">
        <f>SUM(DO47*BX47*4*6)</f>
        <v>0</v>
      </c>
      <c r="DQ47" s="14"/>
      <c r="DR47" s="10">
        <f>SUM(DQ47*50)</f>
        <v>0</v>
      </c>
      <c r="DS47" s="81">
        <f>CB47+CD47+CF47+CH47+CJ47+CK47+CL47+CN47+CP47+CR47+CT47+CV47+CX47+CZ47+DB47+DD47+DF47+DH47+DJ47+DL47+DN47+DP47+DR47</f>
        <v>130.80000000000001</v>
      </c>
      <c r="DT47" s="81">
        <f>DP47+DN47+DL47+DJ47+DF47+DD47+CK47+CJ47+CH47+CF47+CD47+CB47</f>
        <v>80</v>
      </c>
      <c r="DU47" s="112">
        <f t="shared" si="39"/>
        <v>80</v>
      </c>
      <c r="DV47" s="140"/>
      <c r="DW47" s="4"/>
      <c r="DX47" s="4"/>
      <c r="DY47" s="4"/>
      <c r="DZ47" s="141"/>
      <c r="EA47" s="24"/>
      <c r="EB47" s="10"/>
      <c r="EC47" s="167"/>
      <c r="ED47" s="167"/>
      <c r="EE47" s="4"/>
      <c r="EF47" s="4"/>
      <c r="EG47" s="4"/>
      <c r="EH47" s="4"/>
      <c r="EI47" s="4"/>
      <c r="EJ47" s="4"/>
      <c r="EK47" s="4"/>
      <c r="EL47" s="4"/>
      <c r="EM47" s="4"/>
      <c r="EN47" s="4"/>
      <c r="EO47" s="9">
        <f t="shared" si="760"/>
        <v>12</v>
      </c>
      <c r="EP47" s="9">
        <f t="shared" si="761"/>
        <v>8</v>
      </c>
      <c r="EQ47" s="9">
        <f t="shared" si="762"/>
        <v>32</v>
      </c>
      <c r="ER47" s="9">
        <f t="shared" si="763"/>
        <v>2</v>
      </c>
      <c r="ES47" s="9">
        <f t="shared" si="764"/>
        <v>8</v>
      </c>
      <c r="ET47" s="9">
        <f t="shared" si="765"/>
        <v>0</v>
      </c>
      <c r="EU47" s="9">
        <f t="shared" si="766"/>
        <v>0</v>
      </c>
      <c r="EV47" s="9">
        <f t="shared" si="767"/>
        <v>0</v>
      </c>
      <c r="EW47" s="9">
        <f t="shared" si="768"/>
        <v>0</v>
      </c>
      <c r="EX47" s="9">
        <f t="shared" si="769"/>
        <v>0</v>
      </c>
      <c r="EY47" s="9">
        <f t="shared" si="770"/>
        <v>13.8</v>
      </c>
      <c r="EZ47" s="9">
        <f t="shared" si="771"/>
        <v>0</v>
      </c>
      <c r="FA47" s="9">
        <f t="shared" si="772"/>
        <v>0</v>
      </c>
      <c r="FB47" s="9">
        <f t="shared" si="773"/>
        <v>0</v>
      </c>
      <c r="FC47" s="9">
        <f t="shared" si="774"/>
        <v>0</v>
      </c>
      <c r="FD47" s="9">
        <f t="shared" si="775"/>
        <v>0</v>
      </c>
      <c r="FE47" s="9">
        <f t="shared" si="776"/>
        <v>0</v>
      </c>
      <c r="FF47" s="9">
        <f t="shared" si="777"/>
        <v>0</v>
      </c>
      <c r="FG47" s="9">
        <f t="shared" si="778"/>
        <v>0</v>
      </c>
      <c r="FH47" s="9">
        <f t="shared" si="779"/>
        <v>1</v>
      </c>
      <c r="FI47" s="9">
        <f t="shared" si="780"/>
        <v>40</v>
      </c>
      <c r="FJ47" s="9">
        <f t="shared" si="781"/>
        <v>0</v>
      </c>
      <c r="FK47" s="9">
        <f t="shared" si="782"/>
        <v>0</v>
      </c>
      <c r="FL47" s="9">
        <f t="shared" si="783"/>
        <v>0</v>
      </c>
      <c r="FM47" s="9">
        <f t="shared" si="784"/>
        <v>0</v>
      </c>
      <c r="FN47" s="9">
        <f t="shared" si="785"/>
        <v>0</v>
      </c>
      <c r="FO47" s="9">
        <f t="shared" si="786"/>
        <v>0</v>
      </c>
      <c r="FP47" s="9">
        <f t="shared" si="787"/>
        <v>0</v>
      </c>
      <c r="FQ47" s="9">
        <f t="shared" si="788"/>
        <v>0</v>
      </c>
      <c r="FR47" s="9">
        <f t="shared" si="789"/>
        <v>0</v>
      </c>
      <c r="FS47" s="9">
        <f t="shared" si="790"/>
        <v>0</v>
      </c>
      <c r="FT47" s="9">
        <f t="shared" si="791"/>
        <v>0</v>
      </c>
      <c r="FU47" s="9">
        <f t="shared" si="792"/>
        <v>0</v>
      </c>
      <c r="FV47" s="9">
        <f t="shared" si="793"/>
        <v>0</v>
      </c>
      <c r="FW47" s="9">
        <f t="shared" si="794"/>
        <v>0</v>
      </c>
      <c r="FX47" s="9">
        <f t="shared" si="795"/>
        <v>0</v>
      </c>
      <c r="FY47" s="9">
        <f t="shared" si="796"/>
        <v>32</v>
      </c>
      <c r="FZ47" s="9">
        <f t="shared" si="797"/>
        <v>1</v>
      </c>
      <c r="GA47" s="9">
        <f t="shared" si="798"/>
        <v>0</v>
      </c>
      <c r="GB47" s="9">
        <f t="shared" si="799"/>
        <v>0</v>
      </c>
      <c r="GC47" s="9">
        <f t="shared" si="800"/>
        <v>0</v>
      </c>
      <c r="GD47" s="9">
        <f t="shared" si="801"/>
        <v>0</v>
      </c>
      <c r="GE47" s="9">
        <f t="shared" si="802"/>
        <v>0</v>
      </c>
      <c r="GF47" s="9">
        <f t="shared" si="803"/>
        <v>0</v>
      </c>
      <c r="GG47" s="9">
        <f t="shared" si="804"/>
        <v>0</v>
      </c>
      <c r="GH47" s="9">
        <f t="shared" si="805"/>
        <v>137.80000000000001</v>
      </c>
      <c r="GI47" s="9">
        <f t="shared" si="806"/>
        <v>84</v>
      </c>
      <c r="GJ47" s="133"/>
      <c r="GK47" s="134"/>
      <c r="GL47" s="4"/>
      <c r="GM47" s="223"/>
      <c r="GN47" s="4"/>
      <c r="GO47" s="138"/>
      <c r="GQ47" s="9"/>
      <c r="GR47" s="9"/>
      <c r="GS47" s="1"/>
      <c r="GT47" s="128"/>
      <c r="GU47" s="32"/>
      <c r="GV47" s="4"/>
      <c r="GW47" s="40"/>
    </row>
    <row r="48" spans="1:205" ht="24.95" customHeight="1" x14ac:dyDescent="0.35">
      <c r="A48" s="24"/>
      <c r="B48" s="1" t="s">
        <v>103</v>
      </c>
      <c r="C48" s="128" t="s">
        <v>91</v>
      </c>
      <c r="D48" s="127" t="s">
        <v>92</v>
      </c>
      <c r="E48" s="128" t="s">
        <v>93</v>
      </c>
      <c r="F48" s="127" t="s">
        <v>94</v>
      </c>
      <c r="G48" s="128">
        <v>1</v>
      </c>
      <c r="H48" s="128">
        <v>50</v>
      </c>
      <c r="I48" s="128">
        <v>1</v>
      </c>
      <c r="J48" s="128">
        <v>0</v>
      </c>
      <c r="K48" s="128">
        <f>SUM(J48)*2</f>
        <v>0</v>
      </c>
      <c r="L48" s="153">
        <v>20</v>
      </c>
      <c r="M48" s="129">
        <f t="shared" ref="M48" si="808">SUM(N48+P48+R48+T48+V48)</f>
        <v>20</v>
      </c>
      <c r="N48" s="14">
        <v>8</v>
      </c>
      <c r="O48" s="11">
        <f t="shared" ref="O48" si="809">SUM(N48)*I48</f>
        <v>8</v>
      </c>
      <c r="P48" s="14">
        <v>10</v>
      </c>
      <c r="Q48" s="11">
        <f t="shared" ref="Q48" si="810">J48*P48</f>
        <v>0</v>
      </c>
      <c r="R48" s="14">
        <v>2</v>
      </c>
      <c r="S48" s="11">
        <f t="shared" ref="S48" si="811">SUM(R48)*J48</f>
        <v>0</v>
      </c>
      <c r="T48" s="14"/>
      <c r="U48" s="11">
        <f t="shared" ref="U48" si="812">SUM(T48)*K48</f>
        <v>0</v>
      </c>
      <c r="V48" s="14"/>
      <c r="W48" s="11">
        <f t="shared" ref="W48" si="813">SUM(V48)*J48*5</f>
        <v>0</v>
      </c>
      <c r="X48" s="80"/>
      <c r="Y48" s="355">
        <f>SUM(L48*15/100*J48)</f>
        <v>0</v>
      </c>
      <c r="Z48" s="14"/>
      <c r="AA48" s="11"/>
      <c r="AB48" s="14"/>
      <c r="AC48" s="80">
        <f t="shared" ref="AC48" si="814">SUM(AB48)*3*H48/5</f>
        <v>0</v>
      </c>
      <c r="AD48" s="14"/>
      <c r="AE48" s="82">
        <f t="shared" ref="AE48" si="815">SUM(AD48*H48*(30+4))</f>
        <v>0</v>
      </c>
      <c r="AF48" s="14"/>
      <c r="AG48" s="11">
        <f t="shared" ref="AG48" si="816">SUM(AF48*H48*3)</f>
        <v>0</v>
      </c>
      <c r="AH48" s="14">
        <v>1</v>
      </c>
      <c r="AI48" s="80">
        <v>0</v>
      </c>
      <c r="AJ48" s="14"/>
      <c r="AK48" s="80">
        <f t="shared" ref="AK48" si="817">SUM(AJ48*H48*2/3)</f>
        <v>0</v>
      </c>
      <c r="AL48" s="14"/>
      <c r="AM48" s="11">
        <f>SUM(AL48*H48*2)</f>
        <v>0</v>
      </c>
      <c r="AN48" s="14"/>
      <c r="AO48" s="11">
        <f t="shared" ref="AO48" si="818">SUM(AN48*J48)</f>
        <v>0</v>
      </c>
      <c r="AP48" s="14"/>
      <c r="AQ48" s="80">
        <f t="shared" ref="AQ48" si="819">SUM(AP48*H48*2)</f>
        <v>0</v>
      </c>
      <c r="AR48" s="14"/>
      <c r="AS48" s="80">
        <f>SUM(J48*AR48*6)</f>
        <v>0</v>
      </c>
      <c r="AT48" s="14"/>
      <c r="AU48" s="80">
        <f t="shared" si="737"/>
        <v>0</v>
      </c>
      <c r="AV48" s="14"/>
      <c r="AW48" s="11">
        <f t="shared" ref="AW48" si="820">SUM(AV48*H48/3)</f>
        <v>0</v>
      </c>
      <c r="AX48" s="14">
        <v>1</v>
      </c>
      <c r="AY48" s="80">
        <f>AX48*J48*8</f>
        <v>0</v>
      </c>
      <c r="AZ48" s="14"/>
      <c r="BA48" s="80">
        <f t="shared" ref="BA48" si="821">SUM(AZ48*K48*5*6)</f>
        <v>0</v>
      </c>
      <c r="BB48" s="14"/>
      <c r="BC48" s="80">
        <f t="shared" ref="BC48" si="822">SUM(BB48*K48*4*6)</f>
        <v>0</v>
      </c>
      <c r="BD48" s="14"/>
      <c r="BE48" s="10">
        <f t="shared" ref="BE48" si="823">SUM(BD48*50)</f>
        <v>0</v>
      </c>
      <c r="BF48" s="81">
        <f t="shared" si="738"/>
        <v>8</v>
      </c>
      <c r="BG48" s="81">
        <f t="shared" si="807"/>
        <v>8</v>
      </c>
      <c r="BH48" s="81"/>
      <c r="BI48" s="81"/>
      <c r="BJ48" s="4"/>
      <c r="BK48" s="4"/>
      <c r="BL48" s="4"/>
      <c r="BM48" s="141"/>
      <c r="BN48" s="24"/>
      <c r="BO48" s="1" t="s">
        <v>98</v>
      </c>
      <c r="BP48" s="128" t="s">
        <v>91</v>
      </c>
      <c r="BQ48" s="127" t="s">
        <v>92</v>
      </c>
      <c r="BR48" s="128" t="s">
        <v>93</v>
      </c>
      <c r="BS48" s="128" t="s">
        <v>133</v>
      </c>
      <c r="BT48" s="128">
        <v>4</v>
      </c>
      <c r="BU48" s="128">
        <v>45</v>
      </c>
      <c r="BV48" s="128">
        <v>1</v>
      </c>
      <c r="BW48" s="128">
        <v>2</v>
      </c>
      <c r="BX48" s="128">
        <f>SUM(BW48)*2</f>
        <v>4</v>
      </c>
      <c r="BY48" s="153">
        <v>18</v>
      </c>
      <c r="BZ48" s="129">
        <f>SUM(CA48+CC48+CE48+CG48+CI48)</f>
        <v>18</v>
      </c>
      <c r="CA48" s="14">
        <v>8</v>
      </c>
      <c r="CB48" s="11">
        <f>SUM(CA48)*BV48</f>
        <v>8</v>
      </c>
      <c r="CC48" s="14">
        <v>8</v>
      </c>
      <c r="CD48" s="11">
        <f t="shared" ref="CD48" si="824">BW48*CC48</f>
        <v>16</v>
      </c>
      <c r="CE48" s="14">
        <v>2</v>
      </c>
      <c r="CF48" s="11">
        <f>SUM(CE48)*BW48</f>
        <v>4</v>
      </c>
      <c r="CG48" s="14"/>
      <c r="CH48" s="11">
        <f>SUM(CG48)*BX48</f>
        <v>0</v>
      </c>
      <c r="CI48" s="14"/>
      <c r="CJ48" s="11">
        <f>SUM(CI48)*BW48*5</f>
        <v>0</v>
      </c>
      <c r="CK48" s="80">
        <v>0</v>
      </c>
      <c r="CL48" s="81">
        <f t="shared" ref="CL48" si="825">SUM(BY48*15/100*BW48)</f>
        <v>5.4</v>
      </c>
      <c r="CM48" s="14"/>
      <c r="CN48" s="11"/>
      <c r="CO48" s="14"/>
      <c r="CP48" s="80">
        <f>SUM(CO48)*3*BU48/5</f>
        <v>0</v>
      </c>
      <c r="CQ48" s="14"/>
      <c r="CR48" s="82">
        <f>SUM(CQ48*BU48*(30+4))</f>
        <v>0</v>
      </c>
      <c r="CS48" s="14"/>
      <c r="CT48" s="11">
        <f>SUM(CS48*BU48*3)</f>
        <v>0</v>
      </c>
      <c r="CU48" s="14">
        <v>1</v>
      </c>
      <c r="CV48" s="80">
        <f>SUM(CU48*BU48/3)</f>
        <v>15</v>
      </c>
      <c r="CW48" s="14"/>
      <c r="CX48" s="80">
        <f>SUM(CW48*BU48*2/3)</f>
        <v>0</v>
      </c>
      <c r="CY48" s="14"/>
      <c r="CZ48" s="11">
        <f>SUM(CY48*BU48)</f>
        <v>0</v>
      </c>
      <c r="DA48" s="14"/>
      <c r="DB48" s="11">
        <f>SUM(DA48*BW48)</f>
        <v>0</v>
      </c>
      <c r="DC48" s="14"/>
      <c r="DD48" s="80">
        <f>SUM(DC48*BU48*2)</f>
        <v>0</v>
      </c>
      <c r="DE48" s="14"/>
      <c r="DF48" s="80">
        <f>SUM(BW48*DE48*6)</f>
        <v>0</v>
      </c>
      <c r="DG48" s="14"/>
      <c r="DH48" s="80">
        <f t="shared" ref="DH48" si="826">DG48*BU48/3</f>
        <v>0</v>
      </c>
      <c r="DI48" s="14"/>
      <c r="DJ48" s="11">
        <f>SUM(DI48*BU48/3)</f>
        <v>0</v>
      </c>
      <c r="DK48" s="14">
        <v>1</v>
      </c>
      <c r="DL48" s="80">
        <f>DK48*BU48/3</f>
        <v>15</v>
      </c>
      <c r="DM48" s="14"/>
      <c r="DN48" s="80">
        <f>SUM(DM48*BX48*5*6)</f>
        <v>0</v>
      </c>
      <c r="DO48" s="14"/>
      <c r="DP48" s="80">
        <f>SUM(DO48*BX48*4*6)</f>
        <v>0</v>
      </c>
      <c r="DQ48" s="14"/>
      <c r="DR48" s="10">
        <f>SUM(DQ48*50)</f>
        <v>0</v>
      </c>
      <c r="DS48" s="81">
        <f t="shared" ref="DS48" si="827">CB48+CD48+CF48+CH48+CJ48+CK48+CL48+CN48+CP48+CR48+CT48+CV48+CX48+CZ48+DB48+DD48+DF48+DH48+DJ48+DL48+DN48+DP48+DR48</f>
        <v>63.4</v>
      </c>
      <c r="DT48" s="81">
        <f t="shared" ref="DT48" si="828">DP48+DN48+DL48+DJ48+DF48+DD48+CK48+CJ48+CH48+CF48+CD48+CB48</f>
        <v>43</v>
      </c>
      <c r="DU48" s="112">
        <f t="shared" si="39"/>
        <v>43</v>
      </c>
      <c r="DV48" s="140"/>
      <c r="DW48" s="4"/>
      <c r="DX48" s="4"/>
      <c r="DY48" s="4"/>
      <c r="DZ48" s="141"/>
      <c r="EA48" s="24"/>
      <c r="EB48" s="10"/>
      <c r="EC48" s="142"/>
      <c r="ED48" s="142"/>
      <c r="EE48" s="4"/>
      <c r="EF48" s="4"/>
      <c r="EG48" s="4"/>
      <c r="EH48" s="4"/>
      <c r="EI48" s="4"/>
      <c r="EJ48" s="4"/>
      <c r="EK48" s="4"/>
      <c r="EL48" s="4"/>
      <c r="EM48" s="4"/>
      <c r="EN48" s="4"/>
      <c r="EO48" s="9">
        <f t="shared" si="760"/>
        <v>16</v>
      </c>
      <c r="EP48" s="9">
        <f t="shared" si="761"/>
        <v>18</v>
      </c>
      <c r="EQ48" s="9">
        <f t="shared" si="762"/>
        <v>16</v>
      </c>
      <c r="ER48" s="9">
        <f t="shared" si="763"/>
        <v>4</v>
      </c>
      <c r="ES48" s="9">
        <f t="shared" si="764"/>
        <v>4</v>
      </c>
      <c r="ET48" s="9">
        <f t="shared" si="765"/>
        <v>0</v>
      </c>
      <c r="EU48" s="9">
        <f t="shared" si="766"/>
        <v>0</v>
      </c>
      <c r="EV48" s="9">
        <f t="shared" si="767"/>
        <v>0</v>
      </c>
      <c r="EW48" s="9">
        <f t="shared" si="768"/>
        <v>0</v>
      </c>
      <c r="EX48" s="9">
        <f t="shared" si="769"/>
        <v>0</v>
      </c>
      <c r="EY48" s="9">
        <f t="shared" si="770"/>
        <v>5.4</v>
      </c>
      <c r="EZ48" s="9">
        <f t="shared" si="771"/>
        <v>0</v>
      </c>
      <c r="FA48" s="9">
        <f t="shared" si="772"/>
        <v>0</v>
      </c>
      <c r="FB48" s="9">
        <f t="shared" si="773"/>
        <v>0</v>
      </c>
      <c r="FC48" s="9">
        <f t="shared" si="774"/>
        <v>0</v>
      </c>
      <c r="FD48" s="9">
        <f t="shared" si="775"/>
        <v>0</v>
      </c>
      <c r="FE48" s="9">
        <f t="shared" si="776"/>
        <v>0</v>
      </c>
      <c r="FF48" s="9">
        <f t="shared" si="777"/>
        <v>0</v>
      </c>
      <c r="FG48" s="9">
        <f t="shared" si="778"/>
        <v>0</v>
      </c>
      <c r="FH48" s="9">
        <f t="shared" si="779"/>
        <v>2</v>
      </c>
      <c r="FI48" s="9">
        <f t="shared" si="780"/>
        <v>15</v>
      </c>
      <c r="FJ48" s="9">
        <f t="shared" si="781"/>
        <v>0</v>
      </c>
      <c r="FK48" s="9">
        <f t="shared" si="782"/>
        <v>0</v>
      </c>
      <c r="FL48" s="9">
        <f t="shared" si="783"/>
        <v>0</v>
      </c>
      <c r="FM48" s="9">
        <f t="shared" si="784"/>
        <v>0</v>
      </c>
      <c r="FN48" s="9">
        <f t="shared" si="785"/>
        <v>0</v>
      </c>
      <c r="FO48" s="9">
        <f t="shared" si="786"/>
        <v>0</v>
      </c>
      <c r="FP48" s="9">
        <f t="shared" si="787"/>
        <v>0</v>
      </c>
      <c r="FQ48" s="9">
        <f t="shared" si="788"/>
        <v>0</v>
      </c>
      <c r="FR48" s="9">
        <f t="shared" si="789"/>
        <v>0</v>
      </c>
      <c r="FS48" s="9">
        <f t="shared" si="790"/>
        <v>0</v>
      </c>
      <c r="FT48" s="9">
        <f t="shared" si="791"/>
        <v>0</v>
      </c>
      <c r="FU48" s="9">
        <f t="shared" si="792"/>
        <v>0</v>
      </c>
      <c r="FV48" s="9">
        <f t="shared" si="793"/>
        <v>0</v>
      </c>
      <c r="FW48" s="9">
        <f t="shared" si="794"/>
        <v>0</v>
      </c>
      <c r="FX48" s="9">
        <f t="shared" si="795"/>
        <v>0</v>
      </c>
      <c r="FY48" s="9">
        <f t="shared" si="796"/>
        <v>15</v>
      </c>
      <c r="FZ48" s="9">
        <f t="shared" si="797"/>
        <v>2</v>
      </c>
      <c r="GA48" s="9">
        <f t="shared" si="798"/>
        <v>0</v>
      </c>
      <c r="GB48" s="9">
        <f t="shared" si="799"/>
        <v>0</v>
      </c>
      <c r="GC48" s="9">
        <f t="shared" si="800"/>
        <v>0</v>
      </c>
      <c r="GD48" s="9">
        <f t="shared" si="801"/>
        <v>0</v>
      </c>
      <c r="GE48" s="9">
        <f t="shared" si="802"/>
        <v>0</v>
      </c>
      <c r="GF48" s="9">
        <f t="shared" si="803"/>
        <v>0</v>
      </c>
      <c r="GG48" s="9">
        <f t="shared" si="804"/>
        <v>0</v>
      </c>
      <c r="GH48" s="9">
        <f t="shared" si="805"/>
        <v>71.400000000000006</v>
      </c>
      <c r="GI48" s="9">
        <f t="shared" si="806"/>
        <v>51</v>
      </c>
      <c r="GJ48" s="133"/>
      <c r="GK48" s="134"/>
      <c r="GL48" s="4"/>
      <c r="GM48" s="223"/>
      <c r="GN48" s="4"/>
      <c r="GO48" s="138"/>
      <c r="GQ48" s="9"/>
      <c r="GR48" s="9"/>
      <c r="GS48" s="1"/>
      <c r="GT48" s="128"/>
      <c r="GU48" s="32"/>
      <c r="GV48" s="4"/>
      <c r="GW48" s="40"/>
    </row>
    <row r="49" spans="1:205" ht="24.95" customHeight="1" x14ac:dyDescent="0.35">
      <c r="A49" s="24"/>
      <c r="B49" s="1" t="s">
        <v>98</v>
      </c>
      <c r="C49" s="128" t="s">
        <v>135</v>
      </c>
      <c r="D49" s="127" t="s">
        <v>136</v>
      </c>
      <c r="E49" s="128" t="s">
        <v>93</v>
      </c>
      <c r="F49" s="128" t="s">
        <v>137</v>
      </c>
      <c r="G49" s="128" t="s">
        <v>95</v>
      </c>
      <c r="H49" s="128">
        <v>82</v>
      </c>
      <c r="I49" s="128">
        <v>1</v>
      </c>
      <c r="J49" s="128">
        <v>3</v>
      </c>
      <c r="K49" s="128">
        <f>J49*2</f>
        <v>6</v>
      </c>
      <c r="L49" s="1">
        <v>2</v>
      </c>
      <c r="M49" s="129">
        <f>SUM(N49+P49+R49+T49+V49)</f>
        <v>2</v>
      </c>
      <c r="N49" s="14">
        <v>2</v>
      </c>
      <c r="O49" s="11">
        <f>SUM(N49)*I49</f>
        <v>2</v>
      </c>
      <c r="P49" s="14"/>
      <c r="Q49" s="11">
        <f>J49*P49</f>
        <v>0</v>
      </c>
      <c r="R49" s="14"/>
      <c r="S49" s="11">
        <f>SUM(R49)*J49</f>
        <v>0</v>
      </c>
      <c r="T49" s="14"/>
      <c r="U49" s="11">
        <f>SUM(T49)*K49</f>
        <v>0</v>
      </c>
      <c r="V49" s="14"/>
      <c r="W49" s="11">
        <f>SUM(V49)*J49*5</f>
        <v>0</v>
      </c>
      <c r="X49" s="80">
        <f>SUM(J49*AX49*2+K49*AZ49*2)</f>
        <v>0</v>
      </c>
      <c r="Y49" s="354">
        <f>SUM(L49*15/100*J49)</f>
        <v>0.89999999999999991</v>
      </c>
      <c r="Z49" s="14"/>
      <c r="AA49" s="11"/>
      <c r="AB49" s="14"/>
      <c r="AC49" s="80">
        <f>SUM(AB49)*3*H49/5</f>
        <v>0</v>
      </c>
      <c r="AD49" s="14"/>
      <c r="AE49" s="82">
        <f>SUM(AD49*H49*(30+4))</f>
        <v>0</v>
      </c>
      <c r="AF49" s="14"/>
      <c r="AG49" s="11">
        <f>SUM(AF49*H49*3)</f>
        <v>0</v>
      </c>
      <c r="AH49" s="14"/>
      <c r="AI49" s="80">
        <f>SUM(AH49*H49/3)</f>
        <v>0</v>
      </c>
      <c r="AJ49" s="14"/>
      <c r="AK49" s="80">
        <f>SUM(AJ49*H49*2/3)</f>
        <v>0</v>
      </c>
      <c r="AL49" s="14"/>
      <c r="AM49" s="11">
        <f>SUM(AL49*H49)</f>
        <v>0</v>
      </c>
      <c r="AN49" s="14"/>
      <c r="AO49" s="11">
        <f>SUM(AN49*J49)</f>
        <v>0</v>
      </c>
      <c r="AP49" s="14"/>
      <c r="AQ49" s="80">
        <f>SUM(AP49*H49*2)</f>
        <v>0</v>
      </c>
      <c r="AR49" s="14"/>
      <c r="AS49" s="80">
        <f>SUM(J49*AR49*6)</f>
        <v>0</v>
      </c>
      <c r="AT49" s="14"/>
      <c r="AU49" s="80">
        <f>AT49*H49/3</f>
        <v>0</v>
      </c>
      <c r="AV49" s="14"/>
      <c r="AW49" s="11">
        <f>SUM(AV49*H49/3)</f>
        <v>0</v>
      </c>
      <c r="AX49" s="14"/>
      <c r="AY49" s="80">
        <f>SUM(J49*AX49*8)</f>
        <v>0</v>
      </c>
      <c r="AZ49" s="14"/>
      <c r="BA49" s="80">
        <f>SUM(AZ49*K49*5*6)</f>
        <v>0</v>
      </c>
      <c r="BB49" s="14"/>
      <c r="BC49" s="80">
        <f>SUM(BB49*K49*4*6)</f>
        <v>0</v>
      </c>
      <c r="BD49" s="14"/>
      <c r="BE49" s="10">
        <f>SUM(BD49*50)</f>
        <v>0</v>
      </c>
      <c r="BF49" s="81">
        <f>O49+Q49+S49+U49+W49+X49+Y49+AA49+AC49+AE49+AG49+AI49+AK49+AM49+AO49+AQ49+AS49+AU49+AW49+AY49+BA49+BC49+BE49</f>
        <v>2.9</v>
      </c>
      <c r="BG49" s="81">
        <f t="shared" si="807"/>
        <v>2</v>
      </c>
      <c r="BH49" s="81"/>
      <c r="BI49" s="80"/>
      <c r="BJ49" s="4"/>
      <c r="BK49" s="4"/>
      <c r="BL49" s="4"/>
      <c r="BM49" s="141"/>
      <c r="BN49" s="24"/>
      <c r="DS49" s="2"/>
      <c r="DT49" s="2"/>
      <c r="DU49" s="112">
        <f t="shared" si="39"/>
        <v>0</v>
      </c>
      <c r="DV49" s="140"/>
      <c r="DW49" s="4"/>
      <c r="DX49" s="4"/>
      <c r="DY49" s="4"/>
      <c r="DZ49" s="141"/>
      <c r="EA49" s="24"/>
      <c r="EB49" s="1"/>
      <c r="EC49" s="128"/>
      <c r="ED49" s="128"/>
      <c r="EE49" s="4"/>
      <c r="EF49" s="4"/>
      <c r="EG49" s="4"/>
      <c r="EH49" s="4"/>
      <c r="EI49" s="4"/>
      <c r="EJ49" s="4"/>
      <c r="EK49" s="4"/>
      <c r="EL49" s="4"/>
      <c r="EM49" s="4"/>
      <c r="EN49" s="4"/>
      <c r="EO49" s="9">
        <f t="shared" si="760"/>
        <v>2</v>
      </c>
      <c r="EP49" s="9">
        <f t="shared" si="761"/>
        <v>0</v>
      </c>
      <c r="EQ49" s="9">
        <f t="shared" si="762"/>
        <v>0</v>
      </c>
      <c r="ER49" s="9">
        <f t="shared" si="763"/>
        <v>0</v>
      </c>
      <c r="ES49" s="9">
        <f t="shared" si="764"/>
        <v>0</v>
      </c>
      <c r="ET49" s="9">
        <f t="shared" si="765"/>
        <v>0</v>
      </c>
      <c r="EU49" s="9">
        <f t="shared" si="766"/>
        <v>0</v>
      </c>
      <c r="EV49" s="9">
        <f t="shared" si="767"/>
        <v>0</v>
      </c>
      <c r="EW49" s="9">
        <f t="shared" si="768"/>
        <v>0</v>
      </c>
      <c r="EX49" s="9">
        <f t="shared" si="769"/>
        <v>0</v>
      </c>
      <c r="EY49" s="9">
        <f t="shared" si="770"/>
        <v>0.89999999999999991</v>
      </c>
      <c r="EZ49" s="9">
        <f t="shared" si="771"/>
        <v>0</v>
      </c>
      <c r="FA49" s="9">
        <f t="shared" si="772"/>
        <v>0</v>
      </c>
      <c r="FB49" s="9">
        <f t="shared" si="773"/>
        <v>0</v>
      </c>
      <c r="FC49" s="9">
        <f t="shared" si="774"/>
        <v>0</v>
      </c>
      <c r="FD49" s="9">
        <f t="shared" si="775"/>
        <v>0</v>
      </c>
      <c r="FE49" s="9">
        <f t="shared" si="776"/>
        <v>0</v>
      </c>
      <c r="FF49" s="9">
        <f t="shared" si="777"/>
        <v>0</v>
      </c>
      <c r="FG49" s="9">
        <f t="shared" si="778"/>
        <v>0</v>
      </c>
      <c r="FH49" s="9">
        <f t="shared" si="779"/>
        <v>0</v>
      </c>
      <c r="FI49" s="9">
        <f t="shared" si="780"/>
        <v>0</v>
      </c>
      <c r="FJ49" s="9">
        <f t="shared" si="781"/>
        <v>0</v>
      </c>
      <c r="FK49" s="9">
        <f t="shared" si="782"/>
        <v>0</v>
      </c>
      <c r="FL49" s="9">
        <f t="shared" si="783"/>
        <v>0</v>
      </c>
      <c r="FM49" s="9">
        <f t="shared" si="784"/>
        <v>0</v>
      </c>
      <c r="FN49" s="9">
        <f t="shared" si="785"/>
        <v>0</v>
      </c>
      <c r="FO49" s="9">
        <f t="shared" si="786"/>
        <v>0</v>
      </c>
      <c r="FP49" s="9">
        <f t="shared" si="787"/>
        <v>0</v>
      </c>
      <c r="FQ49" s="9">
        <f t="shared" si="788"/>
        <v>0</v>
      </c>
      <c r="FR49" s="9">
        <f t="shared" si="789"/>
        <v>0</v>
      </c>
      <c r="FS49" s="9">
        <f t="shared" si="790"/>
        <v>0</v>
      </c>
      <c r="FT49" s="9">
        <f t="shared" si="791"/>
        <v>0</v>
      </c>
      <c r="FU49" s="9">
        <f t="shared" si="792"/>
        <v>0</v>
      </c>
      <c r="FV49" s="9">
        <f t="shared" si="793"/>
        <v>0</v>
      </c>
      <c r="FW49" s="9">
        <f t="shared" si="794"/>
        <v>0</v>
      </c>
      <c r="FX49" s="9">
        <f t="shared" si="795"/>
        <v>0</v>
      </c>
      <c r="FY49" s="9">
        <f t="shared" si="796"/>
        <v>0</v>
      </c>
      <c r="FZ49" s="9">
        <f t="shared" si="797"/>
        <v>0</v>
      </c>
      <c r="GA49" s="9">
        <f t="shared" si="798"/>
        <v>0</v>
      </c>
      <c r="GB49" s="9">
        <f t="shared" si="799"/>
        <v>0</v>
      </c>
      <c r="GC49" s="9">
        <f t="shared" si="800"/>
        <v>0</v>
      </c>
      <c r="GD49" s="9">
        <f t="shared" si="801"/>
        <v>0</v>
      </c>
      <c r="GE49" s="9">
        <f t="shared" si="802"/>
        <v>0</v>
      </c>
      <c r="GF49" s="9">
        <f t="shared" si="803"/>
        <v>0</v>
      </c>
      <c r="GG49" s="9">
        <f t="shared" si="804"/>
        <v>0</v>
      </c>
      <c r="GH49" s="9">
        <f t="shared" si="805"/>
        <v>2.9</v>
      </c>
      <c r="GI49" s="9">
        <f t="shared" si="806"/>
        <v>2</v>
      </c>
      <c r="GJ49" s="133"/>
      <c r="GK49" s="134"/>
      <c r="GL49" s="4"/>
      <c r="GM49" s="223"/>
      <c r="GN49" s="4"/>
      <c r="GO49" s="138"/>
      <c r="GQ49" s="9"/>
      <c r="GR49" s="9"/>
      <c r="GS49" s="1"/>
      <c r="GT49" s="128"/>
      <c r="GU49" s="32"/>
      <c r="GV49" s="4"/>
      <c r="GW49" s="40"/>
    </row>
    <row r="50" spans="1:205" ht="24.95" customHeight="1" thickBot="1" x14ac:dyDescent="0.4">
      <c r="A50" s="24"/>
      <c r="B50" s="1" t="s">
        <v>103</v>
      </c>
      <c r="C50" s="127" t="s">
        <v>91</v>
      </c>
      <c r="D50" s="127" t="s">
        <v>84</v>
      </c>
      <c r="E50" s="128" t="s">
        <v>113</v>
      </c>
      <c r="F50" s="143" t="s">
        <v>175</v>
      </c>
      <c r="G50" s="127">
        <v>1</v>
      </c>
      <c r="H50" s="128">
        <v>27</v>
      </c>
      <c r="I50" s="128">
        <v>0</v>
      </c>
      <c r="J50" s="128">
        <v>1</v>
      </c>
      <c r="K50" s="128">
        <f>SUM(J50)*2</f>
        <v>2</v>
      </c>
      <c r="L50" s="1">
        <v>68</v>
      </c>
      <c r="M50" s="224">
        <f>SUM(N50+P50+R50+T50+V50)</f>
        <v>68</v>
      </c>
      <c r="N50" s="1">
        <v>40</v>
      </c>
      <c r="O50" s="1">
        <f>SUM(N50)*I50</f>
        <v>0</v>
      </c>
      <c r="P50" s="1">
        <v>26</v>
      </c>
      <c r="Q50" s="11">
        <f>J50*P50</f>
        <v>26</v>
      </c>
      <c r="R50" s="1">
        <v>2</v>
      </c>
      <c r="S50" s="1">
        <f>SUM(R50)*J50</f>
        <v>2</v>
      </c>
      <c r="T50" s="1"/>
      <c r="U50" s="1">
        <f>SUM(T50)*K50</f>
        <v>0</v>
      </c>
      <c r="V50" s="220"/>
      <c r="W50" s="221">
        <f>SUM(V50)*J50*5</f>
        <v>0</v>
      </c>
      <c r="X50" s="80">
        <f>SUM(J50*AX50*2+K50*AZ50*2)</f>
        <v>0</v>
      </c>
      <c r="Y50" s="355">
        <f>SUM(L50*5/100*J50)</f>
        <v>3.4</v>
      </c>
      <c r="Z50" s="220"/>
      <c r="AA50" s="221"/>
      <c r="AB50" s="220"/>
      <c r="AC50" s="222">
        <f>SUM(AB50)*3*H50/5</f>
        <v>0</v>
      </c>
      <c r="AD50" s="220"/>
      <c r="AE50" s="221">
        <f>SUM(AD50*H50*(30+4))</f>
        <v>0</v>
      </c>
      <c r="AF50" s="220"/>
      <c r="AG50" s="221">
        <f>SUM(AF50*H50*3)</f>
        <v>0</v>
      </c>
      <c r="AH50" s="220"/>
      <c r="AI50" s="80">
        <f>SUM(AH50*H50/3)</f>
        <v>0</v>
      </c>
      <c r="AJ50" s="220"/>
      <c r="AK50" s="80">
        <f>SUM(AJ50*H50*2/3)</f>
        <v>0</v>
      </c>
      <c r="AL50" s="220">
        <v>1</v>
      </c>
      <c r="AM50" s="11">
        <f>SUM(AL50*H50*2)</f>
        <v>54</v>
      </c>
      <c r="AN50" s="220"/>
      <c r="AO50" s="221">
        <f>SUM(AN50*J50)</f>
        <v>0</v>
      </c>
      <c r="AP50" s="220"/>
      <c r="AQ50" s="222">
        <f>SUM(AP50*H50*2)</f>
        <v>0</v>
      </c>
      <c r="AR50" s="220">
        <v>1</v>
      </c>
      <c r="AS50" s="80">
        <f>SUM(J50*AR50*6)</f>
        <v>6</v>
      </c>
      <c r="AT50" s="14"/>
      <c r="AU50" s="80">
        <f>AT50*H50/3</f>
        <v>0</v>
      </c>
      <c r="AV50" s="220"/>
      <c r="AW50" s="11">
        <f>SUM(AV50*H50/3)</f>
        <v>0</v>
      </c>
      <c r="AX50" s="220"/>
      <c r="AY50" s="80">
        <f>SUM(J50*AX50*8)</f>
        <v>0</v>
      </c>
      <c r="AZ50" s="220"/>
      <c r="BA50" s="80">
        <f>SUM(AZ50*K50*5*6)</f>
        <v>0</v>
      </c>
      <c r="BB50" s="220"/>
      <c r="BC50" s="222">
        <f>SUM(BB50*K50*4*6)</f>
        <v>0</v>
      </c>
      <c r="BD50" s="220"/>
      <c r="BE50" s="10">
        <f>SUM(BD50*50)</f>
        <v>0</v>
      </c>
      <c r="BF50" s="81">
        <f>O50+Q50+S50+U50+W50+X50+Y50+AA50+AC50+AE50+AG50+AI50+AK50+AM50+AO50+AQ50+AS50+AU50+AW50+AY50+BA50+BC50+BE50</f>
        <v>91.4</v>
      </c>
      <c r="BG50" s="81">
        <f t="shared" si="807"/>
        <v>34</v>
      </c>
      <c r="BH50" s="80"/>
      <c r="BI50" s="80"/>
      <c r="BJ50" s="4"/>
      <c r="BK50" s="4"/>
      <c r="BL50" s="4"/>
      <c r="BM50" s="141"/>
      <c r="BN50" s="24"/>
      <c r="BO50" s="1" t="s">
        <v>103</v>
      </c>
      <c r="BP50" s="128" t="s">
        <v>96</v>
      </c>
      <c r="BQ50" s="127" t="s">
        <v>92</v>
      </c>
      <c r="BR50" s="128" t="s">
        <v>93</v>
      </c>
      <c r="BS50" s="128" t="s">
        <v>131</v>
      </c>
      <c r="BT50" s="127">
        <v>2</v>
      </c>
      <c r="BU50" s="128">
        <v>31</v>
      </c>
      <c r="BV50" s="128">
        <v>0</v>
      </c>
      <c r="BW50" s="128">
        <v>1</v>
      </c>
      <c r="BX50" s="128">
        <f>SUM(BW50)*2</f>
        <v>2</v>
      </c>
      <c r="BY50" s="1">
        <v>20</v>
      </c>
      <c r="BZ50" s="129">
        <f>SUM(CA50+CC50+CE50+CG50+CI50)</f>
        <v>20</v>
      </c>
      <c r="CA50" s="14">
        <v>8</v>
      </c>
      <c r="CB50" s="11">
        <f>SUM(CA50)*BV50</f>
        <v>0</v>
      </c>
      <c r="CC50" s="14">
        <v>10</v>
      </c>
      <c r="CD50" s="11">
        <f>BW50*CC50</f>
        <v>10</v>
      </c>
      <c r="CE50" s="14">
        <v>2</v>
      </c>
      <c r="CF50" s="11">
        <f>SUM(CE50)*BW50</f>
        <v>2</v>
      </c>
      <c r="CG50" s="14"/>
      <c r="CH50" s="11">
        <f>SUM(CG50)*BX50</f>
        <v>0</v>
      </c>
      <c r="CI50" s="14"/>
      <c r="CJ50" s="11">
        <f>SUM(CI50)*BW50*5</f>
        <v>0</v>
      </c>
      <c r="CK50" s="80"/>
      <c r="CL50" s="80">
        <f>SUM(BY50*15/100*BW50)</f>
        <v>3</v>
      </c>
      <c r="CM50" s="14"/>
      <c r="CN50" s="11"/>
      <c r="CO50" s="14"/>
      <c r="CP50" s="80">
        <f>SUM(CO50)*3*BU50/5</f>
        <v>0</v>
      </c>
      <c r="CQ50" s="14"/>
      <c r="CR50" s="82">
        <f>SUM(CQ50*BU50*(30+4))</f>
        <v>0</v>
      </c>
      <c r="CS50" s="14"/>
      <c r="CT50" s="11">
        <f>SUM(CS50*BU50*3)</f>
        <v>0</v>
      </c>
      <c r="CU50" s="14">
        <v>1</v>
      </c>
      <c r="CV50" s="80">
        <f>SUM(CU50*BU50/3)</f>
        <v>10.333333333333334</v>
      </c>
      <c r="CW50" s="14"/>
      <c r="CX50" s="80">
        <f>SUM(CW50*BU50*2/3)</f>
        <v>0</v>
      </c>
      <c r="CY50" s="14"/>
      <c r="CZ50" s="11">
        <f>SUM(CY50*BU50*2)</f>
        <v>0</v>
      </c>
      <c r="DA50" s="14"/>
      <c r="DB50" s="11">
        <f>SUM(DA50*BW50)</f>
        <v>0</v>
      </c>
      <c r="DC50" s="14"/>
      <c r="DD50" s="80">
        <f>SUM(DC50*BU50*2)</f>
        <v>0</v>
      </c>
      <c r="DE50" s="14"/>
      <c r="DF50" s="80">
        <f>SUM(BW50*DE50*8)</f>
        <v>0</v>
      </c>
      <c r="DG50" s="14"/>
      <c r="DH50" s="80">
        <f>DG50*BU50/3</f>
        <v>0</v>
      </c>
      <c r="DI50" s="14"/>
      <c r="DJ50" s="11">
        <f>SUM(DI50*BU50/3)</f>
        <v>0</v>
      </c>
      <c r="DK50" s="14">
        <v>1</v>
      </c>
      <c r="DL50" s="80">
        <f>SUM(BW50*DK50*8)</f>
        <v>8</v>
      </c>
      <c r="DM50" s="14"/>
      <c r="DN50" s="80">
        <f>SUM(DM50*BX50*5*6)</f>
        <v>0</v>
      </c>
      <c r="DO50" s="14"/>
      <c r="DP50" s="80">
        <f>SUM(DO50*BX50*4*6)</f>
        <v>0</v>
      </c>
      <c r="DQ50" s="14"/>
      <c r="DR50" s="10">
        <f>SUM(DQ50*50)</f>
        <v>0</v>
      </c>
      <c r="DS50" s="80">
        <f>CB50+CD50+CF50+CH50+CJ50+CK50+CL50+CN50+CP50+CR50+CT50+CV50+CX50+CZ50+DB50+DD50+DF50+DH50+DJ50+DL50+DN50+DP50+DR50</f>
        <v>33.333333333333336</v>
      </c>
      <c r="DT50" s="80">
        <f>DP50+DN50+DL50+DJ50+DF50+DD50+CK50+CJ50+CH50+CF50+CD50+CB50</f>
        <v>20</v>
      </c>
      <c r="DU50" s="112">
        <f t="shared" si="39"/>
        <v>20</v>
      </c>
      <c r="DV50" s="140"/>
      <c r="DW50" s="4"/>
      <c r="DX50" s="4"/>
      <c r="DY50" s="4"/>
      <c r="DZ50" s="141"/>
      <c r="EA50" s="24"/>
      <c r="EB50" s="1"/>
      <c r="EC50" s="128"/>
      <c r="ED50" s="128"/>
      <c r="EE50" s="4"/>
      <c r="EF50" s="4"/>
      <c r="EG50" s="4"/>
      <c r="EH50" s="4"/>
      <c r="EI50" s="4"/>
      <c r="EJ50" s="4"/>
      <c r="EK50" s="4"/>
      <c r="EL50" s="4"/>
      <c r="EM50" s="4"/>
      <c r="EN50" s="4"/>
      <c r="EO50" s="9">
        <f t="shared" si="760"/>
        <v>0</v>
      </c>
      <c r="EP50" s="9">
        <f t="shared" si="761"/>
        <v>36</v>
      </c>
      <c r="EQ50" s="9">
        <f t="shared" si="762"/>
        <v>36</v>
      </c>
      <c r="ER50" s="9">
        <f t="shared" si="763"/>
        <v>4</v>
      </c>
      <c r="ES50" s="9">
        <f t="shared" si="764"/>
        <v>4</v>
      </c>
      <c r="ET50" s="9">
        <f t="shared" si="765"/>
        <v>0</v>
      </c>
      <c r="EU50" s="9">
        <f t="shared" si="766"/>
        <v>0</v>
      </c>
      <c r="EV50" s="9">
        <f t="shared" si="767"/>
        <v>0</v>
      </c>
      <c r="EW50" s="9">
        <f t="shared" si="768"/>
        <v>0</v>
      </c>
      <c r="EX50" s="9">
        <f t="shared" si="769"/>
        <v>0</v>
      </c>
      <c r="EY50" s="9">
        <f t="shared" si="770"/>
        <v>6.4</v>
      </c>
      <c r="EZ50" s="9">
        <f t="shared" si="771"/>
        <v>0</v>
      </c>
      <c r="FA50" s="9">
        <f t="shared" si="772"/>
        <v>0</v>
      </c>
      <c r="FB50" s="9">
        <f t="shared" si="773"/>
        <v>0</v>
      </c>
      <c r="FC50" s="9">
        <f t="shared" si="774"/>
        <v>0</v>
      </c>
      <c r="FD50" s="9">
        <f t="shared" si="775"/>
        <v>0</v>
      </c>
      <c r="FE50" s="9">
        <f t="shared" si="776"/>
        <v>0</v>
      </c>
      <c r="FF50" s="9">
        <f t="shared" si="777"/>
        <v>0</v>
      </c>
      <c r="FG50" s="9">
        <f t="shared" si="778"/>
        <v>0</v>
      </c>
      <c r="FH50" s="9">
        <f t="shared" si="779"/>
        <v>1</v>
      </c>
      <c r="FI50" s="9">
        <f t="shared" si="780"/>
        <v>10.333333333333334</v>
      </c>
      <c r="FJ50" s="9">
        <f t="shared" si="781"/>
        <v>0</v>
      </c>
      <c r="FK50" s="9">
        <f t="shared" si="782"/>
        <v>0</v>
      </c>
      <c r="FL50" s="9">
        <f t="shared" si="783"/>
        <v>1</v>
      </c>
      <c r="FM50" s="9">
        <f t="shared" si="784"/>
        <v>54</v>
      </c>
      <c r="FN50" s="9">
        <f t="shared" si="785"/>
        <v>0</v>
      </c>
      <c r="FO50" s="9">
        <f t="shared" si="786"/>
        <v>0</v>
      </c>
      <c r="FP50" s="9">
        <f t="shared" si="787"/>
        <v>0</v>
      </c>
      <c r="FQ50" s="9">
        <f t="shared" si="788"/>
        <v>0</v>
      </c>
      <c r="FR50" s="9">
        <f t="shared" si="789"/>
        <v>1</v>
      </c>
      <c r="FS50" s="9">
        <f t="shared" si="790"/>
        <v>6</v>
      </c>
      <c r="FT50" s="9">
        <f t="shared" si="791"/>
        <v>0</v>
      </c>
      <c r="FU50" s="9">
        <f t="shared" si="792"/>
        <v>0</v>
      </c>
      <c r="FV50" s="9">
        <f t="shared" si="793"/>
        <v>0</v>
      </c>
      <c r="FW50" s="9">
        <f t="shared" si="794"/>
        <v>0</v>
      </c>
      <c r="FX50" s="9">
        <f t="shared" si="795"/>
        <v>0</v>
      </c>
      <c r="FY50" s="9">
        <f t="shared" si="796"/>
        <v>8</v>
      </c>
      <c r="FZ50" s="9">
        <f t="shared" si="797"/>
        <v>1</v>
      </c>
      <c r="GA50" s="9">
        <f t="shared" si="798"/>
        <v>0</v>
      </c>
      <c r="GB50" s="9">
        <f t="shared" si="799"/>
        <v>0</v>
      </c>
      <c r="GC50" s="9">
        <f t="shared" si="800"/>
        <v>0</v>
      </c>
      <c r="GD50" s="9">
        <f t="shared" si="801"/>
        <v>0</v>
      </c>
      <c r="GE50" s="9">
        <f t="shared" si="802"/>
        <v>0</v>
      </c>
      <c r="GF50" s="9">
        <f t="shared" si="803"/>
        <v>0</v>
      </c>
      <c r="GG50" s="9">
        <f t="shared" si="804"/>
        <v>0</v>
      </c>
      <c r="GH50" s="9">
        <f t="shared" si="805"/>
        <v>124.73333333333335</v>
      </c>
      <c r="GI50" s="9">
        <f t="shared" si="806"/>
        <v>54</v>
      </c>
      <c r="GJ50" s="133"/>
      <c r="GK50" s="134"/>
      <c r="GL50" s="4"/>
      <c r="GM50" s="223"/>
      <c r="GN50" s="4"/>
      <c r="GO50" s="138"/>
      <c r="GQ50" s="9"/>
      <c r="GR50" s="9"/>
      <c r="GS50" s="1"/>
      <c r="GT50" s="128"/>
      <c r="GU50" s="32"/>
      <c r="GV50" s="4"/>
      <c r="GW50" s="40"/>
    </row>
    <row r="51" spans="1:205" ht="24.95" customHeight="1" thickBot="1" x14ac:dyDescent="0.4">
      <c r="A51" s="24"/>
      <c r="B51" s="210"/>
      <c r="C51" s="211"/>
      <c r="D51" s="212"/>
      <c r="E51" s="197"/>
      <c r="F51" s="211"/>
      <c r="G51" s="211"/>
      <c r="H51" s="211"/>
      <c r="I51" s="211"/>
      <c r="J51" s="211"/>
      <c r="K51" s="211"/>
      <c r="L51" s="211"/>
      <c r="M51" s="225"/>
      <c r="N51" s="161"/>
      <c r="O51" s="159"/>
      <c r="P51" s="161"/>
      <c r="Q51" s="159"/>
      <c r="R51" s="161"/>
      <c r="S51" s="159"/>
      <c r="T51" s="161"/>
      <c r="U51" s="159"/>
      <c r="V51" s="161"/>
      <c r="W51" s="159"/>
      <c r="X51" s="226"/>
      <c r="Y51" s="344"/>
      <c r="Z51" s="161"/>
      <c r="AA51" s="159"/>
      <c r="AB51" s="161"/>
      <c r="AC51" s="226"/>
      <c r="AD51" s="161"/>
      <c r="AE51" s="227"/>
      <c r="AF51" s="161"/>
      <c r="AG51" s="159"/>
      <c r="AH51" s="161"/>
      <c r="AI51" s="226"/>
      <c r="AJ51" s="161"/>
      <c r="AK51" s="226"/>
      <c r="AL51" s="161"/>
      <c r="AM51" s="159"/>
      <c r="AN51" s="161"/>
      <c r="AO51" s="226"/>
      <c r="AP51" s="161"/>
      <c r="AQ51" s="159"/>
      <c r="AR51" s="161"/>
      <c r="AS51" s="226"/>
      <c r="AT51" s="161"/>
      <c r="AU51" s="226"/>
      <c r="AV51" s="161"/>
      <c r="AW51" s="226"/>
      <c r="AX51" s="161"/>
      <c r="AY51" s="226"/>
      <c r="AZ51" s="161"/>
      <c r="BA51" s="226"/>
      <c r="BB51" s="161"/>
      <c r="BC51" s="155"/>
      <c r="BD51" s="155"/>
      <c r="BE51" s="226"/>
      <c r="BF51" s="164"/>
      <c r="BG51" s="165"/>
      <c r="BH51" s="226"/>
      <c r="BI51" s="165"/>
      <c r="BJ51" s="4"/>
      <c r="BK51" s="4"/>
      <c r="BL51" s="4"/>
      <c r="BM51" s="141"/>
      <c r="BN51" s="24"/>
      <c r="BO51" s="1"/>
      <c r="BP51" s="128"/>
      <c r="BQ51" s="127"/>
      <c r="BR51" s="128"/>
      <c r="BS51" s="128"/>
      <c r="BT51" s="127"/>
      <c r="BU51" s="128"/>
      <c r="BV51" s="128"/>
      <c r="BW51" s="128"/>
      <c r="BX51" s="128"/>
      <c r="BY51" s="1"/>
      <c r="BZ51" s="129"/>
      <c r="CA51" s="14"/>
      <c r="CB51" s="11"/>
      <c r="CC51" s="14"/>
      <c r="CD51" s="11"/>
      <c r="CE51" s="14"/>
      <c r="CF51" s="11"/>
      <c r="CG51" s="14"/>
      <c r="CH51" s="11"/>
      <c r="CI51" s="14"/>
      <c r="CJ51" s="11"/>
      <c r="CK51" s="80"/>
      <c r="CL51" s="81"/>
      <c r="CM51" s="14"/>
      <c r="CN51" s="11"/>
      <c r="CO51" s="14"/>
      <c r="CP51" s="80"/>
      <c r="CQ51" s="14"/>
      <c r="CR51" s="82"/>
      <c r="CS51" s="14"/>
      <c r="CT51" s="11"/>
      <c r="CU51" s="14"/>
      <c r="CV51" s="80"/>
      <c r="CW51" s="14"/>
      <c r="CX51" s="80"/>
      <c r="CY51" s="14"/>
      <c r="CZ51" s="11"/>
      <c r="DA51" s="14"/>
      <c r="DB51" s="11"/>
      <c r="DC51" s="14"/>
      <c r="DD51" s="80"/>
      <c r="DE51" s="14"/>
      <c r="DF51" s="80"/>
      <c r="DG51" s="14"/>
      <c r="DH51" s="80"/>
      <c r="DI51" s="14"/>
      <c r="DJ51" s="11"/>
      <c r="DK51" s="14"/>
      <c r="DL51" s="80"/>
      <c r="DM51" s="14"/>
      <c r="DN51" s="80"/>
      <c r="DO51" s="14"/>
      <c r="DP51" s="80"/>
      <c r="DQ51" s="14"/>
      <c r="DR51" s="10"/>
      <c r="DS51" s="81"/>
      <c r="DT51" s="81"/>
      <c r="DU51" s="112">
        <f t="shared" si="39"/>
        <v>0</v>
      </c>
      <c r="DV51" s="140"/>
      <c r="DW51" s="4"/>
      <c r="DX51" s="4"/>
      <c r="DY51" s="4"/>
      <c r="DZ51" s="141"/>
      <c r="EA51" s="24"/>
      <c r="EB51" s="1"/>
      <c r="EC51" s="128"/>
      <c r="ED51" s="128"/>
      <c r="EE51" s="4"/>
      <c r="EF51" s="4"/>
      <c r="EG51" s="4"/>
      <c r="EH51" s="4"/>
      <c r="EI51" s="4"/>
      <c r="EJ51" s="4"/>
      <c r="EK51" s="4"/>
      <c r="EL51" s="4"/>
      <c r="EM51" s="4"/>
      <c r="EN51" s="4"/>
      <c r="EO51" s="9">
        <f t="shared" si="760"/>
        <v>0</v>
      </c>
      <c r="EP51" s="9">
        <f t="shared" si="761"/>
        <v>0</v>
      </c>
      <c r="EQ51" s="9">
        <f t="shared" si="762"/>
        <v>0</v>
      </c>
      <c r="ER51" s="9">
        <f t="shared" si="763"/>
        <v>0</v>
      </c>
      <c r="ES51" s="9">
        <f t="shared" si="764"/>
        <v>0</v>
      </c>
      <c r="ET51" s="9">
        <f t="shared" si="765"/>
        <v>0</v>
      </c>
      <c r="EU51" s="9">
        <f t="shared" si="766"/>
        <v>0</v>
      </c>
      <c r="EV51" s="9">
        <f t="shared" si="767"/>
        <v>0</v>
      </c>
      <c r="EW51" s="9">
        <f t="shared" si="768"/>
        <v>0</v>
      </c>
      <c r="EX51" s="9">
        <f t="shared" si="769"/>
        <v>0</v>
      </c>
      <c r="EY51" s="9">
        <f t="shared" si="770"/>
        <v>0</v>
      </c>
      <c r="EZ51" s="9">
        <f t="shared" si="771"/>
        <v>0</v>
      </c>
      <c r="FA51" s="9">
        <f t="shared" si="772"/>
        <v>0</v>
      </c>
      <c r="FB51" s="9">
        <f t="shared" si="773"/>
        <v>0</v>
      </c>
      <c r="FC51" s="9">
        <f t="shared" si="774"/>
        <v>0</v>
      </c>
      <c r="FD51" s="9">
        <f t="shared" si="775"/>
        <v>0</v>
      </c>
      <c r="FE51" s="9">
        <f t="shared" si="776"/>
        <v>0</v>
      </c>
      <c r="FF51" s="9">
        <f t="shared" si="777"/>
        <v>0</v>
      </c>
      <c r="FG51" s="9">
        <f t="shared" si="778"/>
        <v>0</v>
      </c>
      <c r="FH51" s="9">
        <f t="shared" si="779"/>
        <v>0</v>
      </c>
      <c r="FI51" s="9">
        <f t="shared" si="780"/>
        <v>0</v>
      </c>
      <c r="FJ51" s="9">
        <f t="shared" si="781"/>
        <v>0</v>
      </c>
      <c r="FK51" s="9">
        <f t="shared" si="782"/>
        <v>0</v>
      </c>
      <c r="FL51" s="9">
        <f t="shared" si="783"/>
        <v>0</v>
      </c>
      <c r="FM51" s="9">
        <f t="shared" si="784"/>
        <v>0</v>
      </c>
      <c r="FN51" s="9">
        <f t="shared" si="785"/>
        <v>0</v>
      </c>
      <c r="FO51" s="9">
        <f t="shared" si="786"/>
        <v>0</v>
      </c>
      <c r="FP51" s="9">
        <f t="shared" si="787"/>
        <v>0</v>
      </c>
      <c r="FQ51" s="9">
        <f t="shared" si="788"/>
        <v>0</v>
      </c>
      <c r="FR51" s="9">
        <f t="shared" si="789"/>
        <v>0</v>
      </c>
      <c r="FS51" s="9">
        <f t="shared" si="790"/>
        <v>0</v>
      </c>
      <c r="FT51" s="9">
        <f t="shared" si="791"/>
        <v>0</v>
      </c>
      <c r="FU51" s="9">
        <f t="shared" si="792"/>
        <v>0</v>
      </c>
      <c r="FV51" s="9">
        <f t="shared" si="793"/>
        <v>0</v>
      </c>
      <c r="FW51" s="9">
        <f t="shared" si="794"/>
        <v>0</v>
      </c>
      <c r="FX51" s="9">
        <f t="shared" si="795"/>
        <v>0</v>
      </c>
      <c r="FY51" s="9">
        <f t="shared" si="796"/>
        <v>0</v>
      </c>
      <c r="FZ51" s="9">
        <f t="shared" si="797"/>
        <v>0</v>
      </c>
      <c r="GA51" s="9">
        <f t="shared" si="798"/>
        <v>0</v>
      </c>
      <c r="GB51" s="9">
        <f t="shared" si="799"/>
        <v>0</v>
      </c>
      <c r="GC51" s="9">
        <f t="shared" si="800"/>
        <v>0</v>
      </c>
      <c r="GD51" s="9">
        <f t="shared" si="801"/>
        <v>0</v>
      </c>
      <c r="GE51" s="9">
        <f t="shared" si="802"/>
        <v>0</v>
      </c>
      <c r="GF51" s="9">
        <f t="shared" si="803"/>
        <v>0</v>
      </c>
      <c r="GG51" s="9">
        <f t="shared" si="804"/>
        <v>0</v>
      </c>
      <c r="GH51" s="9">
        <f t="shared" si="805"/>
        <v>0</v>
      </c>
      <c r="GI51" s="9">
        <f t="shared" si="806"/>
        <v>0</v>
      </c>
      <c r="GJ51" s="133"/>
      <c r="GK51" s="134"/>
      <c r="GL51" s="4"/>
      <c r="GM51" s="223"/>
      <c r="GN51" s="4"/>
      <c r="GO51" s="138"/>
      <c r="GQ51" s="9"/>
      <c r="GR51" s="9"/>
      <c r="GS51" s="1"/>
      <c r="GT51" s="128"/>
      <c r="GU51" s="32"/>
      <c r="GV51" s="4"/>
      <c r="GW51" s="40"/>
    </row>
    <row r="52" spans="1:205" ht="24.95" customHeight="1" x14ac:dyDescent="0.35">
      <c r="A52" s="24"/>
      <c r="B52" s="1" t="s">
        <v>183</v>
      </c>
      <c r="C52" s="127" t="s">
        <v>91</v>
      </c>
      <c r="D52" s="139" t="s">
        <v>84</v>
      </c>
      <c r="E52" s="143" t="s">
        <v>113</v>
      </c>
      <c r="F52" s="139" t="s">
        <v>185</v>
      </c>
      <c r="G52" s="127">
        <v>10</v>
      </c>
      <c r="H52" s="128">
        <v>1</v>
      </c>
      <c r="I52" s="128"/>
      <c r="J52" s="128"/>
      <c r="K52" s="128"/>
      <c r="L52" s="1"/>
      <c r="M52" s="129">
        <f t="shared" ref="M52" si="829">SUM(N52+P52+R52+T52+V52)</f>
        <v>0</v>
      </c>
      <c r="N52" s="14"/>
      <c r="O52" s="11">
        <f t="shared" ref="O52" si="830">SUM(N52)*I52</f>
        <v>0</v>
      </c>
      <c r="P52" s="14"/>
      <c r="Q52" s="11">
        <f t="shared" ref="Q52" si="831">J52*P52</f>
        <v>0</v>
      </c>
      <c r="R52" s="14"/>
      <c r="S52" s="11">
        <f t="shared" ref="S52" si="832">SUM(R52)*J52</f>
        <v>0</v>
      </c>
      <c r="T52" s="14"/>
      <c r="U52" s="11">
        <f t="shared" ref="U52" si="833">SUM(T52)*K52</f>
        <v>0</v>
      </c>
      <c r="V52" s="14"/>
      <c r="W52" s="11">
        <f t="shared" ref="W52" si="834">SUM(V52)*J52*5</f>
        <v>0</v>
      </c>
      <c r="X52" s="80">
        <v>0</v>
      </c>
      <c r="Y52" s="337">
        <f t="shared" ref="Y52" si="835">L52*J52*0.05</f>
        <v>0</v>
      </c>
      <c r="Z52" s="14"/>
      <c r="AA52" s="11"/>
      <c r="AB52" s="14"/>
      <c r="AC52" s="80">
        <f t="shared" ref="AC52" si="836">SUM(AB52)*3*H52/5</f>
        <v>0</v>
      </c>
      <c r="AD52" s="14">
        <v>1</v>
      </c>
      <c r="AE52" s="82">
        <f>SUM(AD52*H52*(15))</f>
        <v>15</v>
      </c>
      <c r="AF52" s="14"/>
      <c r="AG52" s="11">
        <f t="shared" ref="AG52" si="837">SUM(AF52*H52*3)</f>
        <v>0</v>
      </c>
      <c r="AH52" s="14"/>
      <c r="AI52" s="80">
        <f t="shared" ref="AI52" si="838">SUM(AH52*H52/3)</f>
        <v>0</v>
      </c>
      <c r="AJ52" s="14"/>
      <c r="AK52" s="80">
        <f t="shared" ref="AK52" si="839">SUM(AJ52*H52*2/3)</f>
        <v>0</v>
      </c>
      <c r="AL52" s="14"/>
      <c r="AM52" s="11">
        <f t="shared" ref="AM52" si="840">SUM(AL52*H52)</f>
        <v>0</v>
      </c>
      <c r="AN52" s="14"/>
      <c r="AO52" s="11">
        <f t="shared" ref="AO52" si="841">SUM(AN52*J52)</f>
        <v>0</v>
      </c>
      <c r="AP52" s="14"/>
      <c r="AQ52" s="80">
        <f t="shared" ref="AQ52" si="842">SUM(AP52*H52*2)</f>
        <v>0</v>
      </c>
      <c r="AR52" s="14"/>
      <c r="AS52" s="80">
        <f t="shared" ref="AS52" si="843">SUM(J52*AR52*6)</f>
        <v>0</v>
      </c>
      <c r="AT52" s="14"/>
      <c r="AU52" s="80">
        <f t="shared" ref="AU52" si="844">AT52*H52/3</f>
        <v>0</v>
      </c>
      <c r="AV52" s="14"/>
      <c r="AW52" s="11">
        <f>SUM(AV52*H52/3)</f>
        <v>0</v>
      </c>
      <c r="AX52" s="14"/>
      <c r="AY52" s="80">
        <f t="shared" ref="AY52" si="845">SUM(J52*AX52*8)</f>
        <v>0</v>
      </c>
      <c r="AZ52" s="14"/>
      <c r="BA52" s="80">
        <f>AZ52*3*K52*8</f>
        <v>0</v>
      </c>
      <c r="BB52" s="14"/>
      <c r="BC52" s="80">
        <f t="shared" ref="BC52" si="846">SUM(BB52*K52*4*6)</f>
        <v>0</v>
      </c>
      <c r="BD52" s="14"/>
      <c r="BE52" s="10">
        <f t="shared" ref="BE52" si="847">SUM(BD52*50)</f>
        <v>0</v>
      </c>
      <c r="BF52" s="81">
        <f t="shared" ref="BF52" si="848">O52+Q52+S52+U52+W52+X52+Y52+AA52+AC52+AE52+AG52+AI52+AK52+AM52+AO52+AQ52+AS52+AU52+AW52+AY52+BA52+BC52+BE52</f>
        <v>15</v>
      </c>
      <c r="BG52" s="81">
        <f t="shared" ref="BG52" si="849">BC52+BA52+AY52+AW52+AS52+AQ52+X52+W52+U52+S52+Q52+O52</f>
        <v>0</v>
      </c>
      <c r="BH52" s="80"/>
      <c r="BI52" s="80"/>
      <c r="BJ52" s="4"/>
      <c r="BK52" s="4"/>
      <c r="BL52" s="4"/>
      <c r="BM52" s="141"/>
      <c r="BN52" s="24"/>
      <c r="DU52" s="112">
        <f t="shared" si="39"/>
        <v>0</v>
      </c>
      <c r="DV52" s="140"/>
      <c r="DW52" s="4"/>
      <c r="DX52" s="4"/>
      <c r="DY52" s="4"/>
      <c r="DZ52" s="141"/>
      <c r="EA52" s="24"/>
      <c r="EB52" s="1"/>
      <c r="EC52" s="128"/>
      <c r="ED52" s="128"/>
      <c r="EE52" s="4"/>
      <c r="EF52" s="4"/>
      <c r="EG52" s="4"/>
      <c r="EH52" s="4"/>
      <c r="EI52" s="4"/>
      <c r="EJ52" s="4"/>
      <c r="EK52" s="4"/>
      <c r="EL52" s="4"/>
      <c r="EM52" s="4"/>
      <c r="EN52" s="4"/>
      <c r="EO52" s="9">
        <f t="shared" si="760"/>
        <v>0</v>
      </c>
      <c r="EP52" s="9">
        <f t="shared" si="761"/>
        <v>0</v>
      </c>
      <c r="EQ52" s="9">
        <f t="shared" si="762"/>
        <v>0</v>
      </c>
      <c r="ER52" s="9">
        <f t="shared" si="763"/>
        <v>0</v>
      </c>
      <c r="ES52" s="9">
        <f t="shared" si="764"/>
        <v>0</v>
      </c>
      <c r="ET52" s="9">
        <f t="shared" si="765"/>
        <v>0</v>
      </c>
      <c r="EU52" s="9">
        <f t="shared" si="766"/>
        <v>0</v>
      </c>
      <c r="EV52" s="9">
        <f t="shared" si="767"/>
        <v>0</v>
      </c>
      <c r="EW52" s="9">
        <f t="shared" si="768"/>
        <v>0</v>
      </c>
      <c r="EX52" s="9">
        <f t="shared" si="769"/>
        <v>0</v>
      </c>
      <c r="EY52" s="9">
        <f t="shared" si="770"/>
        <v>0</v>
      </c>
      <c r="EZ52" s="9">
        <f t="shared" si="771"/>
        <v>0</v>
      </c>
      <c r="FA52" s="9">
        <f t="shared" si="772"/>
        <v>0</v>
      </c>
      <c r="FB52" s="9">
        <f t="shared" si="773"/>
        <v>0</v>
      </c>
      <c r="FC52" s="9">
        <f t="shared" si="774"/>
        <v>0</v>
      </c>
      <c r="FD52" s="9">
        <f t="shared" si="775"/>
        <v>1</v>
      </c>
      <c r="FE52" s="9">
        <f t="shared" si="776"/>
        <v>15</v>
      </c>
      <c r="FF52" s="9">
        <f t="shared" si="777"/>
        <v>0</v>
      </c>
      <c r="FG52" s="9">
        <f t="shared" si="778"/>
        <v>0</v>
      </c>
      <c r="FH52" s="9">
        <f t="shared" si="779"/>
        <v>0</v>
      </c>
      <c r="FI52" s="9">
        <f t="shared" si="780"/>
        <v>0</v>
      </c>
      <c r="FJ52" s="9">
        <f t="shared" si="781"/>
        <v>0</v>
      </c>
      <c r="FK52" s="9">
        <f t="shared" si="782"/>
        <v>0</v>
      </c>
      <c r="FL52" s="9">
        <f t="shared" si="783"/>
        <v>0</v>
      </c>
      <c r="FM52" s="9">
        <f t="shared" si="784"/>
        <v>0</v>
      </c>
      <c r="FN52" s="9">
        <f t="shared" si="785"/>
        <v>0</v>
      </c>
      <c r="FO52" s="9">
        <f t="shared" si="786"/>
        <v>0</v>
      </c>
      <c r="FP52" s="9">
        <f t="shared" si="787"/>
        <v>0</v>
      </c>
      <c r="FQ52" s="9">
        <f t="shared" si="788"/>
        <v>0</v>
      </c>
      <c r="FR52" s="9">
        <f t="shared" si="789"/>
        <v>0</v>
      </c>
      <c r="FS52" s="9">
        <f t="shared" si="790"/>
        <v>0</v>
      </c>
      <c r="FT52" s="9">
        <f t="shared" si="791"/>
        <v>0</v>
      </c>
      <c r="FU52" s="9">
        <f t="shared" si="792"/>
        <v>0</v>
      </c>
      <c r="FV52" s="9">
        <f t="shared" si="793"/>
        <v>0</v>
      </c>
      <c r="FW52" s="9">
        <f t="shared" si="794"/>
        <v>0</v>
      </c>
      <c r="FX52" s="9">
        <f t="shared" si="795"/>
        <v>0</v>
      </c>
      <c r="FY52" s="9">
        <f t="shared" si="796"/>
        <v>0</v>
      </c>
      <c r="FZ52" s="9">
        <f t="shared" si="797"/>
        <v>0</v>
      </c>
      <c r="GA52" s="9">
        <f t="shared" si="798"/>
        <v>0</v>
      </c>
      <c r="GB52" s="9">
        <f t="shared" si="799"/>
        <v>0</v>
      </c>
      <c r="GC52" s="9">
        <f t="shared" si="800"/>
        <v>0</v>
      </c>
      <c r="GD52" s="9">
        <f t="shared" si="801"/>
        <v>0</v>
      </c>
      <c r="GE52" s="9">
        <f t="shared" si="802"/>
        <v>0</v>
      </c>
      <c r="GF52" s="9">
        <f t="shared" si="803"/>
        <v>0</v>
      </c>
      <c r="GG52" s="9">
        <f t="shared" si="804"/>
        <v>0</v>
      </c>
      <c r="GH52" s="9">
        <f t="shared" si="805"/>
        <v>15</v>
      </c>
      <c r="GI52" s="9">
        <f t="shared" si="806"/>
        <v>0</v>
      </c>
      <c r="GJ52" s="133"/>
      <c r="GK52" s="134"/>
      <c r="GL52" s="4"/>
      <c r="GM52" s="223"/>
      <c r="GN52" s="4"/>
      <c r="GO52" s="138"/>
      <c r="GQ52" s="9"/>
      <c r="GR52" s="9"/>
      <c r="GS52" s="1"/>
      <c r="GT52" s="128"/>
      <c r="GU52" s="32"/>
      <c r="GV52" s="4"/>
      <c r="GW52" s="40"/>
    </row>
    <row r="53" spans="1:205" ht="24.95" customHeight="1" x14ac:dyDescent="0.35">
      <c r="A53" s="24"/>
      <c r="B53" s="1"/>
      <c r="C53" s="128"/>
      <c r="D53" s="194"/>
      <c r="E53" s="142"/>
      <c r="F53" s="128"/>
      <c r="G53" s="128"/>
      <c r="H53" s="128"/>
      <c r="I53" s="128"/>
      <c r="J53" s="128"/>
      <c r="K53" s="128"/>
      <c r="L53" s="128"/>
      <c r="M53" s="129"/>
      <c r="N53" s="14"/>
      <c r="O53" s="11"/>
      <c r="P53" s="14"/>
      <c r="Q53" s="11"/>
      <c r="R53" s="14"/>
      <c r="S53" s="11"/>
      <c r="T53" s="14"/>
      <c r="U53" s="11"/>
      <c r="V53" s="14"/>
      <c r="W53" s="11"/>
      <c r="X53" s="80"/>
      <c r="Y53" s="337"/>
      <c r="Z53" s="14"/>
      <c r="AA53" s="11"/>
      <c r="AB53" s="14"/>
      <c r="AC53" s="80"/>
      <c r="AD53" s="14"/>
      <c r="AE53" s="195"/>
      <c r="AF53" s="14"/>
      <c r="AG53" s="11"/>
      <c r="AH53" s="14"/>
      <c r="AI53" s="80"/>
      <c r="AJ53" s="14"/>
      <c r="AK53" s="80"/>
      <c r="AL53" s="14"/>
      <c r="AM53" s="11"/>
      <c r="AN53" s="14"/>
      <c r="AO53" s="80"/>
      <c r="AP53" s="14"/>
      <c r="AQ53" s="11"/>
      <c r="AR53" s="14"/>
      <c r="AS53" s="80"/>
      <c r="AT53" s="14"/>
      <c r="AU53" s="80"/>
      <c r="AV53" s="14"/>
      <c r="AW53" s="80"/>
      <c r="AX53" s="14"/>
      <c r="AY53" s="80"/>
      <c r="AZ53" s="14"/>
      <c r="BA53" s="80"/>
      <c r="BB53" s="14"/>
      <c r="BC53" s="10"/>
      <c r="BD53" s="10"/>
      <c r="BE53" s="80"/>
      <c r="BF53" s="80"/>
      <c r="BG53" s="80"/>
      <c r="BH53" s="80"/>
      <c r="BI53" s="80"/>
      <c r="BJ53" s="4"/>
      <c r="BK53" s="4"/>
      <c r="BL53" s="4"/>
      <c r="BM53" s="141" t="s">
        <v>33</v>
      </c>
      <c r="BN53" s="24"/>
      <c r="BO53" s="1" t="s">
        <v>103</v>
      </c>
      <c r="BP53" s="127" t="s">
        <v>91</v>
      </c>
      <c r="BQ53" s="127" t="s">
        <v>84</v>
      </c>
      <c r="BR53" s="128" t="s">
        <v>113</v>
      </c>
      <c r="BS53" s="143" t="s">
        <v>176</v>
      </c>
      <c r="BT53" s="127">
        <v>2</v>
      </c>
      <c r="BU53" s="128">
        <v>27</v>
      </c>
      <c r="BV53" s="128">
        <v>0</v>
      </c>
      <c r="BW53" s="128">
        <v>1</v>
      </c>
      <c r="BX53" s="128">
        <f>SUM(BW53)*2</f>
        <v>2</v>
      </c>
      <c r="BY53" s="1">
        <v>32</v>
      </c>
      <c r="BZ53" s="224">
        <f>SUM(CA53+CC53+CE53+CG53+CI53)</f>
        <v>32</v>
      </c>
      <c r="CA53" s="1">
        <v>20</v>
      </c>
      <c r="CB53" s="1">
        <f>SUM(CA53)*BV53</f>
        <v>0</v>
      </c>
      <c r="CC53" s="1">
        <v>12</v>
      </c>
      <c r="CD53" s="11">
        <f>BW53*CC53</f>
        <v>12</v>
      </c>
      <c r="CE53" s="1"/>
      <c r="CF53" s="1">
        <f>SUM(CE53)*BW53</f>
        <v>0</v>
      </c>
      <c r="CG53" s="1"/>
      <c r="CH53" s="1">
        <f>SUM(CG53)*BX53</f>
        <v>0</v>
      </c>
      <c r="CI53" s="220"/>
      <c r="CJ53" s="221">
        <f>SUM(CI53)*BW53*5</f>
        <v>0</v>
      </c>
      <c r="CK53" s="80">
        <f>SUM(BW53*DK53*2+BX53*DM53*2)</f>
        <v>2</v>
      </c>
      <c r="CL53" s="80">
        <f>SUM(BY53*5/100*BW53)</f>
        <v>1.6</v>
      </c>
      <c r="CM53" s="220"/>
      <c r="CN53" s="221"/>
      <c r="CO53" s="220"/>
      <c r="CP53" s="222">
        <f>SUM(CO53)*3*BU53/5</f>
        <v>0</v>
      </c>
      <c r="CQ53" s="220"/>
      <c r="CR53" s="221">
        <f>SUM(CQ53*BU53*(30+4))</f>
        <v>0</v>
      </c>
      <c r="CS53" s="220"/>
      <c r="CT53" s="221">
        <f>SUM(CS53*BU53*3)</f>
        <v>0</v>
      </c>
      <c r="CU53" s="220"/>
      <c r="CV53" s="80">
        <f>SUM(CU53*BU53/3)</f>
        <v>0</v>
      </c>
      <c r="CW53" s="220"/>
      <c r="CX53" s="80">
        <f>SUM(CW53*BU53*2/3)</f>
        <v>0</v>
      </c>
      <c r="CY53" s="220">
        <v>1</v>
      </c>
      <c r="CZ53" s="11">
        <f>SUM(CY53*BU53*2)</f>
        <v>54</v>
      </c>
      <c r="DA53" s="220"/>
      <c r="DB53" s="221">
        <f>SUM(DA53*BW53)</f>
        <v>0</v>
      </c>
      <c r="DC53" s="220"/>
      <c r="DD53" s="222">
        <f>SUM(DC53*BU53*2)</f>
        <v>0</v>
      </c>
      <c r="DE53" s="220"/>
      <c r="DF53" s="80">
        <f>SUM(BW53*DE53*6)</f>
        <v>0</v>
      </c>
      <c r="DG53" s="14"/>
      <c r="DH53" s="80">
        <f>DG53*BU53/3</f>
        <v>0</v>
      </c>
      <c r="DI53" s="220"/>
      <c r="DJ53" s="11">
        <f>SUM(DI53*BU53/3)</f>
        <v>0</v>
      </c>
      <c r="DK53" s="220">
        <v>1</v>
      </c>
      <c r="DL53" s="80">
        <f>SUM(BW53*DK53*8)</f>
        <v>8</v>
      </c>
      <c r="DM53" s="220"/>
      <c r="DN53" s="80">
        <f>SUM(DM53*BX53*5*6)</f>
        <v>0</v>
      </c>
      <c r="DO53" s="220"/>
      <c r="DP53" s="222">
        <f>SUM(DO53*BX53*4*6)</f>
        <v>0</v>
      </c>
      <c r="DQ53" s="220"/>
      <c r="DR53" s="10">
        <f>SUM(DQ53*50)</f>
        <v>0</v>
      </c>
      <c r="DS53" s="81">
        <f>CB53+CD53+CF53+CH53+CJ53+CK53+CL53+CN53+CP53+CR53+CT53+CV53+CX53+CZ53+DB53+DD53+DF53+DH53+DJ53+DL53+DN53+DP53+DR53</f>
        <v>77.599999999999994</v>
      </c>
      <c r="DT53" s="81">
        <f>DP53+DN53+DL53+DJ53+DF53+DD53+CK53+CJ53+CH53+CF53+CD53+CB53</f>
        <v>22</v>
      </c>
      <c r="DU53" s="112">
        <f t="shared" si="39"/>
        <v>22</v>
      </c>
      <c r="DV53" s="140"/>
      <c r="DW53" s="4"/>
      <c r="DX53" s="4"/>
      <c r="DY53" s="4"/>
      <c r="DZ53" s="141"/>
      <c r="EA53" s="24"/>
      <c r="EB53" s="1"/>
      <c r="EC53" s="128"/>
      <c r="ED53" s="128"/>
      <c r="EE53" s="4"/>
      <c r="EF53" s="4"/>
      <c r="EG53" s="4"/>
      <c r="EH53" s="4"/>
      <c r="EI53" s="4"/>
      <c r="EJ53" s="4"/>
      <c r="EK53" s="4"/>
      <c r="EL53" s="4"/>
      <c r="EM53" s="4"/>
      <c r="EN53" s="4"/>
      <c r="EO53" s="9">
        <f t="shared" si="760"/>
        <v>0</v>
      </c>
      <c r="EP53" s="9">
        <f t="shared" si="761"/>
        <v>12</v>
      </c>
      <c r="EQ53" s="9">
        <f t="shared" si="762"/>
        <v>12</v>
      </c>
      <c r="ER53" s="9">
        <f t="shared" si="763"/>
        <v>0</v>
      </c>
      <c r="ES53" s="9">
        <f t="shared" si="764"/>
        <v>0</v>
      </c>
      <c r="ET53" s="9">
        <f t="shared" si="765"/>
        <v>0</v>
      </c>
      <c r="EU53" s="9">
        <f t="shared" si="766"/>
        <v>0</v>
      </c>
      <c r="EV53" s="9">
        <f t="shared" si="767"/>
        <v>0</v>
      </c>
      <c r="EW53" s="9">
        <f t="shared" si="768"/>
        <v>0</v>
      </c>
      <c r="EX53" s="9">
        <f t="shared" si="769"/>
        <v>2</v>
      </c>
      <c r="EY53" s="9">
        <f t="shared" si="770"/>
        <v>1.6</v>
      </c>
      <c r="EZ53" s="9">
        <f t="shared" si="771"/>
        <v>0</v>
      </c>
      <c r="FA53" s="9">
        <f t="shared" si="772"/>
        <v>0</v>
      </c>
      <c r="FB53" s="9">
        <f t="shared" si="773"/>
        <v>0</v>
      </c>
      <c r="FC53" s="9">
        <f t="shared" si="774"/>
        <v>0</v>
      </c>
      <c r="FD53" s="9">
        <f t="shared" si="775"/>
        <v>0</v>
      </c>
      <c r="FE53" s="9">
        <f t="shared" si="776"/>
        <v>0</v>
      </c>
      <c r="FF53" s="9">
        <f t="shared" si="777"/>
        <v>0</v>
      </c>
      <c r="FG53" s="9">
        <f t="shared" si="778"/>
        <v>0</v>
      </c>
      <c r="FH53" s="9">
        <f t="shared" si="779"/>
        <v>0</v>
      </c>
      <c r="FI53" s="9">
        <f t="shared" si="780"/>
        <v>0</v>
      </c>
      <c r="FJ53" s="9">
        <f t="shared" si="781"/>
        <v>0</v>
      </c>
      <c r="FK53" s="9">
        <f t="shared" si="782"/>
        <v>0</v>
      </c>
      <c r="FL53" s="9">
        <f t="shared" si="783"/>
        <v>1</v>
      </c>
      <c r="FM53" s="9">
        <f t="shared" si="784"/>
        <v>54</v>
      </c>
      <c r="FN53" s="9">
        <f t="shared" si="785"/>
        <v>0</v>
      </c>
      <c r="FO53" s="9">
        <f t="shared" si="786"/>
        <v>0</v>
      </c>
      <c r="FP53" s="9">
        <f t="shared" si="787"/>
        <v>0</v>
      </c>
      <c r="FQ53" s="9">
        <f t="shared" si="788"/>
        <v>0</v>
      </c>
      <c r="FR53" s="9">
        <f t="shared" si="789"/>
        <v>0</v>
      </c>
      <c r="FS53" s="9">
        <f t="shared" si="790"/>
        <v>0</v>
      </c>
      <c r="FT53" s="9">
        <f t="shared" si="791"/>
        <v>0</v>
      </c>
      <c r="FU53" s="9">
        <f t="shared" si="792"/>
        <v>0</v>
      </c>
      <c r="FV53" s="9">
        <f t="shared" si="793"/>
        <v>0</v>
      </c>
      <c r="FW53" s="9">
        <f t="shared" si="794"/>
        <v>0</v>
      </c>
      <c r="FX53" s="9">
        <f t="shared" si="795"/>
        <v>0</v>
      </c>
      <c r="FY53" s="9">
        <f t="shared" si="796"/>
        <v>8</v>
      </c>
      <c r="FZ53" s="9">
        <f t="shared" si="797"/>
        <v>1</v>
      </c>
      <c r="GA53" s="9">
        <f t="shared" si="798"/>
        <v>0</v>
      </c>
      <c r="GB53" s="9">
        <f t="shared" si="799"/>
        <v>0</v>
      </c>
      <c r="GC53" s="9">
        <f t="shared" si="800"/>
        <v>0</v>
      </c>
      <c r="GD53" s="9">
        <f t="shared" si="801"/>
        <v>0</v>
      </c>
      <c r="GE53" s="9">
        <f t="shared" si="802"/>
        <v>0</v>
      </c>
      <c r="GF53" s="9">
        <f t="shared" si="803"/>
        <v>0</v>
      </c>
      <c r="GG53" s="9">
        <f t="shared" si="804"/>
        <v>0</v>
      </c>
      <c r="GH53" s="9">
        <f t="shared" si="805"/>
        <v>77.599999999999994</v>
      </c>
      <c r="GI53" s="9">
        <f t="shared" si="806"/>
        <v>22</v>
      </c>
      <c r="GJ53" s="133"/>
      <c r="GK53" s="134"/>
      <c r="GL53" s="4"/>
      <c r="GM53" s="223"/>
      <c r="GN53" s="4"/>
      <c r="GO53" s="138"/>
      <c r="GQ53" s="9"/>
      <c r="GR53" s="9"/>
      <c r="GS53" s="1"/>
      <c r="GT53" s="128"/>
      <c r="GU53" s="32"/>
      <c r="GV53" s="4"/>
      <c r="GW53" s="40"/>
    </row>
    <row r="54" spans="1:205" ht="24.95" customHeight="1" thickBot="1" x14ac:dyDescent="0.4">
      <c r="A54" s="24"/>
      <c r="B54" s="1"/>
      <c r="C54" s="128"/>
      <c r="D54" s="194"/>
      <c r="E54" s="142"/>
      <c r="F54" s="128"/>
      <c r="G54" s="128"/>
      <c r="H54" s="128"/>
      <c r="I54" s="128"/>
      <c r="J54" s="128"/>
      <c r="K54" s="128"/>
      <c r="L54" s="128"/>
      <c r="M54" s="129"/>
      <c r="N54" s="14"/>
      <c r="O54" s="11"/>
      <c r="P54" s="14"/>
      <c r="Q54" s="11"/>
      <c r="R54" s="14"/>
      <c r="S54" s="11"/>
      <c r="T54" s="14"/>
      <c r="U54" s="11"/>
      <c r="V54" s="14"/>
      <c r="W54" s="11"/>
      <c r="X54" s="80"/>
      <c r="Y54" s="337"/>
      <c r="Z54" s="14"/>
      <c r="AA54" s="11"/>
      <c r="AB54" s="14"/>
      <c r="AC54" s="80"/>
      <c r="AD54" s="14"/>
      <c r="AE54" s="195"/>
      <c r="AF54" s="14"/>
      <c r="AG54" s="11"/>
      <c r="AH54" s="14"/>
      <c r="AI54" s="80"/>
      <c r="AJ54" s="14"/>
      <c r="AK54" s="80"/>
      <c r="AL54" s="14"/>
      <c r="AM54" s="11"/>
      <c r="AN54" s="14"/>
      <c r="AO54" s="80"/>
      <c r="AP54" s="14"/>
      <c r="AQ54" s="11"/>
      <c r="AR54" s="14"/>
      <c r="AS54" s="80"/>
      <c r="AT54" s="14"/>
      <c r="AU54" s="80"/>
      <c r="AV54" s="14"/>
      <c r="AW54" s="80"/>
      <c r="AX54" s="14"/>
      <c r="AY54" s="80"/>
      <c r="AZ54" s="14"/>
      <c r="BA54" s="80"/>
      <c r="BB54" s="14"/>
      <c r="BC54" s="10"/>
      <c r="BD54" s="10"/>
      <c r="BE54" s="80"/>
      <c r="BF54" s="80"/>
      <c r="BG54" s="80"/>
      <c r="BH54" s="80"/>
      <c r="BI54" s="80"/>
      <c r="BJ54" s="4"/>
      <c r="BK54" s="4"/>
      <c r="BL54" s="4"/>
      <c r="BM54" s="141"/>
      <c r="BN54" s="24"/>
      <c r="BO54" s="1" t="s">
        <v>98</v>
      </c>
      <c r="BP54" s="127" t="s">
        <v>91</v>
      </c>
      <c r="BQ54" s="127" t="s">
        <v>84</v>
      </c>
      <c r="BR54" s="128" t="s">
        <v>113</v>
      </c>
      <c r="BS54" s="128" t="s">
        <v>180</v>
      </c>
      <c r="BT54" s="127">
        <v>2</v>
      </c>
      <c r="BU54" s="128">
        <v>29</v>
      </c>
      <c r="BV54" s="128">
        <v>1</v>
      </c>
      <c r="BW54" s="128">
        <v>1</v>
      </c>
      <c r="BX54" s="128">
        <f>SUM(BW54)*2</f>
        <v>2</v>
      </c>
      <c r="BY54" s="1">
        <v>100</v>
      </c>
      <c r="BZ54" s="129">
        <f>SUM(CA54+CC54+CE54+CG54+CI54)</f>
        <v>100</v>
      </c>
      <c r="CA54" s="14">
        <v>60</v>
      </c>
      <c r="CB54" s="11">
        <f>SUM(CA54)*BV54</f>
        <v>60</v>
      </c>
      <c r="CC54" s="14">
        <v>40</v>
      </c>
      <c r="CD54" s="11">
        <f>BW54*CC54</f>
        <v>40</v>
      </c>
      <c r="CE54" s="14"/>
      <c r="CF54" s="11">
        <f>SUM(CE54)*BW54</f>
        <v>0</v>
      </c>
      <c r="CG54" s="14"/>
      <c r="CH54" s="11">
        <f>SUM(CG54)*BX54</f>
        <v>0</v>
      </c>
      <c r="CI54" s="14"/>
      <c r="CJ54" s="11">
        <f>SUM(CI54)*BW54*5</f>
        <v>0</v>
      </c>
      <c r="CK54" s="80">
        <f>SUM(BW54*DK54*2+BX54*DM54*2)</f>
        <v>2</v>
      </c>
      <c r="CL54" s="81">
        <f>SUM(BY54*5/100*BW54)</f>
        <v>5</v>
      </c>
      <c r="CM54" s="14"/>
      <c r="CN54" s="11"/>
      <c r="CO54" s="14"/>
      <c r="CP54" s="80">
        <f t="shared" ref="CP54" si="850">SUM(CO54)*3*BU54/5</f>
        <v>0</v>
      </c>
      <c r="CQ54" s="14"/>
      <c r="CR54" s="82">
        <f>SUM(CQ54*BU54*(30+4))</f>
        <v>0</v>
      </c>
      <c r="CS54" s="14"/>
      <c r="CT54" s="11">
        <f>SUM(CS54*BU54*3)</f>
        <v>0</v>
      </c>
      <c r="CU54" s="14"/>
      <c r="CV54" s="80">
        <f>SUM(CU54*BU54/3)</f>
        <v>0</v>
      </c>
      <c r="CW54" s="14"/>
      <c r="CX54" s="80">
        <f>SUM(CW54*BU54*2/3)</f>
        <v>0</v>
      </c>
      <c r="CY54" s="14">
        <v>1</v>
      </c>
      <c r="CZ54" s="11">
        <f t="shared" ref="CZ54" si="851">SUM(CY54*BU54)*2</f>
        <v>58</v>
      </c>
      <c r="DA54" s="14"/>
      <c r="DB54" s="11">
        <f t="shared" ref="DB54" si="852">SUM(DA54*BW54)</f>
        <v>0</v>
      </c>
      <c r="DC54" s="14"/>
      <c r="DD54" s="80">
        <f t="shared" ref="DD54" si="853">SUM(DC54*BU54*2)</f>
        <v>0</v>
      </c>
      <c r="DE54" s="14"/>
      <c r="DF54" s="80">
        <f>DE54*BW54*6</f>
        <v>0</v>
      </c>
      <c r="DG54" s="14"/>
      <c r="DH54" s="80">
        <f>DG54*BU54/3</f>
        <v>0</v>
      </c>
      <c r="DI54" s="14"/>
      <c r="DJ54" s="11">
        <f t="shared" ref="DJ54" si="854">SUM(DI54*BU54/3)</f>
        <v>0</v>
      </c>
      <c r="DK54" s="14">
        <v>1</v>
      </c>
      <c r="DL54" s="80">
        <f>SUM(BW54*DK54*8)</f>
        <v>8</v>
      </c>
      <c r="DM54" s="14"/>
      <c r="DN54" s="80">
        <f>SUM(DM54*BX54*5*6)</f>
        <v>0</v>
      </c>
      <c r="DO54" s="14"/>
      <c r="DP54" s="80">
        <f>SUM(DO54*BX54*4*6)</f>
        <v>0</v>
      </c>
      <c r="DQ54" s="14"/>
      <c r="DR54" s="10">
        <f>SUM(DQ54*50)</f>
        <v>0</v>
      </c>
      <c r="DS54" s="81">
        <f>CB54+CD54+CF54+CH54+CJ54+CK54+CL54+CN54+CP54+CR54+CT54+CV54+CX54+CZ54+DB54+DD54+DF54+DH54+DJ54+DL54+DN54+DP54+DR54</f>
        <v>173</v>
      </c>
      <c r="DT54" s="81">
        <f>DP54+DN54+DL54+DJ54+DF54+DD54+CK54+CJ54+CH54+CF54+CD54+CB54</f>
        <v>110</v>
      </c>
      <c r="DU54" s="112">
        <f t="shared" si="39"/>
        <v>110</v>
      </c>
      <c r="DV54" s="140"/>
      <c r="DW54" s="4"/>
      <c r="DX54" s="4"/>
      <c r="DY54" s="4"/>
      <c r="DZ54" s="141"/>
      <c r="EA54" s="24"/>
      <c r="EB54" s="1"/>
      <c r="EC54" s="128"/>
      <c r="ED54" s="128"/>
      <c r="EE54" s="4"/>
      <c r="EF54" s="4"/>
      <c r="EG54" s="4"/>
      <c r="EH54" s="4"/>
      <c r="EI54" s="4"/>
      <c r="EJ54" s="4"/>
      <c r="EK54" s="4"/>
      <c r="EL54" s="4"/>
      <c r="EM54" s="4"/>
      <c r="EN54" s="4"/>
      <c r="EO54" s="9">
        <f t="shared" si="760"/>
        <v>60</v>
      </c>
      <c r="EP54" s="9">
        <f t="shared" si="761"/>
        <v>40</v>
      </c>
      <c r="EQ54" s="9">
        <f t="shared" si="762"/>
        <v>40</v>
      </c>
      <c r="ER54" s="9">
        <f t="shared" si="763"/>
        <v>0</v>
      </c>
      <c r="ES54" s="9">
        <f t="shared" si="764"/>
        <v>0</v>
      </c>
      <c r="ET54" s="9">
        <f t="shared" si="765"/>
        <v>0</v>
      </c>
      <c r="EU54" s="9">
        <f t="shared" si="766"/>
        <v>0</v>
      </c>
      <c r="EV54" s="9">
        <f t="shared" si="767"/>
        <v>0</v>
      </c>
      <c r="EW54" s="9">
        <f t="shared" si="768"/>
        <v>0</v>
      </c>
      <c r="EX54" s="9">
        <f t="shared" si="769"/>
        <v>2</v>
      </c>
      <c r="EY54" s="9">
        <f t="shared" si="770"/>
        <v>5</v>
      </c>
      <c r="EZ54" s="9">
        <f t="shared" si="771"/>
        <v>0</v>
      </c>
      <c r="FA54" s="9">
        <f t="shared" si="772"/>
        <v>0</v>
      </c>
      <c r="FB54" s="9">
        <f t="shared" si="773"/>
        <v>0</v>
      </c>
      <c r="FC54" s="9">
        <f t="shared" si="774"/>
        <v>0</v>
      </c>
      <c r="FD54" s="9">
        <f t="shared" si="775"/>
        <v>0</v>
      </c>
      <c r="FE54" s="9">
        <f t="shared" si="776"/>
        <v>0</v>
      </c>
      <c r="FF54" s="9">
        <f t="shared" si="777"/>
        <v>0</v>
      </c>
      <c r="FG54" s="9">
        <f t="shared" si="778"/>
        <v>0</v>
      </c>
      <c r="FH54" s="9">
        <f t="shared" si="779"/>
        <v>0</v>
      </c>
      <c r="FI54" s="9">
        <f t="shared" si="780"/>
        <v>0</v>
      </c>
      <c r="FJ54" s="9">
        <f t="shared" si="781"/>
        <v>0</v>
      </c>
      <c r="FK54" s="9">
        <f t="shared" si="782"/>
        <v>0</v>
      </c>
      <c r="FL54" s="9">
        <f t="shared" si="783"/>
        <v>1</v>
      </c>
      <c r="FM54" s="9">
        <f t="shared" si="784"/>
        <v>58</v>
      </c>
      <c r="FN54" s="9">
        <f t="shared" si="785"/>
        <v>0</v>
      </c>
      <c r="FO54" s="9">
        <f t="shared" si="786"/>
        <v>0</v>
      </c>
      <c r="FP54" s="9">
        <f t="shared" si="787"/>
        <v>0</v>
      </c>
      <c r="FQ54" s="9">
        <f t="shared" si="788"/>
        <v>0</v>
      </c>
      <c r="FR54" s="9">
        <f t="shared" si="789"/>
        <v>0</v>
      </c>
      <c r="FS54" s="9">
        <f t="shared" si="790"/>
        <v>0</v>
      </c>
      <c r="FT54" s="9">
        <f t="shared" si="791"/>
        <v>0</v>
      </c>
      <c r="FU54" s="9">
        <f t="shared" si="792"/>
        <v>0</v>
      </c>
      <c r="FV54" s="9">
        <f t="shared" si="793"/>
        <v>0</v>
      </c>
      <c r="FW54" s="9">
        <f t="shared" si="794"/>
        <v>0</v>
      </c>
      <c r="FX54" s="9">
        <f t="shared" si="795"/>
        <v>0</v>
      </c>
      <c r="FY54" s="9">
        <f t="shared" si="796"/>
        <v>8</v>
      </c>
      <c r="FZ54" s="9">
        <f t="shared" si="797"/>
        <v>1</v>
      </c>
      <c r="GA54" s="9">
        <f t="shared" si="798"/>
        <v>0</v>
      </c>
      <c r="GB54" s="9">
        <f t="shared" si="799"/>
        <v>0</v>
      </c>
      <c r="GC54" s="9">
        <f t="shared" si="800"/>
        <v>0</v>
      </c>
      <c r="GD54" s="9">
        <f t="shared" si="801"/>
        <v>0</v>
      </c>
      <c r="GE54" s="9">
        <f t="shared" si="802"/>
        <v>0</v>
      </c>
      <c r="GF54" s="9">
        <f t="shared" si="803"/>
        <v>0</v>
      </c>
      <c r="GG54" s="9">
        <f t="shared" si="804"/>
        <v>0</v>
      </c>
      <c r="GH54" s="9">
        <f t="shared" si="805"/>
        <v>173</v>
      </c>
      <c r="GI54" s="9">
        <f t="shared" si="806"/>
        <v>110</v>
      </c>
      <c r="GJ54" s="133"/>
      <c r="GK54" s="134"/>
      <c r="GL54" s="4"/>
      <c r="GM54" s="223"/>
      <c r="GN54" s="4"/>
      <c r="GO54" s="138"/>
      <c r="GQ54" s="9"/>
      <c r="GR54" s="9"/>
      <c r="GS54" s="1"/>
      <c r="GT54" s="128"/>
      <c r="GU54" s="32"/>
      <c r="GV54" s="4"/>
      <c r="GW54" s="40"/>
    </row>
    <row r="55" spans="1:205" ht="24.95" customHeight="1" x14ac:dyDescent="0.3">
      <c r="A55" s="25">
        <v>7</v>
      </c>
      <c r="B55" s="228" t="s">
        <v>58</v>
      </c>
      <c r="C55" s="228" t="s">
        <v>81</v>
      </c>
      <c r="D55" s="229">
        <v>1</v>
      </c>
      <c r="E55" s="106"/>
      <c r="F55" s="106"/>
      <c r="G55" s="106"/>
      <c r="H55" s="106"/>
      <c r="I55" s="106"/>
      <c r="J55" s="106"/>
      <c r="K55" s="106"/>
      <c r="L55" s="106"/>
      <c r="M55" s="106"/>
      <c r="N55" s="106"/>
      <c r="O55" s="107">
        <f>SUM(O56:O61)</f>
        <v>44</v>
      </c>
      <c r="P55" s="107">
        <f t="shared" ref="P55:BG55" si="855">SUM(P56:P61)</f>
        <v>28</v>
      </c>
      <c r="Q55" s="107">
        <f t="shared" si="855"/>
        <v>56</v>
      </c>
      <c r="R55" s="107">
        <f t="shared" si="855"/>
        <v>2</v>
      </c>
      <c r="S55" s="107">
        <f t="shared" si="855"/>
        <v>4</v>
      </c>
      <c r="T55" s="107">
        <f t="shared" si="855"/>
        <v>0</v>
      </c>
      <c r="U55" s="107">
        <f t="shared" si="855"/>
        <v>0</v>
      </c>
      <c r="V55" s="107">
        <f t="shared" si="855"/>
        <v>0</v>
      </c>
      <c r="W55" s="107">
        <f t="shared" si="855"/>
        <v>0</v>
      </c>
      <c r="X55" s="107">
        <f t="shared" si="855"/>
        <v>0</v>
      </c>
      <c r="Y55" s="336">
        <f t="shared" si="855"/>
        <v>7.4</v>
      </c>
      <c r="Z55" s="107">
        <f t="shared" si="855"/>
        <v>0</v>
      </c>
      <c r="AA55" s="107">
        <f t="shared" si="855"/>
        <v>0</v>
      </c>
      <c r="AB55" s="107">
        <f t="shared" si="855"/>
        <v>0</v>
      </c>
      <c r="AC55" s="107">
        <f t="shared" si="855"/>
        <v>0</v>
      </c>
      <c r="AD55" s="107">
        <f t="shared" si="855"/>
        <v>0</v>
      </c>
      <c r="AE55" s="107">
        <f t="shared" si="855"/>
        <v>0</v>
      </c>
      <c r="AF55" s="107">
        <f t="shared" si="855"/>
        <v>0</v>
      </c>
      <c r="AG55" s="107">
        <f t="shared" si="855"/>
        <v>0</v>
      </c>
      <c r="AH55" s="107">
        <f t="shared" si="855"/>
        <v>0</v>
      </c>
      <c r="AI55" s="107">
        <f t="shared" si="855"/>
        <v>0</v>
      </c>
      <c r="AJ55" s="107">
        <f t="shared" si="855"/>
        <v>0</v>
      </c>
      <c r="AK55" s="107">
        <f t="shared" si="855"/>
        <v>0</v>
      </c>
      <c r="AL55" s="107">
        <f t="shared" si="855"/>
        <v>1</v>
      </c>
      <c r="AM55" s="107">
        <f t="shared" si="855"/>
        <v>108</v>
      </c>
      <c r="AN55" s="107">
        <f t="shared" si="855"/>
        <v>0</v>
      </c>
      <c r="AO55" s="107">
        <f t="shared" si="855"/>
        <v>0</v>
      </c>
      <c r="AP55" s="107">
        <f t="shared" si="855"/>
        <v>0</v>
      </c>
      <c r="AQ55" s="107">
        <f t="shared" si="855"/>
        <v>0</v>
      </c>
      <c r="AR55" s="107">
        <f t="shared" si="855"/>
        <v>0</v>
      </c>
      <c r="AS55" s="107">
        <f t="shared" si="855"/>
        <v>0</v>
      </c>
      <c r="AT55" s="107">
        <f t="shared" si="855"/>
        <v>1</v>
      </c>
      <c r="AU55" s="107">
        <f t="shared" si="855"/>
        <v>0</v>
      </c>
      <c r="AV55" s="107">
        <f t="shared" si="855"/>
        <v>0</v>
      </c>
      <c r="AW55" s="107">
        <f>SUM(AW56:AW61)</f>
        <v>18</v>
      </c>
      <c r="AX55" s="107">
        <f t="shared" si="855"/>
        <v>0</v>
      </c>
      <c r="AY55" s="107">
        <f t="shared" si="855"/>
        <v>0</v>
      </c>
      <c r="AZ55" s="107">
        <f t="shared" si="855"/>
        <v>0</v>
      </c>
      <c r="BA55" s="107">
        <f t="shared" si="855"/>
        <v>0</v>
      </c>
      <c r="BB55" s="107">
        <f t="shared" si="855"/>
        <v>0</v>
      </c>
      <c r="BC55" s="107">
        <f t="shared" si="855"/>
        <v>0</v>
      </c>
      <c r="BD55" s="107">
        <f t="shared" si="855"/>
        <v>0</v>
      </c>
      <c r="BE55" s="107">
        <f t="shared" si="855"/>
        <v>0</v>
      </c>
      <c r="BF55" s="107">
        <f t="shared" si="855"/>
        <v>237.4</v>
      </c>
      <c r="BG55" s="107">
        <f t="shared" si="855"/>
        <v>104</v>
      </c>
      <c r="BH55" s="113"/>
      <c r="BI55" s="106"/>
      <c r="BJ55" s="106"/>
      <c r="BK55" s="106"/>
      <c r="BL55" s="106"/>
      <c r="BM55" s="110"/>
      <c r="BN55" s="25">
        <v>7</v>
      </c>
      <c r="BO55" s="228" t="s">
        <v>58</v>
      </c>
      <c r="BP55" s="228" t="s">
        <v>81</v>
      </c>
      <c r="BQ55" s="229">
        <v>1</v>
      </c>
      <c r="BR55" s="106"/>
      <c r="BS55" s="106"/>
      <c r="BT55" s="106"/>
      <c r="BU55" s="106"/>
      <c r="BV55" s="106"/>
      <c r="BW55" s="106"/>
      <c r="BX55" s="106"/>
      <c r="BY55" s="106">
        <f>SUM(BY56:BY61)</f>
        <v>48</v>
      </c>
      <c r="BZ55" s="106">
        <f t="shared" ref="BZ55:DT55" si="856">SUM(BZ56:BZ61)</f>
        <v>48</v>
      </c>
      <c r="CA55" s="106">
        <f t="shared" si="856"/>
        <v>22</v>
      </c>
      <c r="CB55" s="111">
        <f>SUM(CB56:CB61)</f>
        <v>16</v>
      </c>
      <c r="CC55" s="106">
        <f t="shared" si="856"/>
        <v>26</v>
      </c>
      <c r="CD55" s="111">
        <f>SUM(CD56:CD61)</f>
        <v>62</v>
      </c>
      <c r="CE55" s="106">
        <f t="shared" si="856"/>
        <v>0</v>
      </c>
      <c r="CF55" s="106">
        <f t="shared" si="856"/>
        <v>0</v>
      </c>
      <c r="CG55" s="106">
        <f t="shared" si="856"/>
        <v>0</v>
      </c>
      <c r="CH55" s="106">
        <f t="shared" si="856"/>
        <v>0</v>
      </c>
      <c r="CI55" s="106">
        <f t="shared" si="856"/>
        <v>0</v>
      </c>
      <c r="CJ55" s="106">
        <f t="shared" si="856"/>
        <v>0</v>
      </c>
      <c r="CK55" s="106">
        <f t="shared" si="856"/>
        <v>6</v>
      </c>
      <c r="CL55" s="106">
        <f t="shared" si="856"/>
        <v>10.5</v>
      </c>
      <c r="CM55" s="106">
        <f t="shared" si="856"/>
        <v>0</v>
      </c>
      <c r="CN55" s="106">
        <f t="shared" si="856"/>
        <v>0</v>
      </c>
      <c r="CO55" s="106">
        <f t="shared" si="856"/>
        <v>0</v>
      </c>
      <c r="CP55" s="106">
        <f t="shared" si="856"/>
        <v>0</v>
      </c>
      <c r="CQ55" s="106">
        <f t="shared" si="856"/>
        <v>0</v>
      </c>
      <c r="CR55" s="106">
        <f t="shared" si="856"/>
        <v>0</v>
      </c>
      <c r="CS55" s="106">
        <f t="shared" si="856"/>
        <v>0</v>
      </c>
      <c r="CT55" s="106">
        <f t="shared" si="856"/>
        <v>0</v>
      </c>
      <c r="CU55" s="106">
        <f t="shared" si="856"/>
        <v>1</v>
      </c>
      <c r="CV55" s="106">
        <f t="shared" si="856"/>
        <v>18.333333333333332</v>
      </c>
      <c r="CW55" s="106">
        <f t="shared" si="856"/>
        <v>0</v>
      </c>
      <c r="CX55" s="106">
        <f t="shared" si="856"/>
        <v>0</v>
      </c>
      <c r="CY55" s="106">
        <f t="shared" si="856"/>
        <v>1</v>
      </c>
      <c r="CZ55" s="106">
        <f t="shared" si="856"/>
        <v>160</v>
      </c>
      <c r="DA55" s="106">
        <f t="shared" si="856"/>
        <v>0</v>
      </c>
      <c r="DB55" s="106">
        <f t="shared" si="856"/>
        <v>0</v>
      </c>
      <c r="DC55" s="106">
        <f t="shared" si="856"/>
        <v>0</v>
      </c>
      <c r="DD55" s="106">
        <f t="shared" si="856"/>
        <v>0</v>
      </c>
      <c r="DE55" s="106">
        <f t="shared" si="856"/>
        <v>0</v>
      </c>
      <c r="DF55" s="175">
        <f>SUM(DF56:DF61)</f>
        <v>0</v>
      </c>
      <c r="DG55" s="106">
        <f t="shared" si="856"/>
        <v>0</v>
      </c>
      <c r="DH55" s="106">
        <f t="shared" si="856"/>
        <v>0</v>
      </c>
      <c r="DI55" s="106">
        <f t="shared" si="856"/>
        <v>0</v>
      </c>
      <c r="DJ55" s="106">
        <f t="shared" si="856"/>
        <v>0</v>
      </c>
      <c r="DK55" s="106">
        <f t="shared" si="856"/>
        <v>2</v>
      </c>
      <c r="DL55" s="106">
        <f t="shared" si="856"/>
        <v>40</v>
      </c>
      <c r="DM55" s="106">
        <f t="shared" si="856"/>
        <v>0</v>
      </c>
      <c r="DN55" s="106">
        <f t="shared" si="856"/>
        <v>0</v>
      </c>
      <c r="DO55" s="106">
        <f t="shared" si="856"/>
        <v>0</v>
      </c>
      <c r="DP55" s="106">
        <f t="shared" si="856"/>
        <v>0</v>
      </c>
      <c r="DQ55" s="106">
        <f t="shared" si="856"/>
        <v>0</v>
      </c>
      <c r="DR55" s="106">
        <f t="shared" si="856"/>
        <v>0</v>
      </c>
      <c r="DS55" s="106">
        <f t="shared" si="856"/>
        <v>312.83333333333337</v>
      </c>
      <c r="DT55" s="106">
        <f t="shared" si="856"/>
        <v>124</v>
      </c>
      <c r="DU55" s="112">
        <f t="shared" si="39"/>
        <v>124</v>
      </c>
      <c r="DV55" s="106"/>
      <c r="DW55" s="113"/>
      <c r="DX55" s="106"/>
      <c r="DY55" s="106"/>
      <c r="DZ55" s="110"/>
      <c r="EA55" s="25">
        <v>7</v>
      </c>
      <c r="EB55" s="228" t="s">
        <v>58</v>
      </c>
      <c r="EC55" s="228" t="s">
        <v>81</v>
      </c>
      <c r="ED55" s="229">
        <v>1</v>
      </c>
      <c r="EE55" s="106"/>
      <c r="EF55" s="106"/>
      <c r="EG55" s="106"/>
      <c r="EH55" s="106"/>
      <c r="EI55" s="106"/>
      <c r="EJ55" s="106"/>
      <c r="EK55" s="106"/>
      <c r="EL55" s="106"/>
      <c r="EM55" s="106"/>
      <c r="EN55" s="106"/>
      <c r="EO55" s="107">
        <f>SUM(EO56:EO61)</f>
        <v>60</v>
      </c>
      <c r="EP55" s="107">
        <f t="shared" ref="EP55:GI55" si="857">SUM(EP56:EP61)</f>
        <v>54</v>
      </c>
      <c r="EQ55" s="107">
        <f t="shared" si="857"/>
        <v>118</v>
      </c>
      <c r="ER55" s="107">
        <f t="shared" si="857"/>
        <v>2</v>
      </c>
      <c r="ES55" s="107">
        <f t="shared" si="857"/>
        <v>4</v>
      </c>
      <c r="ET55" s="107">
        <f t="shared" si="857"/>
        <v>0</v>
      </c>
      <c r="EU55" s="107">
        <f t="shared" si="857"/>
        <v>0</v>
      </c>
      <c r="EV55" s="107">
        <f t="shared" si="857"/>
        <v>0</v>
      </c>
      <c r="EW55" s="107">
        <f t="shared" si="857"/>
        <v>0</v>
      </c>
      <c r="EX55" s="107">
        <f t="shared" si="857"/>
        <v>6</v>
      </c>
      <c r="EY55" s="107">
        <f t="shared" si="857"/>
        <v>17.899999999999999</v>
      </c>
      <c r="EZ55" s="107">
        <f t="shared" si="857"/>
        <v>0</v>
      </c>
      <c r="FA55" s="107">
        <f t="shared" si="857"/>
        <v>0</v>
      </c>
      <c r="FB55" s="107">
        <f t="shared" si="857"/>
        <v>0</v>
      </c>
      <c r="FC55" s="107">
        <f t="shared" si="857"/>
        <v>0</v>
      </c>
      <c r="FD55" s="107">
        <f t="shared" si="857"/>
        <v>0</v>
      </c>
      <c r="FE55" s="107">
        <f t="shared" si="857"/>
        <v>0</v>
      </c>
      <c r="FF55" s="107">
        <f t="shared" si="857"/>
        <v>0</v>
      </c>
      <c r="FG55" s="107">
        <f t="shared" si="857"/>
        <v>0</v>
      </c>
      <c r="FH55" s="107">
        <f t="shared" si="857"/>
        <v>1</v>
      </c>
      <c r="FI55" s="107">
        <f t="shared" si="857"/>
        <v>18.333333333333332</v>
      </c>
      <c r="FJ55" s="107">
        <f t="shared" si="857"/>
        <v>0</v>
      </c>
      <c r="FK55" s="107">
        <f t="shared" si="857"/>
        <v>0</v>
      </c>
      <c r="FL55" s="107">
        <f t="shared" si="857"/>
        <v>2</v>
      </c>
      <c r="FM55" s="107">
        <f t="shared" si="857"/>
        <v>268</v>
      </c>
      <c r="FN55" s="107">
        <f t="shared" si="857"/>
        <v>0</v>
      </c>
      <c r="FO55" s="107">
        <f t="shared" si="857"/>
        <v>0</v>
      </c>
      <c r="FP55" s="107">
        <f t="shared" si="857"/>
        <v>0</v>
      </c>
      <c r="FQ55" s="107">
        <f t="shared" si="857"/>
        <v>0</v>
      </c>
      <c r="FR55" s="107">
        <f t="shared" si="857"/>
        <v>0</v>
      </c>
      <c r="FS55" s="107">
        <f t="shared" si="857"/>
        <v>0</v>
      </c>
      <c r="FT55" s="107">
        <f t="shared" si="857"/>
        <v>1</v>
      </c>
      <c r="FU55" s="107">
        <f t="shared" ref="FU55:FV55" si="858">SUM(FU56:FU61)</f>
        <v>0</v>
      </c>
      <c r="FV55" s="107">
        <f t="shared" si="858"/>
        <v>0</v>
      </c>
      <c r="FW55" s="107">
        <f t="shared" si="857"/>
        <v>18</v>
      </c>
      <c r="FX55" s="107">
        <f t="shared" si="857"/>
        <v>0</v>
      </c>
      <c r="FY55" s="107">
        <f t="shared" si="857"/>
        <v>40</v>
      </c>
      <c r="FZ55" s="107">
        <f t="shared" si="857"/>
        <v>2</v>
      </c>
      <c r="GA55" s="107">
        <f t="shared" si="857"/>
        <v>0</v>
      </c>
      <c r="GB55" s="107">
        <f t="shared" si="857"/>
        <v>0</v>
      </c>
      <c r="GC55" s="107">
        <f t="shared" si="857"/>
        <v>0</v>
      </c>
      <c r="GD55" s="107">
        <f t="shared" si="857"/>
        <v>0</v>
      </c>
      <c r="GE55" s="107">
        <f t="shared" si="857"/>
        <v>0</v>
      </c>
      <c r="GF55" s="107">
        <f t="shared" si="857"/>
        <v>0</v>
      </c>
      <c r="GG55" s="107">
        <f t="shared" si="857"/>
        <v>0</v>
      </c>
      <c r="GH55" s="107">
        <f>SUM(GH56:GH61)</f>
        <v>550.23333333333335</v>
      </c>
      <c r="GI55" s="107">
        <f t="shared" si="857"/>
        <v>228</v>
      </c>
      <c r="GJ55" s="109"/>
      <c r="GK55" s="109"/>
      <c r="GL55" s="5"/>
      <c r="GM55" s="114" t="s">
        <v>141</v>
      </c>
      <c r="GN55" s="115"/>
      <c r="GO55" s="116">
        <v>450</v>
      </c>
      <c r="GQ55" s="9"/>
      <c r="GR55" s="9"/>
      <c r="GS55" s="1"/>
      <c r="GT55" s="128"/>
      <c r="GU55" s="32"/>
      <c r="GV55" s="4"/>
      <c r="GW55" s="40"/>
    </row>
    <row r="56" spans="1:205" ht="24.95" customHeight="1" x14ac:dyDescent="0.35">
      <c r="A56" s="24"/>
      <c r="B56" s="144" t="s">
        <v>103</v>
      </c>
      <c r="C56" s="143" t="s">
        <v>91</v>
      </c>
      <c r="D56" s="139" t="s">
        <v>84</v>
      </c>
      <c r="E56" s="139" t="s">
        <v>102</v>
      </c>
      <c r="F56" s="139" t="s">
        <v>157</v>
      </c>
      <c r="G56" s="139">
        <v>1</v>
      </c>
      <c r="H56" s="128">
        <v>54</v>
      </c>
      <c r="I56" s="128">
        <v>1</v>
      </c>
      <c r="J56" s="128">
        <v>2</v>
      </c>
      <c r="K56" s="128">
        <f>J56*2</f>
        <v>4</v>
      </c>
      <c r="L56" s="1">
        <v>74</v>
      </c>
      <c r="M56" s="129">
        <f t="shared" ref="M56" si="859">SUM(N56+P56+R56+T56+V56)</f>
        <v>74</v>
      </c>
      <c r="N56" s="14">
        <v>44</v>
      </c>
      <c r="O56" s="11">
        <f t="shared" ref="O56" si="860">SUM(N56)*I56</f>
        <v>44</v>
      </c>
      <c r="P56" s="14">
        <v>28</v>
      </c>
      <c r="Q56" s="11">
        <f t="shared" ref="Q56" si="861">J56*P56</f>
        <v>56</v>
      </c>
      <c r="R56" s="14">
        <v>2</v>
      </c>
      <c r="S56" s="149">
        <f t="shared" ref="S56" si="862">SUM(R56)*J56</f>
        <v>4</v>
      </c>
      <c r="T56" s="148"/>
      <c r="U56" s="149">
        <f t="shared" ref="U56" si="863">SUM(T56)*K56</f>
        <v>0</v>
      </c>
      <c r="V56" s="148"/>
      <c r="W56" s="149">
        <f t="shared" ref="W56" si="864">SUM(V56)*J56*5</f>
        <v>0</v>
      </c>
      <c r="X56" s="81">
        <f>SUM(J56*AX56*2+K56*AZ56*2)</f>
        <v>0</v>
      </c>
      <c r="Y56" s="354">
        <f t="shared" ref="Y56" si="865">SUM(L56*5/100*J56)</f>
        <v>7.4</v>
      </c>
      <c r="Z56" s="148"/>
      <c r="AA56" s="149"/>
      <c r="AB56" s="148"/>
      <c r="AC56" s="81">
        <f t="shared" ref="AC56" si="866">SUM(AB56)*3*H56/5</f>
        <v>0</v>
      </c>
      <c r="AD56" s="148"/>
      <c r="AE56" s="201">
        <f t="shared" ref="AE56" si="867">SUM(AD56*H56*(30+4))</f>
        <v>0</v>
      </c>
      <c r="AF56" s="148"/>
      <c r="AG56" s="149">
        <f t="shared" ref="AG56" si="868">SUM(AF56*H56*3)</f>
        <v>0</v>
      </c>
      <c r="AH56" s="148"/>
      <c r="AI56" s="81">
        <f t="shared" ref="AI56" si="869">SUM(AH56*H56/3)</f>
        <v>0</v>
      </c>
      <c r="AJ56" s="148"/>
      <c r="AK56" s="81">
        <f t="shared" ref="AK56" si="870">SUM(AJ56*H56*2/3)</f>
        <v>0</v>
      </c>
      <c r="AL56" s="148">
        <v>1</v>
      </c>
      <c r="AM56" s="149">
        <f>SUM(AL56*H56*2)</f>
        <v>108</v>
      </c>
      <c r="AN56" s="148"/>
      <c r="AO56" s="149">
        <f t="shared" ref="AO56" si="871">SUM(AN56*J56)</f>
        <v>0</v>
      </c>
      <c r="AP56" s="148"/>
      <c r="AQ56" s="81">
        <f t="shared" ref="AQ56" si="872">SUM(AP56*H56*2)</f>
        <v>0</v>
      </c>
      <c r="AR56" s="148"/>
      <c r="AS56" s="81">
        <f>J56*AR56*6</f>
        <v>0</v>
      </c>
      <c r="AT56" s="14">
        <v>1</v>
      </c>
      <c r="AV56" s="148"/>
      <c r="AW56" s="80">
        <f>AT56*H56/3</f>
        <v>18</v>
      </c>
      <c r="AX56" s="148"/>
      <c r="AY56" s="81">
        <f>SUM(J56*AX56*8)</f>
        <v>0</v>
      </c>
      <c r="AZ56" s="148"/>
      <c r="BA56" s="81">
        <f t="shared" ref="BA56" si="873">SUM(AZ56*K56*5*6)</f>
        <v>0</v>
      </c>
      <c r="BB56" s="148"/>
      <c r="BC56" s="81">
        <f t="shared" ref="BC56" si="874">SUM(BB56*K56*4*6)</f>
        <v>0</v>
      </c>
      <c r="BD56" s="148"/>
      <c r="BE56" s="202">
        <f t="shared" ref="BE56" si="875">SUM(BD56*50)</f>
        <v>0</v>
      </c>
      <c r="BF56" s="80">
        <f>O56+Q56+S56+U56+W56+X56+Y56+AA56+AC56+AE56+AG56+AI56+AK56+AM56+AO56+AQ56+AS56+AW56+AY56+BA56+BC56+BE56</f>
        <v>237.4</v>
      </c>
      <c r="BG56" s="80">
        <f>BA56+AY56+AS56+AQ56+X56+W56+U56+S56+Q56+O56</f>
        <v>104</v>
      </c>
      <c r="BH56" s="10"/>
      <c r="BI56" s="10"/>
      <c r="BJ56" s="4"/>
      <c r="BK56" s="4"/>
      <c r="BL56" s="4"/>
      <c r="BM56" s="141"/>
      <c r="BN56" s="24"/>
      <c r="BO56" s="144"/>
      <c r="BP56" s="143"/>
      <c r="BQ56" s="139"/>
      <c r="BR56" s="143"/>
      <c r="BS56" s="128"/>
      <c r="BT56" s="139"/>
      <c r="BU56" s="139"/>
      <c r="BV56" s="139"/>
      <c r="BW56" s="139"/>
      <c r="BX56" s="146"/>
      <c r="BY56" s="144"/>
      <c r="BZ56" s="147"/>
      <c r="CA56" s="148"/>
      <c r="CB56" s="149"/>
      <c r="CC56" s="148"/>
      <c r="CD56" s="149"/>
      <c r="CE56" s="148"/>
      <c r="CF56" s="149"/>
      <c r="CG56" s="148"/>
      <c r="CH56" s="149"/>
      <c r="CI56" s="148"/>
      <c r="CJ56" s="149"/>
      <c r="CK56" s="11"/>
      <c r="CL56" s="81"/>
      <c r="CM56" s="148"/>
      <c r="CN56" s="149"/>
      <c r="CO56" s="148"/>
      <c r="CP56" s="216"/>
      <c r="CQ56" s="148"/>
      <c r="CR56" s="150"/>
      <c r="CS56" s="148"/>
      <c r="CT56" s="149"/>
      <c r="CU56" s="148"/>
      <c r="CV56" s="151"/>
      <c r="CW56" s="148"/>
      <c r="CX56" s="80"/>
      <c r="CY56" s="148"/>
      <c r="CZ56" s="11"/>
      <c r="DA56" s="148"/>
      <c r="DB56" s="81"/>
      <c r="DC56" s="148"/>
      <c r="DD56" s="149"/>
      <c r="DE56" s="148"/>
      <c r="DF56" s="216"/>
      <c r="DG56" s="148"/>
      <c r="DH56" s="216"/>
      <c r="DI56" s="148"/>
      <c r="DJ56" s="216"/>
      <c r="DK56" s="148"/>
      <c r="DL56" s="216"/>
      <c r="DM56" s="148"/>
      <c r="DN56" s="81"/>
      <c r="DO56" s="148"/>
      <c r="DP56" s="218"/>
      <c r="DQ56" s="218"/>
      <c r="DR56" s="218"/>
      <c r="DS56" s="230"/>
      <c r="DT56" s="231"/>
      <c r="DU56" s="112">
        <f t="shared" si="39"/>
        <v>0</v>
      </c>
      <c r="DV56" s="140"/>
      <c r="DW56" s="4"/>
      <c r="DX56" s="4"/>
      <c r="DY56" s="4"/>
      <c r="DZ56" s="141"/>
      <c r="EA56" s="24"/>
      <c r="EB56" s="4"/>
      <c r="EC56" s="4"/>
      <c r="ED56" s="4"/>
      <c r="EE56" s="5"/>
      <c r="EF56" s="5"/>
      <c r="EG56" s="5"/>
      <c r="EH56" s="5"/>
      <c r="EI56" s="5"/>
      <c r="EJ56" s="5"/>
      <c r="EK56" s="5"/>
      <c r="EL56" s="4"/>
      <c r="EM56" s="4"/>
      <c r="EN56" s="4"/>
      <c r="EO56" s="9">
        <f t="shared" ref="EO56:EO61" si="876">O56+CB56</f>
        <v>44</v>
      </c>
      <c r="EP56" s="9">
        <f t="shared" ref="EP56:EP61" si="877">P56+CC56</f>
        <v>28</v>
      </c>
      <c r="EQ56" s="9">
        <f t="shared" ref="EQ56:EQ61" si="878">Q56+CD56</f>
        <v>56</v>
      </c>
      <c r="ER56" s="9">
        <f t="shared" ref="ER56:ER61" si="879">R56+CE56</f>
        <v>2</v>
      </c>
      <c r="ES56" s="9">
        <f t="shared" ref="ES56:ES61" si="880">S56+CF56</f>
        <v>4</v>
      </c>
      <c r="ET56" s="9">
        <f t="shared" ref="ET56:ET61" si="881">T56+CG56</f>
        <v>0</v>
      </c>
      <c r="EU56" s="9">
        <f t="shared" ref="EU56:EU61" si="882">U56+CH56</f>
        <v>0</v>
      </c>
      <c r="EV56" s="9">
        <f t="shared" ref="EV56:EV61" si="883">V56+CI56</f>
        <v>0</v>
      </c>
      <c r="EW56" s="9">
        <f t="shared" ref="EW56:EW61" si="884">W56+CJ56</f>
        <v>0</v>
      </c>
      <c r="EX56" s="9">
        <f t="shared" ref="EX56:EX61" si="885">X56+CK56</f>
        <v>0</v>
      </c>
      <c r="EY56" s="9">
        <f t="shared" ref="EY56:EY61" si="886">Y56+CL56</f>
        <v>7.4</v>
      </c>
      <c r="EZ56" s="9">
        <f t="shared" ref="EZ56:EZ61" si="887">Z56+CM56</f>
        <v>0</v>
      </c>
      <c r="FA56" s="9">
        <f t="shared" ref="FA56:FA61" si="888">AA56+CN56</f>
        <v>0</v>
      </c>
      <c r="FB56" s="9">
        <f t="shared" ref="FB56:FB61" si="889">AB56+CO56</f>
        <v>0</v>
      </c>
      <c r="FC56" s="9">
        <f t="shared" ref="FC56:FC61" si="890">AC56+CP56</f>
        <v>0</v>
      </c>
      <c r="FD56" s="9">
        <f t="shared" ref="FD56:FD61" si="891">AD56+CQ56</f>
        <v>0</v>
      </c>
      <c r="FE56" s="9">
        <f t="shared" ref="FE56:FE61" si="892">AE56+CR56</f>
        <v>0</v>
      </c>
      <c r="FF56" s="9">
        <f t="shared" ref="FF56:FF61" si="893">AF56+CS56</f>
        <v>0</v>
      </c>
      <c r="FG56" s="9">
        <f t="shared" ref="FG56:FG61" si="894">AG56+CT56</f>
        <v>0</v>
      </c>
      <c r="FH56" s="9">
        <f t="shared" ref="FH56:FH61" si="895">AH56+CU56</f>
        <v>0</v>
      </c>
      <c r="FI56" s="9">
        <f t="shared" ref="FI56:FI61" si="896">AI56+CV56</f>
        <v>0</v>
      </c>
      <c r="FJ56" s="9">
        <f t="shared" ref="FJ56:FJ61" si="897">AJ56+CW56</f>
        <v>0</v>
      </c>
      <c r="FK56" s="9">
        <f t="shared" ref="FK56:FK61" si="898">AK56+CX56</f>
        <v>0</v>
      </c>
      <c r="FL56" s="9">
        <f t="shared" ref="FL56:FL61" si="899">AL56+CY56</f>
        <v>1</v>
      </c>
      <c r="FM56" s="9">
        <f t="shared" ref="FM56:FM61" si="900">AM56+CZ56</f>
        <v>108</v>
      </c>
      <c r="FN56" s="9">
        <f t="shared" ref="FN56:FN61" si="901">AN56+DA56</f>
        <v>0</v>
      </c>
      <c r="FO56" s="9">
        <f t="shared" ref="FO56:FO61" si="902">AO56+DB56</f>
        <v>0</v>
      </c>
      <c r="FP56" s="9">
        <f t="shared" ref="FP56:FP61" si="903">AP56+DC56</f>
        <v>0</v>
      </c>
      <c r="FQ56" s="9">
        <f t="shared" ref="FQ56:FQ61" si="904">AQ56+DD56</f>
        <v>0</v>
      </c>
      <c r="FR56" s="9">
        <f t="shared" ref="FR56:FR61" si="905">AR56+DE56</f>
        <v>0</v>
      </c>
      <c r="FS56" s="9">
        <f t="shared" ref="FS56:FS61" si="906">AS56+DF56</f>
        <v>0</v>
      </c>
      <c r="FT56" s="9">
        <f t="shared" ref="FT56:FT61" si="907">AT56+DG56</f>
        <v>1</v>
      </c>
      <c r="FU56" s="9">
        <f t="shared" ref="FU56:FU61" si="908">AU56+DH56</f>
        <v>0</v>
      </c>
      <c r="FV56" s="9">
        <f t="shared" ref="FV56:FV61" si="909">AV56+DI56</f>
        <v>0</v>
      </c>
      <c r="FW56" s="9">
        <f>AW56+DJ56</f>
        <v>18</v>
      </c>
      <c r="FX56" s="9">
        <f t="shared" ref="FX56:FX61" si="910">AV56+DI56</f>
        <v>0</v>
      </c>
      <c r="FY56" s="9">
        <f t="shared" ref="FY56:FY61" si="911">DL56+AY56</f>
        <v>0</v>
      </c>
      <c r="FZ56" s="9">
        <f t="shared" ref="FZ56:FZ61" si="912">AX56+DK56</f>
        <v>0</v>
      </c>
      <c r="GA56" s="9">
        <f t="shared" ref="GA56:GA61" si="913">DM56+AZ56</f>
        <v>0</v>
      </c>
      <c r="GB56" s="9">
        <f t="shared" ref="GB56:GB61" si="914">AZ56+DM56</f>
        <v>0</v>
      </c>
      <c r="GC56" s="9">
        <f t="shared" ref="GC56:GC61" si="915">BA56+DN56</f>
        <v>0</v>
      </c>
      <c r="GD56" s="9">
        <f t="shared" ref="GD56:GD61" si="916">BB56+DO56</f>
        <v>0</v>
      </c>
      <c r="GE56" s="9">
        <f t="shared" ref="GE56:GE61" si="917">BC56+DP56</f>
        <v>0</v>
      </c>
      <c r="GF56" s="9">
        <f t="shared" ref="GF56:GF61" si="918">BD56+DQ56</f>
        <v>0</v>
      </c>
      <c r="GG56" s="9">
        <f t="shared" ref="GG56:GG61" si="919">BE56+DR56</f>
        <v>0</v>
      </c>
      <c r="GH56" s="9">
        <f t="shared" ref="GH56:GH61" si="920">BF56+DS56</f>
        <v>237.4</v>
      </c>
      <c r="GI56" s="9">
        <f t="shared" ref="GI56:GI61" si="921">SUM(BG56+DT56)</f>
        <v>104</v>
      </c>
      <c r="GJ56" s="133"/>
      <c r="GK56" s="134"/>
      <c r="GL56" s="5"/>
      <c r="GM56" s="232"/>
      <c r="GN56" s="5"/>
      <c r="GO56" s="219"/>
      <c r="GQ56" s="9"/>
      <c r="GR56" s="9"/>
      <c r="GS56" s="1"/>
      <c r="GT56" s="128"/>
      <c r="GU56" s="32"/>
      <c r="GV56" s="4"/>
      <c r="GW56" s="40"/>
    </row>
    <row r="57" spans="1:205" ht="16.5" customHeight="1" x14ac:dyDescent="0.35">
      <c r="A57" s="24"/>
      <c r="B57" s="1"/>
      <c r="C57" s="128"/>
      <c r="D57" s="128"/>
      <c r="E57" s="128"/>
      <c r="F57" s="128"/>
      <c r="G57" s="128"/>
      <c r="H57" s="139"/>
      <c r="I57" s="127"/>
      <c r="J57" s="127"/>
      <c r="K57" s="127"/>
      <c r="L57" s="153"/>
      <c r="M57" s="129"/>
      <c r="N57" s="14"/>
      <c r="O57" s="11"/>
      <c r="P57" s="14"/>
      <c r="Q57" s="11"/>
      <c r="R57" s="14"/>
      <c r="S57" s="11"/>
      <c r="T57" s="14"/>
      <c r="U57" s="11"/>
      <c r="V57" s="14"/>
      <c r="W57" s="11"/>
      <c r="X57" s="80"/>
      <c r="Y57" s="338"/>
      <c r="Z57" s="14"/>
      <c r="AA57" s="11"/>
      <c r="AB57" s="14"/>
      <c r="AC57" s="80"/>
      <c r="AD57" s="14"/>
      <c r="AE57" s="82"/>
      <c r="AF57" s="14"/>
      <c r="AG57" s="11"/>
      <c r="AH57" s="14"/>
      <c r="AI57" s="80"/>
      <c r="AJ57" s="14"/>
      <c r="AK57" s="80"/>
      <c r="AL57" s="14"/>
      <c r="AM57" s="11"/>
      <c r="AN57" s="14"/>
      <c r="AO57" s="11"/>
      <c r="AP57" s="14"/>
      <c r="AQ57" s="80"/>
      <c r="AR57" s="14"/>
      <c r="AS57" s="80"/>
      <c r="AT57" s="14"/>
      <c r="AU57" s="80"/>
      <c r="AV57" s="14"/>
      <c r="AW57" s="80"/>
      <c r="AX57" s="14"/>
      <c r="AY57" s="80"/>
      <c r="AZ57" s="14"/>
      <c r="BA57" s="80"/>
      <c r="BB57" s="14"/>
      <c r="BC57" s="10"/>
      <c r="BD57" s="10"/>
      <c r="BE57" s="80"/>
      <c r="BF57" s="80"/>
      <c r="BG57" s="80"/>
      <c r="BJ57" s="4"/>
      <c r="BK57" s="4"/>
      <c r="BL57" s="4"/>
      <c r="BM57" s="141"/>
      <c r="BN57" s="24"/>
      <c r="BO57" s="144" t="s">
        <v>103</v>
      </c>
      <c r="BP57" s="143" t="s">
        <v>91</v>
      </c>
      <c r="BQ57" s="139" t="s">
        <v>84</v>
      </c>
      <c r="BR57" s="139" t="s">
        <v>170</v>
      </c>
      <c r="BS57" s="139" t="s">
        <v>116</v>
      </c>
      <c r="BT57" s="139">
        <v>2</v>
      </c>
      <c r="BU57" s="128">
        <v>80</v>
      </c>
      <c r="BV57" s="128">
        <v>1</v>
      </c>
      <c r="BW57" s="128">
        <v>3</v>
      </c>
      <c r="BX57" s="128">
        <f>SUM(BW57)*2</f>
        <v>6</v>
      </c>
      <c r="BY57" s="1">
        <v>26</v>
      </c>
      <c r="BZ57" s="129">
        <f t="shared" ref="BZ57:BZ58" si="922">SUM(CA57+CC57+CE57+CG57+CI57)</f>
        <v>26</v>
      </c>
      <c r="CA57" s="14">
        <v>16</v>
      </c>
      <c r="CB57" s="11">
        <f t="shared" ref="CB57:CB58" si="923">SUM(CA57)*BV57</f>
        <v>16</v>
      </c>
      <c r="CC57" s="14">
        <v>10</v>
      </c>
      <c r="CD57" s="11">
        <f>BW57*CC57</f>
        <v>30</v>
      </c>
      <c r="CE57" s="14"/>
      <c r="CF57" s="149">
        <f t="shared" ref="CF57:CF58" si="924">SUM(CE57)*BW57</f>
        <v>0</v>
      </c>
      <c r="CG57" s="148"/>
      <c r="CH57" s="149">
        <f t="shared" ref="CH57:CH58" si="925">SUM(CG57)*BX57</f>
        <v>0</v>
      </c>
      <c r="CI57" s="148"/>
      <c r="CJ57" s="149">
        <f t="shared" ref="CJ57:CJ58" si="926">SUM(CI57)*BW57*5</f>
        <v>0</v>
      </c>
      <c r="CK57" s="81">
        <f>SUM(BW57*DK57*2+BX57*DM57*2)</f>
        <v>6</v>
      </c>
      <c r="CL57" s="81">
        <f t="shared" ref="CL57" si="927">SUM(BY57*5/100*BW57)</f>
        <v>3.9000000000000004</v>
      </c>
      <c r="CM57" s="148"/>
      <c r="CN57" s="149"/>
      <c r="CO57" s="148"/>
      <c r="CP57" s="81">
        <f t="shared" ref="CP57:CP58" si="928">SUM(CO57)*3*BU57/5</f>
        <v>0</v>
      </c>
      <c r="CQ57" s="148"/>
      <c r="CR57" s="201">
        <f t="shared" ref="CR57:CR58" si="929">SUM(CQ57*BU57*(30+4))</f>
        <v>0</v>
      </c>
      <c r="CS57" s="148"/>
      <c r="CT57" s="149">
        <f t="shared" ref="CT57:CT58" si="930">SUM(CS57*BU57*3)</f>
        <v>0</v>
      </c>
      <c r="CU57" s="148"/>
      <c r="CV57" s="81">
        <f t="shared" ref="CV57:CV58" si="931">SUM(CU57*BU57/3)</f>
        <v>0</v>
      </c>
      <c r="CW57" s="148"/>
      <c r="CX57" s="81">
        <f t="shared" ref="CX57:CX58" si="932">SUM(CW57*BU57*2/3)</f>
        <v>0</v>
      </c>
      <c r="CY57" s="148">
        <v>1</v>
      </c>
      <c r="CZ57" s="149">
        <f t="shared" ref="CZ57" si="933">SUM(CY57*BU57*2)</f>
        <v>160</v>
      </c>
      <c r="DA57" s="148"/>
      <c r="DB57" s="149">
        <f t="shared" ref="DB57:DB58" si="934">SUM(DA57*BW57)</f>
        <v>0</v>
      </c>
      <c r="DC57" s="148"/>
      <c r="DD57" s="81">
        <f t="shared" ref="DD57:DD58" si="935">SUM(DC57*BU57*2)</f>
        <v>0</v>
      </c>
      <c r="DE57" s="148"/>
      <c r="DF57" s="81">
        <f>BW57*DE57*6</f>
        <v>0</v>
      </c>
      <c r="DG57" s="14"/>
      <c r="DH57" s="80">
        <f t="shared" ref="DH57:DH58" si="936">DG57*BU57/3</f>
        <v>0</v>
      </c>
      <c r="DI57" s="148"/>
      <c r="DJ57" s="149">
        <f>SUM(BW57*DI57*6)</f>
        <v>0</v>
      </c>
      <c r="DK57" s="148">
        <v>1</v>
      </c>
      <c r="DL57" s="81">
        <f t="shared" ref="DL57" si="937">SUM(BW57*DK57*8)</f>
        <v>24</v>
      </c>
      <c r="DM57" s="148"/>
      <c r="DN57" s="81">
        <f t="shared" ref="DN57:DN58" si="938">SUM(DM57*BX57*5*6)</f>
        <v>0</v>
      </c>
      <c r="DO57" s="148"/>
      <c r="DP57" s="81">
        <f t="shared" ref="DP57:DP58" si="939">SUM(DO57*BX57*4*6)</f>
        <v>0</v>
      </c>
      <c r="DQ57" s="148"/>
      <c r="DR57" s="202">
        <f t="shared" ref="DR57:DR58" si="940">SUM(DQ57*50)</f>
        <v>0</v>
      </c>
      <c r="DS57" s="80">
        <f t="shared" ref="DS57:DS58" si="941">CB57+CD57+CF57+CH57+CJ57+CK57+CL57+CN57+CP57+CR57+CT57+CV57+CX57+CZ57+DB57+DD57+DF57+DH57+DJ57+DL57+DN57+DP57+DR57</f>
        <v>239.9</v>
      </c>
      <c r="DT57" s="80">
        <f t="shared" ref="DT57:DT58" si="942">DP57+DN57+DL57+DJ57+DF57+DD57+CK57+CJ57+CH57+CF57+CD57+CB57</f>
        <v>76</v>
      </c>
      <c r="DU57" s="112">
        <f t="shared" si="39"/>
        <v>76</v>
      </c>
      <c r="DV57" s="140"/>
      <c r="DW57" s="4"/>
      <c r="DX57" s="4"/>
      <c r="DY57" s="4"/>
      <c r="DZ57" s="141"/>
      <c r="EA57" s="24"/>
      <c r="EB57" s="4"/>
      <c r="EC57" s="4"/>
      <c r="ED57" s="4"/>
      <c r="EE57" s="5"/>
      <c r="EF57" s="5"/>
      <c r="EG57" s="5"/>
      <c r="EH57" s="5"/>
      <c r="EI57" s="5"/>
      <c r="EJ57" s="5"/>
      <c r="EK57" s="5"/>
      <c r="EL57" s="4"/>
      <c r="EM57" s="4"/>
      <c r="EN57" s="4"/>
      <c r="EO57" s="9">
        <f t="shared" si="876"/>
        <v>16</v>
      </c>
      <c r="EP57" s="9">
        <f t="shared" si="877"/>
        <v>10</v>
      </c>
      <c r="EQ57" s="9">
        <f t="shared" si="878"/>
        <v>30</v>
      </c>
      <c r="ER57" s="9">
        <f t="shared" si="879"/>
        <v>0</v>
      </c>
      <c r="ES57" s="9">
        <f t="shared" si="880"/>
        <v>0</v>
      </c>
      <c r="ET57" s="9">
        <f t="shared" si="881"/>
        <v>0</v>
      </c>
      <c r="EU57" s="9">
        <f t="shared" si="882"/>
        <v>0</v>
      </c>
      <c r="EV57" s="9">
        <f t="shared" si="883"/>
        <v>0</v>
      </c>
      <c r="EW57" s="9">
        <f t="shared" si="884"/>
        <v>0</v>
      </c>
      <c r="EX57" s="9">
        <f t="shared" si="885"/>
        <v>6</v>
      </c>
      <c r="EY57" s="9">
        <f t="shared" si="886"/>
        <v>3.9000000000000004</v>
      </c>
      <c r="EZ57" s="9">
        <f t="shared" si="887"/>
        <v>0</v>
      </c>
      <c r="FA57" s="9">
        <f t="shared" si="888"/>
        <v>0</v>
      </c>
      <c r="FB57" s="9">
        <f t="shared" si="889"/>
        <v>0</v>
      </c>
      <c r="FC57" s="9">
        <f t="shared" si="890"/>
        <v>0</v>
      </c>
      <c r="FD57" s="9">
        <f t="shared" si="891"/>
        <v>0</v>
      </c>
      <c r="FE57" s="9">
        <f t="shared" si="892"/>
        <v>0</v>
      </c>
      <c r="FF57" s="9">
        <f t="shared" si="893"/>
        <v>0</v>
      </c>
      <c r="FG57" s="9">
        <f t="shared" si="894"/>
        <v>0</v>
      </c>
      <c r="FH57" s="9">
        <f t="shared" si="895"/>
        <v>0</v>
      </c>
      <c r="FI57" s="9">
        <f t="shared" si="896"/>
        <v>0</v>
      </c>
      <c r="FJ57" s="9">
        <f t="shared" si="897"/>
        <v>0</v>
      </c>
      <c r="FK57" s="9">
        <f t="shared" si="898"/>
        <v>0</v>
      </c>
      <c r="FL57" s="9">
        <f t="shared" si="899"/>
        <v>1</v>
      </c>
      <c r="FM57" s="9">
        <f t="shared" si="900"/>
        <v>160</v>
      </c>
      <c r="FN57" s="9">
        <f t="shared" si="901"/>
        <v>0</v>
      </c>
      <c r="FO57" s="9">
        <f t="shared" si="902"/>
        <v>0</v>
      </c>
      <c r="FP57" s="9">
        <f t="shared" si="903"/>
        <v>0</v>
      </c>
      <c r="FQ57" s="9">
        <f t="shared" si="904"/>
        <v>0</v>
      </c>
      <c r="FR57" s="9">
        <f t="shared" si="905"/>
        <v>0</v>
      </c>
      <c r="FS57" s="9">
        <f t="shared" si="906"/>
        <v>0</v>
      </c>
      <c r="FT57" s="9">
        <f t="shared" si="907"/>
        <v>0</v>
      </c>
      <c r="FU57" s="9">
        <f t="shared" si="908"/>
        <v>0</v>
      </c>
      <c r="FV57" s="9">
        <f t="shared" si="909"/>
        <v>0</v>
      </c>
      <c r="FW57" s="9">
        <f t="shared" ref="FW57:FW61" si="943">AW57+DJ57</f>
        <v>0</v>
      </c>
      <c r="FX57" s="9">
        <f t="shared" si="910"/>
        <v>0</v>
      </c>
      <c r="FY57" s="9">
        <f t="shared" si="911"/>
        <v>24</v>
      </c>
      <c r="FZ57" s="9">
        <f t="shared" si="912"/>
        <v>1</v>
      </c>
      <c r="GA57" s="9">
        <f t="shared" si="913"/>
        <v>0</v>
      </c>
      <c r="GB57" s="9">
        <f t="shared" si="914"/>
        <v>0</v>
      </c>
      <c r="GC57" s="9">
        <f t="shared" si="915"/>
        <v>0</v>
      </c>
      <c r="GD57" s="9">
        <f t="shared" si="916"/>
        <v>0</v>
      </c>
      <c r="GE57" s="9">
        <f t="shared" si="917"/>
        <v>0</v>
      </c>
      <c r="GF57" s="9">
        <f t="shared" si="918"/>
        <v>0</v>
      </c>
      <c r="GG57" s="9">
        <f t="shared" si="919"/>
        <v>0</v>
      </c>
      <c r="GH57" s="9">
        <f t="shared" si="920"/>
        <v>239.9</v>
      </c>
      <c r="GI57" s="9">
        <f t="shared" si="921"/>
        <v>76</v>
      </c>
      <c r="GJ57" s="133"/>
      <c r="GK57" s="134"/>
      <c r="GL57" s="5"/>
      <c r="GM57" s="232"/>
      <c r="GN57" s="5"/>
      <c r="GO57" s="219"/>
      <c r="GQ57" s="9"/>
      <c r="GR57" s="9"/>
      <c r="GS57" s="1"/>
      <c r="GT57" s="128"/>
      <c r="GU57" s="32"/>
      <c r="GV57" s="4"/>
      <c r="GW57" s="40"/>
    </row>
    <row r="58" spans="1:205" ht="24.95" customHeight="1" x14ac:dyDescent="0.35">
      <c r="A58" s="24"/>
      <c r="B58" s="1"/>
      <c r="C58" s="128"/>
      <c r="D58" s="127"/>
      <c r="E58" s="128"/>
      <c r="F58" s="127"/>
      <c r="G58" s="128"/>
      <c r="H58" s="143"/>
      <c r="I58" s="127"/>
      <c r="J58" s="139"/>
      <c r="K58" s="128"/>
      <c r="L58" s="1"/>
      <c r="M58" s="129"/>
      <c r="N58" s="14"/>
      <c r="O58" s="11"/>
      <c r="P58" s="14"/>
      <c r="Q58" s="11"/>
      <c r="R58" s="14"/>
      <c r="S58" s="11"/>
      <c r="T58" s="14"/>
      <c r="U58" s="11"/>
      <c r="V58" s="14"/>
      <c r="W58" s="11"/>
      <c r="X58" s="80"/>
      <c r="Y58" s="338"/>
      <c r="Z58" s="14"/>
      <c r="AA58" s="11"/>
      <c r="AB58" s="14"/>
      <c r="AC58" s="80"/>
      <c r="AD58" s="14"/>
      <c r="AE58" s="82"/>
      <c r="AF58" s="14"/>
      <c r="AG58" s="11"/>
      <c r="AH58" s="14"/>
      <c r="AI58" s="80"/>
      <c r="AJ58" s="14"/>
      <c r="AK58" s="80"/>
      <c r="AL58" s="14"/>
      <c r="AM58" s="11"/>
      <c r="AN58" s="14"/>
      <c r="AO58" s="11"/>
      <c r="AP58" s="14"/>
      <c r="AQ58" s="80"/>
      <c r="AR58" s="14"/>
      <c r="AS58" s="80"/>
      <c r="AT58" s="14"/>
      <c r="AU58" s="80"/>
      <c r="AV58" s="14"/>
      <c r="AW58" s="80"/>
      <c r="AX58" s="14"/>
      <c r="AY58" s="80"/>
      <c r="AZ58" s="14"/>
      <c r="BA58" s="80"/>
      <c r="BB58" s="14"/>
      <c r="BC58" s="10"/>
      <c r="BD58" s="10"/>
      <c r="BE58" s="80"/>
      <c r="BF58" s="80"/>
      <c r="BG58" s="80"/>
      <c r="BJ58" s="4"/>
      <c r="BK58" s="4"/>
      <c r="BL58" s="4"/>
      <c r="BM58" s="141"/>
      <c r="BN58" s="24"/>
      <c r="BO58" s="1" t="s">
        <v>103</v>
      </c>
      <c r="BP58" s="128" t="s">
        <v>135</v>
      </c>
      <c r="BQ58" s="127" t="s">
        <v>136</v>
      </c>
      <c r="BR58" s="128" t="s">
        <v>93</v>
      </c>
      <c r="BS58" s="128" t="s">
        <v>137</v>
      </c>
      <c r="BT58" s="127">
        <v>2</v>
      </c>
      <c r="BU58" s="128">
        <v>55</v>
      </c>
      <c r="BV58" s="128">
        <v>0</v>
      </c>
      <c r="BW58" s="128">
        <v>2</v>
      </c>
      <c r="BX58" s="128">
        <f>SUM(BW58)*2</f>
        <v>4</v>
      </c>
      <c r="BY58" s="1">
        <v>22</v>
      </c>
      <c r="BZ58" s="129">
        <f t="shared" si="922"/>
        <v>22</v>
      </c>
      <c r="CA58" s="14">
        <v>6</v>
      </c>
      <c r="CB58" s="11">
        <f t="shared" si="923"/>
        <v>0</v>
      </c>
      <c r="CC58" s="14">
        <v>16</v>
      </c>
      <c r="CD58" s="11">
        <f t="shared" ref="CD58" si="944">BW58*CC58</f>
        <v>32</v>
      </c>
      <c r="CE58" s="14"/>
      <c r="CF58" s="11">
        <f t="shared" si="924"/>
        <v>0</v>
      </c>
      <c r="CG58" s="14"/>
      <c r="CH58" s="11">
        <f t="shared" si="925"/>
        <v>0</v>
      </c>
      <c r="CI58" s="14"/>
      <c r="CJ58" s="11">
        <f t="shared" si="926"/>
        <v>0</v>
      </c>
      <c r="CK58" s="80"/>
      <c r="CL58" s="80">
        <f t="shared" ref="CL58" si="945">SUM(BY58*15/100*BW58)</f>
        <v>6.6</v>
      </c>
      <c r="CM58" s="14"/>
      <c r="CN58" s="11"/>
      <c r="CO58" s="14"/>
      <c r="CP58" s="80">
        <f t="shared" si="928"/>
        <v>0</v>
      </c>
      <c r="CQ58" s="14"/>
      <c r="CR58" s="82">
        <f t="shared" si="929"/>
        <v>0</v>
      </c>
      <c r="CS58" s="14"/>
      <c r="CT58" s="11">
        <f t="shared" si="930"/>
        <v>0</v>
      </c>
      <c r="CU58" s="14">
        <v>1</v>
      </c>
      <c r="CV58" s="80">
        <f t="shared" si="931"/>
        <v>18.333333333333332</v>
      </c>
      <c r="CW58" s="14"/>
      <c r="CX58" s="80">
        <f t="shared" si="932"/>
        <v>0</v>
      </c>
      <c r="CY58" s="14"/>
      <c r="CZ58" s="11">
        <f t="shared" ref="CZ58" si="946">SUM(CY58*BU58*2)</f>
        <v>0</v>
      </c>
      <c r="DA58" s="14"/>
      <c r="DB58" s="11">
        <f t="shared" si="934"/>
        <v>0</v>
      </c>
      <c r="DC58" s="14"/>
      <c r="DD58" s="80">
        <f t="shared" si="935"/>
        <v>0</v>
      </c>
      <c r="DE58" s="14"/>
      <c r="DF58" s="80">
        <f>SUM(BW58*DE58*6)</f>
        <v>0</v>
      </c>
      <c r="DG58" s="14"/>
      <c r="DH58" s="80">
        <f t="shared" si="936"/>
        <v>0</v>
      </c>
      <c r="DI58" s="14"/>
      <c r="DJ58" s="11">
        <f t="shared" ref="DJ58" si="947">SUM(DI58*BU58/3)</f>
        <v>0</v>
      </c>
      <c r="DK58" s="14">
        <v>1</v>
      </c>
      <c r="DL58" s="80">
        <f>DK58*BW58*8</f>
        <v>16</v>
      </c>
      <c r="DM58" s="14"/>
      <c r="DN58" s="80">
        <f t="shared" si="938"/>
        <v>0</v>
      </c>
      <c r="DO58" s="14"/>
      <c r="DP58" s="80">
        <f t="shared" si="939"/>
        <v>0</v>
      </c>
      <c r="DQ58" s="14"/>
      <c r="DR58" s="10">
        <f t="shared" si="940"/>
        <v>0</v>
      </c>
      <c r="DS58" s="81">
        <f t="shared" si="941"/>
        <v>72.933333333333337</v>
      </c>
      <c r="DT58" s="81">
        <f t="shared" si="942"/>
        <v>48</v>
      </c>
      <c r="DU58" s="112">
        <f t="shared" si="39"/>
        <v>48</v>
      </c>
      <c r="DV58" s="140"/>
      <c r="DW58" s="4"/>
      <c r="DX58" s="4"/>
      <c r="DY58" s="4"/>
      <c r="DZ58" s="141"/>
      <c r="EA58" s="24"/>
      <c r="EB58" s="4"/>
      <c r="EC58" s="4"/>
      <c r="ED58" s="4"/>
      <c r="EE58" s="5"/>
      <c r="EF58" s="5"/>
      <c r="EG58" s="5"/>
      <c r="EH58" s="5"/>
      <c r="EI58" s="5"/>
      <c r="EJ58" s="5"/>
      <c r="EK58" s="5"/>
      <c r="EL58" s="4"/>
      <c r="EM58" s="4"/>
      <c r="EN58" s="4"/>
      <c r="EO58" s="9">
        <f t="shared" si="876"/>
        <v>0</v>
      </c>
      <c r="EP58" s="9">
        <f t="shared" si="877"/>
        <v>16</v>
      </c>
      <c r="EQ58" s="9">
        <f t="shared" si="878"/>
        <v>32</v>
      </c>
      <c r="ER58" s="9">
        <f t="shared" si="879"/>
        <v>0</v>
      </c>
      <c r="ES58" s="9">
        <f t="shared" si="880"/>
        <v>0</v>
      </c>
      <c r="ET58" s="9">
        <f t="shared" si="881"/>
        <v>0</v>
      </c>
      <c r="EU58" s="9">
        <f t="shared" si="882"/>
        <v>0</v>
      </c>
      <c r="EV58" s="9">
        <f t="shared" si="883"/>
        <v>0</v>
      </c>
      <c r="EW58" s="9">
        <f t="shared" si="884"/>
        <v>0</v>
      </c>
      <c r="EX58" s="9">
        <f t="shared" si="885"/>
        <v>0</v>
      </c>
      <c r="EY58" s="9">
        <f t="shared" si="886"/>
        <v>6.6</v>
      </c>
      <c r="EZ58" s="9">
        <f t="shared" si="887"/>
        <v>0</v>
      </c>
      <c r="FA58" s="9">
        <f t="shared" si="888"/>
        <v>0</v>
      </c>
      <c r="FB58" s="9">
        <f t="shared" si="889"/>
        <v>0</v>
      </c>
      <c r="FC58" s="9">
        <f t="shared" si="890"/>
        <v>0</v>
      </c>
      <c r="FD58" s="9">
        <f t="shared" si="891"/>
        <v>0</v>
      </c>
      <c r="FE58" s="9">
        <f t="shared" si="892"/>
        <v>0</v>
      </c>
      <c r="FF58" s="9">
        <f t="shared" si="893"/>
        <v>0</v>
      </c>
      <c r="FG58" s="9">
        <f t="shared" si="894"/>
        <v>0</v>
      </c>
      <c r="FH58" s="9">
        <f t="shared" si="895"/>
        <v>1</v>
      </c>
      <c r="FI58" s="9">
        <f t="shared" si="896"/>
        <v>18.333333333333332</v>
      </c>
      <c r="FJ58" s="9">
        <f t="shared" si="897"/>
        <v>0</v>
      </c>
      <c r="FK58" s="9">
        <f t="shared" si="898"/>
        <v>0</v>
      </c>
      <c r="FL58" s="9">
        <f t="shared" si="899"/>
        <v>0</v>
      </c>
      <c r="FM58" s="9">
        <f t="shared" si="900"/>
        <v>0</v>
      </c>
      <c r="FN58" s="9">
        <f t="shared" si="901"/>
        <v>0</v>
      </c>
      <c r="FO58" s="9">
        <f t="shared" si="902"/>
        <v>0</v>
      </c>
      <c r="FP58" s="9">
        <f t="shared" si="903"/>
        <v>0</v>
      </c>
      <c r="FQ58" s="9">
        <f t="shared" si="904"/>
        <v>0</v>
      </c>
      <c r="FR58" s="9">
        <f t="shared" si="905"/>
        <v>0</v>
      </c>
      <c r="FS58" s="9">
        <f t="shared" si="906"/>
        <v>0</v>
      </c>
      <c r="FT58" s="9">
        <f t="shared" si="907"/>
        <v>0</v>
      </c>
      <c r="FU58" s="9">
        <f t="shared" si="908"/>
        <v>0</v>
      </c>
      <c r="FV58" s="9">
        <f t="shared" si="909"/>
        <v>0</v>
      </c>
      <c r="FW58" s="9">
        <f t="shared" si="943"/>
        <v>0</v>
      </c>
      <c r="FX58" s="9">
        <f t="shared" si="910"/>
        <v>0</v>
      </c>
      <c r="FY58" s="9">
        <f t="shared" si="911"/>
        <v>16</v>
      </c>
      <c r="FZ58" s="9">
        <f t="shared" si="912"/>
        <v>1</v>
      </c>
      <c r="GA58" s="9">
        <f t="shared" si="913"/>
        <v>0</v>
      </c>
      <c r="GB58" s="9">
        <f t="shared" si="914"/>
        <v>0</v>
      </c>
      <c r="GC58" s="9">
        <f t="shared" si="915"/>
        <v>0</v>
      </c>
      <c r="GD58" s="9">
        <f t="shared" si="916"/>
        <v>0</v>
      </c>
      <c r="GE58" s="9">
        <f t="shared" si="917"/>
        <v>0</v>
      </c>
      <c r="GF58" s="9">
        <f t="shared" si="918"/>
        <v>0</v>
      </c>
      <c r="GG58" s="9">
        <f t="shared" si="919"/>
        <v>0</v>
      </c>
      <c r="GH58" s="9">
        <f t="shared" si="920"/>
        <v>72.933333333333337</v>
      </c>
      <c r="GI58" s="9">
        <f t="shared" si="921"/>
        <v>48</v>
      </c>
      <c r="GJ58" s="133"/>
      <c r="GK58" s="134"/>
      <c r="GL58" s="5"/>
      <c r="GM58" s="232"/>
      <c r="GN58" s="5"/>
      <c r="GO58" s="219"/>
      <c r="GQ58" s="9"/>
      <c r="GR58" s="9"/>
      <c r="GS58" s="1"/>
      <c r="GT58" s="128"/>
      <c r="GU58" s="32"/>
      <c r="GV58" s="4"/>
      <c r="GW58" s="40"/>
    </row>
    <row r="59" spans="1:205" ht="24.95" customHeight="1" x14ac:dyDescent="0.35">
      <c r="A59" s="24"/>
      <c r="B59" s="1"/>
      <c r="C59" s="128"/>
      <c r="D59" s="127"/>
      <c r="E59" s="128"/>
      <c r="F59" s="127"/>
      <c r="G59" s="128"/>
      <c r="H59" s="143"/>
      <c r="I59" s="127"/>
      <c r="J59" s="139"/>
      <c r="K59" s="128"/>
      <c r="L59" s="1"/>
      <c r="M59" s="129"/>
      <c r="N59" s="14"/>
      <c r="O59" s="11"/>
      <c r="P59" s="14"/>
      <c r="Q59" s="11"/>
      <c r="R59" s="14"/>
      <c r="S59" s="11"/>
      <c r="T59" s="14"/>
      <c r="U59" s="11"/>
      <c r="V59" s="14"/>
      <c r="W59" s="11"/>
      <c r="X59" s="80"/>
      <c r="Y59" s="338"/>
      <c r="Z59" s="14"/>
      <c r="AA59" s="11"/>
      <c r="AB59" s="14"/>
      <c r="AC59" s="80"/>
      <c r="AD59" s="14"/>
      <c r="AE59" s="82"/>
      <c r="AF59" s="14"/>
      <c r="AG59" s="11"/>
      <c r="AH59" s="14"/>
      <c r="AI59" s="80"/>
      <c r="AJ59" s="14"/>
      <c r="AK59" s="80"/>
      <c r="AL59" s="14"/>
      <c r="AM59" s="11"/>
      <c r="AN59" s="14"/>
      <c r="AO59" s="11"/>
      <c r="AP59" s="14"/>
      <c r="AQ59" s="80"/>
      <c r="AR59" s="14"/>
      <c r="AS59" s="80"/>
      <c r="AT59" s="14"/>
      <c r="AU59" s="80"/>
      <c r="AV59" s="14"/>
      <c r="AW59" s="80"/>
      <c r="AX59" s="14"/>
      <c r="AY59" s="80"/>
      <c r="AZ59" s="14"/>
      <c r="BA59" s="80"/>
      <c r="BB59" s="14"/>
      <c r="BC59" s="10"/>
      <c r="BD59" s="10"/>
      <c r="BE59" s="80"/>
      <c r="BF59" s="80"/>
      <c r="BG59" s="80"/>
      <c r="BJ59" s="4"/>
      <c r="BK59" s="4"/>
      <c r="BL59" s="4"/>
      <c r="BM59" s="141"/>
      <c r="BN59" s="24"/>
      <c r="BO59" s="1"/>
      <c r="BP59" s="127"/>
      <c r="BQ59" s="127"/>
      <c r="BR59" s="128"/>
      <c r="BS59" s="128"/>
      <c r="BT59" s="127"/>
      <c r="BU59" s="127"/>
      <c r="BV59" s="127"/>
      <c r="BW59" s="127"/>
      <c r="BX59" s="127"/>
      <c r="BY59" s="153"/>
      <c r="BZ59" s="129"/>
      <c r="CA59" s="14"/>
      <c r="CB59" s="11"/>
      <c r="CC59" s="14"/>
      <c r="CD59" s="11"/>
      <c r="CE59" s="14"/>
      <c r="CF59" s="11"/>
      <c r="CG59" s="14"/>
      <c r="CH59" s="11"/>
      <c r="CI59" s="14"/>
      <c r="CJ59" s="11"/>
      <c r="CK59" s="80"/>
      <c r="CL59" s="81"/>
      <c r="CM59" s="14"/>
      <c r="CN59" s="11"/>
      <c r="CO59" s="14"/>
      <c r="CP59" s="80"/>
      <c r="CQ59" s="14"/>
      <c r="CR59" s="82"/>
      <c r="CS59" s="14"/>
      <c r="CT59" s="11">
        <f t="shared" ref="CT59" si="948">SUM(CS59*BU59*3)</f>
        <v>0</v>
      </c>
      <c r="CU59" s="14"/>
      <c r="CV59" s="80"/>
      <c r="CW59" s="14"/>
      <c r="CX59" s="80"/>
      <c r="CY59" s="14"/>
      <c r="CZ59" s="11"/>
      <c r="DA59" s="14"/>
      <c r="DB59" s="11"/>
      <c r="DC59" s="14"/>
      <c r="DD59" s="80"/>
      <c r="DE59" s="14"/>
      <c r="DF59" s="80"/>
      <c r="DG59" s="14"/>
      <c r="DH59" s="80"/>
      <c r="DI59" s="14"/>
      <c r="DJ59" s="80"/>
      <c r="DK59" s="14"/>
      <c r="DL59" s="80"/>
      <c r="DM59" s="14"/>
      <c r="DN59" s="80"/>
      <c r="DO59" s="14"/>
      <c r="DP59" s="10"/>
      <c r="DQ59" s="10"/>
      <c r="DR59" s="80"/>
      <c r="DS59" s="80"/>
      <c r="DT59" s="80"/>
      <c r="DU59" s="112">
        <f t="shared" si="39"/>
        <v>0</v>
      </c>
      <c r="DV59" s="140"/>
      <c r="DW59" s="4"/>
      <c r="DX59" s="4"/>
      <c r="DY59" s="4"/>
      <c r="DZ59" s="141"/>
      <c r="EA59" s="24"/>
      <c r="EB59" s="4"/>
      <c r="EC59" s="4"/>
      <c r="ED59" s="4"/>
      <c r="EE59" s="5"/>
      <c r="EF59" s="5"/>
      <c r="EG59" s="5"/>
      <c r="EH59" s="5"/>
      <c r="EI59" s="5"/>
      <c r="EJ59" s="5"/>
      <c r="EK59" s="5"/>
      <c r="EL59" s="4"/>
      <c r="EM59" s="4"/>
      <c r="EN59" s="4"/>
      <c r="EO59" s="9">
        <f t="shared" si="876"/>
        <v>0</v>
      </c>
      <c r="EP59" s="9">
        <f t="shared" si="877"/>
        <v>0</v>
      </c>
      <c r="EQ59" s="9">
        <f t="shared" si="878"/>
        <v>0</v>
      </c>
      <c r="ER59" s="9">
        <f t="shared" si="879"/>
        <v>0</v>
      </c>
      <c r="ES59" s="9">
        <f t="shared" si="880"/>
        <v>0</v>
      </c>
      <c r="ET59" s="9">
        <f t="shared" si="881"/>
        <v>0</v>
      </c>
      <c r="EU59" s="9">
        <f t="shared" si="882"/>
        <v>0</v>
      </c>
      <c r="EV59" s="9">
        <f t="shared" si="883"/>
        <v>0</v>
      </c>
      <c r="EW59" s="9">
        <f t="shared" si="884"/>
        <v>0</v>
      </c>
      <c r="EX59" s="9">
        <f t="shared" si="885"/>
        <v>0</v>
      </c>
      <c r="EY59" s="9">
        <f t="shared" si="886"/>
        <v>0</v>
      </c>
      <c r="EZ59" s="9">
        <f t="shared" si="887"/>
        <v>0</v>
      </c>
      <c r="FA59" s="9">
        <f t="shared" si="888"/>
        <v>0</v>
      </c>
      <c r="FB59" s="9">
        <f t="shared" si="889"/>
        <v>0</v>
      </c>
      <c r="FC59" s="9">
        <f t="shared" si="890"/>
        <v>0</v>
      </c>
      <c r="FD59" s="9">
        <f t="shared" si="891"/>
        <v>0</v>
      </c>
      <c r="FE59" s="9">
        <f t="shared" si="892"/>
        <v>0</v>
      </c>
      <c r="FF59" s="9">
        <f t="shared" si="893"/>
        <v>0</v>
      </c>
      <c r="FG59" s="9">
        <f t="shared" si="894"/>
        <v>0</v>
      </c>
      <c r="FH59" s="9">
        <f t="shared" si="895"/>
        <v>0</v>
      </c>
      <c r="FI59" s="9">
        <f t="shared" si="896"/>
        <v>0</v>
      </c>
      <c r="FJ59" s="9">
        <f t="shared" si="897"/>
        <v>0</v>
      </c>
      <c r="FK59" s="9">
        <f t="shared" si="898"/>
        <v>0</v>
      </c>
      <c r="FL59" s="9">
        <f t="shared" si="899"/>
        <v>0</v>
      </c>
      <c r="FM59" s="9">
        <f t="shared" si="900"/>
        <v>0</v>
      </c>
      <c r="FN59" s="9">
        <f t="shared" si="901"/>
        <v>0</v>
      </c>
      <c r="FO59" s="9">
        <f t="shared" si="902"/>
        <v>0</v>
      </c>
      <c r="FP59" s="9">
        <f t="shared" si="903"/>
        <v>0</v>
      </c>
      <c r="FQ59" s="9">
        <f t="shared" si="904"/>
        <v>0</v>
      </c>
      <c r="FR59" s="9">
        <f t="shared" si="905"/>
        <v>0</v>
      </c>
      <c r="FS59" s="9">
        <f t="shared" si="906"/>
        <v>0</v>
      </c>
      <c r="FT59" s="9">
        <f t="shared" si="907"/>
        <v>0</v>
      </c>
      <c r="FU59" s="9">
        <f t="shared" si="908"/>
        <v>0</v>
      </c>
      <c r="FV59" s="9">
        <f t="shared" si="909"/>
        <v>0</v>
      </c>
      <c r="FW59" s="9">
        <f t="shared" si="943"/>
        <v>0</v>
      </c>
      <c r="FX59" s="9">
        <f t="shared" si="910"/>
        <v>0</v>
      </c>
      <c r="FY59" s="9">
        <f t="shared" si="911"/>
        <v>0</v>
      </c>
      <c r="FZ59" s="9">
        <f t="shared" si="912"/>
        <v>0</v>
      </c>
      <c r="GA59" s="9">
        <f t="shared" si="913"/>
        <v>0</v>
      </c>
      <c r="GB59" s="9">
        <f t="shared" si="914"/>
        <v>0</v>
      </c>
      <c r="GC59" s="9">
        <f t="shared" si="915"/>
        <v>0</v>
      </c>
      <c r="GD59" s="9">
        <f t="shared" si="916"/>
        <v>0</v>
      </c>
      <c r="GE59" s="9">
        <f t="shared" si="917"/>
        <v>0</v>
      </c>
      <c r="GF59" s="9">
        <f t="shared" si="918"/>
        <v>0</v>
      </c>
      <c r="GG59" s="9">
        <f t="shared" si="919"/>
        <v>0</v>
      </c>
      <c r="GH59" s="9">
        <f t="shared" si="920"/>
        <v>0</v>
      </c>
      <c r="GI59" s="9">
        <f t="shared" si="921"/>
        <v>0</v>
      </c>
      <c r="GJ59" s="133"/>
      <c r="GK59" s="134"/>
      <c r="GL59" s="5"/>
      <c r="GM59" s="232"/>
      <c r="GN59" s="5"/>
      <c r="GO59" s="219"/>
      <c r="GQ59" s="9"/>
      <c r="GR59" s="9"/>
      <c r="GS59" s="1"/>
      <c r="GT59" s="128"/>
      <c r="GU59" s="32"/>
      <c r="GV59" s="4"/>
      <c r="GW59" s="40"/>
    </row>
    <row r="60" spans="1:205" ht="24.95" customHeight="1" x14ac:dyDescent="0.35">
      <c r="A60" s="24"/>
      <c r="B60" s="144"/>
      <c r="C60" s="139"/>
      <c r="D60" s="139"/>
      <c r="E60" s="139"/>
      <c r="F60" s="143"/>
      <c r="G60" s="143"/>
      <c r="H60" s="143"/>
      <c r="I60" s="143"/>
      <c r="J60" s="143"/>
      <c r="K60" s="146"/>
      <c r="L60" s="144"/>
      <c r="M60" s="147"/>
      <c r="N60" s="148"/>
      <c r="O60" s="149"/>
      <c r="P60" s="148"/>
      <c r="Q60" s="149"/>
      <c r="R60" s="148"/>
      <c r="S60" s="149"/>
      <c r="T60" s="148"/>
      <c r="U60" s="149"/>
      <c r="V60" s="148"/>
      <c r="W60" s="149"/>
      <c r="X60" s="216"/>
      <c r="Y60" s="338"/>
      <c r="Z60" s="148"/>
      <c r="AA60" s="149"/>
      <c r="AB60" s="148"/>
      <c r="AC60" s="81"/>
      <c r="AD60" s="148"/>
      <c r="AE60" s="201"/>
      <c r="AF60" s="148"/>
      <c r="AG60" s="149"/>
      <c r="AH60" s="148"/>
      <c r="AI60" s="151"/>
      <c r="AJ60" s="148"/>
      <c r="AK60" s="80"/>
      <c r="AL60" s="148"/>
      <c r="AM60" s="149"/>
      <c r="AN60" s="148"/>
      <c r="AO60" s="149"/>
      <c r="AP60" s="148"/>
      <c r="AQ60" s="81"/>
      <c r="AR60" s="148"/>
      <c r="AS60" s="216"/>
      <c r="AT60" s="148"/>
      <c r="AU60" s="216"/>
      <c r="AV60" s="148"/>
      <c r="AW60" s="216"/>
      <c r="AX60" s="148"/>
      <c r="AY60" s="216"/>
      <c r="AZ60" s="148"/>
      <c r="BA60" s="81"/>
      <c r="BB60" s="148"/>
      <c r="BC60" s="218"/>
      <c r="BD60" s="10"/>
      <c r="BE60" s="81"/>
      <c r="BF60" s="81"/>
      <c r="BG60" s="81"/>
      <c r="BH60" s="81"/>
      <c r="BI60" s="81"/>
      <c r="BJ60" s="4"/>
      <c r="BK60" s="4"/>
      <c r="BL60" s="4"/>
      <c r="BM60" s="141"/>
      <c r="BN60" s="24"/>
      <c r="BO60" s="1"/>
      <c r="BP60" s="127"/>
      <c r="BQ60" s="127"/>
      <c r="BR60" s="127"/>
      <c r="BS60" s="128"/>
      <c r="BT60" s="127"/>
      <c r="BU60" s="143"/>
      <c r="BV60" s="143"/>
      <c r="BW60" s="143"/>
      <c r="BX60" s="127"/>
      <c r="BY60" s="1"/>
      <c r="BZ60" s="129"/>
      <c r="CA60" s="14"/>
      <c r="CB60" s="11"/>
      <c r="CC60" s="14"/>
      <c r="CD60" s="11"/>
      <c r="CE60" s="14"/>
      <c r="CF60" s="11"/>
      <c r="CG60" s="14"/>
      <c r="CH60" s="11"/>
      <c r="CI60" s="14"/>
      <c r="CJ60" s="11"/>
      <c r="CK60" s="80"/>
      <c r="CL60" s="81"/>
      <c r="CM60" s="14"/>
      <c r="CN60" s="11"/>
      <c r="CO60" s="14"/>
      <c r="CP60" s="80"/>
      <c r="CQ60" s="14"/>
      <c r="CR60" s="82"/>
      <c r="CS60" s="14"/>
      <c r="CT60" s="11">
        <f t="shared" ref="CT60:CT61" si="949">SUM(CS60*BU60*3)</f>
        <v>0</v>
      </c>
      <c r="CU60" s="14"/>
      <c r="CV60" s="80"/>
      <c r="CW60" s="14"/>
      <c r="CX60" s="80"/>
      <c r="CY60" s="14"/>
      <c r="CZ60" s="11"/>
      <c r="DA60" s="14"/>
      <c r="DB60" s="11"/>
      <c r="DC60" s="14"/>
      <c r="DD60" s="80"/>
      <c r="DE60" s="14"/>
      <c r="DF60" s="80"/>
      <c r="DG60" s="14"/>
      <c r="DH60" s="80"/>
      <c r="DI60" s="14"/>
      <c r="DJ60" s="80"/>
      <c r="DK60" s="14"/>
      <c r="DL60" s="80"/>
      <c r="DM60" s="14"/>
      <c r="DN60" s="80"/>
      <c r="DO60" s="14"/>
      <c r="DP60" s="10"/>
      <c r="DQ60" s="10"/>
      <c r="DR60" s="80"/>
      <c r="DS60" s="80"/>
      <c r="DT60" s="80"/>
      <c r="DU60" s="112">
        <f t="shared" si="39"/>
        <v>0</v>
      </c>
      <c r="DV60" s="140"/>
      <c r="DW60" s="4"/>
      <c r="DX60" s="4"/>
      <c r="DY60" s="4"/>
      <c r="DZ60" s="141"/>
      <c r="EA60" s="24"/>
      <c r="EB60" s="4"/>
      <c r="EC60" s="4"/>
      <c r="ED60" s="4"/>
      <c r="EE60" s="5"/>
      <c r="EF60" s="5"/>
      <c r="EG60" s="5"/>
      <c r="EH60" s="5"/>
      <c r="EI60" s="5"/>
      <c r="EJ60" s="5"/>
      <c r="EK60" s="5"/>
      <c r="EL60" s="4"/>
      <c r="EM60" s="4"/>
      <c r="EN60" s="4"/>
      <c r="EO60" s="9">
        <f t="shared" si="876"/>
        <v>0</v>
      </c>
      <c r="EP60" s="9">
        <f t="shared" si="877"/>
        <v>0</v>
      </c>
      <c r="EQ60" s="9">
        <f t="shared" si="878"/>
        <v>0</v>
      </c>
      <c r="ER60" s="9">
        <f t="shared" si="879"/>
        <v>0</v>
      </c>
      <c r="ES60" s="9">
        <f t="shared" si="880"/>
        <v>0</v>
      </c>
      <c r="ET60" s="9">
        <f t="shared" si="881"/>
        <v>0</v>
      </c>
      <c r="EU60" s="9">
        <f t="shared" si="882"/>
        <v>0</v>
      </c>
      <c r="EV60" s="9">
        <f t="shared" si="883"/>
        <v>0</v>
      </c>
      <c r="EW60" s="9">
        <f t="shared" si="884"/>
        <v>0</v>
      </c>
      <c r="EX60" s="9">
        <f t="shared" si="885"/>
        <v>0</v>
      </c>
      <c r="EY60" s="9">
        <f t="shared" si="886"/>
        <v>0</v>
      </c>
      <c r="EZ60" s="9">
        <f t="shared" si="887"/>
        <v>0</v>
      </c>
      <c r="FA60" s="9">
        <f t="shared" si="888"/>
        <v>0</v>
      </c>
      <c r="FB60" s="9">
        <f t="shared" si="889"/>
        <v>0</v>
      </c>
      <c r="FC60" s="9">
        <f t="shared" si="890"/>
        <v>0</v>
      </c>
      <c r="FD60" s="9">
        <f t="shared" si="891"/>
        <v>0</v>
      </c>
      <c r="FE60" s="9">
        <f t="shared" si="892"/>
        <v>0</v>
      </c>
      <c r="FF60" s="9">
        <f t="shared" si="893"/>
        <v>0</v>
      </c>
      <c r="FG60" s="9">
        <f t="shared" si="894"/>
        <v>0</v>
      </c>
      <c r="FH60" s="9">
        <f t="shared" si="895"/>
        <v>0</v>
      </c>
      <c r="FI60" s="9">
        <f t="shared" si="896"/>
        <v>0</v>
      </c>
      <c r="FJ60" s="9">
        <f t="shared" si="897"/>
        <v>0</v>
      </c>
      <c r="FK60" s="9">
        <f t="shared" si="898"/>
        <v>0</v>
      </c>
      <c r="FL60" s="9">
        <f t="shared" si="899"/>
        <v>0</v>
      </c>
      <c r="FM60" s="9">
        <f t="shared" si="900"/>
        <v>0</v>
      </c>
      <c r="FN60" s="9">
        <f t="shared" si="901"/>
        <v>0</v>
      </c>
      <c r="FO60" s="9">
        <f t="shared" si="902"/>
        <v>0</v>
      </c>
      <c r="FP60" s="9">
        <f t="shared" si="903"/>
        <v>0</v>
      </c>
      <c r="FQ60" s="9">
        <f t="shared" si="904"/>
        <v>0</v>
      </c>
      <c r="FR60" s="9">
        <f t="shared" si="905"/>
        <v>0</v>
      </c>
      <c r="FS60" s="9">
        <f t="shared" si="906"/>
        <v>0</v>
      </c>
      <c r="FT60" s="9">
        <f t="shared" si="907"/>
        <v>0</v>
      </c>
      <c r="FU60" s="9">
        <f t="shared" si="908"/>
        <v>0</v>
      </c>
      <c r="FV60" s="9">
        <f t="shared" si="909"/>
        <v>0</v>
      </c>
      <c r="FW60" s="9">
        <f t="shared" si="943"/>
        <v>0</v>
      </c>
      <c r="FX60" s="9">
        <f t="shared" si="910"/>
        <v>0</v>
      </c>
      <c r="FY60" s="9">
        <f t="shared" si="911"/>
        <v>0</v>
      </c>
      <c r="FZ60" s="9">
        <f t="shared" si="912"/>
        <v>0</v>
      </c>
      <c r="GA60" s="9">
        <f t="shared" si="913"/>
        <v>0</v>
      </c>
      <c r="GB60" s="9">
        <f t="shared" si="914"/>
        <v>0</v>
      </c>
      <c r="GC60" s="9">
        <f t="shared" si="915"/>
        <v>0</v>
      </c>
      <c r="GD60" s="9">
        <f t="shared" si="916"/>
        <v>0</v>
      </c>
      <c r="GE60" s="9">
        <f t="shared" si="917"/>
        <v>0</v>
      </c>
      <c r="GF60" s="9">
        <f t="shared" si="918"/>
        <v>0</v>
      </c>
      <c r="GG60" s="9">
        <f t="shared" si="919"/>
        <v>0</v>
      </c>
      <c r="GH60" s="9">
        <f t="shared" si="920"/>
        <v>0</v>
      </c>
      <c r="GI60" s="9">
        <f t="shared" si="921"/>
        <v>0</v>
      </c>
      <c r="GJ60" s="133"/>
      <c r="GK60" s="134"/>
      <c r="GL60" s="5"/>
      <c r="GM60" s="232"/>
      <c r="GN60" s="5"/>
      <c r="GO60" s="219"/>
      <c r="GQ60" s="9"/>
      <c r="GR60" s="9"/>
      <c r="GS60" s="1"/>
      <c r="GT60" s="128"/>
      <c r="GU60" s="32"/>
      <c r="GV60" s="4"/>
      <c r="GW60" s="40"/>
    </row>
    <row r="61" spans="1:205" ht="24.95" customHeight="1" thickBot="1" x14ac:dyDescent="0.4">
      <c r="A61" s="24"/>
      <c r="B61" s="1"/>
      <c r="C61" s="128"/>
      <c r="D61" s="127"/>
      <c r="E61" s="128"/>
      <c r="F61" s="127"/>
      <c r="G61" s="128"/>
      <c r="H61" s="143"/>
      <c r="I61" s="127"/>
      <c r="J61" s="139"/>
      <c r="K61" s="128"/>
      <c r="L61" s="1"/>
      <c r="M61" s="129"/>
      <c r="N61" s="14"/>
      <c r="O61" s="11"/>
      <c r="P61" s="14"/>
      <c r="Q61" s="11"/>
      <c r="R61" s="14"/>
      <c r="S61" s="11"/>
      <c r="T61" s="14"/>
      <c r="U61" s="11"/>
      <c r="V61" s="14"/>
      <c r="W61" s="11"/>
      <c r="X61" s="80"/>
      <c r="Y61" s="338"/>
      <c r="Z61" s="14"/>
      <c r="AA61" s="11"/>
      <c r="AB61" s="14"/>
      <c r="AC61" s="80"/>
      <c r="AD61" s="14"/>
      <c r="AE61" s="82"/>
      <c r="AF61" s="14"/>
      <c r="AG61" s="11"/>
      <c r="AH61" s="14"/>
      <c r="AI61" s="80"/>
      <c r="AJ61" s="14"/>
      <c r="AK61" s="80"/>
      <c r="AL61" s="14"/>
      <c r="AM61" s="11"/>
      <c r="AN61" s="14"/>
      <c r="AO61" s="11"/>
      <c r="AP61" s="14"/>
      <c r="AQ61" s="80"/>
      <c r="AR61" s="14"/>
      <c r="AS61" s="80"/>
      <c r="AT61" s="14"/>
      <c r="AU61" s="80"/>
      <c r="AV61" s="14"/>
      <c r="AW61" s="80"/>
      <c r="AX61" s="14"/>
      <c r="AY61" s="80"/>
      <c r="AZ61" s="14"/>
      <c r="BA61" s="80"/>
      <c r="BB61" s="14"/>
      <c r="BC61" s="10"/>
      <c r="BD61" s="10"/>
      <c r="BE61" s="80"/>
      <c r="BF61" s="80"/>
      <c r="BG61" s="80"/>
      <c r="BH61" s="10"/>
      <c r="BI61" s="10"/>
      <c r="BJ61" s="4"/>
      <c r="BK61" s="4"/>
      <c r="BL61" s="4"/>
      <c r="BM61" s="141"/>
      <c r="BN61" s="24"/>
      <c r="BO61" s="1"/>
      <c r="BP61" s="127"/>
      <c r="BQ61" s="127"/>
      <c r="BR61" s="127"/>
      <c r="BS61" s="128"/>
      <c r="BT61" s="127"/>
      <c r="BU61" s="143"/>
      <c r="BV61" s="143"/>
      <c r="BW61" s="143"/>
      <c r="BX61" s="127"/>
      <c r="BY61" s="1"/>
      <c r="BZ61" s="129"/>
      <c r="CA61" s="14"/>
      <c r="CB61" s="11"/>
      <c r="CC61" s="14"/>
      <c r="CD61" s="11"/>
      <c r="CE61" s="14"/>
      <c r="CF61" s="11"/>
      <c r="CG61" s="14"/>
      <c r="CH61" s="11"/>
      <c r="CI61" s="14"/>
      <c r="CJ61" s="11"/>
      <c r="CK61" s="80"/>
      <c r="CL61" s="81"/>
      <c r="CM61" s="14"/>
      <c r="CN61" s="11"/>
      <c r="CO61" s="14"/>
      <c r="CP61" s="80"/>
      <c r="CQ61" s="14"/>
      <c r="CR61" s="82"/>
      <c r="CS61" s="14"/>
      <c r="CT61" s="11">
        <f t="shared" si="949"/>
        <v>0</v>
      </c>
      <c r="CU61" s="14"/>
      <c r="CV61" s="80"/>
      <c r="CW61" s="14"/>
      <c r="CX61" s="80"/>
      <c r="CY61" s="14"/>
      <c r="CZ61" s="11"/>
      <c r="DA61" s="14"/>
      <c r="DB61" s="11"/>
      <c r="DC61" s="14"/>
      <c r="DD61" s="80"/>
      <c r="DE61" s="14"/>
      <c r="DF61" s="80"/>
      <c r="DG61" s="14"/>
      <c r="DH61" s="80"/>
      <c r="DI61" s="14"/>
      <c r="DJ61" s="80"/>
      <c r="DK61" s="14"/>
      <c r="DL61" s="80"/>
      <c r="DM61" s="14"/>
      <c r="DN61" s="80"/>
      <c r="DO61" s="14"/>
      <c r="DP61" s="10"/>
      <c r="DQ61" s="10"/>
      <c r="DR61" s="80"/>
      <c r="DS61" s="80"/>
      <c r="DT61" s="80"/>
      <c r="DU61" s="112">
        <f t="shared" si="39"/>
        <v>0</v>
      </c>
      <c r="DV61" s="178"/>
      <c r="DW61" s="4"/>
      <c r="DX61" s="4"/>
      <c r="DY61" s="4"/>
      <c r="DZ61" s="141"/>
      <c r="EA61" s="24"/>
      <c r="EB61" s="4"/>
      <c r="EC61" s="4"/>
      <c r="ED61" s="4"/>
      <c r="EE61" s="5"/>
      <c r="EF61" s="5"/>
      <c r="EG61" s="5"/>
      <c r="EH61" s="5"/>
      <c r="EI61" s="5"/>
      <c r="EJ61" s="5"/>
      <c r="EK61" s="5"/>
      <c r="EL61" s="4"/>
      <c r="EM61" s="4"/>
      <c r="EN61" s="4"/>
      <c r="EO61" s="9">
        <f t="shared" si="876"/>
        <v>0</v>
      </c>
      <c r="EP61" s="9">
        <f t="shared" si="877"/>
        <v>0</v>
      </c>
      <c r="EQ61" s="9">
        <f t="shared" si="878"/>
        <v>0</v>
      </c>
      <c r="ER61" s="9">
        <f t="shared" si="879"/>
        <v>0</v>
      </c>
      <c r="ES61" s="9">
        <f t="shared" si="880"/>
        <v>0</v>
      </c>
      <c r="ET61" s="9">
        <f t="shared" si="881"/>
        <v>0</v>
      </c>
      <c r="EU61" s="9">
        <f t="shared" si="882"/>
        <v>0</v>
      </c>
      <c r="EV61" s="9">
        <f t="shared" si="883"/>
        <v>0</v>
      </c>
      <c r="EW61" s="9">
        <f t="shared" si="884"/>
        <v>0</v>
      </c>
      <c r="EX61" s="9">
        <f t="shared" si="885"/>
        <v>0</v>
      </c>
      <c r="EY61" s="9">
        <f t="shared" si="886"/>
        <v>0</v>
      </c>
      <c r="EZ61" s="9">
        <f t="shared" si="887"/>
        <v>0</v>
      </c>
      <c r="FA61" s="9">
        <f t="shared" si="888"/>
        <v>0</v>
      </c>
      <c r="FB61" s="9">
        <f t="shared" si="889"/>
        <v>0</v>
      </c>
      <c r="FC61" s="9">
        <f t="shared" si="890"/>
        <v>0</v>
      </c>
      <c r="FD61" s="9">
        <f t="shared" si="891"/>
        <v>0</v>
      </c>
      <c r="FE61" s="9">
        <f t="shared" si="892"/>
        <v>0</v>
      </c>
      <c r="FF61" s="9">
        <f t="shared" si="893"/>
        <v>0</v>
      </c>
      <c r="FG61" s="9">
        <f t="shared" si="894"/>
        <v>0</v>
      </c>
      <c r="FH61" s="9">
        <f t="shared" si="895"/>
        <v>0</v>
      </c>
      <c r="FI61" s="9">
        <f t="shared" si="896"/>
        <v>0</v>
      </c>
      <c r="FJ61" s="9">
        <f t="shared" si="897"/>
        <v>0</v>
      </c>
      <c r="FK61" s="9">
        <f t="shared" si="898"/>
        <v>0</v>
      </c>
      <c r="FL61" s="9">
        <f t="shared" si="899"/>
        <v>0</v>
      </c>
      <c r="FM61" s="9">
        <f t="shared" si="900"/>
        <v>0</v>
      </c>
      <c r="FN61" s="9">
        <f t="shared" si="901"/>
        <v>0</v>
      </c>
      <c r="FO61" s="9">
        <f t="shared" si="902"/>
        <v>0</v>
      </c>
      <c r="FP61" s="9">
        <f t="shared" si="903"/>
        <v>0</v>
      </c>
      <c r="FQ61" s="9">
        <f t="shared" si="904"/>
        <v>0</v>
      </c>
      <c r="FR61" s="9">
        <f t="shared" si="905"/>
        <v>0</v>
      </c>
      <c r="FS61" s="9">
        <f t="shared" si="906"/>
        <v>0</v>
      </c>
      <c r="FT61" s="9">
        <f t="shared" si="907"/>
        <v>0</v>
      </c>
      <c r="FU61" s="9">
        <f t="shared" si="908"/>
        <v>0</v>
      </c>
      <c r="FV61" s="9">
        <f t="shared" si="909"/>
        <v>0</v>
      </c>
      <c r="FW61" s="9">
        <f t="shared" si="943"/>
        <v>0</v>
      </c>
      <c r="FX61" s="9">
        <f t="shared" si="910"/>
        <v>0</v>
      </c>
      <c r="FY61" s="9">
        <f t="shared" si="911"/>
        <v>0</v>
      </c>
      <c r="FZ61" s="9">
        <f t="shared" si="912"/>
        <v>0</v>
      </c>
      <c r="GA61" s="9">
        <f t="shared" si="913"/>
        <v>0</v>
      </c>
      <c r="GB61" s="9">
        <f t="shared" si="914"/>
        <v>0</v>
      </c>
      <c r="GC61" s="9">
        <f t="shared" si="915"/>
        <v>0</v>
      </c>
      <c r="GD61" s="9">
        <f t="shared" si="916"/>
        <v>0</v>
      </c>
      <c r="GE61" s="9">
        <f t="shared" si="917"/>
        <v>0</v>
      </c>
      <c r="GF61" s="9">
        <f t="shared" si="918"/>
        <v>0</v>
      </c>
      <c r="GG61" s="9">
        <f t="shared" si="919"/>
        <v>0</v>
      </c>
      <c r="GH61" s="9">
        <f t="shared" si="920"/>
        <v>0</v>
      </c>
      <c r="GI61" s="9">
        <f t="shared" si="921"/>
        <v>0</v>
      </c>
      <c r="GJ61" s="133"/>
      <c r="GK61" s="134"/>
      <c r="GL61" s="5"/>
      <c r="GM61" s="232"/>
      <c r="GN61" s="5"/>
      <c r="GO61" s="219"/>
      <c r="GQ61" s="9"/>
      <c r="GR61" s="9"/>
      <c r="GS61" s="1"/>
      <c r="GT61" s="128"/>
      <c r="GU61" s="32"/>
      <c r="GV61" s="4"/>
      <c r="GW61" s="40"/>
    </row>
    <row r="62" spans="1:205" ht="24.95" customHeight="1" x14ac:dyDescent="0.3">
      <c r="A62" s="25">
        <v>8</v>
      </c>
      <c r="B62" s="233" t="s">
        <v>56</v>
      </c>
      <c r="C62" s="234" t="s">
        <v>57</v>
      </c>
      <c r="D62" s="105">
        <v>0.25</v>
      </c>
      <c r="E62" s="106"/>
      <c r="F62" s="106"/>
      <c r="G62" s="106"/>
      <c r="H62" s="106"/>
      <c r="I62" s="106"/>
      <c r="J62" s="106"/>
      <c r="K62" s="106"/>
      <c r="L62" s="106"/>
      <c r="M62" s="106"/>
      <c r="N62" s="106"/>
      <c r="O62" s="107">
        <f>SUM(O63:O68)</f>
        <v>10</v>
      </c>
      <c r="P62" s="107">
        <f t="shared" ref="P62:BG62" si="950">SUM(P63:P68)</f>
        <v>10</v>
      </c>
      <c r="Q62" s="107">
        <f t="shared" si="950"/>
        <v>20</v>
      </c>
      <c r="R62" s="107">
        <f t="shared" si="950"/>
        <v>2</v>
      </c>
      <c r="S62" s="107">
        <f t="shared" si="950"/>
        <v>4</v>
      </c>
      <c r="T62" s="107">
        <f t="shared" si="950"/>
        <v>0</v>
      </c>
      <c r="U62" s="107">
        <f t="shared" si="950"/>
        <v>0</v>
      </c>
      <c r="V62" s="107">
        <f t="shared" si="950"/>
        <v>0</v>
      </c>
      <c r="W62" s="107">
        <f t="shared" si="950"/>
        <v>0</v>
      </c>
      <c r="X62" s="107">
        <f t="shared" si="950"/>
        <v>0</v>
      </c>
      <c r="Y62" s="336">
        <f t="shared" si="950"/>
        <v>6.9</v>
      </c>
      <c r="Z62" s="107">
        <f t="shared" si="950"/>
        <v>0</v>
      </c>
      <c r="AA62" s="107">
        <f t="shared" si="950"/>
        <v>0</v>
      </c>
      <c r="AB62" s="107">
        <f t="shared" si="950"/>
        <v>0</v>
      </c>
      <c r="AC62" s="107">
        <f t="shared" si="950"/>
        <v>0</v>
      </c>
      <c r="AD62" s="107">
        <f t="shared" si="950"/>
        <v>0</v>
      </c>
      <c r="AE62" s="107">
        <f t="shared" si="950"/>
        <v>0</v>
      </c>
      <c r="AF62" s="107">
        <f t="shared" si="950"/>
        <v>0</v>
      </c>
      <c r="AG62" s="107">
        <f t="shared" si="950"/>
        <v>0</v>
      </c>
      <c r="AH62" s="107">
        <f t="shared" si="950"/>
        <v>1</v>
      </c>
      <c r="AI62" s="107">
        <f t="shared" si="950"/>
        <v>13.333333333333334</v>
      </c>
      <c r="AJ62" s="107">
        <f t="shared" si="950"/>
        <v>0</v>
      </c>
      <c r="AK62" s="107">
        <f t="shared" si="950"/>
        <v>0</v>
      </c>
      <c r="AL62" s="107">
        <f t="shared" si="950"/>
        <v>0</v>
      </c>
      <c r="AM62" s="107">
        <f t="shared" si="950"/>
        <v>0</v>
      </c>
      <c r="AN62" s="107">
        <f t="shared" si="950"/>
        <v>0</v>
      </c>
      <c r="AO62" s="107">
        <f t="shared" si="950"/>
        <v>0</v>
      </c>
      <c r="AP62" s="107">
        <f t="shared" si="950"/>
        <v>0</v>
      </c>
      <c r="AQ62" s="107">
        <f t="shared" si="950"/>
        <v>0</v>
      </c>
      <c r="AR62" s="107">
        <f t="shared" si="950"/>
        <v>0</v>
      </c>
      <c r="AS62" s="107">
        <f t="shared" si="950"/>
        <v>0</v>
      </c>
      <c r="AT62" s="107">
        <f t="shared" si="950"/>
        <v>0</v>
      </c>
      <c r="AU62" s="107">
        <f t="shared" si="950"/>
        <v>0</v>
      </c>
      <c r="AV62" s="107">
        <f t="shared" si="950"/>
        <v>0</v>
      </c>
      <c r="AW62" s="107">
        <f t="shared" si="950"/>
        <v>0</v>
      </c>
      <c r="AX62" s="107">
        <f t="shared" si="950"/>
        <v>1</v>
      </c>
      <c r="AY62" s="107">
        <f t="shared" si="950"/>
        <v>16</v>
      </c>
      <c r="AZ62" s="107">
        <f t="shared" si="950"/>
        <v>0</v>
      </c>
      <c r="BA62" s="107">
        <f t="shared" si="950"/>
        <v>0</v>
      </c>
      <c r="BB62" s="107">
        <f t="shared" si="950"/>
        <v>0</v>
      </c>
      <c r="BC62" s="107">
        <f t="shared" si="950"/>
        <v>0</v>
      </c>
      <c r="BD62" s="107">
        <f t="shared" si="950"/>
        <v>0</v>
      </c>
      <c r="BE62" s="107">
        <f t="shared" si="950"/>
        <v>0</v>
      </c>
      <c r="BF62" s="107">
        <f t="shared" si="950"/>
        <v>70.233333333333348</v>
      </c>
      <c r="BG62" s="107">
        <f t="shared" si="950"/>
        <v>50</v>
      </c>
      <c r="BH62" s="108"/>
      <c r="BI62" s="109"/>
      <c r="BJ62" s="106"/>
      <c r="BK62" s="106"/>
      <c r="BL62" s="106"/>
      <c r="BM62" s="110"/>
      <c r="BN62" s="25">
        <v>8</v>
      </c>
      <c r="BO62" s="233" t="s">
        <v>56</v>
      </c>
      <c r="BP62" s="234" t="s">
        <v>57</v>
      </c>
      <c r="BQ62" s="105">
        <v>0.25</v>
      </c>
      <c r="BR62" s="106"/>
      <c r="BS62" s="106"/>
      <c r="BT62" s="106"/>
      <c r="BU62" s="106"/>
      <c r="BV62" s="106"/>
      <c r="BW62" s="106"/>
      <c r="BX62" s="106"/>
      <c r="BY62" s="111">
        <f>SUM(BY63:BY68)</f>
        <v>54</v>
      </c>
      <c r="BZ62" s="111">
        <f t="shared" ref="BZ62:DT62" si="951">SUM(BZ63:BZ68)</f>
        <v>54</v>
      </c>
      <c r="CA62" s="111">
        <f t="shared" si="951"/>
        <v>26</v>
      </c>
      <c r="CB62" s="111">
        <f>SUM(CB63:CB68)</f>
        <v>26</v>
      </c>
      <c r="CC62" s="111">
        <f t="shared" si="951"/>
        <v>26</v>
      </c>
      <c r="CD62" s="111">
        <f>SUM(CD63:CD68)</f>
        <v>20</v>
      </c>
      <c r="CE62" s="111">
        <f t="shared" si="951"/>
        <v>2</v>
      </c>
      <c r="CF62" s="111">
        <f t="shared" si="951"/>
        <v>4</v>
      </c>
      <c r="CG62" s="111">
        <f t="shared" si="951"/>
        <v>0</v>
      </c>
      <c r="CH62" s="111">
        <f t="shared" si="951"/>
        <v>0</v>
      </c>
      <c r="CI62" s="111">
        <f t="shared" si="951"/>
        <v>0</v>
      </c>
      <c r="CJ62" s="111">
        <f t="shared" si="951"/>
        <v>0</v>
      </c>
      <c r="CK62" s="111">
        <f t="shared" si="951"/>
        <v>0</v>
      </c>
      <c r="CL62" s="111">
        <f t="shared" si="951"/>
        <v>14.399999999999999</v>
      </c>
      <c r="CM62" s="111">
        <f t="shared" si="951"/>
        <v>0</v>
      </c>
      <c r="CN62" s="111">
        <f t="shared" si="951"/>
        <v>0</v>
      </c>
      <c r="CO62" s="111">
        <f t="shared" si="951"/>
        <v>0</v>
      </c>
      <c r="CP62" s="111">
        <f t="shared" si="951"/>
        <v>0</v>
      </c>
      <c r="CQ62" s="111">
        <f t="shared" si="951"/>
        <v>0</v>
      </c>
      <c r="CR62" s="111">
        <f t="shared" si="951"/>
        <v>0</v>
      </c>
      <c r="CS62" s="111">
        <f t="shared" si="951"/>
        <v>0</v>
      </c>
      <c r="CT62" s="111">
        <f t="shared" si="951"/>
        <v>0</v>
      </c>
      <c r="CU62" s="111">
        <f t="shared" si="951"/>
        <v>2</v>
      </c>
      <c r="CV62" s="111">
        <f t="shared" si="951"/>
        <v>20</v>
      </c>
      <c r="CW62" s="111">
        <f t="shared" si="951"/>
        <v>0</v>
      </c>
      <c r="CX62" s="111">
        <f t="shared" si="951"/>
        <v>0</v>
      </c>
      <c r="CY62" s="111">
        <f t="shared" si="951"/>
        <v>0</v>
      </c>
      <c r="CZ62" s="111">
        <f t="shared" si="951"/>
        <v>0</v>
      </c>
      <c r="DA62" s="111">
        <f t="shared" si="951"/>
        <v>0</v>
      </c>
      <c r="DB62" s="111">
        <f t="shared" si="951"/>
        <v>0</v>
      </c>
      <c r="DC62" s="111">
        <f t="shared" si="951"/>
        <v>0</v>
      </c>
      <c r="DD62" s="111">
        <f t="shared" si="951"/>
        <v>0</v>
      </c>
      <c r="DE62" s="111">
        <f t="shared" si="951"/>
        <v>0</v>
      </c>
      <c r="DF62" s="111">
        <f>SUM(DF63:DF68)</f>
        <v>0</v>
      </c>
      <c r="DG62" s="111">
        <f t="shared" si="951"/>
        <v>0</v>
      </c>
      <c r="DH62" s="111">
        <f t="shared" si="951"/>
        <v>0</v>
      </c>
      <c r="DI62" s="111">
        <f t="shared" si="951"/>
        <v>0</v>
      </c>
      <c r="DJ62" s="111">
        <f t="shared" si="951"/>
        <v>0</v>
      </c>
      <c r="DK62" s="111">
        <f t="shared" si="951"/>
        <v>2</v>
      </c>
      <c r="DL62" s="111">
        <f t="shared" si="951"/>
        <v>16</v>
      </c>
      <c r="DM62" s="111">
        <f t="shared" si="951"/>
        <v>0</v>
      </c>
      <c r="DN62" s="111">
        <f t="shared" si="951"/>
        <v>0</v>
      </c>
      <c r="DO62" s="111">
        <f t="shared" si="951"/>
        <v>0</v>
      </c>
      <c r="DP62" s="111">
        <f t="shared" si="951"/>
        <v>0</v>
      </c>
      <c r="DQ62" s="111">
        <f t="shared" si="951"/>
        <v>0</v>
      </c>
      <c r="DR62" s="111">
        <f t="shared" si="951"/>
        <v>0</v>
      </c>
      <c r="DS62" s="111">
        <f t="shared" si="951"/>
        <v>100.4</v>
      </c>
      <c r="DT62" s="111">
        <f t="shared" si="951"/>
        <v>66</v>
      </c>
      <c r="DU62" s="112">
        <f t="shared" si="39"/>
        <v>66</v>
      </c>
      <c r="DV62" s="109"/>
      <c r="DW62" s="113"/>
      <c r="DX62" s="106"/>
      <c r="DY62" s="106"/>
      <c r="DZ62" s="110"/>
      <c r="EA62" s="25">
        <v>8</v>
      </c>
      <c r="EB62" s="233" t="s">
        <v>56</v>
      </c>
      <c r="EC62" s="234" t="s">
        <v>57</v>
      </c>
      <c r="ED62" s="105">
        <v>0.25</v>
      </c>
      <c r="EE62" s="106"/>
      <c r="EF62" s="106"/>
      <c r="EG62" s="106"/>
      <c r="EH62" s="106"/>
      <c r="EI62" s="106"/>
      <c r="EJ62" s="106"/>
      <c r="EK62" s="106"/>
      <c r="EL62" s="106"/>
      <c r="EM62" s="106"/>
      <c r="EN62" s="106"/>
      <c r="EO62" s="107">
        <f>SUM(EO63:EO68)</f>
        <v>36</v>
      </c>
      <c r="EP62" s="107">
        <f t="shared" ref="EP62:GL62" si="952">SUM(EP63:EP68)</f>
        <v>36</v>
      </c>
      <c r="EQ62" s="107">
        <f t="shared" si="952"/>
        <v>40</v>
      </c>
      <c r="ER62" s="107">
        <f t="shared" si="952"/>
        <v>4</v>
      </c>
      <c r="ES62" s="107">
        <f t="shared" si="952"/>
        <v>8</v>
      </c>
      <c r="ET62" s="107">
        <f t="shared" si="952"/>
        <v>0</v>
      </c>
      <c r="EU62" s="107">
        <f t="shared" si="952"/>
        <v>0</v>
      </c>
      <c r="EV62" s="107">
        <f t="shared" si="952"/>
        <v>0</v>
      </c>
      <c r="EW62" s="107">
        <f t="shared" si="952"/>
        <v>0</v>
      </c>
      <c r="EX62" s="107">
        <f t="shared" si="952"/>
        <v>0</v>
      </c>
      <c r="EY62" s="107">
        <f t="shared" si="952"/>
        <v>21.3</v>
      </c>
      <c r="EZ62" s="107">
        <f t="shared" si="952"/>
        <v>0</v>
      </c>
      <c r="FA62" s="107">
        <f t="shared" si="952"/>
        <v>0</v>
      </c>
      <c r="FB62" s="107">
        <f t="shared" si="952"/>
        <v>0</v>
      </c>
      <c r="FC62" s="107">
        <f t="shared" si="952"/>
        <v>0</v>
      </c>
      <c r="FD62" s="107">
        <f t="shared" si="952"/>
        <v>0</v>
      </c>
      <c r="FE62" s="107">
        <f t="shared" si="952"/>
        <v>0</v>
      </c>
      <c r="FF62" s="107">
        <f t="shared" si="952"/>
        <v>0</v>
      </c>
      <c r="FG62" s="107">
        <f t="shared" si="952"/>
        <v>0</v>
      </c>
      <c r="FH62" s="107">
        <f t="shared" si="952"/>
        <v>3</v>
      </c>
      <c r="FI62" s="107">
        <f t="shared" si="952"/>
        <v>33.333333333333336</v>
      </c>
      <c r="FJ62" s="107">
        <f t="shared" si="952"/>
        <v>0</v>
      </c>
      <c r="FK62" s="107">
        <f t="shared" si="952"/>
        <v>0</v>
      </c>
      <c r="FL62" s="107">
        <f t="shared" si="952"/>
        <v>0</v>
      </c>
      <c r="FM62" s="107">
        <f t="shared" si="952"/>
        <v>0</v>
      </c>
      <c r="FN62" s="107">
        <f t="shared" si="952"/>
        <v>0</v>
      </c>
      <c r="FO62" s="107">
        <f t="shared" si="952"/>
        <v>0</v>
      </c>
      <c r="FP62" s="107">
        <f t="shared" si="952"/>
        <v>0</v>
      </c>
      <c r="FQ62" s="107">
        <f t="shared" si="952"/>
        <v>0</v>
      </c>
      <c r="FR62" s="107">
        <f t="shared" si="952"/>
        <v>0</v>
      </c>
      <c r="FS62" s="107">
        <f t="shared" si="952"/>
        <v>0</v>
      </c>
      <c r="FT62" s="107">
        <f t="shared" si="952"/>
        <v>0</v>
      </c>
      <c r="FU62" s="107">
        <f t="shared" ref="FU62:FV62" si="953">SUM(FU63:FU68)</f>
        <v>0</v>
      </c>
      <c r="FV62" s="107">
        <f t="shared" si="953"/>
        <v>0</v>
      </c>
      <c r="FW62" s="107">
        <f t="shared" si="952"/>
        <v>0</v>
      </c>
      <c r="FX62" s="107">
        <f t="shared" si="952"/>
        <v>0</v>
      </c>
      <c r="FY62" s="107">
        <f t="shared" si="952"/>
        <v>32</v>
      </c>
      <c r="FZ62" s="107">
        <f t="shared" si="952"/>
        <v>3</v>
      </c>
      <c r="GA62" s="107">
        <f t="shared" si="952"/>
        <v>0</v>
      </c>
      <c r="GB62" s="107">
        <f t="shared" si="952"/>
        <v>0</v>
      </c>
      <c r="GC62" s="107">
        <f t="shared" si="952"/>
        <v>0</v>
      </c>
      <c r="GD62" s="107">
        <f t="shared" si="952"/>
        <v>0</v>
      </c>
      <c r="GE62" s="107">
        <f t="shared" si="952"/>
        <v>0</v>
      </c>
      <c r="GF62" s="107">
        <f t="shared" si="952"/>
        <v>0</v>
      </c>
      <c r="GG62" s="107">
        <f t="shared" si="952"/>
        <v>0</v>
      </c>
      <c r="GH62" s="107">
        <f>SUM(GH63:GH68)</f>
        <v>170.63333333333333</v>
      </c>
      <c r="GI62" s="107">
        <f t="shared" si="952"/>
        <v>116</v>
      </c>
      <c r="GJ62" s="107">
        <f t="shared" si="952"/>
        <v>0</v>
      </c>
      <c r="GK62" s="107">
        <f t="shared" si="952"/>
        <v>0</v>
      </c>
      <c r="GL62" s="107">
        <f t="shared" si="952"/>
        <v>0</v>
      </c>
      <c r="GM62" s="114" t="s">
        <v>142</v>
      </c>
      <c r="GN62" s="115"/>
      <c r="GO62" s="116">
        <v>600</v>
      </c>
      <c r="GQ62" s="9"/>
      <c r="GR62" s="9"/>
      <c r="GS62" s="117"/>
      <c r="GT62" s="117"/>
      <c r="GU62" s="33"/>
      <c r="GV62" s="4"/>
      <c r="GW62" s="40"/>
    </row>
    <row r="63" spans="1:205" ht="24.95" customHeight="1" x14ac:dyDescent="0.35">
      <c r="A63" s="24"/>
      <c r="B63" s="1"/>
      <c r="C63" s="128"/>
      <c r="D63" s="127"/>
      <c r="E63" s="128"/>
      <c r="F63" s="128"/>
      <c r="G63" s="128"/>
      <c r="H63" s="128"/>
      <c r="I63" s="128"/>
      <c r="J63" s="128"/>
      <c r="K63" s="128"/>
      <c r="L63" s="153"/>
      <c r="M63" s="129"/>
      <c r="N63" s="14"/>
      <c r="O63" s="11"/>
      <c r="P63" s="14"/>
      <c r="Q63" s="11"/>
      <c r="R63" s="14"/>
      <c r="S63" s="11"/>
      <c r="T63" s="14"/>
      <c r="U63" s="11"/>
      <c r="V63" s="14"/>
      <c r="W63" s="11"/>
      <c r="X63" s="80"/>
      <c r="Y63" s="337"/>
      <c r="Z63" s="14"/>
      <c r="AA63" s="11"/>
      <c r="AB63" s="14"/>
      <c r="AC63" s="80"/>
      <c r="AD63" s="14"/>
      <c r="AE63" s="82"/>
      <c r="AF63" s="14"/>
      <c r="AG63" s="11"/>
      <c r="AH63" s="14"/>
      <c r="AI63" s="80"/>
      <c r="AJ63" s="14"/>
      <c r="AK63" s="80"/>
      <c r="AL63" s="14"/>
      <c r="AM63" s="11"/>
      <c r="AN63" s="14"/>
      <c r="AO63" s="11"/>
      <c r="AP63" s="14"/>
      <c r="AQ63" s="80"/>
      <c r="AR63" s="14"/>
      <c r="AS63" s="80"/>
      <c r="AT63" s="14"/>
      <c r="AU63" s="80"/>
      <c r="AV63" s="14"/>
      <c r="AW63" s="11"/>
      <c r="AX63" s="14"/>
      <c r="AY63" s="80"/>
      <c r="AZ63" s="14"/>
      <c r="BA63" s="80"/>
      <c r="BB63" s="14"/>
      <c r="BC63" s="80"/>
      <c r="BD63" s="14"/>
      <c r="BE63" s="10"/>
      <c r="BF63" s="81"/>
      <c r="BG63" s="81"/>
      <c r="BH63" s="10"/>
      <c r="BI63" s="10"/>
      <c r="BJ63" s="4"/>
      <c r="BK63" s="4"/>
      <c r="BL63" s="4"/>
      <c r="BM63" s="141"/>
      <c r="BN63" s="24"/>
      <c r="BO63" s="1"/>
      <c r="BP63" s="128"/>
      <c r="BQ63" s="127"/>
      <c r="BR63" s="128"/>
      <c r="BS63" s="128"/>
      <c r="BT63" s="127"/>
      <c r="BU63" s="128"/>
      <c r="BV63" s="128"/>
      <c r="BW63" s="128"/>
      <c r="BX63" s="128"/>
      <c r="BY63" s="1"/>
      <c r="BZ63" s="129"/>
      <c r="CA63" s="14"/>
      <c r="CB63" s="11"/>
      <c r="CC63" s="14"/>
      <c r="CD63" s="11"/>
      <c r="CE63" s="14"/>
      <c r="CF63" s="11"/>
      <c r="CG63" s="14"/>
      <c r="CH63" s="11"/>
      <c r="CI63" s="14"/>
      <c r="CJ63" s="11"/>
      <c r="CK63" s="80"/>
      <c r="CL63" s="80"/>
      <c r="CM63" s="14"/>
      <c r="CN63" s="11"/>
      <c r="CO63" s="14"/>
      <c r="CP63" s="80"/>
      <c r="CQ63" s="14"/>
      <c r="CR63" s="82"/>
      <c r="CS63" s="14"/>
      <c r="CT63" s="11"/>
      <c r="CU63" s="14"/>
      <c r="CV63" s="80"/>
      <c r="CW63" s="14"/>
      <c r="CX63" s="80"/>
      <c r="CY63" s="14"/>
      <c r="CZ63" s="11"/>
      <c r="DA63" s="14"/>
      <c r="DB63" s="11"/>
      <c r="DC63" s="14"/>
      <c r="DD63" s="80"/>
      <c r="DE63" s="14"/>
      <c r="DF63" s="80"/>
      <c r="DG63" s="14"/>
      <c r="DH63" s="80"/>
      <c r="DI63" s="14"/>
      <c r="DJ63" s="11"/>
      <c r="DK63" s="14"/>
      <c r="DL63" s="80"/>
      <c r="DM63" s="14"/>
      <c r="DN63" s="80"/>
      <c r="DO63" s="14"/>
      <c r="DP63" s="80"/>
      <c r="DQ63" s="14"/>
      <c r="DR63" s="10"/>
      <c r="DS63" s="81"/>
      <c r="DT63" s="81"/>
      <c r="DU63" s="112">
        <f t="shared" si="39"/>
        <v>0</v>
      </c>
      <c r="DV63" s="178"/>
      <c r="DW63" s="235"/>
      <c r="DX63" s="1"/>
      <c r="DY63" s="1"/>
      <c r="DZ63" s="176"/>
      <c r="EA63" s="24"/>
      <c r="EB63" s="10"/>
      <c r="EC63" s="142"/>
      <c r="ED63" s="142"/>
      <c r="EE63" s="4"/>
      <c r="EF63" s="4"/>
      <c r="EG63" s="4"/>
      <c r="EH63" s="4"/>
      <c r="EI63" s="4"/>
      <c r="EJ63" s="4"/>
      <c r="EK63" s="4"/>
      <c r="EL63" s="4"/>
      <c r="EM63" s="4"/>
      <c r="EN63" s="4"/>
      <c r="EO63" s="9">
        <f t="shared" ref="EO63:EO68" si="954">O63+CB63</f>
        <v>0</v>
      </c>
      <c r="EP63" s="9">
        <f t="shared" ref="EP63:EP68" si="955">P63+CC63</f>
        <v>0</v>
      </c>
      <c r="EQ63" s="9">
        <f t="shared" ref="EQ63:EQ68" si="956">Q63+CD63</f>
        <v>0</v>
      </c>
      <c r="ER63" s="9">
        <f t="shared" ref="ER63:ER68" si="957">R63+CE63</f>
        <v>0</v>
      </c>
      <c r="ES63" s="9">
        <f t="shared" ref="ES63:ES68" si="958">S63+CF63</f>
        <v>0</v>
      </c>
      <c r="ET63" s="9">
        <f t="shared" ref="ET63:ET68" si="959">T63+CG63</f>
        <v>0</v>
      </c>
      <c r="EU63" s="9">
        <f t="shared" ref="EU63:EU68" si="960">U63+CH63</f>
        <v>0</v>
      </c>
      <c r="EV63" s="9">
        <f t="shared" ref="EV63:EV68" si="961">V63+CI63</f>
        <v>0</v>
      </c>
      <c r="EW63" s="9">
        <f t="shared" ref="EW63:EW68" si="962">W63+CJ63</f>
        <v>0</v>
      </c>
      <c r="EX63" s="9">
        <f t="shared" ref="EX63:EX68" si="963">X63+CK63</f>
        <v>0</v>
      </c>
      <c r="EY63" s="9">
        <f t="shared" ref="EY63:EY68" si="964">Y63+CL63</f>
        <v>0</v>
      </c>
      <c r="EZ63" s="9">
        <f t="shared" ref="EZ63:EZ68" si="965">Z63+CM63</f>
        <v>0</v>
      </c>
      <c r="FA63" s="9">
        <f t="shared" ref="FA63:FA68" si="966">AA63+CN63</f>
        <v>0</v>
      </c>
      <c r="FB63" s="9">
        <f t="shared" ref="FB63:FB68" si="967">AB63+CO63</f>
        <v>0</v>
      </c>
      <c r="FC63" s="9">
        <f t="shared" ref="FC63:FC68" si="968">AC63+CP63</f>
        <v>0</v>
      </c>
      <c r="FD63" s="9">
        <f t="shared" ref="FD63:FD68" si="969">AD63+CQ63</f>
        <v>0</v>
      </c>
      <c r="FE63" s="9">
        <f t="shared" ref="FE63:FE68" si="970">AE63+CR63</f>
        <v>0</v>
      </c>
      <c r="FF63" s="9">
        <f t="shared" ref="FF63:FF68" si="971">AF63+CS63</f>
        <v>0</v>
      </c>
      <c r="FG63" s="9">
        <f t="shared" ref="FG63:FG68" si="972">AG63+CT63</f>
        <v>0</v>
      </c>
      <c r="FH63" s="9">
        <f t="shared" ref="FH63:FH68" si="973">AH63+CU63</f>
        <v>0</v>
      </c>
      <c r="FI63" s="9">
        <f t="shared" ref="FI63:FI68" si="974">AI63+CV63</f>
        <v>0</v>
      </c>
      <c r="FJ63" s="9">
        <f t="shared" ref="FJ63:FJ68" si="975">AJ63+CW63</f>
        <v>0</v>
      </c>
      <c r="FK63" s="9">
        <f t="shared" ref="FK63:FK68" si="976">AK63+CX63</f>
        <v>0</v>
      </c>
      <c r="FL63" s="9">
        <f t="shared" ref="FL63:FL68" si="977">AL63+CY63</f>
        <v>0</v>
      </c>
      <c r="FM63" s="9">
        <f t="shared" ref="FM63:FM68" si="978">AM63+CZ63</f>
        <v>0</v>
      </c>
      <c r="FN63" s="9">
        <f t="shared" ref="FN63:FN68" si="979">AN63+DA63</f>
        <v>0</v>
      </c>
      <c r="FO63" s="9">
        <f t="shared" ref="FO63:FO68" si="980">AO63+DB63</f>
        <v>0</v>
      </c>
      <c r="FP63" s="9">
        <f t="shared" ref="FP63:FP68" si="981">AP63+DC63</f>
        <v>0</v>
      </c>
      <c r="FQ63" s="9">
        <f t="shared" ref="FQ63:FQ68" si="982">AQ63+DD63</f>
        <v>0</v>
      </c>
      <c r="FR63" s="9">
        <f t="shared" ref="FR63:FR68" si="983">AR63+DE63</f>
        <v>0</v>
      </c>
      <c r="FS63" s="9">
        <f t="shared" ref="FS63:FS68" si="984">AS63+DF63</f>
        <v>0</v>
      </c>
      <c r="FT63" s="9">
        <f t="shared" ref="FT63:FT68" si="985">AT63+DG63</f>
        <v>0</v>
      </c>
      <c r="FU63" s="9">
        <f t="shared" ref="FU63:FU68" si="986">AU63+DH63</f>
        <v>0</v>
      </c>
      <c r="FV63" s="9">
        <f t="shared" ref="FV63:FV68" si="987">AV63+DI63</f>
        <v>0</v>
      </c>
      <c r="FW63" s="9">
        <f t="shared" ref="FW63:FW68" si="988">AW63+DJ63</f>
        <v>0</v>
      </c>
      <c r="FX63" s="9">
        <f t="shared" ref="FX63:FX68" si="989">AV63+DI63</f>
        <v>0</v>
      </c>
      <c r="FY63" s="9">
        <f t="shared" ref="FY63:FY68" si="990">DL63+AY63</f>
        <v>0</v>
      </c>
      <c r="FZ63" s="9">
        <f t="shared" ref="FZ63:FZ68" si="991">AX63+DK63</f>
        <v>0</v>
      </c>
      <c r="GA63" s="9">
        <f t="shared" ref="GA63:GA68" si="992">DM63+AZ63</f>
        <v>0</v>
      </c>
      <c r="GB63" s="9">
        <f t="shared" ref="GB63:GB68" si="993">AZ63+DM63</f>
        <v>0</v>
      </c>
      <c r="GC63" s="9">
        <f t="shared" ref="GC63:GC68" si="994">BA63+DN63</f>
        <v>0</v>
      </c>
      <c r="GD63" s="9">
        <f t="shared" ref="GD63:GD68" si="995">BB63+DO63</f>
        <v>0</v>
      </c>
      <c r="GE63" s="9">
        <f t="shared" ref="GE63:GE68" si="996">BC63+DP63</f>
        <v>0</v>
      </c>
      <c r="GF63" s="9">
        <f t="shared" ref="GF63:GF68" si="997">BD63+DQ63</f>
        <v>0</v>
      </c>
      <c r="GG63" s="9">
        <f t="shared" ref="GG63:GG68" si="998">BE63+DR63</f>
        <v>0</v>
      </c>
      <c r="GH63" s="9">
        <f t="shared" ref="GH63:GH68" si="999">BF63+DS63</f>
        <v>0</v>
      </c>
      <c r="GI63" s="9">
        <f t="shared" ref="GI63:GI68" si="1000">SUM(BG63+DT63)</f>
        <v>0</v>
      </c>
      <c r="GJ63" s="133"/>
      <c r="GK63" s="134"/>
      <c r="GL63" s="4"/>
      <c r="GM63" s="223"/>
      <c r="GN63" s="4"/>
      <c r="GO63" s="138"/>
      <c r="GQ63" s="9"/>
      <c r="GR63" s="9"/>
      <c r="GS63" s="1"/>
      <c r="GT63" s="128"/>
      <c r="GU63" s="32"/>
      <c r="GV63" s="4"/>
      <c r="GW63" s="40"/>
    </row>
    <row r="64" spans="1:205" ht="24.95" customHeight="1" x14ac:dyDescent="0.35">
      <c r="A64" s="24"/>
      <c r="B64" s="1" t="s">
        <v>103</v>
      </c>
      <c r="C64" s="128" t="s">
        <v>135</v>
      </c>
      <c r="D64" s="127" t="s">
        <v>136</v>
      </c>
      <c r="E64" s="128" t="s">
        <v>93</v>
      </c>
      <c r="F64" s="128" t="s">
        <v>137</v>
      </c>
      <c r="G64" s="143" t="s">
        <v>95</v>
      </c>
      <c r="H64" s="128">
        <v>82</v>
      </c>
      <c r="I64" s="128">
        <v>1</v>
      </c>
      <c r="J64" s="128">
        <v>3</v>
      </c>
      <c r="K64" s="128">
        <f>J64*2</f>
        <v>6</v>
      </c>
      <c r="L64" s="1">
        <v>2</v>
      </c>
      <c r="M64" s="129">
        <f>SUM(N64+P64+R64+T64+V64)</f>
        <v>2</v>
      </c>
      <c r="N64" s="14">
        <v>2</v>
      </c>
      <c r="O64" s="11">
        <f>SUM(N64)*I64</f>
        <v>2</v>
      </c>
      <c r="P64" s="14"/>
      <c r="Q64" s="11">
        <f>J64*P64</f>
        <v>0</v>
      </c>
      <c r="R64" s="14"/>
      <c r="S64" s="11">
        <f>SUM(R64)*J64</f>
        <v>0</v>
      </c>
      <c r="T64" s="14"/>
      <c r="U64" s="11">
        <f>SUM(T64)*K64</f>
        <v>0</v>
      </c>
      <c r="V64" s="14"/>
      <c r="W64" s="11">
        <f>SUM(V64)*J64*5</f>
        <v>0</v>
      </c>
      <c r="X64" s="80"/>
      <c r="Y64" s="355">
        <f>SUM(L64*15/100*J64)</f>
        <v>0.89999999999999991</v>
      </c>
      <c r="Z64" s="14"/>
      <c r="AA64" s="11"/>
      <c r="AB64" s="14"/>
      <c r="AC64" s="80">
        <f>SUM(AB64)*3*H64/5</f>
        <v>0</v>
      </c>
      <c r="AD64" s="14"/>
      <c r="AE64" s="82">
        <f>SUM(AD64*H64*(30+4))</f>
        <v>0</v>
      </c>
      <c r="AF64" s="14"/>
      <c r="AG64" s="11">
        <f>SUM(AF64*H64*3)</f>
        <v>0</v>
      </c>
      <c r="AH64" s="14"/>
      <c r="AI64" s="80">
        <f>SUM(AH64*H64/3)</f>
        <v>0</v>
      </c>
      <c r="AJ64" s="14"/>
      <c r="AK64" s="80">
        <f>SUM(AJ64*H64*2/3)</f>
        <v>0</v>
      </c>
      <c r="AL64" s="14"/>
      <c r="AM64" s="11">
        <f>SUM(AL64*H64)</f>
        <v>0</v>
      </c>
      <c r="AN64" s="14"/>
      <c r="AO64" s="11">
        <f>SUM(AN64*J64)</f>
        <v>0</v>
      </c>
      <c r="AP64" s="14"/>
      <c r="AQ64" s="80">
        <f>SUM(AP64*H64*2)</f>
        <v>0</v>
      </c>
      <c r="AR64" s="14"/>
      <c r="AS64" s="80">
        <f>SUM(J64*AR64*6)</f>
        <v>0</v>
      </c>
      <c r="AT64" s="14"/>
      <c r="AU64" s="80">
        <f>AT64*H64/3</f>
        <v>0</v>
      </c>
      <c r="AV64" s="14"/>
      <c r="AW64" s="11">
        <f>SUM(AV64*H64/3)</f>
        <v>0</v>
      </c>
      <c r="AX64" s="14"/>
      <c r="AY64" s="80">
        <f>SUM(J64*AX64*8)</f>
        <v>0</v>
      </c>
      <c r="AZ64" s="14"/>
      <c r="BA64" s="80">
        <f>SUM(AZ64*K64*5*6)</f>
        <v>0</v>
      </c>
      <c r="BB64" s="14"/>
      <c r="BC64" s="80">
        <f>SUM(BB64*K64*4*6)</f>
        <v>0</v>
      </c>
      <c r="BD64" s="14"/>
      <c r="BE64" s="10">
        <f>SUM(BD64*50)</f>
        <v>0</v>
      </c>
      <c r="BF64" s="81">
        <f>O64+Q64+S64+U64+W64+X64+Y64+AA64+AC64+AE64+AG64+AI64+AK64+AM64+AO64+AQ64+AS64+AU64+AW64+AY64+BA64+BC64+BE64</f>
        <v>2.9</v>
      </c>
      <c r="BG64" s="81">
        <f>BC64+BA64+AY64+AW64+AS64+AQ64+X64+W64+U64+S64+Q64+O64</f>
        <v>2</v>
      </c>
      <c r="BH64" s="81"/>
      <c r="BI64" s="81"/>
      <c r="BJ64" s="1"/>
      <c r="BK64" s="1"/>
      <c r="BL64" s="1"/>
      <c r="BM64" s="176"/>
      <c r="BN64" s="24"/>
      <c r="BO64" s="1" t="s">
        <v>103</v>
      </c>
      <c r="BP64" s="128" t="s">
        <v>96</v>
      </c>
      <c r="BQ64" s="127" t="s">
        <v>92</v>
      </c>
      <c r="BR64" s="128" t="s">
        <v>93</v>
      </c>
      <c r="BS64" s="128" t="s">
        <v>131</v>
      </c>
      <c r="BT64" s="127" t="s">
        <v>132</v>
      </c>
      <c r="BU64" s="128">
        <v>207</v>
      </c>
      <c r="BV64" s="128">
        <v>1</v>
      </c>
      <c r="BW64" s="128">
        <v>7</v>
      </c>
      <c r="BX64" s="128">
        <f>BW64*2</f>
        <v>14</v>
      </c>
      <c r="BY64" s="1">
        <v>4</v>
      </c>
      <c r="BZ64" s="129">
        <f t="shared" ref="BZ64" si="1001">SUM(CA64+CC64+CE64+CG64+CI64)</f>
        <v>4</v>
      </c>
      <c r="CA64" s="14">
        <v>4</v>
      </c>
      <c r="CB64" s="11">
        <f t="shared" ref="CB64:CB66" si="1002">SUM(CA64)*BV64</f>
        <v>4</v>
      </c>
      <c r="CC64" s="14"/>
      <c r="CD64" s="11">
        <f t="shared" ref="CD64" si="1003">BW64*CC64</f>
        <v>0</v>
      </c>
      <c r="CE64" s="14"/>
      <c r="CF64" s="11">
        <f t="shared" ref="CF64:CF66" si="1004">SUM(CE64)*BW64</f>
        <v>0</v>
      </c>
      <c r="CG64" s="14"/>
      <c r="CH64" s="11">
        <f t="shared" ref="CH64:CH66" si="1005">SUM(CG64)*BX64</f>
        <v>0</v>
      </c>
      <c r="CI64" s="14"/>
      <c r="CJ64" s="11">
        <f t="shared" ref="CJ64:CJ66" si="1006">SUM(CI64)*BW64*5</f>
        <v>0</v>
      </c>
      <c r="CK64" s="80"/>
      <c r="CL64" s="80">
        <f t="shared" ref="CL64:CL66" si="1007">SUM(BY64*15/100*BW64)</f>
        <v>4.2</v>
      </c>
      <c r="CM64" s="14"/>
      <c r="CN64" s="11"/>
      <c r="CO64" s="14"/>
      <c r="CP64" s="80">
        <f t="shared" ref="CP64:CP66" si="1008">SUM(CO64)*3*BU64/5</f>
        <v>0</v>
      </c>
      <c r="CQ64" s="14"/>
      <c r="CR64" s="82">
        <f t="shared" ref="CR64:CR65" si="1009">SUM(CQ64*BU64*(30+4))</f>
        <v>0</v>
      </c>
      <c r="CS64" s="14"/>
      <c r="CT64" s="11">
        <f t="shared" ref="CT64:CT66" si="1010">SUM(CS64*BU64*3)</f>
        <v>0</v>
      </c>
      <c r="CU64" s="14"/>
      <c r="CV64" s="80">
        <f t="shared" ref="CV64:CV65" si="1011">SUM(CU64*BU64/3)</f>
        <v>0</v>
      </c>
      <c r="CW64" s="14"/>
      <c r="CX64" s="80">
        <f t="shared" ref="CX64:CX65" si="1012">SUM(CW64*BU64*2/3)</f>
        <v>0</v>
      </c>
      <c r="CY64" s="14"/>
      <c r="CZ64" s="11">
        <f>SUM(CY64*BU64)</f>
        <v>0</v>
      </c>
      <c r="DA64" s="14"/>
      <c r="DB64" s="11">
        <f t="shared" ref="DB64:DB65" si="1013">SUM(DA64*BW64)</f>
        <v>0</v>
      </c>
      <c r="DC64" s="14"/>
      <c r="DD64" s="80">
        <f t="shared" ref="DD64:DD65" si="1014">SUM(DC64*BU64*2)</f>
        <v>0</v>
      </c>
      <c r="DE64" s="14"/>
      <c r="DF64" s="80">
        <f>SUM(BW64*DE64*8)</f>
        <v>0</v>
      </c>
      <c r="DG64" s="14"/>
      <c r="DH64" s="80">
        <f t="shared" ref="DH64:DH66" si="1015">DG64*BU64/3</f>
        <v>0</v>
      </c>
      <c r="DI64" s="14"/>
      <c r="DJ64" s="11">
        <f t="shared" ref="DJ64:DJ66" si="1016">SUM(DI64*BU64/3)</f>
        <v>0</v>
      </c>
      <c r="DK64" s="14"/>
      <c r="DL64" s="80">
        <f>SUM(BW64*DK64*8)</f>
        <v>0</v>
      </c>
      <c r="DM64" s="14"/>
      <c r="DN64" s="80">
        <f t="shared" ref="DN64:DN65" si="1017">SUM(DM64*BX64*5*6)</f>
        <v>0</v>
      </c>
      <c r="DO64" s="14"/>
      <c r="DP64" s="80">
        <f t="shared" ref="DP64:DP65" si="1018">SUM(DO64*BX64*4*6)</f>
        <v>0</v>
      </c>
      <c r="DQ64" s="14"/>
      <c r="DR64" s="10">
        <f t="shared" ref="DR64:DR66" si="1019">SUM(DQ64*50)</f>
        <v>0</v>
      </c>
      <c r="DS64" s="81">
        <f t="shared" ref="DS64:DS66" si="1020">CB64+CD64+CF64+CH64+CJ64+CK64+CL64+CN64+CP64+CR64+CT64+CV64+CX64+CZ64+DB64+DD64+DF64+DH64+DJ64+DL64+DN64+DP64+DR64</f>
        <v>8.1999999999999993</v>
      </c>
      <c r="DT64" s="81">
        <f t="shared" ref="DT64:DT66" si="1021">DP64+DN64+DL64+DJ64+DF64+DD64+CK64+CJ64+CH64+CF64+CD64+CB64</f>
        <v>4</v>
      </c>
      <c r="DU64" s="112">
        <f t="shared" si="39"/>
        <v>4</v>
      </c>
      <c r="DV64" s="140"/>
      <c r="DW64" s="4"/>
      <c r="DX64" s="4"/>
      <c r="DY64" s="4"/>
      <c r="DZ64" s="141"/>
      <c r="EA64" s="24"/>
      <c r="EB64" s="10"/>
      <c r="EC64" s="167"/>
      <c r="ED64" s="167"/>
      <c r="EE64" s="4"/>
      <c r="EF64" s="4"/>
      <c r="EG64" s="4"/>
      <c r="EH64" s="4"/>
      <c r="EI64" s="4"/>
      <c r="EJ64" s="4"/>
      <c r="EK64" s="4"/>
      <c r="EL64" s="101"/>
      <c r="EM64" s="101"/>
      <c r="EN64" s="4"/>
      <c r="EO64" s="9">
        <f t="shared" si="954"/>
        <v>6</v>
      </c>
      <c r="EP64" s="9">
        <f t="shared" si="955"/>
        <v>0</v>
      </c>
      <c r="EQ64" s="9">
        <f t="shared" si="956"/>
        <v>0</v>
      </c>
      <c r="ER64" s="9">
        <f t="shared" si="957"/>
        <v>0</v>
      </c>
      <c r="ES64" s="9">
        <f t="shared" si="958"/>
        <v>0</v>
      </c>
      <c r="ET64" s="9">
        <f t="shared" si="959"/>
        <v>0</v>
      </c>
      <c r="EU64" s="9">
        <f t="shared" si="960"/>
        <v>0</v>
      </c>
      <c r="EV64" s="9">
        <f t="shared" si="961"/>
        <v>0</v>
      </c>
      <c r="EW64" s="9">
        <f t="shared" si="962"/>
        <v>0</v>
      </c>
      <c r="EX64" s="9">
        <f t="shared" si="963"/>
        <v>0</v>
      </c>
      <c r="EY64" s="9">
        <f t="shared" si="964"/>
        <v>5.0999999999999996</v>
      </c>
      <c r="EZ64" s="9">
        <f t="shared" si="965"/>
        <v>0</v>
      </c>
      <c r="FA64" s="9">
        <f t="shared" si="966"/>
        <v>0</v>
      </c>
      <c r="FB64" s="9">
        <f t="shared" si="967"/>
        <v>0</v>
      </c>
      <c r="FC64" s="9">
        <f t="shared" si="968"/>
        <v>0</v>
      </c>
      <c r="FD64" s="9">
        <f t="shared" si="969"/>
        <v>0</v>
      </c>
      <c r="FE64" s="9">
        <f t="shared" si="970"/>
        <v>0</v>
      </c>
      <c r="FF64" s="9">
        <f t="shared" si="971"/>
        <v>0</v>
      </c>
      <c r="FG64" s="9">
        <f t="shared" si="972"/>
        <v>0</v>
      </c>
      <c r="FH64" s="9">
        <f t="shared" si="973"/>
        <v>0</v>
      </c>
      <c r="FI64" s="9">
        <f t="shared" si="974"/>
        <v>0</v>
      </c>
      <c r="FJ64" s="9">
        <f t="shared" si="975"/>
        <v>0</v>
      </c>
      <c r="FK64" s="9">
        <f t="shared" si="976"/>
        <v>0</v>
      </c>
      <c r="FL64" s="9">
        <f t="shared" si="977"/>
        <v>0</v>
      </c>
      <c r="FM64" s="9">
        <f t="shared" si="978"/>
        <v>0</v>
      </c>
      <c r="FN64" s="9">
        <f t="shared" si="979"/>
        <v>0</v>
      </c>
      <c r="FO64" s="9">
        <f t="shared" si="980"/>
        <v>0</v>
      </c>
      <c r="FP64" s="9">
        <f t="shared" si="981"/>
        <v>0</v>
      </c>
      <c r="FQ64" s="9">
        <f t="shared" si="982"/>
        <v>0</v>
      </c>
      <c r="FR64" s="9">
        <f t="shared" si="983"/>
        <v>0</v>
      </c>
      <c r="FS64" s="9">
        <f t="shared" si="984"/>
        <v>0</v>
      </c>
      <c r="FT64" s="9">
        <f t="shared" si="985"/>
        <v>0</v>
      </c>
      <c r="FU64" s="9">
        <f t="shared" si="986"/>
        <v>0</v>
      </c>
      <c r="FV64" s="9">
        <f t="shared" si="987"/>
        <v>0</v>
      </c>
      <c r="FW64" s="9">
        <f t="shared" si="988"/>
        <v>0</v>
      </c>
      <c r="FX64" s="9">
        <f t="shared" si="989"/>
        <v>0</v>
      </c>
      <c r="FY64" s="9">
        <f t="shared" si="990"/>
        <v>0</v>
      </c>
      <c r="FZ64" s="9">
        <f t="shared" si="991"/>
        <v>0</v>
      </c>
      <c r="GA64" s="9">
        <f t="shared" si="992"/>
        <v>0</v>
      </c>
      <c r="GB64" s="9">
        <f t="shared" si="993"/>
        <v>0</v>
      </c>
      <c r="GC64" s="9">
        <f t="shared" si="994"/>
        <v>0</v>
      </c>
      <c r="GD64" s="9">
        <f t="shared" si="995"/>
        <v>0</v>
      </c>
      <c r="GE64" s="9">
        <f t="shared" si="996"/>
        <v>0</v>
      </c>
      <c r="GF64" s="9">
        <f t="shared" si="997"/>
        <v>0</v>
      </c>
      <c r="GG64" s="9">
        <f t="shared" si="998"/>
        <v>0</v>
      </c>
      <c r="GH64" s="9">
        <f t="shared" si="999"/>
        <v>11.1</v>
      </c>
      <c r="GI64" s="9">
        <f t="shared" si="1000"/>
        <v>6</v>
      </c>
      <c r="GJ64" s="133"/>
      <c r="GK64" s="134"/>
      <c r="GL64" s="4"/>
      <c r="GM64" s="223"/>
      <c r="GN64" s="4"/>
      <c r="GO64" s="138"/>
      <c r="GQ64" s="9"/>
      <c r="GR64" s="9"/>
      <c r="GS64" s="1"/>
      <c r="GT64" s="128"/>
      <c r="GU64" s="32"/>
      <c r="GV64" s="4"/>
      <c r="GW64" s="40"/>
    </row>
    <row r="65" spans="1:205" ht="24.95" customHeight="1" x14ac:dyDescent="0.35">
      <c r="A65" s="24"/>
      <c r="B65" s="1" t="s">
        <v>103</v>
      </c>
      <c r="C65" s="128" t="s">
        <v>96</v>
      </c>
      <c r="D65" s="127" t="s">
        <v>92</v>
      </c>
      <c r="E65" s="128" t="s">
        <v>93</v>
      </c>
      <c r="F65" s="128" t="s">
        <v>187</v>
      </c>
      <c r="G65" s="143">
        <v>1</v>
      </c>
      <c r="H65" s="128">
        <v>40</v>
      </c>
      <c r="I65" s="128">
        <v>1</v>
      </c>
      <c r="J65" s="128">
        <v>2</v>
      </c>
      <c r="K65" s="128">
        <f>SUM(J65)*2</f>
        <v>4</v>
      </c>
      <c r="L65" s="153">
        <v>20</v>
      </c>
      <c r="M65" s="129">
        <f t="shared" ref="M65" si="1022">SUM(N65+P65+R65+T65+V65)</f>
        <v>20</v>
      </c>
      <c r="N65" s="14">
        <v>8</v>
      </c>
      <c r="O65" s="11">
        <f t="shared" ref="O65" si="1023">SUM(N65)*I65</f>
        <v>8</v>
      </c>
      <c r="P65" s="14">
        <v>10</v>
      </c>
      <c r="Q65" s="11">
        <f t="shared" ref="Q65" si="1024">J65*P65</f>
        <v>20</v>
      </c>
      <c r="R65" s="14">
        <v>2</v>
      </c>
      <c r="S65" s="11">
        <f t="shared" ref="S65" si="1025">SUM(R65)*J65</f>
        <v>4</v>
      </c>
      <c r="T65" s="14"/>
      <c r="U65" s="11">
        <f t="shared" ref="U65" si="1026">SUM(T65)*K65</f>
        <v>0</v>
      </c>
      <c r="V65" s="14"/>
      <c r="W65" s="11">
        <f t="shared" ref="W65" si="1027">SUM(V65)*J65*5</f>
        <v>0</v>
      </c>
      <c r="X65" s="80"/>
      <c r="Y65" s="355">
        <f t="shared" ref="Y65" si="1028">SUM(L65*15/100*J65)</f>
        <v>6</v>
      </c>
      <c r="Z65" s="14"/>
      <c r="AA65" s="11"/>
      <c r="AB65" s="14"/>
      <c r="AC65" s="80">
        <f t="shared" ref="AC65" si="1029">SUM(AB65)*3*H65/5</f>
        <v>0</v>
      </c>
      <c r="AD65" s="14"/>
      <c r="AE65" s="82">
        <f t="shared" ref="AE65" si="1030">SUM(AD65*H65*(30+4))</f>
        <v>0</v>
      </c>
      <c r="AF65" s="14"/>
      <c r="AG65" s="11">
        <f t="shared" ref="AG65" si="1031">SUM(AF65*H65*3)</f>
        <v>0</v>
      </c>
      <c r="AH65" s="14">
        <v>1</v>
      </c>
      <c r="AI65" s="80">
        <f t="shared" ref="AI65" si="1032">SUM(AH65*H65/3)</f>
        <v>13.333333333333334</v>
      </c>
      <c r="AJ65" s="14"/>
      <c r="AK65" s="80">
        <f t="shared" ref="AK65" si="1033">SUM(AJ65*H65*2/3)</f>
        <v>0</v>
      </c>
      <c r="AL65" s="14"/>
      <c r="AM65" s="11">
        <f t="shared" ref="AM65" si="1034">SUM(AL65*H65*2)</f>
        <v>0</v>
      </c>
      <c r="AN65" s="14"/>
      <c r="AO65" s="11">
        <f t="shared" ref="AO65" si="1035">SUM(AN65*J65)</f>
        <v>0</v>
      </c>
      <c r="AP65" s="14"/>
      <c r="AQ65" s="80">
        <f t="shared" ref="AQ65" si="1036">SUM(AP65*H65*2)</f>
        <v>0</v>
      </c>
      <c r="AR65" s="14"/>
      <c r="AS65" s="80">
        <f>SUM(J65*AR65*6)</f>
        <v>0</v>
      </c>
      <c r="AT65" s="14"/>
      <c r="AU65" s="80">
        <f t="shared" ref="AU65" si="1037">AT65*H65/3</f>
        <v>0</v>
      </c>
      <c r="AV65" s="14"/>
      <c r="AW65" s="11">
        <f t="shared" ref="AW65" si="1038">SUM(AV65*H65/3)</f>
        <v>0</v>
      </c>
      <c r="AX65" s="14">
        <v>1</v>
      </c>
      <c r="AY65" s="80">
        <f>AX65*J65*8</f>
        <v>16</v>
      </c>
      <c r="AZ65" s="14"/>
      <c r="BA65" s="80">
        <f t="shared" ref="BA65" si="1039">SUM(AZ65*K65*5*6)</f>
        <v>0</v>
      </c>
      <c r="BB65" s="14"/>
      <c r="BC65" s="80">
        <f t="shared" ref="BC65" si="1040">SUM(BB65*K65*4*6)</f>
        <v>0</v>
      </c>
      <c r="BD65" s="14"/>
      <c r="BE65" s="10">
        <f t="shared" ref="BE65" si="1041">SUM(BD65*50)</f>
        <v>0</v>
      </c>
      <c r="BF65" s="81">
        <f t="shared" ref="BF65" si="1042">O65+Q65+S65+U65+W65+X65+Y65+AA65+AC65+AE65+AG65+AI65+AK65+AM65+AO65+AQ65+AS65+AU65+AW65+AY65+BA65+BC65+BE65</f>
        <v>67.333333333333343</v>
      </c>
      <c r="BG65" s="81">
        <f t="shared" ref="BG65" si="1043">BC65+BA65+AY65+AW65+AS65+AQ65+X65+W65+U65+S65+Q65+O65</f>
        <v>48</v>
      </c>
      <c r="BH65" s="81"/>
      <c r="BI65" s="81"/>
      <c r="BJ65" s="1"/>
      <c r="BK65" s="1"/>
      <c r="BL65" s="1"/>
      <c r="BM65" s="176"/>
      <c r="BN65" s="24"/>
      <c r="BO65" s="1" t="s">
        <v>103</v>
      </c>
      <c r="BP65" s="128" t="s">
        <v>96</v>
      </c>
      <c r="BQ65" s="127" t="s">
        <v>92</v>
      </c>
      <c r="BR65" s="128" t="s">
        <v>93</v>
      </c>
      <c r="BS65" s="128" t="s">
        <v>131</v>
      </c>
      <c r="BT65" s="127">
        <v>2</v>
      </c>
      <c r="BU65" s="128">
        <v>60</v>
      </c>
      <c r="BV65" s="128">
        <v>1</v>
      </c>
      <c r="BW65" s="128">
        <v>2</v>
      </c>
      <c r="BX65" s="128">
        <f>SUM(BW65)*2</f>
        <v>4</v>
      </c>
      <c r="BY65" s="1">
        <v>20</v>
      </c>
      <c r="BZ65" s="129">
        <f>SUM(CA65+CC65+CE65+CG65+CI65)</f>
        <v>20</v>
      </c>
      <c r="CA65" s="14">
        <v>8</v>
      </c>
      <c r="CB65" s="11">
        <f t="shared" si="1002"/>
        <v>8</v>
      </c>
      <c r="CC65" s="14">
        <v>10</v>
      </c>
      <c r="CD65" s="11">
        <f>BW65*CC65</f>
        <v>20</v>
      </c>
      <c r="CE65" s="14">
        <v>2</v>
      </c>
      <c r="CF65" s="11">
        <f t="shared" si="1004"/>
        <v>4</v>
      </c>
      <c r="CG65" s="14"/>
      <c r="CH65" s="11">
        <f t="shared" si="1005"/>
        <v>0</v>
      </c>
      <c r="CI65" s="14"/>
      <c r="CJ65" s="11">
        <f t="shared" si="1006"/>
        <v>0</v>
      </c>
      <c r="CK65" s="80"/>
      <c r="CL65" s="80">
        <f t="shared" si="1007"/>
        <v>6</v>
      </c>
      <c r="CM65" s="14"/>
      <c r="CN65" s="11"/>
      <c r="CO65" s="14"/>
      <c r="CP65" s="80">
        <f t="shared" si="1008"/>
        <v>0</v>
      </c>
      <c r="CQ65" s="14"/>
      <c r="CR65" s="82">
        <f t="shared" si="1009"/>
        <v>0</v>
      </c>
      <c r="CS65" s="14"/>
      <c r="CT65" s="11">
        <f t="shared" si="1010"/>
        <v>0</v>
      </c>
      <c r="CU65" s="14">
        <v>1</v>
      </c>
      <c r="CV65" s="80">
        <f t="shared" si="1011"/>
        <v>20</v>
      </c>
      <c r="CW65" s="14"/>
      <c r="CX65" s="80">
        <f t="shared" si="1012"/>
        <v>0</v>
      </c>
      <c r="CY65" s="14"/>
      <c r="CZ65" s="11">
        <f>SUM(CY65*BU65*2)</f>
        <v>0</v>
      </c>
      <c r="DA65" s="14"/>
      <c r="DB65" s="11">
        <f t="shared" si="1013"/>
        <v>0</v>
      </c>
      <c r="DC65" s="14"/>
      <c r="DD65" s="80">
        <f t="shared" si="1014"/>
        <v>0</v>
      </c>
      <c r="DE65" s="14"/>
      <c r="DF65" s="80">
        <f>SUM(BW65*DE65*8)</f>
        <v>0</v>
      </c>
      <c r="DG65" s="14"/>
      <c r="DH65" s="80">
        <f t="shared" si="1015"/>
        <v>0</v>
      </c>
      <c r="DI65" s="14"/>
      <c r="DJ65" s="11">
        <f t="shared" si="1016"/>
        <v>0</v>
      </c>
      <c r="DK65" s="14">
        <v>1</v>
      </c>
      <c r="DL65" s="80">
        <f>SUM(BW65*DK65*8)</f>
        <v>16</v>
      </c>
      <c r="DM65" s="14"/>
      <c r="DN65" s="80">
        <f t="shared" si="1017"/>
        <v>0</v>
      </c>
      <c r="DO65" s="14"/>
      <c r="DP65" s="80">
        <f t="shared" si="1018"/>
        <v>0</v>
      </c>
      <c r="DQ65" s="14"/>
      <c r="DR65" s="10">
        <f t="shared" si="1019"/>
        <v>0</v>
      </c>
      <c r="DS65" s="80">
        <f t="shared" si="1020"/>
        <v>74</v>
      </c>
      <c r="DT65" s="80">
        <f t="shared" si="1021"/>
        <v>48</v>
      </c>
      <c r="DU65" s="112">
        <f t="shared" si="39"/>
        <v>48</v>
      </c>
      <c r="DV65" s="140"/>
      <c r="DW65" s="4"/>
      <c r="DX65" s="4"/>
      <c r="DY65" s="4"/>
      <c r="DZ65" s="141"/>
      <c r="EA65" s="24"/>
      <c r="EB65" s="10"/>
      <c r="EC65" s="167"/>
      <c r="ED65" s="167"/>
      <c r="EE65" s="4"/>
      <c r="EF65" s="4"/>
      <c r="EG65" s="4"/>
      <c r="EH65" s="4"/>
      <c r="EI65" s="4"/>
      <c r="EJ65" s="4"/>
      <c r="EK65" s="4"/>
      <c r="EL65" s="101"/>
      <c r="EM65" s="101"/>
      <c r="EN65" s="4"/>
      <c r="EO65" s="9">
        <f t="shared" si="954"/>
        <v>16</v>
      </c>
      <c r="EP65" s="9">
        <f t="shared" si="955"/>
        <v>20</v>
      </c>
      <c r="EQ65" s="9">
        <f t="shared" si="956"/>
        <v>40</v>
      </c>
      <c r="ER65" s="9">
        <f t="shared" si="957"/>
        <v>4</v>
      </c>
      <c r="ES65" s="9">
        <f t="shared" si="958"/>
        <v>8</v>
      </c>
      <c r="ET65" s="9">
        <f t="shared" si="959"/>
        <v>0</v>
      </c>
      <c r="EU65" s="9">
        <f t="shared" si="960"/>
        <v>0</v>
      </c>
      <c r="EV65" s="9">
        <f t="shared" si="961"/>
        <v>0</v>
      </c>
      <c r="EW65" s="9">
        <f t="shared" si="962"/>
        <v>0</v>
      </c>
      <c r="EX65" s="9">
        <f t="shared" si="963"/>
        <v>0</v>
      </c>
      <c r="EY65" s="9">
        <f t="shared" si="964"/>
        <v>12</v>
      </c>
      <c r="EZ65" s="9">
        <f t="shared" si="965"/>
        <v>0</v>
      </c>
      <c r="FA65" s="9">
        <f t="shared" si="966"/>
        <v>0</v>
      </c>
      <c r="FB65" s="9">
        <f t="shared" si="967"/>
        <v>0</v>
      </c>
      <c r="FC65" s="9">
        <f t="shared" si="968"/>
        <v>0</v>
      </c>
      <c r="FD65" s="9">
        <f t="shared" si="969"/>
        <v>0</v>
      </c>
      <c r="FE65" s="9">
        <f t="shared" si="970"/>
        <v>0</v>
      </c>
      <c r="FF65" s="9">
        <f t="shared" si="971"/>
        <v>0</v>
      </c>
      <c r="FG65" s="9">
        <f t="shared" si="972"/>
        <v>0</v>
      </c>
      <c r="FH65" s="9">
        <f t="shared" si="973"/>
        <v>2</v>
      </c>
      <c r="FI65" s="9">
        <f t="shared" si="974"/>
        <v>33.333333333333336</v>
      </c>
      <c r="FJ65" s="9">
        <f t="shared" si="975"/>
        <v>0</v>
      </c>
      <c r="FK65" s="9">
        <f t="shared" si="976"/>
        <v>0</v>
      </c>
      <c r="FL65" s="9">
        <f t="shared" si="977"/>
        <v>0</v>
      </c>
      <c r="FM65" s="9">
        <f t="shared" si="978"/>
        <v>0</v>
      </c>
      <c r="FN65" s="9">
        <f t="shared" si="979"/>
        <v>0</v>
      </c>
      <c r="FO65" s="9">
        <f t="shared" si="980"/>
        <v>0</v>
      </c>
      <c r="FP65" s="9">
        <f t="shared" si="981"/>
        <v>0</v>
      </c>
      <c r="FQ65" s="9">
        <f t="shared" si="982"/>
        <v>0</v>
      </c>
      <c r="FR65" s="9">
        <f t="shared" si="983"/>
        <v>0</v>
      </c>
      <c r="FS65" s="9">
        <f t="shared" si="984"/>
        <v>0</v>
      </c>
      <c r="FT65" s="9">
        <f t="shared" si="985"/>
        <v>0</v>
      </c>
      <c r="FU65" s="9">
        <f t="shared" si="986"/>
        <v>0</v>
      </c>
      <c r="FV65" s="9">
        <f t="shared" si="987"/>
        <v>0</v>
      </c>
      <c r="FW65" s="9">
        <f t="shared" si="988"/>
        <v>0</v>
      </c>
      <c r="FX65" s="9">
        <f t="shared" si="989"/>
        <v>0</v>
      </c>
      <c r="FY65" s="9">
        <f t="shared" si="990"/>
        <v>32</v>
      </c>
      <c r="FZ65" s="9">
        <f t="shared" si="991"/>
        <v>2</v>
      </c>
      <c r="GA65" s="9">
        <f t="shared" si="992"/>
        <v>0</v>
      </c>
      <c r="GB65" s="9">
        <f t="shared" si="993"/>
        <v>0</v>
      </c>
      <c r="GC65" s="9">
        <f t="shared" si="994"/>
        <v>0</v>
      </c>
      <c r="GD65" s="9">
        <f t="shared" si="995"/>
        <v>0</v>
      </c>
      <c r="GE65" s="9">
        <f t="shared" si="996"/>
        <v>0</v>
      </c>
      <c r="GF65" s="9">
        <f t="shared" si="997"/>
        <v>0</v>
      </c>
      <c r="GG65" s="9">
        <f t="shared" si="998"/>
        <v>0</v>
      </c>
      <c r="GH65" s="9">
        <f t="shared" si="999"/>
        <v>141.33333333333334</v>
      </c>
      <c r="GI65" s="9">
        <f t="shared" si="1000"/>
        <v>96</v>
      </c>
      <c r="GJ65" s="133"/>
      <c r="GK65" s="134"/>
      <c r="GL65" s="4"/>
      <c r="GM65" s="223"/>
      <c r="GN65" s="4"/>
      <c r="GO65" s="138"/>
      <c r="GQ65" s="9"/>
      <c r="GR65" s="9"/>
      <c r="GS65" s="1"/>
      <c r="GT65" s="128"/>
      <c r="GU65" s="32"/>
      <c r="GV65" s="4"/>
      <c r="GW65" s="40"/>
    </row>
    <row r="66" spans="1:205" ht="24.95" customHeight="1" x14ac:dyDescent="0.35">
      <c r="A66" s="24"/>
      <c r="B66" s="2"/>
      <c r="C66" s="2"/>
      <c r="BF66" s="2"/>
      <c r="BG66" s="2"/>
      <c r="BH66" s="81"/>
      <c r="BI66" s="81"/>
      <c r="BJ66" s="4"/>
      <c r="BK66" s="4"/>
      <c r="BL66" s="4"/>
      <c r="BM66" s="141"/>
      <c r="BN66" s="24"/>
      <c r="BO66" s="1" t="s">
        <v>103</v>
      </c>
      <c r="BP66" s="128" t="s">
        <v>135</v>
      </c>
      <c r="BQ66" s="127" t="s">
        <v>136</v>
      </c>
      <c r="BR66" s="128" t="s">
        <v>93</v>
      </c>
      <c r="BS66" s="128" t="s">
        <v>137</v>
      </c>
      <c r="BT66" s="127">
        <v>2</v>
      </c>
      <c r="BU66" s="128">
        <v>82</v>
      </c>
      <c r="BV66" s="128">
        <v>1</v>
      </c>
      <c r="BW66" s="128">
        <v>0</v>
      </c>
      <c r="BX66" s="128">
        <f>SUM(BW66)*2</f>
        <v>0</v>
      </c>
      <c r="BY66" s="1">
        <v>22</v>
      </c>
      <c r="BZ66" s="129">
        <f t="shared" ref="BZ66" si="1044">SUM(CA66+CC66+CE66+CG66+CI66)</f>
        <v>22</v>
      </c>
      <c r="CA66" s="14">
        <v>6</v>
      </c>
      <c r="CB66" s="11">
        <f t="shared" si="1002"/>
        <v>6</v>
      </c>
      <c r="CC66" s="14">
        <v>16</v>
      </c>
      <c r="CD66" s="11">
        <f t="shared" ref="CD66" si="1045">BW66*CC66</f>
        <v>0</v>
      </c>
      <c r="CE66" s="14"/>
      <c r="CF66" s="11">
        <f t="shared" si="1004"/>
        <v>0</v>
      </c>
      <c r="CG66" s="14"/>
      <c r="CH66" s="11">
        <f t="shared" si="1005"/>
        <v>0</v>
      </c>
      <c r="CI66" s="14"/>
      <c r="CJ66" s="11">
        <f t="shared" si="1006"/>
        <v>0</v>
      </c>
      <c r="CK66" s="80"/>
      <c r="CL66" s="80">
        <f t="shared" si="1007"/>
        <v>0</v>
      </c>
      <c r="CM66" s="14"/>
      <c r="CN66" s="11"/>
      <c r="CO66" s="14"/>
      <c r="CP66" s="80">
        <f t="shared" si="1008"/>
        <v>0</v>
      </c>
      <c r="CQ66" s="14"/>
      <c r="CR66" s="82">
        <f t="shared" ref="CR66" si="1046">SUM(CQ66*BU66*(30+4))</f>
        <v>0</v>
      </c>
      <c r="CS66" s="14"/>
      <c r="CT66" s="11">
        <f t="shared" si="1010"/>
        <v>0</v>
      </c>
      <c r="CU66" s="14">
        <v>1</v>
      </c>
      <c r="CV66" s="80">
        <v>0</v>
      </c>
      <c r="CW66" s="14"/>
      <c r="CX66" s="80">
        <f t="shared" ref="CX66" si="1047">SUM(CW66*BU66*2/3)</f>
        <v>0</v>
      </c>
      <c r="CY66" s="14"/>
      <c r="CZ66" s="11">
        <f t="shared" ref="CZ66" si="1048">SUM(CY66*BU66*2)</f>
        <v>0</v>
      </c>
      <c r="DA66" s="14"/>
      <c r="DB66" s="11">
        <f t="shared" ref="DB66" si="1049">SUM(DA66*BW66)</f>
        <v>0</v>
      </c>
      <c r="DC66" s="14"/>
      <c r="DD66" s="80">
        <f t="shared" ref="DD66" si="1050">SUM(DC66*BU66*2)</f>
        <v>0</v>
      </c>
      <c r="DE66" s="14"/>
      <c r="DF66" s="80">
        <f>SUM(BW66*DE66*6)</f>
        <v>0</v>
      </c>
      <c r="DG66" s="14"/>
      <c r="DH66" s="80">
        <f t="shared" si="1015"/>
        <v>0</v>
      </c>
      <c r="DI66" s="14"/>
      <c r="DJ66" s="11">
        <f t="shared" si="1016"/>
        <v>0</v>
      </c>
      <c r="DK66" s="14">
        <v>1</v>
      </c>
      <c r="DL66" s="80">
        <f>DK66*BW66*8</f>
        <v>0</v>
      </c>
      <c r="DM66" s="14"/>
      <c r="DN66" s="80">
        <f t="shared" ref="DN66" si="1051">SUM(DM66*BX66*5*6)</f>
        <v>0</v>
      </c>
      <c r="DO66" s="14"/>
      <c r="DP66" s="80">
        <f t="shared" ref="DP66" si="1052">SUM(DO66*BX66*4*6)</f>
        <v>0</v>
      </c>
      <c r="DQ66" s="14"/>
      <c r="DR66" s="10">
        <f t="shared" si="1019"/>
        <v>0</v>
      </c>
      <c r="DS66" s="81">
        <f t="shared" si="1020"/>
        <v>6</v>
      </c>
      <c r="DT66" s="81">
        <f t="shared" si="1021"/>
        <v>6</v>
      </c>
      <c r="DU66" s="112">
        <f t="shared" si="39"/>
        <v>6</v>
      </c>
      <c r="DV66" s="140"/>
      <c r="DW66" s="4"/>
      <c r="DX66" s="4"/>
      <c r="DY66" s="4"/>
      <c r="DZ66" s="141"/>
      <c r="EA66" s="24"/>
      <c r="EB66" s="10"/>
      <c r="EC66" s="142"/>
      <c r="ED66" s="142"/>
      <c r="EE66" s="4"/>
      <c r="EF66" s="4"/>
      <c r="EG66" s="4"/>
      <c r="EH66" s="4"/>
      <c r="EI66" s="4"/>
      <c r="EJ66" s="4"/>
      <c r="EK66" s="4"/>
      <c r="EL66" s="101"/>
      <c r="EM66" s="101"/>
      <c r="EN66" s="4"/>
      <c r="EO66" s="9">
        <f t="shared" si="954"/>
        <v>6</v>
      </c>
      <c r="EP66" s="9">
        <f t="shared" si="955"/>
        <v>16</v>
      </c>
      <c r="EQ66" s="9">
        <f t="shared" si="956"/>
        <v>0</v>
      </c>
      <c r="ER66" s="9">
        <f t="shared" si="957"/>
        <v>0</v>
      </c>
      <c r="ES66" s="9">
        <f t="shared" si="958"/>
        <v>0</v>
      </c>
      <c r="ET66" s="9">
        <f t="shared" si="959"/>
        <v>0</v>
      </c>
      <c r="EU66" s="9">
        <f t="shared" si="960"/>
        <v>0</v>
      </c>
      <c r="EV66" s="9">
        <f t="shared" si="961"/>
        <v>0</v>
      </c>
      <c r="EW66" s="9">
        <f t="shared" si="962"/>
        <v>0</v>
      </c>
      <c r="EX66" s="9">
        <f t="shared" si="963"/>
        <v>0</v>
      </c>
      <c r="EY66" s="9">
        <f t="shared" si="964"/>
        <v>0</v>
      </c>
      <c r="EZ66" s="9">
        <f t="shared" si="965"/>
        <v>0</v>
      </c>
      <c r="FA66" s="9">
        <f t="shared" si="966"/>
        <v>0</v>
      </c>
      <c r="FB66" s="9">
        <f t="shared" si="967"/>
        <v>0</v>
      </c>
      <c r="FC66" s="9">
        <f t="shared" si="968"/>
        <v>0</v>
      </c>
      <c r="FD66" s="9">
        <f t="shared" si="969"/>
        <v>0</v>
      </c>
      <c r="FE66" s="9">
        <f t="shared" si="970"/>
        <v>0</v>
      </c>
      <c r="FF66" s="9">
        <f t="shared" si="971"/>
        <v>0</v>
      </c>
      <c r="FG66" s="9">
        <f t="shared" si="972"/>
        <v>0</v>
      </c>
      <c r="FH66" s="9">
        <f t="shared" si="973"/>
        <v>1</v>
      </c>
      <c r="FI66" s="9">
        <f t="shared" si="974"/>
        <v>0</v>
      </c>
      <c r="FJ66" s="9">
        <f t="shared" si="975"/>
        <v>0</v>
      </c>
      <c r="FK66" s="9">
        <f t="shared" si="976"/>
        <v>0</v>
      </c>
      <c r="FL66" s="9">
        <f t="shared" si="977"/>
        <v>0</v>
      </c>
      <c r="FM66" s="9">
        <f t="shared" si="978"/>
        <v>0</v>
      </c>
      <c r="FN66" s="9">
        <f t="shared" si="979"/>
        <v>0</v>
      </c>
      <c r="FO66" s="9">
        <f t="shared" si="980"/>
        <v>0</v>
      </c>
      <c r="FP66" s="9">
        <f t="shared" si="981"/>
        <v>0</v>
      </c>
      <c r="FQ66" s="9">
        <f t="shared" si="982"/>
        <v>0</v>
      </c>
      <c r="FR66" s="9">
        <f t="shared" si="983"/>
        <v>0</v>
      </c>
      <c r="FS66" s="9">
        <f t="shared" si="984"/>
        <v>0</v>
      </c>
      <c r="FT66" s="9">
        <f t="shared" si="985"/>
        <v>0</v>
      </c>
      <c r="FU66" s="9">
        <f t="shared" si="986"/>
        <v>0</v>
      </c>
      <c r="FV66" s="9">
        <f t="shared" si="987"/>
        <v>0</v>
      </c>
      <c r="FW66" s="9">
        <f t="shared" si="988"/>
        <v>0</v>
      </c>
      <c r="FX66" s="9">
        <f t="shared" si="989"/>
        <v>0</v>
      </c>
      <c r="FY66" s="9">
        <f t="shared" si="990"/>
        <v>0</v>
      </c>
      <c r="FZ66" s="9">
        <f t="shared" si="991"/>
        <v>1</v>
      </c>
      <c r="GA66" s="9">
        <f t="shared" si="992"/>
        <v>0</v>
      </c>
      <c r="GB66" s="9">
        <f t="shared" si="993"/>
        <v>0</v>
      </c>
      <c r="GC66" s="9">
        <f t="shared" si="994"/>
        <v>0</v>
      </c>
      <c r="GD66" s="9">
        <f t="shared" si="995"/>
        <v>0</v>
      </c>
      <c r="GE66" s="9">
        <f t="shared" si="996"/>
        <v>0</v>
      </c>
      <c r="GF66" s="9">
        <f t="shared" si="997"/>
        <v>0</v>
      </c>
      <c r="GG66" s="9">
        <f t="shared" si="998"/>
        <v>0</v>
      </c>
      <c r="GH66" s="9">
        <f t="shared" si="999"/>
        <v>6</v>
      </c>
      <c r="GI66" s="9">
        <f t="shared" si="1000"/>
        <v>6</v>
      </c>
      <c r="GJ66" s="133"/>
      <c r="GK66" s="134"/>
      <c r="GL66" s="4"/>
      <c r="GM66" s="223"/>
      <c r="GN66" s="4"/>
      <c r="GO66" s="138"/>
      <c r="GQ66" s="9"/>
      <c r="GR66" s="9"/>
      <c r="GS66" s="1"/>
      <c r="GT66" s="128"/>
      <c r="GU66" s="32"/>
      <c r="GV66" s="4"/>
      <c r="GW66" s="40"/>
    </row>
    <row r="67" spans="1:205" ht="24.95" customHeight="1" thickBot="1" x14ac:dyDescent="0.4">
      <c r="A67" s="24"/>
      <c r="B67" s="144"/>
      <c r="C67" s="143"/>
      <c r="D67" s="145"/>
      <c r="E67" s="143"/>
      <c r="F67" s="143"/>
      <c r="G67" s="128"/>
      <c r="H67" s="143"/>
      <c r="I67" s="139"/>
      <c r="J67" s="139"/>
      <c r="K67" s="236"/>
      <c r="L67" s="237"/>
      <c r="M67" s="147"/>
      <c r="N67" s="148"/>
      <c r="O67" s="149"/>
      <c r="P67" s="148"/>
      <c r="Q67" s="149"/>
      <c r="R67" s="148"/>
      <c r="S67" s="149"/>
      <c r="T67" s="148"/>
      <c r="U67" s="149"/>
      <c r="V67" s="148"/>
      <c r="W67" s="149"/>
      <c r="X67" s="80"/>
      <c r="Y67" s="338"/>
      <c r="Z67" s="148"/>
      <c r="AA67" s="149"/>
      <c r="AB67" s="148"/>
      <c r="AC67" s="81"/>
      <c r="AD67" s="148"/>
      <c r="AE67" s="150"/>
      <c r="AF67" s="148"/>
      <c r="AG67" s="149"/>
      <c r="AH67" s="148"/>
      <c r="AI67" s="151"/>
      <c r="AJ67" s="148"/>
      <c r="AK67" s="80"/>
      <c r="AL67" s="148"/>
      <c r="AM67" s="149"/>
      <c r="AN67" s="148"/>
      <c r="AO67" s="81"/>
      <c r="AP67" s="148"/>
      <c r="AQ67" s="149"/>
      <c r="AR67" s="148"/>
      <c r="AS67" s="80"/>
      <c r="AT67" s="148"/>
      <c r="AU67" s="80"/>
      <c r="AV67" s="148"/>
      <c r="AW67" s="80"/>
      <c r="AX67" s="148"/>
      <c r="AY67" s="80"/>
      <c r="AZ67" s="148"/>
      <c r="BA67" s="81"/>
      <c r="BB67" s="148"/>
      <c r="BC67" s="10"/>
      <c r="BD67" s="10"/>
      <c r="BE67" s="81"/>
      <c r="BF67" s="80"/>
      <c r="BG67" s="80"/>
      <c r="BH67" s="81"/>
      <c r="BI67" s="81"/>
      <c r="BJ67" s="4"/>
      <c r="BK67" s="4"/>
      <c r="BL67" s="4"/>
      <c r="BM67" s="141"/>
      <c r="BN67" s="24"/>
      <c r="BO67" s="1" t="s">
        <v>103</v>
      </c>
      <c r="BP67" s="128" t="s">
        <v>96</v>
      </c>
      <c r="BQ67" s="127" t="s">
        <v>92</v>
      </c>
      <c r="BR67" s="128" t="s">
        <v>93</v>
      </c>
      <c r="BS67" s="128" t="s">
        <v>97</v>
      </c>
      <c r="BT67" s="143" t="s">
        <v>132</v>
      </c>
      <c r="BU67" s="128">
        <v>100</v>
      </c>
      <c r="BV67" s="128">
        <v>1</v>
      </c>
      <c r="BW67" s="128">
        <v>5</v>
      </c>
      <c r="BX67" s="128">
        <f>SUM(BW67)*2</f>
        <v>10</v>
      </c>
      <c r="BY67" s="153">
        <v>4</v>
      </c>
      <c r="BZ67" s="129">
        <f>SUM(CA67+CC67+CE67+CG67+CI67)</f>
        <v>4</v>
      </c>
      <c r="CA67" s="14">
        <v>4</v>
      </c>
      <c r="CB67" s="11">
        <f>SUM(CA67)*BV67</f>
        <v>4</v>
      </c>
      <c r="CC67" s="14"/>
      <c r="CD67" s="11">
        <f>BW67*CC67</f>
        <v>0</v>
      </c>
      <c r="CE67" s="14"/>
      <c r="CF67" s="11">
        <f>SUM(CE67)*BW67</f>
        <v>0</v>
      </c>
      <c r="CG67" s="14"/>
      <c r="CH67" s="11">
        <f>SUM(CG67)*BX67</f>
        <v>0</v>
      </c>
      <c r="CI67" s="14"/>
      <c r="CJ67" s="11">
        <f>SUM(CI67)*BW67*5</f>
        <v>0</v>
      </c>
      <c r="CK67" s="80">
        <v>0</v>
      </c>
      <c r="CL67" s="80">
        <f>SUM(BY67*15/100*BW67)</f>
        <v>3</v>
      </c>
      <c r="CM67" s="14"/>
      <c r="CN67" s="11"/>
      <c r="CO67" s="14"/>
      <c r="CP67" s="80">
        <f>SUM(CO67)*3*BU67/5</f>
        <v>0</v>
      </c>
      <c r="CQ67" s="14"/>
      <c r="CR67" s="82">
        <f>SUM(CQ67*BU67*(30+4))</f>
        <v>0</v>
      </c>
      <c r="CS67" s="14"/>
      <c r="CT67" s="11">
        <f>SUM(CS67*BU67*3)</f>
        <v>0</v>
      </c>
      <c r="CU67" s="14"/>
      <c r="CV67" s="80">
        <f>SUM(CU67*BU67/3)</f>
        <v>0</v>
      </c>
      <c r="CW67" s="14"/>
      <c r="CX67" s="80">
        <f>SUM(CW67*BU67*2/3)</f>
        <v>0</v>
      </c>
      <c r="CY67" s="14"/>
      <c r="CZ67" s="11">
        <f>SUM(CY67*BU67*2)</f>
        <v>0</v>
      </c>
      <c r="DA67" s="14"/>
      <c r="DB67" s="11">
        <f>SUM(DA67*BW67)</f>
        <v>0</v>
      </c>
      <c r="DC67" s="14"/>
      <c r="DD67" s="80">
        <f>SUM(DC67*BU67*2)</f>
        <v>0</v>
      </c>
      <c r="DE67" s="14"/>
      <c r="DF67" s="80">
        <f>SUM(BW67*DE67*6)</f>
        <v>0</v>
      </c>
      <c r="DG67" s="14"/>
      <c r="DH67" s="80">
        <f>DG67*BU67/3</f>
        <v>0</v>
      </c>
      <c r="DI67" s="14"/>
      <c r="DJ67" s="11">
        <f>SUM(DI67*BU67/3)</f>
        <v>0</v>
      </c>
      <c r="DK67" s="14"/>
      <c r="DL67" s="80">
        <f>SUM(BW67*DK67*8)</f>
        <v>0</v>
      </c>
      <c r="DM67" s="14"/>
      <c r="DN67" s="80">
        <f>SUM(DM67*BX67*5*6)</f>
        <v>0</v>
      </c>
      <c r="DO67" s="14"/>
      <c r="DP67" s="80">
        <f>SUM(DO67*BX67*4*6)</f>
        <v>0</v>
      </c>
      <c r="DQ67" s="14"/>
      <c r="DR67" s="10">
        <f>SUM(DQ67*50)</f>
        <v>0</v>
      </c>
      <c r="DS67" s="81">
        <f>CB67+CD67+CF67+CH67+CJ67+CK67+CL67+CN67+CP67+CR67+CT67+CV67+CX67+CZ67+DB67+DD67+DF67+DH67+DJ67+DL67+DN67+DP67+DR67</f>
        <v>7</v>
      </c>
      <c r="DT67" s="81">
        <f>DP67+DN67+DL67+DJ67+DF67+DD67+CK67+CJ67+CH67+CF67+CD67+CB67</f>
        <v>4</v>
      </c>
      <c r="DU67" s="112">
        <f t="shared" si="39"/>
        <v>4</v>
      </c>
      <c r="DV67" s="140"/>
      <c r="DW67" s="4"/>
      <c r="DX67" s="4"/>
      <c r="DY67" s="4"/>
      <c r="DZ67" s="141"/>
      <c r="EA67" s="24"/>
      <c r="EB67" s="10"/>
      <c r="EC67" s="142"/>
      <c r="ED67" s="142"/>
      <c r="EE67" s="4"/>
      <c r="EF67" s="4"/>
      <c r="EG67" s="4"/>
      <c r="EH67" s="4"/>
      <c r="EI67" s="4"/>
      <c r="EJ67" s="4"/>
      <c r="EK67" s="4"/>
      <c r="EL67" s="101"/>
      <c r="EM67" s="101"/>
      <c r="EN67" s="4"/>
      <c r="EO67" s="9">
        <f t="shared" si="954"/>
        <v>4</v>
      </c>
      <c r="EP67" s="9">
        <f t="shared" si="955"/>
        <v>0</v>
      </c>
      <c r="EQ67" s="9">
        <f t="shared" si="956"/>
        <v>0</v>
      </c>
      <c r="ER67" s="9">
        <f t="shared" si="957"/>
        <v>0</v>
      </c>
      <c r="ES67" s="9">
        <f t="shared" si="958"/>
        <v>0</v>
      </c>
      <c r="ET67" s="9">
        <f t="shared" si="959"/>
        <v>0</v>
      </c>
      <c r="EU67" s="9">
        <f t="shared" si="960"/>
        <v>0</v>
      </c>
      <c r="EV67" s="9">
        <f t="shared" si="961"/>
        <v>0</v>
      </c>
      <c r="EW67" s="9">
        <f t="shared" si="962"/>
        <v>0</v>
      </c>
      <c r="EX67" s="9">
        <f t="shared" si="963"/>
        <v>0</v>
      </c>
      <c r="EY67" s="9">
        <f t="shared" si="964"/>
        <v>3</v>
      </c>
      <c r="EZ67" s="9">
        <f t="shared" si="965"/>
        <v>0</v>
      </c>
      <c r="FA67" s="9">
        <f t="shared" si="966"/>
        <v>0</v>
      </c>
      <c r="FB67" s="9">
        <f t="shared" si="967"/>
        <v>0</v>
      </c>
      <c r="FC67" s="9">
        <f t="shared" si="968"/>
        <v>0</v>
      </c>
      <c r="FD67" s="9">
        <f t="shared" si="969"/>
        <v>0</v>
      </c>
      <c r="FE67" s="9">
        <f t="shared" si="970"/>
        <v>0</v>
      </c>
      <c r="FF67" s="9">
        <f t="shared" si="971"/>
        <v>0</v>
      </c>
      <c r="FG67" s="9">
        <f t="shared" si="972"/>
        <v>0</v>
      </c>
      <c r="FH67" s="9">
        <f t="shared" si="973"/>
        <v>0</v>
      </c>
      <c r="FI67" s="9">
        <f t="shared" si="974"/>
        <v>0</v>
      </c>
      <c r="FJ67" s="9">
        <f t="shared" si="975"/>
        <v>0</v>
      </c>
      <c r="FK67" s="9">
        <f t="shared" si="976"/>
        <v>0</v>
      </c>
      <c r="FL67" s="9">
        <f t="shared" si="977"/>
        <v>0</v>
      </c>
      <c r="FM67" s="9">
        <f t="shared" si="978"/>
        <v>0</v>
      </c>
      <c r="FN67" s="9">
        <f t="shared" si="979"/>
        <v>0</v>
      </c>
      <c r="FO67" s="9">
        <f t="shared" si="980"/>
        <v>0</v>
      </c>
      <c r="FP67" s="9">
        <f t="shared" si="981"/>
        <v>0</v>
      </c>
      <c r="FQ67" s="9">
        <f t="shared" si="982"/>
        <v>0</v>
      </c>
      <c r="FR67" s="9">
        <f t="shared" si="983"/>
        <v>0</v>
      </c>
      <c r="FS67" s="9">
        <f t="shared" si="984"/>
        <v>0</v>
      </c>
      <c r="FT67" s="9">
        <f t="shared" si="985"/>
        <v>0</v>
      </c>
      <c r="FU67" s="9">
        <f t="shared" si="986"/>
        <v>0</v>
      </c>
      <c r="FV67" s="9">
        <f t="shared" si="987"/>
        <v>0</v>
      </c>
      <c r="FW67" s="9">
        <f t="shared" si="988"/>
        <v>0</v>
      </c>
      <c r="FX67" s="9">
        <f t="shared" si="989"/>
        <v>0</v>
      </c>
      <c r="FY67" s="9">
        <f t="shared" si="990"/>
        <v>0</v>
      </c>
      <c r="FZ67" s="9">
        <f t="shared" si="991"/>
        <v>0</v>
      </c>
      <c r="GA67" s="9">
        <f t="shared" si="992"/>
        <v>0</v>
      </c>
      <c r="GB67" s="9">
        <f t="shared" si="993"/>
        <v>0</v>
      </c>
      <c r="GC67" s="9">
        <f t="shared" si="994"/>
        <v>0</v>
      </c>
      <c r="GD67" s="9">
        <f t="shared" si="995"/>
        <v>0</v>
      </c>
      <c r="GE67" s="9">
        <f t="shared" si="996"/>
        <v>0</v>
      </c>
      <c r="GF67" s="9">
        <f t="shared" si="997"/>
        <v>0</v>
      </c>
      <c r="GG67" s="9">
        <f t="shared" si="998"/>
        <v>0</v>
      </c>
      <c r="GH67" s="9">
        <f t="shared" si="999"/>
        <v>7</v>
      </c>
      <c r="GI67" s="9">
        <f t="shared" si="1000"/>
        <v>4</v>
      </c>
      <c r="GJ67" s="133"/>
      <c r="GK67" s="134"/>
      <c r="GL67" s="4"/>
      <c r="GM67" s="223"/>
      <c r="GN67" s="4"/>
      <c r="GO67" s="138"/>
      <c r="GQ67" s="9"/>
      <c r="GR67" s="9"/>
      <c r="GS67" s="1"/>
      <c r="GT67" s="128"/>
      <c r="GU67" s="32"/>
      <c r="GV67" s="4"/>
      <c r="GW67" s="40"/>
    </row>
    <row r="68" spans="1:205" ht="24.95" customHeight="1" thickBot="1" x14ac:dyDescent="0.4">
      <c r="A68" s="24"/>
      <c r="B68" s="238"/>
      <c r="C68" s="239"/>
      <c r="D68" s="205"/>
      <c r="E68" s="166"/>
      <c r="F68" s="166"/>
      <c r="G68" s="166"/>
      <c r="H68" s="166"/>
      <c r="I68" s="166"/>
      <c r="J68" s="166"/>
      <c r="K68" s="166"/>
      <c r="L68" s="166"/>
      <c r="M68" s="160"/>
      <c r="N68" s="161"/>
      <c r="O68" s="155"/>
      <c r="P68" s="161"/>
      <c r="Q68" s="155"/>
      <c r="R68" s="161"/>
      <c r="S68" s="155"/>
      <c r="T68" s="161"/>
      <c r="U68" s="155"/>
      <c r="V68" s="162"/>
      <c r="W68" s="155"/>
      <c r="X68" s="155"/>
      <c r="Y68" s="340"/>
      <c r="Z68" s="162"/>
      <c r="AA68" s="155"/>
      <c r="AB68" s="162"/>
      <c r="AC68" s="155"/>
      <c r="AD68" s="162"/>
      <c r="AE68" s="163"/>
      <c r="AF68" s="162"/>
      <c r="AG68" s="155"/>
      <c r="AH68" s="162"/>
      <c r="AI68" s="155"/>
      <c r="AJ68" s="162"/>
      <c r="AK68" s="155"/>
      <c r="AL68" s="162"/>
      <c r="AM68" s="155"/>
      <c r="AN68" s="162"/>
      <c r="AO68" s="155"/>
      <c r="AP68" s="162"/>
      <c r="AQ68" s="155"/>
      <c r="AR68" s="162"/>
      <c r="AS68" s="155"/>
      <c r="AT68" s="162"/>
      <c r="AU68" s="155"/>
      <c r="AV68" s="162"/>
      <c r="AW68" s="155"/>
      <c r="AX68" s="162"/>
      <c r="AY68" s="155"/>
      <c r="AZ68" s="162"/>
      <c r="BA68" s="155"/>
      <c r="BB68" s="162"/>
      <c r="BC68" s="155"/>
      <c r="BD68" s="155"/>
      <c r="BE68" s="155"/>
      <c r="BF68" s="164"/>
      <c r="BG68" s="165"/>
      <c r="BH68" s="155"/>
      <c r="BI68" s="199"/>
      <c r="BJ68" s="4"/>
      <c r="BK68" s="4"/>
      <c r="BL68" s="4"/>
      <c r="BM68" s="141"/>
      <c r="BN68" s="24"/>
      <c r="BO68" s="1" t="s">
        <v>103</v>
      </c>
      <c r="BP68" s="128" t="s">
        <v>91</v>
      </c>
      <c r="BQ68" s="127" t="s">
        <v>92</v>
      </c>
      <c r="BR68" s="128" t="s">
        <v>93</v>
      </c>
      <c r="BS68" s="128" t="s">
        <v>94</v>
      </c>
      <c r="BT68" s="128" t="s">
        <v>95</v>
      </c>
      <c r="BU68" s="128">
        <v>54</v>
      </c>
      <c r="BV68" s="128">
        <v>1</v>
      </c>
      <c r="BW68" s="128">
        <v>2</v>
      </c>
      <c r="BX68" s="128">
        <f>SUM(BW68)*2</f>
        <v>4</v>
      </c>
      <c r="BY68" s="153">
        <v>4</v>
      </c>
      <c r="BZ68" s="129">
        <f>SUM(CA68+CC68+CE68+CG68+CI68)</f>
        <v>4</v>
      </c>
      <c r="CA68" s="14">
        <v>4</v>
      </c>
      <c r="CB68" s="11">
        <f t="shared" ref="CB68" si="1053">SUM(CA68)*BV68</f>
        <v>4</v>
      </c>
      <c r="CC68" s="14"/>
      <c r="CD68" s="11">
        <f>BW68*CC68</f>
        <v>0</v>
      </c>
      <c r="CE68" s="14"/>
      <c r="CF68" s="11">
        <f t="shared" ref="CF68" si="1054">SUM(CE68)*BW68</f>
        <v>0</v>
      </c>
      <c r="CG68" s="14"/>
      <c r="CH68" s="11">
        <f t="shared" ref="CH68" si="1055">SUM(CG68)*BX68</f>
        <v>0</v>
      </c>
      <c r="CI68" s="14"/>
      <c r="CJ68" s="11">
        <f t="shared" ref="CJ68" si="1056">SUM(CI68)*BW68*5</f>
        <v>0</v>
      </c>
      <c r="CK68" s="80"/>
      <c r="CL68" s="80">
        <f>SUM(BY68*15/100*BW68)</f>
        <v>1.2</v>
      </c>
      <c r="CM68" s="14"/>
      <c r="CN68" s="11"/>
      <c r="CO68" s="14"/>
      <c r="CP68" s="80">
        <f t="shared" ref="CP68" si="1057">SUM(CO68)*3*BU68/5</f>
        <v>0</v>
      </c>
      <c r="CQ68" s="14"/>
      <c r="CR68" s="82">
        <f t="shared" ref="CR68" si="1058">SUM(CQ68*BU68*(30+4))</f>
        <v>0</v>
      </c>
      <c r="CS68" s="14"/>
      <c r="CT68" s="11">
        <f t="shared" ref="CT68" si="1059">SUM(CS68*BU68*3)</f>
        <v>0</v>
      </c>
      <c r="CU68" s="14"/>
      <c r="CV68" s="80">
        <f t="shared" ref="CV68" si="1060">SUM(CU68*BU68/3)</f>
        <v>0</v>
      </c>
      <c r="CW68" s="14"/>
      <c r="CX68" s="80">
        <f t="shared" ref="CX68" si="1061">SUM(CW68*BU68*2/3)</f>
        <v>0</v>
      </c>
      <c r="CY68" s="14"/>
      <c r="CZ68" s="11">
        <f>SUM(CY68*BU68*2)</f>
        <v>0</v>
      </c>
      <c r="DA68" s="14"/>
      <c r="DB68" s="11">
        <f t="shared" ref="DB68" si="1062">SUM(DA68*BW68)</f>
        <v>0</v>
      </c>
      <c r="DC68" s="14"/>
      <c r="DD68" s="80">
        <f t="shared" ref="DD68" si="1063">SUM(DC68*BU68*2)</f>
        <v>0</v>
      </c>
      <c r="DE68" s="14"/>
      <c r="DF68" s="80">
        <f>SUM(BW68*DE68*6)</f>
        <v>0</v>
      </c>
      <c r="DG68" s="14"/>
      <c r="DH68" s="80">
        <f t="shared" ref="DH68" si="1064">DG68*BU68/3</f>
        <v>0</v>
      </c>
      <c r="DI68" s="14"/>
      <c r="DJ68" s="11">
        <f t="shared" ref="DJ68" si="1065">SUM(DI68*BU68/3)</f>
        <v>0</v>
      </c>
      <c r="DK68" s="14"/>
      <c r="DL68" s="80">
        <f>SUM(BW68*DK68*8)</f>
        <v>0</v>
      </c>
      <c r="DM68" s="14"/>
      <c r="DN68" s="80">
        <f t="shared" ref="DN68" si="1066">SUM(DM68*BX68*5*6)</f>
        <v>0</v>
      </c>
      <c r="DO68" s="14"/>
      <c r="DP68" s="80">
        <f t="shared" ref="DP68" si="1067">SUM(DO68*BX68*4*6)</f>
        <v>0</v>
      </c>
      <c r="DQ68" s="14"/>
      <c r="DR68" s="10">
        <f t="shared" ref="DR68" si="1068">SUM(DQ68*50)</f>
        <v>0</v>
      </c>
      <c r="DS68" s="81">
        <f t="shared" ref="DS68" si="1069">CB68+CD68+CF68+CH68+CJ68+CK68+CL68+CN68+CP68+CR68+CT68+CV68+CX68+CZ68+DB68+DD68+DF68+DH68+DJ68+DL68+DN68+DP68+DR68</f>
        <v>5.2</v>
      </c>
      <c r="DT68" s="81">
        <f t="shared" ref="DT68" si="1070">DP68+DN68+DL68+DJ68+DF68+DD68+CK68+CJ68+CH68+CF68+CD68+CB68</f>
        <v>4</v>
      </c>
      <c r="DU68" s="112">
        <f t="shared" si="39"/>
        <v>4</v>
      </c>
      <c r="DV68" s="140"/>
      <c r="DW68" s="4"/>
      <c r="DX68" s="4"/>
      <c r="DY68" s="4"/>
      <c r="DZ68" s="141"/>
      <c r="EA68" s="24"/>
      <c r="EB68" s="117"/>
      <c r="EC68" s="117"/>
      <c r="ED68" s="4"/>
      <c r="EE68" s="4"/>
      <c r="EF68" s="4"/>
      <c r="EG68" s="4"/>
      <c r="EH68" s="4"/>
      <c r="EI68" s="4"/>
      <c r="EJ68" s="4"/>
      <c r="EK68" s="4"/>
      <c r="EL68" s="101"/>
      <c r="EM68" s="101"/>
      <c r="EN68" s="4"/>
      <c r="EO68" s="9">
        <f t="shared" si="954"/>
        <v>4</v>
      </c>
      <c r="EP68" s="9">
        <f t="shared" si="955"/>
        <v>0</v>
      </c>
      <c r="EQ68" s="9">
        <f t="shared" si="956"/>
        <v>0</v>
      </c>
      <c r="ER68" s="9">
        <f t="shared" si="957"/>
        <v>0</v>
      </c>
      <c r="ES68" s="9">
        <f t="shared" si="958"/>
        <v>0</v>
      </c>
      <c r="ET68" s="9">
        <f t="shared" si="959"/>
        <v>0</v>
      </c>
      <c r="EU68" s="9">
        <f t="shared" si="960"/>
        <v>0</v>
      </c>
      <c r="EV68" s="9">
        <f t="shared" si="961"/>
        <v>0</v>
      </c>
      <c r="EW68" s="9">
        <f t="shared" si="962"/>
        <v>0</v>
      </c>
      <c r="EX68" s="9">
        <f t="shared" si="963"/>
        <v>0</v>
      </c>
      <c r="EY68" s="9">
        <f t="shared" si="964"/>
        <v>1.2</v>
      </c>
      <c r="EZ68" s="9">
        <f t="shared" si="965"/>
        <v>0</v>
      </c>
      <c r="FA68" s="9">
        <f t="shared" si="966"/>
        <v>0</v>
      </c>
      <c r="FB68" s="9">
        <f t="shared" si="967"/>
        <v>0</v>
      </c>
      <c r="FC68" s="9">
        <f t="shared" si="968"/>
        <v>0</v>
      </c>
      <c r="FD68" s="9">
        <f t="shared" si="969"/>
        <v>0</v>
      </c>
      <c r="FE68" s="9">
        <f t="shared" si="970"/>
        <v>0</v>
      </c>
      <c r="FF68" s="9">
        <f t="shared" si="971"/>
        <v>0</v>
      </c>
      <c r="FG68" s="9">
        <f t="shared" si="972"/>
        <v>0</v>
      </c>
      <c r="FH68" s="9">
        <f t="shared" si="973"/>
        <v>0</v>
      </c>
      <c r="FI68" s="9">
        <f t="shared" si="974"/>
        <v>0</v>
      </c>
      <c r="FJ68" s="9">
        <f t="shared" si="975"/>
        <v>0</v>
      </c>
      <c r="FK68" s="9">
        <f t="shared" si="976"/>
        <v>0</v>
      </c>
      <c r="FL68" s="9">
        <f t="shared" si="977"/>
        <v>0</v>
      </c>
      <c r="FM68" s="9">
        <f t="shared" si="978"/>
        <v>0</v>
      </c>
      <c r="FN68" s="9">
        <f t="shared" si="979"/>
        <v>0</v>
      </c>
      <c r="FO68" s="9">
        <f t="shared" si="980"/>
        <v>0</v>
      </c>
      <c r="FP68" s="9">
        <f t="shared" si="981"/>
        <v>0</v>
      </c>
      <c r="FQ68" s="9">
        <f t="shared" si="982"/>
        <v>0</v>
      </c>
      <c r="FR68" s="9">
        <f t="shared" si="983"/>
        <v>0</v>
      </c>
      <c r="FS68" s="9">
        <f t="shared" si="984"/>
        <v>0</v>
      </c>
      <c r="FT68" s="9">
        <f t="shared" si="985"/>
        <v>0</v>
      </c>
      <c r="FU68" s="9">
        <f t="shared" si="986"/>
        <v>0</v>
      </c>
      <c r="FV68" s="9">
        <f t="shared" si="987"/>
        <v>0</v>
      </c>
      <c r="FW68" s="9">
        <f t="shared" si="988"/>
        <v>0</v>
      </c>
      <c r="FX68" s="9">
        <f t="shared" si="989"/>
        <v>0</v>
      </c>
      <c r="FY68" s="9">
        <f t="shared" si="990"/>
        <v>0</v>
      </c>
      <c r="FZ68" s="9">
        <f t="shared" si="991"/>
        <v>0</v>
      </c>
      <c r="GA68" s="9">
        <f t="shared" si="992"/>
        <v>0</v>
      </c>
      <c r="GB68" s="9">
        <f t="shared" si="993"/>
        <v>0</v>
      </c>
      <c r="GC68" s="9">
        <f t="shared" si="994"/>
        <v>0</v>
      </c>
      <c r="GD68" s="9">
        <f t="shared" si="995"/>
        <v>0</v>
      </c>
      <c r="GE68" s="9">
        <f t="shared" si="996"/>
        <v>0</v>
      </c>
      <c r="GF68" s="9">
        <f t="shared" si="997"/>
        <v>0</v>
      </c>
      <c r="GG68" s="9">
        <f t="shared" si="998"/>
        <v>0</v>
      </c>
      <c r="GH68" s="9">
        <f t="shared" si="999"/>
        <v>5.2</v>
      </c>
      <c r="GI68" s="9">
        <f t="shared" si="1000"/>
        <v>4</v>
      </c>
      <c r="GJ68" s="133"/>
      <c r="GK68" s="134"/>
      <c r="GL68" s="4"/>
      <c r="GM68" s="223"/>
      <c r="GN68" s="4"/>
      <c r="GO68" s="138"/>
      <c r="GQ68" s="9"/>
      <c r="GR68" s="9"/>
      <c r="GS68" s="1"/>
      <c r="GT68" s="128"/>
      <c r="GU68" s="32"/>
      <c r="GV68" s="4"/>
      <c r="GW68" s="40"/>
    </row>
    <row r="69" spans="1:205" ht="24.95" customHeight="1" x14ac:dyDescent="0.3">
      <c r="A69" s="25">
        <v>9</v>
      </c>
      <c r="B69" s="64" t="s">
        <v>59</v>
      </c>
      <c r="C69" s="104" t="s">
        <v>57</v>
      </c>
      <c r="D69" s="105">
        <v>0.75</v>
      </c>
      <c r="E69" s="106"/>
      <c r="F69" s="106"/>
      <c r="G69" s="106"/>
      <c r="H69" s="106"/>
      <c r="I69" s="106"/>
      <c r="J69" s="106"/>
      <c r="K69" s="106"/>
      <c r="L69" s="106"/>
      <c r="M69" s="106"/>
      <c r="N69" s="106"/>
      <c r="O69" s="107">
        <f>SUM(O70:O78)</f>
        <v>6</v>
      </c>
      <c r="P69" s="107">
        <f t="shared" ref="P69:BG69" si="1071">SUM(P70:P78)</f>
        <v>8</v>
      </c>
      <c r="Q69" s="107">
        <f t="shared" si="1071"/>
        <v>28</v>
      </c>
      <c r="R69" s="107">
        <f t="shared" si="1071"/>
        <v>0</v>
      </c>
      <c r="S69" s="107">
        <f t="shared" si="1071"/>
        <v>0</v>
      </c>
      <c r="T69" s="107">
        <f t="shared" si="1071"/>
        <v>0</v>
      </c>
      <c r="U69" s="107">
        <f t="shared" si="1071"/>
        <v>0</v>
      </c>
      <c r="V69" s="107">
        <f t="shared" si="1071"/>
        <v>0</v>
      </c>
      <c r="W69" s="107">
        <f t="shared" si="1071"/>
        <v>0</v>
      </c>
      <c r="X69" s="107">
        <f t="shared" si="1071"/>
        <v>0</v>
      </c>
      <c r="Y69" s="336">
        <f t="shared" si="1071"/>
        <v>7.2</v>
      </c>
      <c r="Z69" s="107">
        <f t="shared" si="1071"/>
        <v>0</v>
      </c>
      <c r="AA69" s="107">
        <f t="shared" si="1071"/>
        <v>0</v>
      </c>
      <c r="AB69" s="107">
        <f t="shared" si="1071"/>
        <v>0</v>
      </c>
      <c r="AC69" s="107">
        <f t="shared" si="1071"/>
        <v>0</v>
      </c>
      <c r="AD69" s="107">
        <f t="shared" si="1071"/>
        <v>0</v>
      </c>
      <c r="AE69" s="107">
        <f t="shared" si="1071"/>
        <v>0</v>
      </c>
      <c r="AF69" s="107">
        <f t="shared" si="1071"/>
        <v>0</v>
      </c>
      <c r="AG69" s="107">
        <f t="shared" si="1071"/>
        <v>0</v>
      </c>
      <c r="AH69" s="107">
        <f t="shared" si="1071"/>
        <v>0</v>
      </c>
      <c r="AI69" s="107">
        <f t="shared" si="1071"/>
        <v>0</v>
      </c>
      <c r="AJ69" s="107">
        <f t="shared" si="1071"/>
        <v>0</v>
      </c>
      <c r="AK69" s="107">
        <f t="shared" si="1071"/>
        <v>0</v>
      </c>
      <c r="AL69" s="107">
        <f t="shared" si="1071"/>
        <v>0</v>
      </c>
      <c r="AM69" s="107">
        <f t="shared" si="1071"/>
        <v>0</v>
      </c>
      <c r="AN69" s="107">
        <f t="shared" si="1071"/>
        <v>0</v>
      </c>
      <c r="AO69" s="107">
        <f t="shared" si="1071"/>
        <v>0</v>
      </c>
      <c r="AP69" s="107">
        <f t="shared" si="1071"/>
        <v>0</v>
      </c>
      <c r="AQ69" s="107">
        <f t="shared" si="1071"/>
        <v>0</v>
      </c>
      <c r="AR69" s="107">
        <f t="shared" si="1071"/>
        <v>2</v>
      </c>
      <c r="AS69" s="107">
        <f t="shared" si="1071"/>
        <v>42</v>
      </c>
      <c r="AT69" s="107">
        <f t="shared" si="1071"/>
        <v>0</v>
      </c>
      <c r="AU69" s="107">
        <f t="shared" si="1071"/>
        <v>0</v>
      </c>
      <c r="AV69" s="107">
        <f t="shared" si="1071"/>
        <v>0</v>
      </c>
      <c r="AW69" s="107">
        <f t="shared" si="1071"/>
        <v>0</v>
      </c>
      <c r="AX69" s="107">
        <f t="shared" si="1071"/>
        <v>0</v>
      </c>
      <c r="AY69" s="107">
        <f t="shared" si="1071"/>
        <v>0</v>
      </c>
      <c r="AZ69" s="107">
        <f t="shared" si="1071"/>
        <v>0</v>
      </c>
      <c r="BA69" s="107">
        <f t="shared" si="1071"/>
        <v>0</v>
      </c>
      <c r="BB69" s="107">
        <f t="shared" si="1071"/>
        <v>1</v>
      </c>
      <c r="BC69" s="107">
        <f t="shared" si="1071"/>
        <v>25</v>
      </c>
      <c r="BD69" s="107">
        <f t="shared" si="1071"/>
        <v>0</v>
      </c>
      <c r="BE69" s="107">
        <f t="shared" si="1071"/>
        <v>0</v>
      </c>
      <c r="BF69" s="107">
        <f t="shared" si="1071"/>
        <v>108.2</v>
      </c>
      <c r="BG69" s="107">
        <f t="shared" si="1071"/>
        <v>76</v>
      </c>
      <c r="BH69" s="108"/>
      <c r="BI69" s="109"/>
      <c r="BJ69" s="106"/>
      <c r="BK69" s="106"/>
      <c r="BL69" s="106"/>
      <c r="BM69" s="110"/>
      <c r="BN69" s="25">
        <v>9</v>
      </c>
      <c r="BO69" s="64" t="s">
        <v>59</v>
      </c>
      <c r="BP69" s="104" t="s">
        <v>57</v>
      </c>
      <c r="BQ69" s="105">
        <v>0.75</v>
      </c>
      <c r="BR69" s="106"/>
      <c r="BS69" s="106"/>
      <c r="BT69" s="106"/>
      <c r="BU69" s="106"/>
      <c r="BV69" s="106"/>
      <c r="BW69" s="106"/>
      <c r="BX69" s="106"/>
      <c r="BY69" s="111">
        <f t="shared" ref="BY69:CA69" si="1072">SUM(BY70:BY78)</f>
        <v>152</v>
      </c>
      <c r="BZ69" s="111">
        <f t="shared" si="1072"/>
        <v>152</v>
      </c>
      <c r="CA69" s="111">
        <f t="shared" si="1072"/>
        <v>88</v>
      </c>
      <c r="CB69" s="111">
        <f>SUM(CB70:CB79)</f>
        <v>88</v>
      </c>
      <c r="CC69" s="111">
        <f t="shared" ref="CC69:DT69" si="1073">SUM(CC70:CC79)</f>
        <v>64</v>
      </c>
      <c r="CD69" s="111">
        <f t="shared" si="1073"/>
        <v>72</v>
      </c>
      <c r="CE69" s="111">
        <f t="shared" si="1073"/>
        <v>0</v>
      </c>
      <c r="CF69" s="111">
        <f t="shared" si="1073"/>
        <v>0</v>
      </c>
      <c r="CG69" s="111">
        <f t="shared" si="1073"/>
        <v>0</v>
      </c>
      <c r="CH69" s="111">
        <f t="shared" si="1073"/>
        <v>0</v>
      </c>
      <c r="CI69" s="111">
        <f t="shared" si="1073"/>
        <v>0</v>
      </c>
      <c r="CJ69" s="111">
        <f t="shared" si="1073"/>
        <v>0</v>
      </c>
      <c r="CK69" s="111">
        <f t="shared" si="1073"/>
        <v>0</v>
      </c>
      <c r="CL69" s="111">
        <f t="shared" si="1073"/>
        <v>13.599999999999998</v>
      </c>
      <c r="CM69" s="111">
        <f t="shared" si="1073"/>
        <v>0</v>
      </c>
      <c r="CN69" s="111">
        <f t="shared" si="1073"/>
        <v>0</v>
      </c>
      <c r="CO69" s="111">
        <f t="shared" si="1073"/>
        <v>0</v>
      </c>
      <c r="CP69" s="111">
        <f t="shared" si="1073"/>
        <v>0</v>
      </c>
      <c r="CQ69" s="111">
        <f t="shared" si="1073"/>
        <v>0</v>
      </c>
      <c r="CR69" s="111">
        <f t="shared" si="1073"/>
        <v>0</v>
      </c>
      <c r="CS69" s="111">
        <f t="shared" si="1073"/>
        <v>0</v>
      </c>
      <c r="CT69" s="111">
        <f t="shared" si="1073"/>
        <v>0</v>
      </c>
      <c r="CU69" s="111">
        <f t="shared" si="1073"/>
        <v>0</v>
      </c>
      <c r="CV69" s="111">
        <f t="shared" si="1073"/>
        <v>0</v>
      </c>
      <c r="CW69" s="111">
        <f t="shared" si="1073"/>
        <v>0</v>
      </c>
      <c r="CX69" s="111">
        <f t="shared" si="1073"/>
        <v>0</v>
      </c>
      <c r="CY69" s="111">
        <f t="shared" si="1073"/>
        <v>3</v>
      </c>
      <c r="CZ69" s="111">
        <f t="shared" si="1073"/>
        <v>94</v>
      </c>
      <c r="DA69" s="111">
        <f t="shared" si="1073"/>
        <v>0</v>
      </c>
      <c r="DB69" s="111">
        <f t="shared" si="1073"/>
        <v>0</v>
      </c>
      <c r="DC69" s="111">
        <f t="shared" si="1073"/>
        <v>0</v>
      </c>
      <c r="DD69" s="111">
        <f t="shared" si="1073"/>
        <v>0</v>
      </c>
      <c r="DE69" s="111">
        <f t="shared" si="1073"/>
        <v>4</v>
      </c>
      <c r="DF69" s="111">
        <f>SUM(DF70:DF79)</f>
        <v>31.333333333333332</v>
      </c>
      <c r="DG69" s="111">
        <f t="shared" si="1073"/>
        <v>0</v>
      </c>
      <c r="DH69" s="111">
        <f t="shared" si="1073"/>
        <v>0</v>
      </c>
      <c r="DI69" s="111">
        <f t="shared" si="1073"/>
        <v>0</v>
      </c>
      <c r="DJ69" s="111">
        <f t="shared" si="1073"/>
        <v>0</v>
      </c>
      <c r="DK69" s="111">
        <f t="shared" si="1073"/>
        <v>0</v>
      </c>
      <c r="DL69" s="111">
        <f t="shared" si="1073"/>
        <v>0</v>
      </c>
      <c r="DM69" s="111">
        <f t="shared" si="1073"/>
        <v>0</v>
      </c>
      <c r="DN69" s="111">
        <f t="shared" si="1073"/>
        <v>0</v>
      </c>
      <c r="DO69" s="111">
        <f t="shared" si="1073"/>
        <v>1</v>
      </c>
      <c r="DP69" s="111">
        <f t="shared" si="1073"/>
        <v>25</v>
      </c>
      <c r="DQ69" s="111">
        <f t="shared" si="1073"/>
        <v>0</v>
      </c>
      <c r="DR69" s="111">
        <f t="shared" si="1073"/>
        <v>0</v>
      </c>
      <c r="DS69" s="111">
        <f t="shared" si="1073"/>
        <v>323.93333333333339</v>
      </c>
      <c r="DT69" s="111">
        <f t="shared" si="1073"/>
        <v>191.33333333333337</v>
      </c>
      <c r="DU69" s="112">
        <f t="shared" si="39"/>
        <v>191.33333333333334</v>
      </c>
      <c r="DV69" s="109"/>
      <c r="DW69" s="113"/>
      <c r="DX69" s="106"/>
      <c r="DY69" s="106"/>
      <c r="DZ69" s="110"/>
      <c r="EA69" s="25">
        <v>9</v>
      </c>
      <c r="EB69" s="64" t="s">
        <v>59</v>
      </c>
      <c r="EC69" s="104" t="s">
        <v>57</v>
      </c>
      <c r="ED69" s="105">
        <v>0.75</v>
      </c>
      <c r="EE69" s="106"/>
      <c r="EF69" s="106"/>
      <c r="EG69" s="106"/>
      <c r="EH69" s="106"/>
      <c r="EI69" s="106"/>
      <c r="EJ69" s="106"/>
      <c r="EK69" s="106"/>
      <c r="EL69" s="109"/>
      <c r="EM69" s="109"/>
      <c r="EN69" s="109"/>
      <c r="EO69" s="107">
        <f>SUM(EO70:EO79)</f>
        <v>94</v>
      </c>
      <c r="EP69" s="107">
        <f t="shared" ref="EP69:GI69" si="1074">SUM(EP70:EP79)</f>
        <v>72</v>
      </c>
      <c r="EQ69" s="107">
        <f t="shared" si="1074"/>
        <v>100</v>
      </c>
      <c r="ER69" s="107">
        <f t="shared" si="1074"/>
        <v>0</v>
      </c>
      <c r="ES69" s="107">
        <f t="shared" si="1074"/>
        <v>0</v>
      </c>
      <c r="ET69" s="107">
        <f t="shared" si="1074"/>
        <v>0</v>
      </c>
      <c r="EU69" s="107">
        <f t="shared" si="1074"/>
        <v>0</v>
      </c>
      <c r="EV69" s="107">
        <f t="shared" si="1074"/>
        <v>0</v>
      </c>
      <c r="EW69" s="107">
        <f t="shared" si="1074"/>
        <v>0</v>
      </c>
      <c r="EX69" s="107">
        <f t="shared" si="1074"/>
        <v>0</v>
      </c>
      <c r="EY69" s="107">
        <f t="shared" si="1074"/>
        <v>20.8</v>
      </c>
      <c r="EZ69" s="107">
        <f t="shared" si="1074"/>
        <v>0</v>
      </c>
      <c r="FA69" s="107">
        <f t="shared" si="1074"/>
        <v>0</v>
      </c>
      <c r="FB69" s="107">
        <f t="shared" si="1074"/>
        <v>0</v>
      </c>
      <c r="FC69" s="107">
        <f t="shared" si="1074"/>
        <v>0</v>
      </c>
      <c r="FD69" s="107">
        <f t="shared" si="1074"/>
        <v>0</v>
      </c>
      <c r="FE69" s="107">
        <f t="shared" si="1074"/>
        <v>0</v>
      </c>
      <c r="FF69" s="107">
        <f t="shared" si="1074"/>
        <v>0</v>
      </c>
      <c r="FG69" s="107">
        <f t="shared" si="1074"/>
        <v>0</v>
      </c>
      <c r="FH69" s="107">
        <f t="shared" si="1074"/>
        <v>0</v>
      </c>
      <c r="FI69" s="107">
        <f t="shared" si="1074"/>
        <v>0</v>
      </c>
      <c r="FJ69" s="107">
        <f t="shared" si="1074"/>
        <v>0</v>
      </c>
      <c r="FK69" s="107">
        <f t="shared" si="1074"/>
        <v>0</v>
      </c>
      <c r="FL69" s="107">
        <f t="shared" si="1074"/>
        <v>3</v>
      </c>
      <c r="FM69" s="107">
        <f t="shared" si="1074"/>
        <v>94</v>
      </c>
      <c r="FN69" s="107">
        <f t="shared" si="1074"/>
        <v>0</v>
      </c>
      <c r="FO69" s="107">
        <f t="shared" si="1074"/>
        <v>0</v>
      </c>
      <c r="FP69" s="107">
        <f t="shared" si="1074"/>
        <v>0</v>
      </c>
      <c r="FQ69" s="107">
        <f t="shared" si="1074"/>
        <v>0</v>
      </c>
      <c r="FR69" s="107">
        <f t="shared" si="1074"/>
        <v>6</v>
      </c>
      <c r="FS69" s="107">
        <f t="shared" si="1074"/>
        <v>73.333333333333343</v>
      </c>
      <c r="FT69" s="107">
        <f t="shared" si="1074"/>
        <v>0</v>
      </c>
      <c r="FU69" s="107">
        <f t="shared" ref="FU69:FV69" si="1075">SUM(FU70:FU79)</f>
        <v>0</v>
      </c>
      <c r="FV69" s="107">
        <f t="shared" si="1075"/>
        <v>0</v>
      </c>
      <c r="FW69" s="107">
        <f t="shared" si="1074"/>
        <v>0</v>
      </c>
      <c r="FX69" s="107">
        <f t="shared" si="1074"/>
        <v>0</v>
      </c>
      <c r="FY69" s="107">
        <f t="shared" si="1074"/>
        <v>0</v>
      </c>
      <c r="FZ69" s="107">
        <f t="shared" si="1074"/>
        <v>0</v>
      </c>
      <c r="GA69" s="107">
        <f t="shared" si="1074"/>
        <v>0</v>
      </c>
      <c r="GB69" s="107">
        <f t="shared" si="1074"/>
        <v>0</v>
      </c>
      <c r="GC69" s="107">
        <f t="shared" si="1074"/>
        <v>0</v>
      </c>
      <c r="GD69" s="107">
        <f t="shared" si="1074"/>
        <v>2</v>
      </c>
      <c r="GE69" s="107">
        <f t="shared" si="1074"/>
        <v>50</v>
      </c>
      <c r="GF69" s="107">
        <f t="shared" si="1074"/>
        <v>0</v>
      </c>
      <c r="GG69" s="107">
        <f t="shared" si="1074"/>
        <v>0</v>
      </c>
      <c r="GH69" s="107">
        <f t="shared" si="1074"/>
        <v>432.13333333333344</v>
      </c>
      <c r="GI69" s="107">
        <f t="shared" si="1074"/>
        <v>267.33333333333337</v>
      </c>
      <c r="GJ69" s="107">
        <f t="shared" ref="GJ69:GL69" si="1076">SUM(GJ70:GJ78)</f>
        <v>0</v>
      </c>
      <c r="GK69" s="107">
        <f t="shared" si="1076"/>
        <v>0</v>
      </c>
      <c r="GL69" s="107">
        <f t="shared" si="1076"/>
        <v>0</v>
      </c>
      <c r="GM69" s="114" t="s">
        <v>143</v>
      </c>
      <c r="GN69" s="115"/>
      <c r="GO69" s="116">
        <v>600</v>
      </c>
      <c r="GQ69" s="9"/>
      <c r="GR69" s="9"/>
      <c r="GS69" s="117"/>
      <c r="GT69" s="117"/>
      <c r="GU69" s="33"/>
      <c r="GV69" s="4"/>
      <c r="GW69" s="40"/>
    </row>
    <row r="70" spans="1:205" ht="24.75" customHeight="1" x14ac:dyDescent="0.35">
      <c r="A70" s="24"/>
      <c r="B70" s="1" t="s">
        <v>90</v>
      </c>
      <c r="C70" s="128" t="s">
        <v>91</v>
      </c>
      <c r="D70" s="127" t="s">
        <v>92</v>
      </c>
      <c r="E70" s="128" t="s">
        <v>93</v>
      </c>
      <c r="F70" s="127" t="s">
        <v>158</v>
      </c>
      <c r="G70" s="128">
        <v>1</v>
      </c>
      <c r="H70" s="128">
        <v>50</v>
      </c>
      <c r="I70" s="128">
        <v>1</v>
      </c>
      <c r="J70" s="128">
        <v>2</v>
      </c>
      <c r="K70" s="128">
        <f>SUM(J70)*2</f>
        <v>4</v>
      </c>
      <c r="L70" s="1">
        <v>6</v>
      </c>
      <c r="M70" s="129">
        <f t="shared" ref="M70" si="1077">SUM(N70+P70+R70+T70+V70)</f>
        <v>6</v>
      </c>
      <c r="N70" s="14">
        <v>2</v>
      </c>
      <c r="O70" s="11">
        <f t="shared" ref="O70" si="1078">SUM(N70)*I70</f>
        <v>2</v>
      </c>
      <c r="P70" s="14">
        <v>4</v>
      </c>
      <c r="Q70" s="11">
        <f t="shared" ref="Q70" si="1079">J70*P70</f>
        <v>8</v>
      </c>
      <c r="R70" s="14"/>
      <c r="S70" s="11">
        <f t="shared" ref="S70" si="1080">SUM(R70)*J70</f>
        <v>0</v>
      </c>
      <c r="T70" s="14"/>
      <c r="U70" s="11">
        <f t="shared" ref="U70" si="1081">SUM(T70)*K70</f>
        <v>0</v>
      </c>
      <c r="V70" s="14"/>
      <c r="W70" s="11">
        <f t="shared" ref="W70" si="1082">SUM(V70)*J70*5</f>
        <v>0</v>
      </c>
      <c r="X70" s="80">
        <f t="shared" ref="X70" si="1083">SUM(J70*AX70*2+K70*AZ70*2)</f>
        <v>0</v>
      </c>
      <c r="Y70" s="338">
        <f>SUM(L70*15/100*J70)</f>
        <v>1.8</v>
      </c>
      <c r="Z70" s="14"/>
      <c r="AA70" s="11"/>
      <c r="AB70" s="14"/>
      <c r="AC70" s="80">
        <f t="shared" ref="AC70" si="1084">SUM(AB70)*3*H70/5</f>
        <v>0</v>
      </c>
      <c r="AD70" s="14"/>
      <c r="AE70" s="82">
        <f t="shared" ref="AE70" si="1085">SUM(AD70*H70*(30+4))</f>
        <v>0</v>
      </c>
      <c r="AF70" s="14"/>
      <c r="AG70" s="11">
        <f t="shared" ref="AG70" si="1086">SUM(AF70*H70*3)</f>
        <v>0</v>
      </c>
      <c r="AH70" s="14"/>
      <c r="AI70" s="80">
        <f t="shared" ref="AI70" si="1087">SUM(AH70*H70/3)</f>
        <v>0</v>
      </c>
      <c r="AJ70" s="14"/>
      <c r="AK70" s="80">
        <f t="shared" ref="AK70" si="1088">SUM(AJ70*H70*2/3)</f>
        <v>0</v>
      </c>
      <c r="AL70" s="14"/>
      <c r="AM70" s="11">
        <f t="shared" ref="AM70" si="1089">SUM(AL70*H70*2)</f>
        <v>0</v>
      </c>
      <c r="AN70" s="14"/>
      <c r="AO70" s="11">
        <f t="shared" ref="AO70" si="1090">SUM(AN70*J70)</f>
        <v>0</v>
      </c>
      <c r="AP70" s="14"/>
      <c r="AQ70" s="80">
        <f t="shared" ref="AQ70" si="1091">SUM(AP70*H70*2)</f>
        <v>0</v>
      </c>
      <c r="AR70" s="14">
        <v>1</v>
      </c>
      <c r="AS70" s="80">
        <f t="shared" ref="AS70" si="1092">AR70*J70*6</f>
        <v>12</v>
      </c>
      <c r="AT70" s="14"/>
      <c r="AU70" s="80">
        <f t="shared" ref="AU70:AU74" si="1093">AT70*H70/3</f>
        <v>0</v>
      </c>
      <c r="AV70" s="14"/>
      <c r="AW70" s="11">
        <f t="shared" ref="AW70:AW72" si="1094">SUM(J70*AV70*6)</f>
        <v>0</v>
      </c>
      <c r="AX70" s="14"/>
      <c r="AY70" s="80">
        <f>SUM(AX70*H70/3)</f>
        <v>0</v>
      </c>
      <c r="AZ70" s="14"/>
      <c r="BA70" s="80">
        <f t="shared" ref="BA70" si="1095">SUM(AZ70*K70*5*6)</f>
        <v>0</v>
      </c>
      <c r="BB70" s="14"/>
      <c r="BC70" s="80">
        <f t="shared" ref="BC70" si="1096">SUM(BB70*K70*4*6)</f>
        <v>0</v>
      </c>
      <c r="BD70" s="14"/>
      <c r="BE70" s="10">
        <f t="shared" ref="BE70" si="1097">SUM(BD70*50)</f>
        <v>0</v>
      </c>
      <c r="BF70" s="81">
        <f t="shared" ref="BF70:BF74" si="1098">O70+Q70+S70+U70+W70+X70+Y70+AA70+AC70+AE70+AG70+AI70+AK70+AM70+AO70+AQ70+AS70+AU70+AW70+AY70+BA70+BC70+BE70</f>
        <v>23.8</v>
      </c>
      <c r="BG70" s="81">
        <f t="shared" ref="BG70:BG72" si="1099">BA70+AY70+AW70+AS70+AQ70+X70+W70+U70+S70+Q70+O70</f>
        <v>22</v>
      </c>
      <c r="BH70" s="10"/>
      <c r="BI70" s="10"/>
      <c r="BJ70" s="4"/>
      <c r="BK70" s="4"/>
      <c r="BL70" s="4"/>
      <c r="BM70" s="141"/>
      <c r="BN70" s="24"/>
      <c r="BO70" s="1" t="s">
        <v>117</v>
      </c>
      <c r="BP70" s="143" t="s">
        <v>123</v>
      </c>
      <c r="BQ70" s="128" t="s">
        <v>84</v>
      </c>
      <c r="BR70" s="128" t="s">
        <v>124</v>
      </c>
      <c r="BS70" s="128" t="s">
        <v>125</v>
      </c>
      <c r="BT70" s="128">
        <v>2</v>
      </c>
      <c r="BU70" s="128">
        <v>25</v>
      </c>
      <c r="BV70" s="128">
        <v>1</v>
      </c>
      <c r="BW70" s="128">
        <v>1</v>
      </c>
      <c r="BX70" s="128">
        <f>SUM(BW70)*2</f>
        <v>2</v>
      </c>
      <c r="BY70" s="1">
        <v>50</v>
      </c>
      <c r="BZ70" s="129">
        <f>SUM(CA70+CC70+CE70+CG70+CI70)</f>
        <v>50</v>
      </c>
      <c r="CA70" s="14">
        <v>32</v>
      </c>
      <c r="CB70" s="11">
        <f>SUM(CA70)*BV70</f>
        <v>32</v>
      </c>
      <c r="CC70" s="14">
        <v>18</v>
      </c>
      <c r="CD70" s="11">
        <f>BW70*CC70</f>
        <v>18</v>
      </c>
      <c r="CE70" s="14"/>
      <c r="CF70" s="11">
        <f>SUM(CE70)*BW70</f>
        <v>0</v>
      </c>
      <c r="CG70" s="14"/>
      <c r="CH70" s="11">
        <f>SUM(CG70)*BX70</f>
        <v>0</v>
      </c>
      <c r="CI70" s="14"/>
      <c r="CJ70" s="11">
        <f>SUM(CI70)*BW70*5</f>
        <v>0</v>
      </c>
      <c r="CK70" s="80">
        <f>SUM(BW70*DK70*2+BX70*DM70*2)</f>
        <v>0</v>
      </c>
      <c r="CL70" s="81">
        <f>SUM(BY70*5/100*BW70)</f>
        <v>2.5</v>
      </c>
      <c r="CM70" s="14"/>
      <c r="CN70" s="11"/>
      <c r="CO70" s="14"/>
      <c r="CP70" s="80">
        <f>SUM(CO70)*3*BU70/5</f>
        <v>0</v>
      </c>
      <c r="CQ70" s="14"/>
      <c r="CR70" s="82">
        <f>SUM(CQ70*BU70*(30+4))</f>
        <v>0</v>
      </c>
      <c r="CS70" s="14"/>
      <c r="CT70" s="11">
        <f>SUM(CS70*BU70*3)</f>
        <v>0</v>
      </c>
      <c r="CU70" s="14"/>
      <c r="CV70" s="80">
        <f>SUM(CU70*BU70/3)</f>
        <v>0</v>
      </c>
      <c r="CW70" s="14"/>
      <c r="CX70" s="80">
        <f>SUM(CW70*BU70*2/3)</f>
        <v>0</v>
      </c>
      <c r="CY70" s="14">
        <v>1</v>
      </c>
      <c r="CZ70" s="11">
        <f>SUM(CY70*BU70)*2</f>
        <v>50</v>
      </c>
      <c r="DA70" s="14"/>
      <c r="DB70" s="11">
        <f>SUM(DA70*BW70)</f>
        <v>0</v>
      </c>
      <c r="DC70" s="14"/>
      <c r="DD70" s="80">
        <f>SUM(DC70*BU70*2)</f>
        <v>0</v>
      </c>
      <c r="DE70" s="14">
        <v>1</v>
      </c>
      <c r="DF70" s="80">
        <f>DE70*BW70*6</f>
        <v>6</v>
      </c>
      <c r="DG70" s="14"/>
      <c r="DH70" s="80">
        <f t="shared" ref="DH70:DH78" si="1100">DG70*BU70/3</f>
        <v>0</v>
      </c>
      <c r="DI70" s="14"/>
      <c r="DJ70" s="11">
        <f>SUM(BW70*DI70*6)</f>
        <v>0</v>
      </c>
      <c r="DK70" s="14"/>
      <c r="DL70" s="80">
        <f>SUM(BW70*DK70*8)</f>
        <v>0</v>
      </c>
      <c r="DM70" s="14"/>
      <c r="DN70" s="80">
        <f>SUM(DM70*BX70*5*6)</f>
        <v>0</v>
      </c>
      <c r="DO70" s="14"/>
      <c r="DP70" s="80">
        <f>SUM(DO70*BX70*4*6)</f>
        <v>0</v>
      </c>
      <c r="DQ70" s="14"/>
      <c r="DR70" s="10">
        <f>SUM(DQ70*50)</f>
        <v>0</v>
      </c>
      <c r="DS70" s="81">
        <f t="shared" ref="DS70:DS78" si="1101">CB70+CD70+CF70+CH70+CJ70+CK70+CL70+CN70+CP70+CR70+CT70+CV70+CX70+CZ70+DB70+DD70+DF70+DH70+DJ70+DL70+DN70+DP70+DR70</f>
        <v>108.5</v>
      </c>
      <c r="DT70" s="81">
        <f t="shared" ref="DT70:DT78" si="1102">DP70+DN70+DL70+DJ70+DF70+DD70+CK70+CJ70+CH70+CF70+CD70+CB70</f>
        <v>56</v>
      </c>
      <c r="DU70" s="112">
        <f t="shared" si="39"/>
        <v>56</v>
      </c>
      <c r="DV70" s="178"/>
      <c r="DW70" s="4"/>
      <c r="DX70" s="4"/>
      <c r="DY70" s="4"/>
      <c r="DZ70" s="141"/>
      <c r="EA70" s="24"/>
      <c r="EB70" s="131"/>
      <c r="EC70" s="132"/>
      <c r="ED70" s="132"/>
      <c r="EE70" s="4"/>
      <c r="EF70" s="4"/>
      <c r="EG70" s="4"/>
      <c r="EH70" s="4"/>
      <c r="EI70" s="4"/>
      <c r="EJ70" s="4"/>
      <c r="EK70" s="4"/>
      <c r="EL70" s="4"/>
      <c r="EM70" s="4"/>
      <c r="EN70" s="4"/>
      <c r="EO70" s="9">
        <f t="shared" ref="EO70:EO79" si="1103">O70+CB70</f>
        <v>34</v>
      </c>
      <c r="EP70" s="9">
        <f t="shared" ref="EP70:EP79" si="1104">P70+CC70</f>
        <v>22</v>
      </c>
      <c r="EQ70" s="9">
        <f t="shared" ref="EQ70:EQ79" si="1105">Q70+CD70</f>
        <v>26</v>
      </c>
      <c r="ER70" s="9">
        <f t="shared" ref="ER70:ER79" si="1106">R70+CE70</f>
        <v>0</v>
      </c>
      <c r="ES70" s="9">
        <f t="shared" ref="ES70:ES79" si="1107">S70+CF70</f>
        <v>0</v>
      </c>
      <c r="ET70" s="9">
        <f t="shared" ref="ET70:ET79" si="1108">T70+CG70</f>
        <v>0</v>
      </c>
      <c r="EU70" s="9">
        <f t="shared" ref="EU70:EU79" si="1109">U70+CH70</f>
        <v>0</v>
      </c>
      <c r="EV70" s="9">
        <f t="shared" ref="EV70:EV79" si="1110">V70+CI70</f>
        <v>0</v>
      </c>
      <c r="EW70" s="9">
        <f t="shared" ref="EW70:EW79" si="1111">W70+CJ70</f>
        <v>0</v>
      </c>
      <c r="EX70" s="9">
        <f t="shared" ref="EX70:EX79" si="1112">X70+CK70</f>
        <v>0</v>
      </c>
      <c r="EY70" s="9">
        <f t="shared" ref="EY70:EY79" si="1113">Y70+CL70</f>
        <v>4.3</v>
      </c>
      <c r="EZ70" s="9">
        <f t="shared" ref="EZ70:EZ79" si="1114">Z70+CM70</f>
        <v>0</v>
      </c>
      <c r="FA70" s="9">
        <f t="shared" ref="FA70:FA79" si="1115">AA70+CN70</f>
        <v>0</v>
      </c>
      <c r="FB70" s="9">
        <f t="shared" ref="FB70:FB79" si="1116">AB70+CO70</f>
        <v>0</v>
      </c>
      <c r="FC70" s="9">
        <f t="shared" ref="FC70:FC79" si="1117">AC70+CP70</f>
        <v>0</v>
      </c>
      <c r="FD70" s="9">
        <f t="shared" ref="FD70:FD79" si="1118">AD70+CQ70</f>
        <v>0</v>
      </c>
      <c r="FE70" s="9">
        <f t="shared" ref="FE70:FE79" si="1119">AE70+CR70</f>
        <v>0</v>
      </c>
      <c r="FF70" s="9">
        <f t="shared" ref="FF70:FF79" si="1120">AF70+CS70</f>
        <v>0</v>
      </c>
      <c r="FG70" s="9">
        <f t="shared" ref="FG70:FG79" si="1121">AG70+CT70</f>
        <v>0</v>
      </c>
      <c r="FH70" s="9">
        <f t="shared" ref="FH70:FH79" si="1122">AH70+CU70</f>
        <v>0</v>
      </c>
      <c r="FI70" s="9">
        <f t="shared" ref="FI70:FI79" si="1123">AI70+CV70</f>
        <v>0</v>
      </c>
      <c r="FJ70" s="9">
        <f t="shared" ref="FJ70:FJ79" si="1124">AJ70+CW70</f>
        <v>0</v>
      </c>
      <c r="FK70" s="9">
        <f t="shared" ref="FK70:FK79" si="1125">AK70+CX70</f>
        <v>0</v>
      </c>
      <c r="FL70" s="9">
        <f t="shared" ref="FL70:FL79" si="1126">AL70+CY70</f>
        <v>1</v>
      </c>
      <c r="FM70" s="9">
        <f t="shared" ref="FM70:FM79" si="1127">AM70+CZ70</f>
        <v>50</v>
      </c>
      <c r="FN70" s="9">
        <f t="shared" ref="FN70:FN79" si="1128">AN70+DA70</f>
        <v>0</v>
      </c>
      <c r="FO70" s="9">
        <f t="shared" ref="FO70:FO79" si="1129">AO70+DB70</f>
        <v>0</v>
      </c>
      <c r="FP70" s="9">
        <f t="shared" ref="FP70:FP79" si="1130">AP70+DC70</f>
        <v>0</v>
      </c>
      <c r="FQ70" s="9">
        <f t="shared" ref="FQ70:FQ79" si="1131">AQ70+DD70</f>
        <v>0</v>
      </c>
      <c r="FR70" s="9">
        <f t="shared" ref="FR70:FR79" si="1132">AR70+DE70</f>
        <v>2</v>
      </c>
      <c r="FS70" s="9">
        <f t="shared" ref="FS70:FS79" si="1133">AS70+DF70</f>
        <v>18</v>
      </c>
      <c r="FT70" s="9">
        <f t="shared" ref="FT70:FT79" si="1134">AT70+DG70</f>
        <v>0</v>
      </c>
      <c r="FU70" s="9">
        <f t="shared" ref="FU70:FU79" si="1135">AU70+DH70</f>
        <v>0</v>
      </c>
      <c r="FV70" s="9">
        <f t="shared" ref="FV70:FV79" si="1136">AV70+DI70</f>
        <v>0</v>
      </c>
      <c r="FW70" s="9">
        <f t="shared" ref="FW70:FW79" si="1137">AW70+DJ70</f>
        <v>0</v>
      </c>
      <c r="FX70" s="9">
        <f t="shared" ref="FX70:FX79" si="1138">AV70+DI70</f>
        <v>0</v>
      </c>
      <c r="FY70" s="9">
        <f t="shared" ref="FY70:FY79" si="1139">DL70+AY70</f>
        <v>0</v>
      </c>
      <c r="FZ70" s="9">
        <f t="shared" ref="FZ70:FZ79" si="1140">AX70+DK70</f>
        <v>0</v>
      </c>
      <c r="GA70" s="9">
        <f t="shared" ref="GA70:GA79" si="1141">DM70+AZ70</f>
        <v>0</v>
      </c>
      <c r="GB70" s="9">
        <f t="shared" ref="GB70:GB79" si="1142">AZ70+DM70</f>
        <v>0</v>
      </c>
      <c r="GC70" s="9">
        <f t="shared" ref="GC70:GC79" si="1143">BA70+DN70</f>
        <v>0</v>
      </c>
      <c r="GD70" s="9">
        <f t="shared" ref="GD70:GD79" si="1144">BB70+DO70</f>
        <v>0</v>
      </c>
      <c r="GE70" s="9">
        <f t="shared" ref="GE70:GE79" si="1145">BC70+DP70</f>
        <v>0</v>
      </c>
      <c r="GF70" s="9">
        <f t="shared" ref="GF70:GF79" si="1146">BD70+DQ70</f>
        <v>0</v>
      </c>
      <c r="GG70" s="9">
        <f t="shared" ref="GG70:GG79" si="1147">BE70+DR70</f>
        <v>0</v>
      </c>
      <c r="GH70" s="9">
        <f t="shared" ref="GH70:GH79" si="1148">BF70+DS70</f>
        <v>132.30000000000001</v>
      </c>
      <c r="GI70" s="9">
        <f t="shared" ref="GI70:GI79" si="1149">SUM(BG70+DT70)</f>
        <v>78</v>
      </c>
      <c r="GJ70" s="133"/>
      <c r="GK70" s="134"/>
      <c r="GL70" s="4"/>
      <c r="GM70" s="223"/>
      <c r="GN70" s="4"/>
      <c r="GO70" s="138"/>
      <c r="GQ70" s="9"/>
      <c r="GR70" s="9"/>
      <c r="GS70" s="1"/>
      <c r="GT70" s="128"/>
      <c r="GU70" s="32"/>
      <c r="GV70" s="4"/>
      <c r="GW70" s="40"/>
    </row>
    <row r="71" spans="1:205" ht="24.95" customHeight="1" x14ac:dyDescent="0.35">
      <c r="A71" s="24"/>
      <c r="B71" s="1" t="s">
        <v>90</v>
      </c>
      <c r="C71" s="128" t="s">
        <v>135</v>
      </c>
      <c r="D71" s="127" t="s">
        <v>136</v>
      </c>
      <c r="E71" s="128" t="s">
        <v>93</v>
      </c>
      <c r="F71" s="128" t="s">
        <v>137</v>
      </c>
      <c r="G71" s="127" t="s">
        <v>95</v>
      </c>
      <c r="H71" s="128">
        <v>82</v>
      </c>
      <c r="I71" s="128">
        <v>1</v>
      </c>
      <c r="J71" s="128">
        <v>3</v>
      </c>
      <c r="K71" s="128">
        <f>J71*2</f>
        <v>6</v>
      </c>
      <c r="L71" s="1">
        <v>2</v>
      </c>
      <c r="M71" s="129">
        <f>SUM(N71+P71+R71+T71+V71)</f>
        <v>2</v>
      </c>
      <c r="N71" s="14">
        <v>2</v>
      </c>
      <c r="O71" s="11">
        <f>SUM(N71)*I71</f>
        <v>2</v>
      </c>
      <c r="P71" s="14"/>
      <c r="Q71" s="11">
        <f>J71*P71</f>
        <v>0</v>
      </c>
      <c r="R71" s="14"/>
      <c r="S71" s="11">
        <f>SUM(R71)*J71</f>
        <v>0</v>
      </c>
      <c r="T71" s="14"/>
      <c r="U71" s="11">
        <f>SUM(T71)*K71</f>
        <v>0</v>
      </c>
      <c r="V71" s="14"/>
      <c r="W71" s="11">
        <f>SUM(V71)*J71*5</f>
        <v>0</v>
      </c>
      <c r="X71" s="80">
        <f>SUM(J71*AX71*2+K71*AZ71*2)</f>
        <v>0</v>
      </c>
      <c r="Y71" s="338">
        <f>SUM(L71*15/100*J71)</f>
        <v>0.89999999999999991</v>
      </c>
      <c r="Z71" s="14"/>
      <c r="AA71" s="11"/>
      <c r="AB71" s="14"/>
      <c r="AC71" s="80">
        <f>SUM(AB71)*3*H71/5</f>
        <v>0</v>
      </c>
      <c r="AD71" s="14"/>
      <c r="AE71" s="82">
        <f>SUM(AD71*H71*(30+4))</f>
        <v>0</v>
      </c>
      <c r="AF71" s="14"/>
      <c r="AG71" s="11">
        <f>SUM(AF71*H71*3)</f>
        <v>0</v>
      </c>
      <c r="AH71" s="14"/>
      <c r="AI71" s="80">
        <f>SUM(AH71*H71/3)</f>
        <v>0</v>
      </c>
      <c r="AJ71" s="14"/>
      <c r="AK71" s="80">
        <f>SUM(AJ71*H71*2/3)</f>
        <v>0</v>
      </c>
      <c r="AL71" s="14"/>
      <c r="AM71" s="11">
        <f>SUM(AL71*H71)</f>
        <v>0</v>
      </c>
      <c r="AN71" s="14"/>
      <c r="AO71" s="11">
        <f t="shared" ref="AO71" si="1150">SUM(AN71*J71)</f>
        <v>0</v>
      </c>
      <c r="AP71" s="14"/>
      <c r="AQ71" s="80">
        <f t="shared" ref="AQ71" si="1151">SUM(AP71*H71*2)</f>
        <v>0</v>
      </c>
      <c r="AR71" s="14"/>
      <c r="AS71" s="80">
        <f>AR71*H71/3</f>
        <v>0</v>
      </c>
      <c r="AT71" s="14"/>
      <c r="AU71" s="80">
        <f>AT71*H71/3</f>
        <v>0</v>
      </c>
      <c r="AV71" s="14"/>
      <c r="AW71" s="11">
        <f t="shared" ref="AW71" si="1152">SUM(J71*AV71*6)</f>
        <v>0</v>
      </c>
      <c r="AX71" s="14"/>
      <c r="AY71" s="80">
        <f>SUM(J71*AX71*8)</f>
        <v>0</v>
      </c>
      <c r="AZ71" s="14"/>
      <c r="BA71" s="80">
        <f>SUM(AZ71*K71*5*6)</f>
        <v>0</v>
      </c>
      <c r="BB71" s="14"/>
      <c r="BC71" s="80">
        <f>SUM(BB71*K71*4*6)</f>
        <v>0</v>
      </c>
      <c r="BD71" s="14"/>
      <c r="BE71" s="10">
        <f>SUM(BD71*50)</f>
        <v>0</v>
      </c>
      <c r="BF71" s="81">
        <f>O71+Q71+S71+U71+W71+X71+Y71+AA71+AC71+AE71+AG71+AI71+AK71+AM71+AO71+AQ71+AS71+AU71+AW71+AY71+BA71+BC71+BE71</f>
        <v>2.9</v>
      </c>
      <c r="BG71" s="81">
        <f t="shared" si="1099"/>
        <v>2</v>
      </c>
      <c r="BH71" s="81"/>
      <c r="BI71" s="81"/>
      <c r="BJ71" s="1"/>
      <c r="BK71" s="1"/>
      <c r="BL71" s="1"/>
      <c r="BM71" s="176"/>
      <c r="BN71" s="24"/>
      <c r="BO71" s="1" t="s">
        <v>117</v>
      </c>
      <c r="BP71" s="128" t="s">
        <v>87</v>
      </c>
      <c r="BQ71" s="127" t="s">
        <v>84</v>
      </c>
      <c r="BR71" s="128" t="s">
        <v>88</v>
      </c>
      <c r="BS71" s="128" t="s">
        <v>89</v>
      </c>
      <c r="BT71" s="127">
        <v>2</v>
      </c>
      <c r="BU71" s="128">
        <v>11</v>
      </c>
      <c r="BV71" s="128">
        <v>1</v>
      </c>
      <c r="BW71" s="128">
        <v>1</v>
      </c>
      <c r="BX71" s="128">
        <v>2</v>
      </c>
      <c r="BY71" s="1">
        <v>50</v>
      </c>
      <c r="BZ71" s="129">
        <f>SUM(CA71+CC71+CE71+CG71+CI71)</f>
        <v>50</v>
      </c>
      <c r="CA71" s="14">
        <v>32</v>
      </c>
      <c r="CB71" s="11">
        <f>SUM(CA71)*BV71</f>
        <v>32</v>
      </c>
      <c r="CC71" s="14">
        <v>18</v>
      </c>
      <c r="CD71" s="11">
        <f>BW71*CC71</f>
        <v>18</v>
      </c>
      <c r="CE71" s="14"/>
      <c r="CF71" s="11">
        <f>SUM(CE71)*BW71</f>
        <v>0</v>
      </c>
      <c r="CG71" s="14"/>
      <c r="CH71" s="11">
        <f>SUM(CG71)*BX71</f>
        <v>0</v>
      </c>
      <c r="CI71" s="14"/>
      <c r="CJ71" s="11">
        <f>SUM(CI71)*BW71*5</f>
        <v>0</v>
      </c>
      <c r="CK71" s="80">
        <f>SUM(BW71*DK71*2+BX71*DM71*2)</f>
        <v>0</v>
      </c>
      <c r="CL71" s="81">
        <f>SUM(BY71*5/100*BW71)</f>
        <v>2.5</v>
      </c>
      <c r="CM71" s="14"/>
      <c r="CN71" s="11"/>
      <c r="CO71" s="14"/>
      <c r="CP71" s="80">
        <f>SUM(CO71)*3*BU71/5</f>
        <v>0</v>
      </c>
      <c r="CQ71" s="14"/>
      <c r="CR71" s="82">
        <f>SUM(CQ71*BU71*(30+4))</f>
        <v>0</v>
      </c>
      <c r="CS71" s="14"/>
      <c r="CT71" s="11">
        <f>SUM(CS71*BU71*3)</f>
        <v>0</v>
      </c>
      <c r="CU71" s="14"/>
      <c r="CV71" s="80">
        <f>SUM(CU71*BU71/3)</f>
        <v>0</v>
      </c>
      <c r="CW71" s="14"/>
      <c r="CX71" s="80">
        <f>SUM(CW71*BU71*2/3)</f>
        <v>0</v>
      </c>
      <c r="CY71" s="14">
        <v>1</v>
      </c>
      <c r="CZ71" s="11">
        <f>SUM(CY71*BU71)*2</f>
        <v>22</v>
      </c>
      <c r="DA71" s="14"/>
      <c r="DB71" s="11">
        <f>SUM(DA71*BW71)</f>
        <v>0</v>
      </c>
      <c r="DC71" s="14"/>
      <c r="DD71" s="80">
        <f>SUM(DC71*BU71*2)</f>
        <v>0</v>
      </c>
      <c r="DE71" s="14">
        <v>1</v>
      </c>
      <c r="DF71" s="80">
        <f>SUM(DE71*BU71/3)</f>
        <v>3.6666666666666665</v>
      </c>
      <c r="DG71" s="14"/>
      <c r="DH71" s="80">
        <f t="shared" si="1100"/>
        <v>0</v>
      </c>
      <c r="DI71" s="14"/>
      <c r="DJ71" s="11">
        <f>SUM(BW71*DI71*6)</f>
        <v>0</v>
      </c>
      <c r="DK71" s="14"/>
      <c r="DL71" s="80">
        <f>SUM(BW71*DK71*8)</f>
        <v>0</v>
      </c>
      <c r="DM71" s="14"/>
      <c r="DN71" s="80">
        <f>SUM(DM71*BX71*5*6)</f>
        <v>0</v>
      </c>
      <c r="DO71" s="14"/>
      <c r="DP71" s="80">
        <f>SUM(DO71*BX71*4*6)</f>
        <v>0</v>
      </c>
      <c r="DQ71" s="14"/>
      <c r="DR71" s="10">
        <f>SUM(DQ71*50)</f>
        <v>0</v>
      </c>
      <c r="DS71" s="81">
        <f t="shared" si="1101"/>
        <v>78.166666666666671</v>
      </c>
      <c r="DT71" s="81">
        <f t="shared" si="1102"/>
        <v>53.666666666666671</v>
      </c>
      <c r="DU71" s="112">
        <f t="shared" si="39"/>
        <v>53.666666666666664</v>
      </c>
      <c r="DV71" s="2"/>
      <c r="EA71" s="24"/>
      <c r="EB71" s="10"/>
      <c r="EC71" s="142"/>
      <c r="ED71" s="142"/>
      <c r="EE71" s="4"/>
      <c r="EF71" s="4"/>
      <c r="EG71" s="4"/>
      <c r="EH71" s="4"/>
      <c r="EI71" s="4"/>
      <c r="EJ71" s="4"/>
      <c r="EK71" s="4"/>
      <c r="EL71" s="4"/>
      <c r="EM71" s="4"/>
      <c r="EN71" s="4"/>
      <c r="EO71" s="9">
        <f t="shared" si="1103"/>
        <v>34</v>
      </c>
      <c r="EP71" s="9">
        <f t="shared" si="1104"/>
        <v>18</v>
      </c>
      <c r="EQ71" s="9">
        <f t="shared" si="1105"/>
        <v>18</v>
      </c>
      <c r="ER71" s="9">
        <f t="shared" si="1106"/>
        <v>0</v>
      </c>
      <c r="ES71" s="9">
        <f t="shared" si="1107"/>
        <v>0</v>
      </c>
      <c r="ET71" s="9">
        <f t="shared" si="1108"/>
        <v>0</v>
      </c>
      <c r="EU71" s="9">
        <f t="shared" si="1109"/>
        <v>0</v>
      </c>
      <c r="EV71" s="9">
        <f t="shared" si="1110"/>
        <v>0</v>
      </c>
      <c r="EW71" s="9">
        <f t="shared" si="1111"/>
        <v>0</v>
      </c>
      <c r="EX71" s="9">
        <f t="shared" si="1112"/>
        <v>0</v>
      </c>
      <c r="EY71" s="9">
        <f t="shared" si="1113"/>
        <v>3.4</v>
      </c>
      <c r="EZ71" s="9">
        <f t="shared" si="1114"/>
        <v>0</v>
      </c>
      <c r="FA71" s="9">
        <f t="shared" si="1115"/>
        <v>0</v>
      </c>
      <c r="FB71" s="9">
        <f t="shared" si="1116"/>
        <v>0</v>
      </c>
      <c r="FC71" s="9">
        <f t="shared" si="1117"/>
        <v>0</v>
      </c>
      <c r="FD71" s="9">
        <f t="shared" si="1118"/>
        <v>0</v>
      </c>
      <c r="FE71" s="9">
        <f t="shared" si="1119"/>
        <v>0</v>
      </c>
      <c r="FF71" s="9">
        <f t="shared" si="1120"/>
        <v>0</v>
      </c>
      <c r="FG71" s="9">
        <f t="shared" si="1121"/>
        <v>0</v>
      </c>
      <c r="FH71" s="9">
        <f t="shared" si="1122"/>
        <v>0</v>
      </c>
      <c r="FI71" s="9">
        <f t="shared" si="1123"/>
        <v>0</v>
      </c>
      <c r="FJ71" s="9">
        <f t="shared" si="1124"/>
        <v>0</v>
      </c>
      <c r="FK71" s="9">
        <f t="shared" si="1125"/>
        <v>0</v>
      </c>
      <c r="FL71" s="9">
        <f t="shared" si="1126"/>
        <v>1</v>
      </c>
      <c r="FM71" s="9">
        <f t="shared" si="1127"/>
        <v>22</v>
      </c>
      <c r="FN71" s="9">
        <f t="shared" si="1128"/>
        <v>0</v>
      </c>
      <c r="FO71" s="9">
        <f t="shared" si="1129"/>
        <v>0</v>
      </c>
      <c r="FP71" s="9">
        <f t="shared" si="1130"/>
        <v>0</v>
      </c>
      <c r="FQ71" s="9">
        <f t="shared" si="1131"/>
        <v>0</v>
      </c>
      <c r="FR71" s="9">
        <f t="shared" si="1132"/>
        <v>1</v>
      </c>
      <c r="FS71" s="9">
        <f t="shared" si="1133"/>
        <v>3.6666666666666665</v>
      </c>
      <c r="FT71" s="9">
        <f t="shared" si="1134"/>
        <v>0</v>
      </c>
      <c r="FU71" s="9">
        <f t="shared" si="1135"/>
        <v>0</v>
      </c>
      <c r="FV71" s="9">
        <f t="shared" si="1136"/>
        <v>0</v>
      </c>
      <c r="FW71" s="9">
        <f t="shared" si="1137"/>
        <v>0</v>
      </c>
      <c r="FX71" s="9">
        <f t="shared" si="1138"/>
        <v>0</v>
      </c>
      <c r="FY71" s="9">
        <f t="shared" si="1139"/>
        <v>0</v>
      </c>
      <c r="FZ71" s="9">
        <f t="shared" si="1140"/>
        <v>0</v>
      </c>
      <c r="GA71" s="9">
        <f t="shared" si="1141"/>
        <v>0</v>
      </c>
      <c r="GB71" s="9">
        <f t="shared" si="1142"/>
        <v>0</v>
      </c>
      <c r="GC71" s="9">
        <f t="shared" si="1143"/>
        <v>0</v>
      </c>
      <c r="GD71" s="9">
        <f t="shared" si="1144"/>
        <v>0</v>
      </c>
      <c r="GE71" s="9">
        <f t="shared" si="1145"/>
        <v>0</v>
      </c>
      <c r="GF71" s="9">
        <f t="shared" si="1146"/>
        <v>0</v>
      </c>
      <c r="GG71" s="9">
        <f t="shared" si="1147"/>
        <v>0</v>
      </c>
      <c r="GH71" s="9">
        <f t="shared" si="1148"/>
        <v>81.066666666666677</v>
      </c>
      <c r="GI71" s="9">
        <f t="shared" si="1149"/>
        <v>55.666666666666671</v>
      </c>
      <c r="GJ71" s="133"/>
      <c r="GK71" s="134"/>
      <c r="GL71" s="4"/>
      <c r="GM71" s="223"/>
      <c r="GN71" s="4"/>
      <c r="GO71" s="138"/>
      <c r="GQ71" s="9"/>
      <c r="GR71" s="9"/>
      <c r="GS71" s="1"/>
      <c r="GT71" s="128"/>
      <c r="GU71" s="32"/>
      <c r="GV71" s="4"/>
      <c r="GW71" s="40"/>
    </row>
    <row r="72" spans="1:205" ht="24.95" customHeight="1" x14ac:dyDescent="0.35">
      <c r="A72" s="24"/>
      <c r="B72" s="1" t="s">
        <v>90</v>
      </c>
      <c r="C72" s="128" t="s">
        <v>96</v>
      </c>
      <c r="D72" s="127" t="s">
        <v>92</v>
      </c>
      <c r="E72" s="128" t="s">
        <v>93</v>
      </c>
      <c r="F72" s="128" t="s">
        <v>189</v>
      </c>
      <c r="G72" s="143">
        <v>1</v>
      </c>
      <c r="H72" s="128">
        <v>100</v>
      </c>
      <c r="I72" s="128">
        <v>1</v>
      </c>
      <c r="J72" s="128">
        <v>5</v>
      </c>
      <c r="K72" s="128">
        <f>SUM(J72)*2</f>
        <v>10</v>
      </c>
      <c r="L72" s="153">
        <v>6</v>
      </c>
      <c r="M72" s="129">
        <f>SUM(N72+P72+R72+T72+V72)</f>
        <v>6</v>
      </c>
      <c r="N72" s="14">
        <v>2</v>
      </c>
      <c r="O72" s="11">
        <f>SUM(N72)*I72</f>
        <v>2</v>
      </c>
      <c r="P72" s="14">
        <v>4</v>
      </c>
      <c r="Q72" s="11">
        <f>J72*P72</f>
        <v>20</v>
      </c>
      <c r="R72" s="14"/>
      <c r="S72" s="11">
        <f>SUM(R72)*J72</f>
        <v>0</v>
      </c>
      <c r="T72" s="14"/>
      <c r="U72" s="11">
        <f>SUM(T72)*K72</f>
        <v>0</v>
      </c>
      <c r="V72" s="14"/>
      <c r="W72" s="11">
        <f>SUM(V72)*J72*5</f>
        <v>0</v>
      </c>
      <c r="X72" s="80">
        <f>SUM(J72*AX72*2+K72*AZ72*2)</f>
        <v>0</v>
      </c>
      <c r="Y72" s="338">
        <f>SUM(L72*15/100*J72)</f>
        <v>4.5</v>
      </c>
      <c r="Z72" s="14"/>
      <c r="AA72" s="11"/>
      <c r="AB72" s="14"/>
      <c r="AC72" s="80">
        <f>SUM(AB72)*3*H72/5</f>
        <v>0</v>
      </c>
      <c r="AD72" s="14"/>
      <c r="AE72" s="82">
        <f>SUM(AD72*H72*(30+4))</f>
        <v>0</v>
      </c>
      <c r="AF72" s="14"/>
      <c r="AG72" s="11">
        <f>SUM(AF72*H72*3)</f>
        <v>0</v>
      </c>
      <c r="AH72" s="14"/>
      <c r="AI72" s="80">
        <f>SUM(AH72*H72/3)</f>
        <v>0</v>
      </c>
      <c r="AJ72" s="14"/>
      <c r="AK72" s="80">
        <f>SUM(AJ72*H72*2/3)</f>
        <v>0</v>
      </c>
      <c r="AL72" s="14"/>
      <c r="AM72" s="11">
        <f>SUM(AL72*H72)</f>
        <v>0</v>
      </c>
      <c r="AN72" s="14"/>
      <c r="AO72" s="11">
        <f>SUM(AN72*J72)</f>
        <v>0</v>
      </c>
      <c r="AP72" s="14"/>
      <c r="AQ72" s="80">
        <f>SUM(AP72*H72*2)</f>
        <v>0</v>
      </c>
      <c r="AR72" s="14">
        <v>1</v>
      </c>
      <c r="AS72" s="80">
        <f>AR72*J72*6</f>
        <v>30</v>
      </c>
      <c r="AT72" s="14"/>
      <c r="AU72" s="80">
        <f t="shared" si="1093"/>
        <v>0</v>
      </c>
      <c r="AV72" s="14"/>
      <c r="AW72" s="11">
        <f t="shared" si="1094"/>
        <v>0</v>
      </c>
      <c r="AX72" s="14"/>
      <c r="AY72" s="80">
        <f>SUM(J72*AX72*8)</f>
        <v>0</v>
      </c>
      <c r="AZ72" s="14"/>
      <c r="BA72" s="80">
        <f>SUM(AZ72*K72*5*6)</f>
        <v>0</v>
      </c>
      <c r="BB72" s="14"/>
      <c r="BC72" s="80">
        <f>SUM(BB72*K72*4*6)</f>
        <v>0</v>
      </c>
      <c r="BD72" s="14"/>
      <c r="BE72" s="10">
        <f>SUM(BD72*50)</f>
        <v>0</v>
      </c>
      <c r="BF72" s="81">
        <f t="shared" si="1098"/>
        <v>56.5</v>
      </c>
      <c r="BG72" s="81">
        <f t="shared" si="1099"/>
        <v>52</v>
      </c>
      <c r="BH72" s="81"/>
      <c r="BI72" s="81"/>
      <c r="BJ72" s="4"/>
      <c r="BK72" s="4"/>
      <c r="BL72" s="4"/>
      <c r="BM72" s="141"/>
      <c r="BN72" s="24"/>
      <c r="BO72" s="1" t="s">
        <v>104</v>
      </c>
      <c r="BP72" s="240" t="s">
        <v>105</v>
      </c>
      <c r="BQ72" s="142"/>
      <c r="BR72" s="128" t="s">
        <v>106</v>
      </c>
      <c r="BS72" s="167"/>
      <c r="BT72" s="128">
        <v>2</v>
      </c>
      <c r="BU72" s="128"/>
      <c r="BV72" s="128"/>
      <c r="BW72" s="128"/>
      <c r="BX72" s="128"/>
      <c r="BY72" s="1"/>
      <c r="BZ72" s="129">
        <f t="shared" ref="BZ72" si="1153">SUM(CA72+CC72+CE72+CG72+CI72)</f>
        <v>0</v>
      </c>
      <c r="CA72" s="14"/>
      <c r="CB72" s="11">
        <f t="shared" ref="CB72:CB78" si="1154">SUM(CA72)*BV72</f>
        <v>0</v>
      </c>
      <c r="CC72" s="14"/>
      <c r="CD72" s="11">
        <f t="shared" ref="CD72" si="1155">BW72*CC72</f>
        <v>0</v>
      </c>
      <c r="CE72" s="14"/>
      <c r="CF72" s="11">
        <f t="shared" ref="CF72:CF78" si="1156">SUM(CE72)*BW72</f>
        <v>0</v>
      </c>
      <c r="CG72" s="14"/>
      <c r="CH72" s="11">
        <f t="shared" ref="CH72:CH78" si="1157">SUM(CG72)*BX72</f>
        <v>0</v>
      </c>
      <c r="CI72" s="14"/>
      <c r="CJ72" s="11">
        <f t="shared" ref="CJ72:CJ78" si="1158">SUM(CI72)*BW72*5</f>
        <v>0</v>
      </c>
      <c r="CK72" s="80">
        <f>SUM(BW72*DK72*2+BX72*DM72*2+BX72*DO72*2)</f>
        <v>0</v>
      </c>
      <c r="CL72" s="80"/>
      <c r="CM72" s="14"/>
      <c r="CN72" s="11"/>
      <c r="CO72" s="14"/>
      <c r="CP72" s="80">
        <f t="shared" ref="CP72" si="1159">SUM(CO72)*3*BU72/5</f>
        <v>0</v>
      </c>
      <c r="CQ72" s="14"/>
      <c r="CR72" s="82">
        <f t="shared" ref="CR72" si="1160">SUM(CQ72*BU72*(30+4))</f>
        <v>0</v>
      </c>
      <c r="CS72" s="14"/>
      <c r="CT72" s="11">
        <f t="shared" ref="CT72" si="1161">SUM(CS72*BU72*3)</f>
        <v>0</v>
      </c>
      <c r="CU72" s="14"/>
      <c r="CV72" s="80">
        <f t="shared" ref="CV72" si="1162">SUM(CU72*BU72/3)</f>
        <v>0</v>
      </c>
      <c r="CW72" s="14"/>
      <c r="CX72" s="80">
        <f t="shared" ref="CX72" si="1163">SUM(CW72*BU72*2/3)</f>
        <v>0</v>
      </c>
      <c r="CY72" s="14"/>
      <c r="CZ72" s="11">
        <f t="shared" ref="CZ72" si="1164">SUM(CY72*BU72)</f>
        <v>0</v>
      </c>
      <c r="DA72" s="14"/>
      <c r="DB72" s="11">
        <f t="shared" ref="DB72" si="1165">SUM(DA72*BW72)</f>
        <v>0</v>
      </c>
      <c r="DC72" s="14"/>
      <c r="DD72" s="80">
        <f t="shared" ref="DD72" si="1166">SUM(DC72*BU72*2)</f>
        <v>0</v>
      </c>
      <c r="DE72" s="14"/>
      <c r="DF72" s="80">
        <f>SUM(DE72*BW72*2)</f>
        <v>0</v>
      </c>
      <c r="DG72" s="14"/>
      <c r="DH72" s="80">
        <f t="shared" si="1100"/>
        <v>0</v>
      </c>
      <c r="DI72" s="14"/>
      <c r="DJ72" s="11">
        <f t="shared" ref="DJ72" si="1167">SUM(DI72*BU72/3)</f>
        <v>0</v>
      </c>
      <c r="DK72" s="14"/>
      <c r="DL72" s="80">
        <f t="shared" ref="DL72" si="1168">SUM(DK72*BU72/3)</f>
        <v>0</v>
      </c>
      <c r="DM72" s="14"/>
      <c r="DN72" s="80">
        <f t="shared" ref="DN72" si="1169">SUM(DM72*BX72*5*6)</f>
        <v>0</v>
      </c>
      <c r="DO72" s="14">
        <v>1</v>
      </c>
      <c r="DP72" s="10">
        <f t="shared" ref="DP72:DR72" si="1170">SUM(DO72*50)/2</f>
        <v>25</v>
      </c>
      <c r="DQ72" s="14"/>
      <c r="DR72" s="10">
        <f t="shared" si="1170"/>
        <v>0</v>
      </c>
      <c r="DS72" s="81">
        <f t="shared" si="1101"/>
        <v>25</v>
      </c>
      <c r="DT72" s="81">
        <f>DN72+DL72+DJ72+DF72+DD72+CK72+CJ72+CH72+CF72+CD72+CB72</f>
        <v>0</v>
      </c>
      <c r="DU72" s="112">
        <f t="shared" si="39"/>
        <v>0</v>
      </c>
      <c r="DV72" s="140"/>
      <c r="DW72" s="4"/>
      <c r="DX72" s="4"/>
      <c r="DY72" s="4"/>
      <c r="DZ72" s="141"/>
      <c r="EA72" s="24"/>
      <c r="EB72" s="10"/>
      <c r="EC72" s="167"/>
      <c r="ED72" s="167"/>
      <c r="EE72" s="4"/>
      <c r="EF72" s="4"/>
      <c r="EG72" s="4"/>
      <c r="EH72" s="4"/>
      <c r="EI72" s="4"/>
      <c r="EJ72" s="4"/>
      <c r="EK72" s="4"/>
      <c r="EL72" s="4"/>
      <c r="EM72" s="4"/>
      <c r="EN72" s="4"/>
      <c r="EO72" s="9">
        <f t="shared" si="1103"/>
        <v>2</v>
      </c>
      <c r="EP72" s="9">
        <f t="shared" si="1104"/>
        <v>4</v>
      </c>
      <c r="EQ72" s="9">
        <f t="shared" si="1105"/>
        <v>20</v>
      </c>
      <c r="ER72" s="9">
        <f t="shared" si="1106"/>
        <v>0</v>
      </c>
      <c r="ES72" s="9">
        <f t="shared" si="1107"/>
        <v>0</v>
      </c>
      <c r="ET72" s="9">
        <f t="shared" si="1108"/>
        <v>0</v>
      </c>
      <c r="EU72" s="9">
        <f t="shared" si="1109"/>
        <v>0</v>
      </c>
      <c r="EV72" s="9">
        <f t="shared" si="1110"/>
        <v>0</v>
      </c>
      <c r="EW72" s="9">
        <f t="shared" si="1111"/>
        <v>0</v>
      </c>
      <c r="EX72" s="9">
        <f t="shared" si="1112"/>
        <v>0</v>
      </c>
      <c r="EY72" s="9">
        <f t="shared" si="1113"/>
        <v>4.5</v>
      </c>
      <c r="EZ72" s="9">
        <f t="shared" si="1114"/>
        <v>0</v>
      </c>
      <c r="FA72" s="9">
        <f t="shared" si="1115"/>
        <v>0</v>
      </c>
      <c r="FB72" s="9">
        <f t="shared" si="1116"/>
        <v>0</v>
      </c>
      <c r="FC72" s="9">
        <f t="shared" si="1117"/>
        <v>0</v>
      </c>
      <c r="FD72" s="9">
        <f t="shared" si="1118"/>
        <v>0</v>
      </c>
      <c r="FE72" s="9">
        <f t="shared" si="1119"/>
        <v>0</v>
      </c>
      <c r="FF72" s="9">
        <f t="shared" si="1120"/>
        <v>0</v>
      </c>
      <c r="FG72" s="9">
        <f t="shared" si="1121"/>
        <v>0</v>
      </c>
      <c r="FH72" s="9">
        <f t="shared" si="1122"/>
        <v>0</v>
      </c>
      <c r="FI72" s="9">
        <f t="shared" si="1123"/>
        <v>0</v>
      </c>
      <c r="FJ72" s="9">
        <f t="shared" si="1124"/>
        <v>0</v>
      </c>
      <c r="FK72" s="9">
        <f t="shared" si="1125"/>
        <v>0</v>
      </c>
      <c r="FL72" s="9">
        <f t="shared" si="1126"/>
        <v>0</v>
      </c>
      <c r="FM72" s="9">
        <f t="shared" si="1127"/>
        <v>0</v>
      </c>
      <c r="FN72" s="9">
        <f t="shared" si="1128"/>
        <v>0</v>
      </c>
      <c r="FO72" s="9">
        <f t="shared" si="1129"/>
        <v>0</v>
      </c>
      <c r="FP72" s="9">
        <f t="shared" si="1130"/>
        <v>0</v>
      </c>
      <c r="FQ72" s="9">
        <f t="shared" si="1131"/>
        <v>0</v>
      </c>
      <c r="FR72" s="9">
        <f t="shared" si="1132"/>
        <v>1</v>
      </c>
      <c r="FS72" s="9">
        <f t="shared" si="1133"/>
        <v>30</v>
      </c>
      <c r="FT72" s="9">
        <f t="shared" si="1134"/>
        <v>0</v>
      </c>
      <c r="FU72" s="9">
        <f t="shared" si="1135"/>
        <v>0</v>
      </c>
      <c r="FV72" s="9">
        <f t="shared" si="1136"/>
        <v>0</v>
      </c>
      <c r="FW72" s="9">
        <f t="shared" si="1137"/>
        <v>0</v>
      </c>
      <c r="FX72" s="9">
        <f t="shared" si="1138"/>
        <v>0</v>
      </c>
      <c r="FY72" s="9">
        <f t="shared" si="1139"/>
        <v>0</v>
      </c>
      <c r="FZ72" s="9">
        <f t="shared" si="1140"/>
        <v>0</v>
      </c>
      <c r="GA72" s="9">
        <f t="shared" si="1141"/>
        <v>0</v>
      </c>
      <c r="GB72" s="9">
        <f t="shared" si="1142"/>
        <v>0</v>
      </c>
      <c r="GC72" s="9">
        <f t="shared" si="1143"/>
        <v>0</v>
      </c>
      <c r="GD72" s="9">
        <f t="shared" si="1144"/>
        <v>1</v>
      </c>
      <c r="GE72" s="9">
        <f t="shared" si="1145"/>
        <v>25</v>
      </c>
      <c r="GF72" s="9">
        <f t="shared" si="1146"/>
        <v>0</v>
      </c>
      <c r="GG72" s="9">
        <f t="shared" si="1147"/>
        <v>0</v>
      </c>
      <c r="GH72" s="9">
        <f t="shared" si="1148"/>
        <v>81.5</v>
      </c>
      <c r="GI72" s="9">
        <f t="shared" si="1149"/>
        <v>52</v>
      </c>
      <c r="GJ72" s="133"/>
      <c r="GK72" s="134"/>
      <c r="GL72" s="4"/>
      <c r="GM72" s="223"/>
      <c r="GN72" s="4"/>
      <c r="GO72" s="138"/>
      <c r="GQ72" s="9"/>
      <c r="GR72" s="9"/>
      <c r="GS72" s="204"/>
      <c r="GT72" s="128"/>
      <c r="GU72" s="32"/>
      <c r="GV72" s="4"/>
      <c r="GW72" s="40"/>
    </row>
    <row r="73" spans="1:205" ht="24.95" customHeight="1" x14ac:dyDescent="0.35">
      <c r="A73" s="24"/>
      <c r="B73" s="2"/>
      <c r="C73" s="2"/>
      <c r="BF73" s="2"/>
      <c r="BG73" s="2"/>
      <c r="BH73" s="81"/>
      <c r="BI73" s="81"/>
      <c r="BJ73" s="4"/>
      <c r="BK73" s="4"/>
      <c r="BL73" s="4"/>
      <c r="BM73" s="141"/>
      <c r="BN73" s="24"/>
      <c r="BO73" s="1" t="s">
        <v>90</v>
      </c>
      <c r="BP73" s="128" t="s">
        <v>96</v>
      </c>
      <c r="BQ73" s="127" t="s">
        <v>92</v>
      </c>
      <c r="BR73" s="128" t="s">
        <v>93</v>
      </c>
      <c r="BS73" s="128" t="s">
        <v>97</v>
      </c>
      <c r="BT73" s="143" t="s">
        <v>95</v>
      </c>
      <c r="BU73" s="128">
        <v>100</v>
      </c>
      <c r="BV73" s="128">
        <v>1</v>
      </c>
      <c r="BW73" s="128">
        <v>5</v>
      </c>
      <c r="BX73" s="128">
        <f>SUM(BW73)*2</f>
        <v>10</v>
      </c>
      <c r="BY73" s="153">
        <v>2</v>
      </c>
      <c r="BZ73" s="129">
        <f>SUM(CA73+CC73+CE73+CG73+CI73)</f>
        <v>2</v>
      </c>
      <c r="CA73" s="14">
        <v>2</v>
      </c>
      <c r="CB73" s="11">
        <f>SUM(CA73)*BV73</f>
        <v>2</v>
      </c>
      <c r="CC73" s="14"/>
      <c r="CD73" s="11">
        <f>BW73*CC73</f>
        <v>0</v>
      </c>
      <c r="CE73" s="14"/>
      <c r="CF73" s="11">
        <f>SUM(CE73)*BW73</f>
        <v>0</v>
      </c>
      <c r="CG73" s="14"/>
      <c r="CH73" s="11">
        <f>SUM(CG73)*BX73</f>
        <v>0</v>
      </c>
      <c r="CI73" s="14"/>
      <c r="CJ73" s="11">
        <f>SUM(CI73)*BW73*5</f>
        <v>0</v>
      </c>
      <c r="CK73" s="80">
        <f>SUM(BW73*DK73*2+BX73*DM73*2)</f>
        <v>0</v>
      </c>
      <c r="CL73" s="81">
        <f>SUM(BY73*15/100*BW73)</f>
        <v>1.5</v>
      </c>
      <c r="CM73" s="14"/>
      <c r="CN73" s="11"/>
      <c r="CO73" s="14"/>
      <c r="CP73" s="80">
        <f>SUM(CO73)*3*BU73/5</f>
        <v>0</v>
      </c>
      <c r="CQ73" s="14"/>
      <c r="CR73" s="82">
        <f>SUM(CQ73*BU73*(30+4))</f>
        <v>0</v>
      </c>
      <c r="CS73" s="14"/>
      <c r="CT73" s="11">
        <f>SUM(CS73*BU73*3)</f>
        <v>0</v>
      </c>
      <c r="CU73" s="14"/>
      <c r="CV73" s="80">
        <f>SUM(CU73*BU73/3)</f>
        <v>0</v>
      </c>
      <c r="CW73" s="14"/>
      <c r="CX73" s="80">
        <f>SUM(CW73*BU73*2/3)</f>
        <v>0</v>
      </c>
      <c r="CY73" s="14"/>
      <c r="CZ73" s="11">
        <f>SUM(CY73*BU73)</f>
        <v>0</v>
      </c>
      <c r="DA73" s="14"/>
      <c r="DB73" s="11">
        <f>SUM(DA73*BW73)</f>
        <v>0</v>
      </c>
      <c r="DC73" s="14"/>
      <c r="DD73" s="80">
        <f>SUM(DC73*BU73*2)</f>
        <v>0</v>
      </c>
      <c r="DE73" s="14"/>
      <c r="DF73" s="80">
        <f>SUM(BW73*DE73*6)</f>
        <v>0</v>
      </c>
      <c r="DG73" s="14"/>
      <c r="DH73" s="80">
        <f>DG73*BU73/3</f>
        <v>0</v>
      </c>
      <c r="DI73" s="14"/>
      <c r="DJ73" s="11">
        <f>SUM(BW73*DI73*6)</f>
        <v>0</v>
      </c>
      <c r="DK73" s="14"/>
      <c r="DL73" s="80">
        <f>SUM(BW73*DK73*8)</f>
        <v>0</v>
      </c>
      <c r="DM73" s="14"/>
      <c r="DN73" s="80">
        <f>SUM(DM73*BX73*5*6)</f>
        <v>0</v>
      </c>
      <c r="DO73" s="14"/>
      <c r="DP73" s="80">
        <f>SUM(DO73*BX73*4*6)</f>
        <v>0</v>
      </c>
      <c r="DQ73" s="14"/>
      <c r="DR73" s="10">
        <f>SUM(DQ73*50)</f>
        <v>0</v>
      </c>
      <c r="DS73" s="81">
        <f>CB73+CD73+CF73+CH73+CJ73+CK73+CL73+CN73+CP73+CR73+CT73+CV73+CX73+CZ73+DB73+DD73+DF73+DH73+DJ73+DL73+DN73+DP73+DR73</f>
        <v>3.5</v>
      </c>
      <c r="DT73" s="81">
        <f>DP73+DN73+DL73+DJ73+DF73+DD73+CK73+CJ73+CH73+CF73+CD73+CB73</f>
        <v>2</v>
      </c>
      <c r="DU73" s="112">
        <f t="shared" si="39"/>
        <v>2</v>
      </c>
      <c r="DV73" s="140"/>
      <c r="DW73" s="4"/>
      <c r="DX73" s="4"/>
      <c r="DY73" s="4"/>
      <c r="DZ73" s="141"/>
      <c r="EA73" s="24"/>
      <c r="EB73" s="10"/>
      <c r="EC73" s="142"/>
      <c r="ED73" s="142"/>
      <c r="EE73" s="4"/>
      <c r="EF73" s="4"/>
      <c r="EG73" s="4"/>
      <c r="EH73" s="4"/>
      <c r="EI73" s="4"/>
      <c r="EJ73" s="4"/>
      <c r="EK73" s="4"/>
      <c r="EL73" s="4"/>
      <c r="EM73" s="4"/>
      <c r="EN73" s="4"/>
      <c r="EO73" s="9">
        <f t="shared" si="1103"/>
        <v>2</v>
      </c>
      <c r="EP73" s="9">
        <f t="shared" si="1104"/>
        <v>0</v>
      </c>
      <c r="EQ73" s="9">
        <f t="shared" si="1105"/>
        <v>0</v>
      </c>
      <c r="ER73" s="9">
        <f t="shared" si="1106"/>
        <v>0</v>
      </c>
      <c r="ES73" s="9">
        <f t="shared" si="1107"/>
        <v>0</v>
      </c>
      <c r="ET73" s="9">
        <f t="shared" si="1108"/>
        <v>0</v>
      </c>
      <c r="EU73" s="9">
        <f t="shared" si="1109"/>
        <v>0</v>
      </c>
      <c r="EV73" s="9">
        <f t="shared" si="1110"/>
        <v>0</v>
      </c>
      <c r="EW73" s="9">
        <f t="shared" si="1111"/>
        <v>0</v>
      </c>
      <c r="EX73" s="9">
        <f t="shared" si="1112"/>
        <v>0</v>
      </c>
      <c r="EY73" s="9">
        <f t="shared" si="1113"/>
        <v>1.5</v>
      </c>
      <c r="EZ73" s="9">
        <f t="shared" si="1114"/>
        <v>0</v>
      </c>
      <c r="FA73" s="9">
        <f t="shared" si="1115"/>
        <v>0</v>
      </c>
      <c r="FB73" s="9">
        <f t="shared" si="1116"/>
        <v>0</v>
      </c>
      <c r="FC73" s="9">
        <f t="shared" si="1117"/>
        <v>0</v>
      </c>
      <c r="FD73" s="9">
        <f t="shared" si="1118"/>
        <v>0</v>
      </c>
      <c r="FE73" s="9">
        <f t="shared" si="1119"/>
        <v>0</v>
      </c>
      <c r="FF73" s="9">
        <f t="shared" si="1120"/>
        <v>0</v>
      </c>
      <c r="FG73" s="9">
        <f t="shared" si="1121"/>
        <v>0</v>
      </c>
      <c r="FH73" s="9">
        <f t="shared" si="1122"/>
        <v>0</v>
      </c>
      <c r="FI73" s="9">
        <f t="shared" si="1123"/>
        <v>0</v>
      </c>
      <c r="FJ73" s="9">
        <f t="shared" si="1124"/>
        <v>0</v>
      </c>
      <c r="FK73" s="9">
        <f t="shared" si="1125"/>
        <v>0</v>
      </c>
      <c r="FL73" s="9">
        <f t="shared" si="1126"/>
        <v>0</v>
      </c>
      <c r="FM73" s="9">
        <f t="shared" si="1127"/>
        <v>0</v>
      </c>
      <c r="FN73" s="9">
        <f t="shared" si="1128"/>
        <v>0</v>
      </c>
      <c r="FO73" s="9">
        <f t="shared" si="1129"/>
        <v>0</v>
      </c>
      <c r="FP73" s="9">
        <f t="shared" si="1130"/>
        <v>0</v>
      </c>
      <c r="FQ73" s="9">
        <f t="shared" si="1131"/>
        <v>0</v>
      </c>
      <c r="FR73" s="9">
        <f t="shared" si="1132"/>
        <v>0</v>
      </c>
      <c r="FS73" s="9">
        <f t="shared" si="1133"/>
        <v>0</v>
      </c>
      <c r="FT73" s="9">
        <f t="shared" si="1134"/>
        <v>0</v>
      </c>
      <c r="FU73" s="9">
        <f t="shared" si="1135"/>
        <v>0</v>
      </c>
      <c r="FV73" s="9">
        <f t="shared" si="1136"/>
        <v>0</v>
      </c>
      <c r="FW73" s="9">
        <f t="shared" si="1137"/>
        <v>0</v>
      </c>
      <c r="FX73" s="9">
        <f t="shared" si="1138"/>
        <v>0</v>
      </c>
      <c r="FY73" s="9">
        <f t="shared" si="1139"/>
        <v>0</v>
      </c>
      <c r="FZ73" s="9">
        <f t="shared" si="1140"/>
        <v>0</v>
      </c>
      <c r="GA73" s="9">
        <f t="shared" si="1141"/>
        <v>0</v>
      </c>
      <c r="GB73" s="9">
        <f t="shared" si="1142"/>
        <v>0</v>
      </c>
      <c r="GC73" s="9">
        <f t="shared" si="1143"/>
        <v>0</v>
      </c>
      <c r="GD73" s="9">
        <f t="shared" si="1144"/>
        <v>0</v>
      </c>
      <c r="GE73" s="9">
        <f t="shared" si="1145"/>
        <v>0</v>
      </c>
      <c r="GF73" s="9">
        <f t="shared" si="1146"/>
        <v>0</v>
      </c>
      <c r="GG73" s="9">
        <f t="shared" si="1147"/>
        <v>0</v>
      </c>
      <c r="GH73" s="9">
        <f t="shared" si="1148"/>
        <v>3.5</v>
      </c>
      <c r="GI73" s="9">
        <f t="shared" si="1149"/>
        <v>2</v>
      </c>
      <c r="GJ73" s="133"/>
      <c r="GK73" s="134"/>
      <c r="GL73" s="4"/>
      <c r="GM73" s="223"/>
      <c r="GN73" s="4"/>
      <c r="GO73" s="138"/>
      <c r="GQ73" s="9"/>
      <c r="GR73" s="9"/>
      <c r="GS73" s="1"/>
      <c r="GT73" s="128"/>
      <c r="GU73" s="32"/>
      <c r="GV73" s="4"/>
      <c r="GW73" s="40"/>
    </row>
    <row r="74" spans="1:205" ht="24.95" customHeight="1" x14ac:dyDescent="0.35">
      <c r="A74" s="24"/>
      <c r="B74" s="144" t="s">
        <v>104</v>
      </c>
      <c r="C74" s="241" t="s">
        <v>105</v>
      </c>
      <c r="D74" s="242"/>
      <c r="E74" s="128" t="s">
        <v>106</v>
      </c>
      <c r="F74" s="243"/>
      <c r="G74" s="143">
        <v>1</v>
      </c>
      <c r="H74" s="128"/>
      <c r="I74" s="128"/>
      <c r="J74" s="128"/>
      <c r="K74" s="128"/>
      <c r="L74" s="144"/>
      <c r="M74" s="147">
        <f t="shared" ref="M74" si="1171">SUM(N74+P74+R74+T74+V74)</f>
        <v>0</v>
      </c>
      <c r="N74" s="148"/>
      <c r="O74" s="149">
        <f t="shared" ref="O74" si="1172">SUM(N74)*I74</f>
        <v>0</v>
      </c>
      <c r="P74" s="148"/>
      <c r="Q74" s="149">
        <f t="shared" ref="Q74" si="1173">J74*P74</f>
        <v>0</v>
      </c>
      <c r="R74" s="148"/>
      <c r="S74" s="149">
        <f t="shared" ref="S74" si="1174">SUM(R74)*J74</f>
        <v>0</v>
      </c>
      <c r="T74" s="148"/>
      <c r="U74" s="149">
        <f t="shared" ref="U74" si="1175">SUM(T74)*K74</f>
        <v>0</v>
      </c>
      <c r="V74" s="148"/>
      <c r="W74" s="149">
        <f t="shared" ref="W74" si="1176">SUM(V74)*J74*5</f>
        <v>0</v>
      </c>
      <c r="X74" s="80">
        <v>0</v>
      </c>
      <c r="Y74" s="337"/>
      <c r="Z74" s="148"/>
      <c r="AA74" s="149"/>
      <c r="AB74" s="148"/>
      <c r="AC74" s="81">
        <f t="shared" ref="AC74" si="1177">SUM(AB74)*3*H74/5</f>
        <v>0</v>
      </c>
      <c r="AD74" s="148"/>
      <c r="AE74" s="201">
        <f t="shared" ref="AE74" si="1178">SUM(AD74*H74*(30+4))</f>
        <v>0</v>
      </c>
      <c r="AF74" s="148"/>
      <c r="AG74" s="149">
        <f t="shared" ref="AG74" si="1179">SUM(AF74*H74*3)</f>
        <v>0</v>
      </c>
      <c r="AH74" s="148"/>
      <c r="AI74" s="151">
        <f t="shared" ref="AI74" si="1180">SUM(AH74*H74/3)</f>
        <v>0</v>
      </c>
      <c r="AJ74" s="148"/>
      <c r="AK74" s="80">
        <f t="shared" ref="AK74" si="1181">SUM(AJ74*H74*2/3)</f>
        <v>0</v>
      </c>
      <c r="AL74" s="148"/>
      <c r="AM74" s="149">
        <f>SUM(AL74*H74)</f>
        <v>0</v>
      </c>
      <c r="AN74" s="148"/>
      <c r="AO74" s="149">
        <f t="shared" ref="AO74" si="1182">SUM(AN74*J74)</f>
        <v>0</v>
      </c>
      <c r="AP74" s="148"/>
      <c r="AQ74" s="81">
        <f t="shared" ref="AQ74" si="1183">SUM(AP74*H74*2)</f>
        <v>0</v>
      </c>
      <c r="AR74" s="148"/>
      <c r="AS74" s="80">
        <f>SUM(AR74*J74*2)</f>
        <v>0</v>
      </c>
      <c r="AT74" s="14"/>
      <c r="AU74" s="80">
        <f t="shared" si="1093"/>
        <v>0</v>
      </c>
      <c r="AV74" s="148"/>
      <c r="AW74" s="11">
        <f>SUM(AV74*H74/3)</f>
        <v>0</v>
      </c>
      <c r="AX74" s="148"/>
      <c r="AY74" s="80">
        <f t="shared" ref="AY74" si="1184">SUM(AX74*H74/3)</f>
        <v>0</v>
      </c>
      <c r="AZ74" s="148"/>
      <c r="BA74" s="80">
        <f t="shared" ref="BA74" si="1185">SUM(AZ74*K74*5*6)</f>
        <v>0</v>
      </c>
      <c r="BB74" s="148">
        <v>1</v>
      </c>
      <c r="BC74" s="10">
        <f>SUM(BB74*50)/2</f>
        <v>25</v>
      </c>
      <c r="BD74" s="148"/>
      <c r="BE74" s="10">
        <f>SUM(BD74*50)/2</f>
        <v>0</v>
      </c>
      <c r="BF74" s="81">
        <f t="shared" si="1098"/>
        <v>25</v>
      </c>
      <c r="BG74" s="81">
        <f>BA74+AY74+AW74+AS74+AQ74+X74+W74+U74+S74+Q74+O74</f>
        <v>0</v>
      </c>
      <c r="BH74" s="81"/>
      <c r="BI74" s="81"/>
      <c r="BJ74" s="4"/>
      <c r="BK74" s="4"/>
      <c r="BL74" s="4"/>
      <c r="BM74" s="141"/>
      <c r="BN74" s="24"/>
      <c r="BO74" s="1" t="s">
        <v>90</v>
      </c>
      <c r="BP74" s="127" t="s">
        <v>145</v>
      </c>
      <c r="BQ74" s="127" t="s">
        <v>92</v>
      </c>
      <c r="BR74" s="128" t="s">
        <v>93</v>
      </c>
      <c r="BS74" s="128" t="s">
        <v>146</v>
      </c>
      <c r="BT74" s="128" t="s">
        <v>132</v>
      </c>
      <c r="BU74" s="128">
        <v>45</v>
      </c>
      <c r="BV74" s="128">
        <v>1</v>
      </c>
      <c r="BW74" s="128">
        <v>2</v>
      </c>
      <c r="BX74" s="128">
        <f>SUM(BW74)*2</f>
        <v>4</v>
      </c>
      <c r="BY74" s="1">
        <v>2</v>
      </c>
      <c r="BZ74" s="129">
        <f t="shared" ref="BZ74" si="1186">SUM(CA74+CC74+CE74+CG74+CI74)</f>
        <v>2</v>
      </c>
      <c r="CA74" s="14">
        <v>2</v>
      </c>
      <c r="CB74" s="11">
        <f t="shared" si="1154"/>
        <v>2</v>
      </c>
      <c r="CC74" s="14"/>
      <c r="CD74" s="11">
        <f t="shared" ref="CD74" si="1187">BW74*CC74</f>
        <v>0</v>
      </c>
      <c r="CE74" s="14"/>
      <c r="CF74" s="11">
        <f t="shared" si="1156"/>
        <v>0</v>
      </c>
      <c r="CG74" s="14"/>
      <c r="CH74" s="11">
        <f t="shared" si="1157"/>
        <v>0</v>
      </c>
      <c r="CI74" s="14"/>
      <c r="CJ74" s="11">
        <f t="shared" si="1158"/>
        <v>0</v>
      </c>
      <c r="CK74" s="80">
        <f t="shared" ref="CK74" si="1188">SUM(BW74*DK74*2+BX74*DM74*2)</f>
        <v>0</v>
      </c>
      <c r="CL74" s="81">
        <f t="shared" ref="CL74:CL78" si="1189">SUM(BY74*15/100*BW74)</f>
        <v>0.6</v>
      </c>
      <c r="CM74" s="14"/>
      <c r="CN74" s="11"/>
      <c r="CO74" s="14"/>
      <c r="CP74" s="80">
        <f t="shared" ref="CP74:CP75" si="1190">SUM(CO74)*3*BU74/5</f>
        <v>0</v>
      </c>
      <c r="CQ74" s="14"/>
      <c r="CR74" s="82">
        <f t="shared" ref="CR74:CR78" si="1191">SUM(CQ74*BU74*(30+4))</f>
        <v>0</v>
      </c>
      <c r="CS74" s="14"/>
      <c r="CT74" s="11">
        <f t="shared" ref="CT74" si="1192">SUM(CS74*BU74*3)</f>
        <v>0</v>
      </c>
      <c r="CU74" s="14"/>
      <c r="CV74" s="80">
        <f t="shared" ref="CV74" si="1193">SUM(CU74*BU74/3)</f>
        <v>0</v>
      </c>
      <c r="CW74" s="14"/>
      <c r="CX74" s="80">
        <f t="shared" ref="CX74:CX78" si="1194">SUM(CW74*BU74*2/3)</f>
        <v>0</v>
      </c>
      <c r="CY74" s="14"/>
      <c r="CZ74" s="11">
        <f t="shared" ref="CZ74" si="1195">SUM(CY74*BU74)</f>
        <v>0</v>
      </c>
      <c r="DA74" s="14"/>
      <c r="DB74" s="11">
        <f t="shared" ref="DB74:DB78" si="1196">SUM(DA74*BW74)</f>
        <v>0</v>
      </c>
      <c r="DC74" s="14"/>
      <c r="DD74" s="80">
        <f t="shared" ref="DD74:DD78" si="1197">SUM(DC74*BU74*2)</f>
        <v>0</v>
      </c>
      <c r="DE74" s="14"/>
      <c r="DF74" s="80">
        <f>SUM(BW74*DE74*6)</f>
        <v>0</v>
      </c>
      <c r="DG74" s="14"/>
      <c r="DH74" s="80">
        <f t="shared" si="1100"/>
        <v>0</v>
      </c>
      <c r="DI74" s="14"/>
      <c r="DJ74" s="11">
        <f t="shared" ref="DJ74" si="1198">SUM(BW74*DI74*6)</f>
        <v>0</v>
      </c>
      <c r="DK74" s="14"/>
      <c r="DL74" s="80">
        <f>DK74*BU74/3</f>
        <v>0</v>
      </c>
      <c r="DM74" s="14"/>
      <c r="DN74" s="80">
        <f t="shared" ref="DN74:DN78" si="1199">SUM(DM74*BX74*5*6)</f>
        <v>0</v>
      </c>
      <c r="DO74" s="14"/>
      <c r="DP74" s="80">
        <f t="shared" ref="DP74:DP78" si="1200">SUM(DO74*BX74*4*6)</f>
        <v>0</v>
      </c>
      <c r="DQ74" s="14"/>
      <c r="DR74" s="10">
        <f t="shared" ref="DR74" si="1201">SUM(DQ74*50)</f>
        <v>0</v>
      </c>
      <c r="DS74" s="81">
        <f t="shared" si="1101"/>
        <v>2.6</v>
      </c>
      <c r="DT74" s="81">
        <f t="shared" si="1102"/>
        <v>2</v>
      </c>
      <c r="DU74" s="112">
        <f t="shared" ref="DU74:DU133" si="1202">CB74+CD74+CF74+CK74+DD74+DF74+DH74+DL74+DM74+DN74</f>
        <v>2</v>
      </c>
      <c r="DV74" s="140"/>
      <c r="DW74" s="4"/>
      <c r="DX74" s="4"/>
      <c r="DY74" s="4"/>
      <c r="DZ74" s="141"/>
      <c r="EA74" s="24"/>
      <c r="EB74" s="10"/>
      <c r="EC74" s="142"/>
      <c r="ED74" s="142"/>
      <c r="EE74" s="4"/>
      <c r="EF74" s="4"/>
      <c r="EG74" s="4"/>
      <c r="EH74" s="4"/>
      <c r="EI74" s="4"/>
      <c r="EJ74" s="4"/>
      <c r="EK74" s="4"/>
      <c r="EL74" s="4"/>
      <c r="EM74" s="4"/>
      <c r="EN74" s="4"/>
      <c r="EO74" s="9">
        <f t="shared" si="1103"/>
        <v>2</v>
      </c>
      <c r="EP74" s="9">
        <f t="shared" si="1104"/>
        <v>0</v>
      </c>
      <c r="EQ74" s="9">
        <f t="shared" si="1105"/>
        <v>0</v>
      </c>
      <c r="ER74" s="9">
        <f t="shared" si="1106"/>
        <v>0</v>
      </c>
      <c r="ES74" s="9">
        <f t="shared" si="1107"/>
        <v>0</v>
      </c>
      <c r="ET74" s="9">
        <f t="shared" si="1108"/>
        <v>0</v>
      </c>
      <c r="EU74" s="9">
        <f t="shared" si="1109"/>
        <v>0</v>
      </c>
      <c r="EV74" s="9">
        <f t="shared" si="1110"/>
        <v>0</v>
      </c>
      <c r="EW74" s="9">
        <f t="shared" si="1111"/>
        <v>0</v>
      </c>
      <c r="EX74" s="9">
        <f t="shared" si="1112"/>
        <v>0</v>
      </c>
      <c r="EY74" s="9">
        <f t="shared" si="1113"/>
        <v>0.6</v>
      </c>
      <c r="EZ74" s="9">
        <f t="shared" si="1114"/>
        <v>0</v>
      </c>
      <c r="FA74" s="9">
        <f t="shared" si="1115"/>
        <v>0</v>
      </c>
      <c r="FB74" s="9">
        <f t="shared" si="1116"/>
        <v>0</v>
      </c>
      <c r="FC74" s="9">
        <f t="shared" si="1117"/>
        <v>0</v>
      </c>
      <c r="FD74" s="9">
        <f t="shared" si="1118"/>
        <v>0</v>
      </c>
      <c r="FE74" s="9">
        <f t="shared" si="1119"/>
        <v>0</v>
      </c>
      <c r="FF74" s="9">
        <f t="shared" si="1120"/>
        <v>0</v>
      </c>
      <c r="FG74" s="9">
        <f t="shared" si="1121"/>
        <v>0</v>
      </c>
      <c r="FH74" s="9">
        <f t="shared" si="1122"/>
        <v>0</v>
      </c>
      <c r="FI74" s="9">
        <f t="shared" si="1123"/>
        <v>0</v>
      </c>
      <c r="FJ74" s="9">
        <f t="shared" si="1124"/>
        <v>0</v>
      </c>
      <c r="FK74" s="9">
        <f t="shared" si="1125"/>
        <v>0</v>
      </c>
      <c r="FL74" s="9">
        <f t="shared" si="1126"/>
        <v>0</v>
      </c>
      <c r="FM74" s="9">
        <f t="shared" si="1127"/>
        <v>0</v>
      </c>
      <c r="FN74" s="9">
        <f t="shared" si="1128"/>
        <v>0</v>
      </c>
      <c r="FO74" s="9">
        <f t="shared" si="1129"/>
        <v>0</v>
      </c>
      <c r="FP74" s="9">
        <f t="shared" si="1130"/>
        <v>0</v>
      </c>
      <c r="FQ74" s="9">
        <f t="shared" si="1131"/>
        <v>0</v>
      </c>
      <c r="FR74" s="9">
        <f t="shared" si="1132"/>
        <v>0</v>
      </c>
      <c r="FS74" s="9">
        <f t="shared" si="1133"/>
        <v>0</v>
      </c>
      <c r="FT74" s="9">
        <f t="shared" si="1134"/>
        <v>0</v>
      </c>
      <c r="FU74" s="9">
        <f t="shared" si="1135"/>
        <v>0</v>
      </c>
      <c r="FV74" s="9">
        <f t="shared" si="1136"/>
        <v>0</v>
      </c>
      <c r="FW74" s="9">
        <f t="shared" si="1137"/>
        <v>0</v>
      </c>
      <c r="FX74" s="9">
        <f t="shared" si="1138"/>
        <v>0</v>
      </c>
      <c r="FY74" s="9">
        <f t="shared" si="1139"/>
        <v>0</v>
      </c>
      <c r="FZ74" s="9">
        <f t="shared" si="1140"/>
        <v>0</v>
      </c>
      <c r="GA74" s="9">
        <f t="shared" si="1141"/>
        <v>0</v>
      </c>
      <c r="GB74" s="9">
        <f t="shared" si="1142"/>
        <v>0</v>
      </c>
      <c r="GC74" s="9">
        <f t="shared" si="1143"/>
        <v>0</v>
      </c>
      <c r="GD74" s="9">
        <f t="shared" si="1144"/>
        <v>1</v>
      </c>
      <c r="GE74" s="9">
        <f t="shared" si="1145"/>
        <v>25</v>
      </c>
      <c r="GF74" s="9">
        <f t="shared" si="1146"/>
        <v>0</v>
      </c>
      <c r="GG74" s="9">
        <f t="shared" si="1147"/>
        <v>0</v>
      </c>
      <c r="GH74" s="9">
        <f t="shared" si="1148"/>
        <v>27.6</v>
      </c>
      <c r="GI74" s="9">
        <f t="shared" si="1149"/>
        <v>2</v>
      </c>
      <c r="GJ74" s="133"/>
      <c r="GK74" s="134"/>
      <c r="GL74" s="4"/>
      <c r="GM74" s="223"/>
      <c r="GN74" s="4"/>
      <c r="GO74" s="138"/>
      <c r="GQ74" s="9"/>
      <c r="GR74" s="9"/>
      <c r="GS74" s="1"/>
      <c r="GT74" s="128"/>
      <c r="GU74" s="32"/>
      <c r="GV74" s="4"/>
      <c r="GW74" s="40"/>
    </row>
    <row r="75" spans="1:205" ht="24.95" customHeight="1" x14ac:dyDescent="0.35">
      <c r="A75" s="24"/>
      <c r="BF75" s="81"/>
      <c r="BG75" s="81"/>
      <c r="BH75" s="81"/>
      <c r="BI75" s="81"/>
      <c r="BJ75" s="4"/>
      <c r="BK75" s="4"/>
      <c r="BL75" s="4"/>
      <c r="BM75" s="141"/>
      <c r="BN75" s="24"/>
      <c r="BO75" s="1" t="s">
        <v>90</v>
      </c>
      <c r="BP75" s="128" t="s">
        <v>96</v>
      </c>
      <c r="BQ75" s="127" t="s">
        <v>92</v>
      </c>
      <c r="BR75" s="128" t="s">
        <v>93</v>
      </c>
      <c r="BS75" s="128" t="s">
        <v>131</v>
      </c>
      <c r="BT75" s="127">
        <v>2</v>
      </c>
      <c r="BU75" s="128">
        <v>91</v>
      </c>
      <c r="BV75" s="128">
        <v>1</v>
      </c>
      <c r="BW75" s="128">
        <v>3</v>
      </c>
      <c r="BX75" s="128">
        <f>SUM(BW75)*2</f>
        <v>6</v>
      </c>
      <c r="BY75" s="1">
        <v>4</v>
      </c>
      <c r="BZ75" s="129">
        <f>SUM(CA75+CC75+CE75+CG75+CI75)</f>
        <v>4</v>
      </c>
      <c r="CA75" s="14"/>
      <c r="CB75" s="11">
        <f t="shared" si="1154"/>
        <v>0</v>
      </c>
      <c r="CC75" s="14">
        <v>4</v>
      </c>
      <c r="CD75" s="11">
        <f>BW75*CC75</f>
        <v>12</v>
      </c>
      <c r="CE75" s="14"/>
      <c r="CF75" s="11">
        <f t="shared" si="1156"/>
        <v>0</v>
      </c>
      <c r="CG75" s="14"/>
      <c r="CH75" s="11">
        <f t="shared" si="1157"/>
        <v>0</v>
      </c>
      <c r="CI75" s="14"/>
      <c r="CJ75" s="11">
        <f t="shared" si="1158"/>
        <v>0</v>
      </c>
      <c r="CK75" s="80">
        <f>SUM(BW75*DK75*2+BX75*DM75*2)</f>
        <v>0</v>
      </c>
      <c r="CL75" s="81">
        <f t="shared" si="1189"/>
        <v>1.7999999999999998</v>
      </c>
      <c r="CM75" s="14"/>
      <c r="CN75" s="11"/>
      <c r="CO75" s="14"/>
      <c r="CP75" s="80">
        <f t="shared" si="1190"/>
        <v>0</v>
      </c>
      <c r="CQ75" s="14"/>
      <c r="CR75" s="82">
        <f t="shared" si="1191"/>
        <v>0</v>
      </c>
      <c r="CS75" s="14"/>
      <c r="CT75" s="11">
        <f>SUM(CS75*BU75*3)</f>
        <v>0</v>
      </c>
      <c r="CU75" s="14"/>
      <c r="CV75" s="80">
        <f>SUM(CU75*BU75/3)</f>
        <v>0</v>
      </c>
      <c r="CW75" s="14"/>
      <c r="CX75" s="80">
        <f t="shared" si="1194"/>
        <v>0</v>
      </c>
      <c r="CY75" s="14"/>
      <c r="CZ75" s="11">
        <f>SUM(CY75*BU75)</f>
        <v>0</v>
      </c>
      <c r="DA75" s="14"/>
      <c r="DB75" s="11">
        <f t="shared" si="1196"/>
        <v>0</v>
      </c>
      <c r="DC75" s="14"/>
      <c r="DD75" s="80">
        <f t="shared" si="1197"/>
        <v>0</v>
      </c>
      <c r="DE75" s="14">
        <v>1</v>
      </c>
      <c r="DF75" s="80">
        <f>DE75*BW75*6</f>
        <v>18</v>
      </c>
      <c r="DG75" s="14"/>
      <c r="DH75" s="80">
        <f t="shared" si="1100"/>
        <v>0</v>
      </c>
      <c r="DI75" s="14"/>
      <c r="DJ75" s="11">
        <f>SUM(BW75*DI75*6)</f>
        <v>0</v>
      </c>
      <c r="DK75" s="14"/>
      <c r="DL75" s="80">
        <f>SUM(BW75*DK75*8)</f>
        <v>0</v>
      </c>
      <c r="DM75" s="14"/>
      <c r="DN75" s="80">
        <f t="shared" si="1199"/>
        <v>0</v>
      </c>
      <c r="DO75" s="14"/>
      <c r="DP75" s="80">
        <f t="shared" si="1200"/>
        <v>0</v>
      </c>
      <c r="DQ75" s="14"/>
      <c r="DR75" s="10">
        <f>SUM(DQ75*50)</f>
        <v>0</v>
      </c>
      <c r="DS75" s="81">
        <f t="shared" si="1101"/>
        <v>31.8</v>
      </c>
      <c r="DT75" s="81">
        <f t="shared" si="1102"/>
        <v>30</v>
      </c>
      <c r="DU75" s="112">
        <f t="shared" si="1202"/>
        <v>30</v>
      </c>
      <c r="EA75" s="24"/>
      <c r="EB75" s="10"/>
      <c r="EC75" s="142"/>
      <c r="ED75" s="142"/>
      <c r="EE75" s="4"/>
      <c r="EF75" s="4"/>
      <c r="EG75" s="4"/>
      <c r="EH75" s="4"/>
      <c r="EI75" s="4"/>
      <c r="EJ75" s="4"/>
      <c r="EK75" s="4"/>
      <c r="EL75" s="4"/>
      <c r="EM75" s="4"/>
      <c r="EN75" s="4"/>
      <c r="EO75" s="9">
        <f t="shared" si="1103"/>
        <v>0</v>
      </c>
      <c r="EP75" s="9">
        <f t="shared" si="1104"/>
        <v>4</v>
      </c>
      <c r="EQ75" s="9">
        <f t="shared" si="1105"/>
        <v>12</v>
      </c>
      <c r="ER75" s="9">
        <f t="shared" si="1106"/>
        <v>0</v>
      </c>
      <c r="ES75" s="9">
        <f t="shared" si="1107"/>
        <v>0</v>
      </c>
      <c r="ET75" s="9">
        <f t="shared" si="1108"/>
        <v>0</v>
      </c>
      <c r="EU75" s="9">
        <f t="shared" si="1109"/>
        <v>0</v>
      </c>
      <c r="EV75" s="9">
        <f t="shared" si="1110"/>
        <v>0</v>
      </c>
      <c r="EW75" s="9">
        <f t="shared" si="1111"/>
        <v>0</v>
      </c>
      <c r="EX75" s="9">
        <f t="shared" si="1112"/>
        <v>0</v>
      </c>
      <c r="EY75" s="9">
        <f t="shared" si="1113"/>
        <v>1.7999999999999998</v>
      </c>
      <c r="EZ75" s="9">
        <f t="shared" si="1114"/>
        <v>0</v>
      </c>
      <c r="FA75" s="9">
        <f t="shared" si="1115"/>
        <v>0</v>
      </c>
      <c r="FB75" s="9">
        <f t="shared" si="1116"/>
        <v>0</v>
      </c>
      <c r="FC75" s="9">
        <f t="shared" si="1117"/>
        <v>0</v>
      </c>
      <c r="FD75" s="9">
        <f t="shared" si="1118"/>
        <v>0</v>
      </c>
      <c r="FE75" s="9">
        <f t="shared" si="1119"/>
        <v>0</v>
      </c>
      <c r="FF75" s="9">
        <f t="shared" si="1120"/>
        <v>0</v>
      </c>
      <c r="FG75" s="9">
        <f t="shared" si="1121"/>
        <v>0</v>
      </c>
      <c r="FH75" s="9">
        <f t="shared" si="1122"/>
        <v>0</v>
      </c>
      <c r="FI75" s="9">
        <f t="shared" si="1123"/>
        <v>0</v>
      </c>
      <c r="FJ75" s="9">
        <f t="shared" si="1124"/>
        <v>0</v>
      </c>
      <c r="FK75" s="9">
        <f t="shared" si="1125"/>
        <v>0</v>
      </c>
      <c r="FL75" s="9">
        <f t="shared" si="1126"/>
        <v>0</v>
      </c>
      <c r="FM75" s="9">
        <f t="shared" si="1127"/>
        <v>0</v>
      </c>
      <c r="FN75" s="9">
        <f t="shared" si="1128"/>
        <v>0</v>
      </c>
      <c r="FO75" s="9">
        <f t="shared" si="1129"/>
        <v>0</v>
      </c>
      <c r="FP75" s="9">
        <f t="shared" si="1130"/>
        <v>0</v>
      </c>
      <c r="FQ75" s="9">
        <f t="shared" si="1131"/>
        <v>0</v>
      </c>
      <c r="FR75" s="9">
        <f t="shared" si="1132"/>
        <v>1</v>
      </c>
      <c r="FS75" s="9">
        <f t="shared" si="1133"/>
        <v>18</v>
      </c>
      <c r="FT75" s="9">
        <f t="shared" si="1134"/>
        <v>0</v>
      </c>
      <c r="FU75" s="9">
        <f t="shared" si="1135"/>
        <v>0</v>
      </c>
      <c r="FV75" s="9">
        <f t="shared" si="1136"/>
        <v>0</v>
      </c>
      <c r="FW75" s="9">
        <f t="shared" si="1137"/>
        <v>0</v>
      </c>
      <c r="FX75" s="9">
        <f t="shared" si="1138"/>
        <v>0</v>
      </c>
      <c r="FY75" s="9">
        <f t="shared" si="1139"/>
        <v>0</v>
      </c>
      <c r="FZ75" s="9">
        <f t="shared" si="1140"/>
        <v>0</v>
      </c>
      <c r="GA75" s="9">
        <f t="shared" si="1141"/>
        <v>0</v>
      </c>
      <c r="GB75" s="9">
        <f t="shared" si="1142"/>
        <v>0</v>
      </c>
      <c r="GC75" s="9">
        <f t="shared" si="1143"/>
        <v>0</v>
      </c>
      <c r="GD75" s="9">
        <f t="shared" si="1144"/>
        <v>0</v>
      </c>
      <c r="GE75" s="9">
        <f t="shared" si="1145"/>
        <v>0</v>
      </c>
      <c r="GF75" s="9">
        <f t="shared" si="1146"/>
        <v>0</v>
      </c>
      <c r="GG75" s="9">
        <f t="shared" si="1147"/>
        <v>0</v>
      </c>
      <c r="GH75" s="9">
        <f t="shared" si="1148"/>
        <v>31.8</v>
      </c>
      <c r="GI75" s="9">
        <f t="shared" si="1149"/>
        <v>30</v>
      </c>
      <c r="GJ75" s="133"/>
      <c r="GK75" s="134"/>
      <c r="GL75" s="4"/>
      <c r="GM75" s="223"/>
      <c r="GN75" s="4"/>
      <c r="GO75" s="138"/>
      <c r="GQ75" s="9"/>
      <c r="GR75" s="9"/>
      <c r="GS75" s="1"/>
      <c r="GT75" s="128"/>
      <c r="GU75" s="32"/>
      <c r="GV75" s="4"/>
      <c r="GW75" s="40"/>
    </row>
    <row r="76" spans="1:205" ht="24.95" customHeight="1" x14ac:dyDescent="0.35">
      <c r="A76" s="24"/>
      <c r="BF76" s="81"/>
      <c r="BG76" s="81"/>
      <c r="BH76" s="81"/>
      <c r="BI76" s="81"/>
      <c r="BJ76" s="4"/>
      <c r="BK76" s="4"/>
      <c r="BL76" s="4"/>
      <c r="BM76" s="141"/>
      <c r="BN76" s="24"/>
      <c r="BO76" s="1" t="s">
        <v>90</v>
      </c>
      <c r="BP76" s="128" t="s">
        <v>91</v>
      </c>
      <c r="BQ76" s="127" t="s">
        <v>92</v>
      </c>
      <c r="BR76" s="128" t="s">
        <v>93</v>
      </c>
      <c r="BS76" s="127" t="s">
        <v>94</v>
      </c>
      <c r="BT76" s="128" t="s">
        <v>95</v>
      </c>
      <c r="BU76" s="128">
        <v>50</v>
      </c>
      <c r="BV76" s="128">
        <v>1</v>
      </c>
      <c r="BW76" s="128">
        <v>2</v>
      </c>
      <c r="BX76" s="128">
        <f>SUM(BW76)*2</f>
        <v>4</v>
      </c>
      <c r="BY76" s="1">
        <v>2</v>
      </c>
      <c r="BZ76" s="129">
        <f>SUM(CA76+CC76+CE76+CG76+CI76)</f>
        <v>2</v>
      </c>
      <c r="CA76" s="14">
        <v>2</v>
      </c>
      <c r="CB76" s="11">
        <f>SUM(CA76)*BV76</f>
        <v>2</v>
      </c>
      <c r="CC76" s="14"/>
      <c r="CD76" s="11">
        <f>BW76*CC76</f>
        <v>0</v>
      </c>
      <c r="CE76" s="14"/>
      <c r="CF76" s="11">
        <f>SUM(CE76)*BW76</f>
        <v>0</v>
      </c>
      <c r="CG76" s="14"/>
      <c r="CH76" s="11">
        <f>SUM(CG76)*BX76</f>
        <v>0</v>
      </c>
      <c r="CI76" s="14"/>
      <c r="CJ76" s="11">
        <f>SUM(CI76)*BW76*5</f>
        <v>0</v>
      </c>
      <c r="CK76" s="80">
        <f>SUM(BW76*DK76*2+BX76*DM76*2)</f>
        <v>0</v>
      </c>
      <c r="CL76" s="81">
        <f>SUM(BY76*15/100*BW76)</f>
        <v>0.6</v>
      </c>
      <c r="CM76" s="14"/>
      <c r="CN76" s="11"/>
      <c r="CO76" s="14"/>
      <c r="CP76" s="80">
        <f>SUM(CO76)*3*BU76/5</f>
        <v>0</v>
      </c>
      <c r="CQ76" s="14"/>
      <c r="CR76" s="82">
        <f>SUM(CQ76*BU76*(30+4))</f>
        <v>0</v>
      </c>
      <c r="CS76" s="14"/>
      <c r="CT76" s="11">
        <f>SUM(CS76*BU76*3)</f>
        <v>0</v>
      </c>
      <c r="CU76" s="14"/>
      <c r="CV76" s="80">
        <f>SUM(CU76*BU76/3)</f>
        <v>0</v>
      </c>
      <c r="CW76" s="14"/>
      <c r="CX76" s="80">
        <f>SUM(CW76*BU76*2/3)</f>
        <v>0</v>
      </c>
      <c r="CY76" s="14"/>
      <c r="CZ76" s="11">
        <f>SUM(CY76*BU76*2)</f>
        <v>0</v>
      </c>
      <c r="DA76" s="14"/>
      <c r="DB76" s="11">
        <f>SUM(DA76*BW76)</f>
        <v>0</v>
      </c>
      <c r="DC76" s="14"/>
      <c r="DD76" s="80">
        <f>SUM(DC76*BU76*2)</f>
        <v>0</v>
      </c>
      <c r="DE76" s="14"/>
      <c r="DF76" s="80">
        <f>SUM(BW76*DE76*6)</f>
        <v>0</v>
      </c>
      <c r="DG76" s="14"/>
      <c r="DH76" s="80">
        <f>DG76*BU76/3</f>
        <v>0</v>
      </c>
      <c r="DI76" s="14"/>
      <c r="DJ76" s="11">
        <f>SUM(BW76*DI76*6)</f>
        <v>0</v>
      </c>
      <c r="DK76" s="14"/>
      <c r="DL76" s="80">
        <f>SUM(DK76*BU76/3)</f>
        <v>0</v>
      </c>
      <c r="DM76" s="14"/>
      <c r="DN76" s="80">
        <f>SUM(DM76*BX76*5*6)</f>
        <v>0</v>
      </c>
      <c r="DO76" s="14"/>
      <c r="DP76" s="80">
        <f>SUM(DO76*BX76*4*6)</f>
        <v>0</v>
      </c>
      <c r="DQ76" s="14"/>
      <c r="DR76" s="10">
        <f>SUM(DQ76*50)</f>
        <v>0</v>
      </c>
      <c r="DS76" s="81">
        <f>CB76+CD76+CF76+CH76+CJ76+CK76+CL76+CN76+CP76+CR76+CT76+CV76+CX76+CZ76+DB76+DD76+DF76+DH76+DJ76+DL76+DN76+DP76+DR76</f>
        <v>2.6</v>
      </c>
      <c r="DT76" s="81">
        <f>DP76+DN76+DL76+DJ76+DF76+DD76+CK76+CJ76+CH76+CF76+CD76+CB76</f>
        <v>2</v>
      </c>
      <c r="DU76" s="112">
        <f t="shared" si="1202"/>
        <v>2</v>
      </c>
      <c r="EA76" s="24"/>
      <c r="EB76" s="10"/>
      <c r="EC76" s="142"/>
      <c r="ED76" s="142"/>
      <c r="EE76" s="4"/>
      <c r="EF76" s="4"/>
      <c r="EG76" s="4"/>
      <c r="EH76" s="4"/>
      <c r="EI76" s="4"/>
      <c r="EJ76" s="4"/>
      <c r="EK76" s="4"/>
      <c r="EL76" s="4"/>
      <c r="EM76" s="4"/>
      <c r="EN76" s="4"/>
      <c r="EO76" s="9">
        <f t="shared" si="1103"/>
        <v>2</v>
      </c>
      <c r="EP76" s="9">
        <f t="shared" si="1104"/>
        <v>0</v>
      </c>
      <c r="EQ76" s="9">
        <f t="shared" si="1105"/>
        <v>0</v>
      </c>
      <c r="ER76" s="9">
        <f t="shared" si="1106"/>
        <v>0</v>
      </c>
      <c r="ES76" s="9">
        <f t="shared" si="1107"/>
        <v>0</v>
      </c>
      <c r="ET76" s="9">
        <f t="shared" si="1108"/>
        <v>0</v>
      </c>
      <c r="EU76" s="9">
        <f t="shared" si="1109"/>
        <v>0</v>
      </c>
      <c r="EV76" s="9">
        <f t="shared" si="1110"/>
        <v>0</v>
      </c>
      <c r="EW76" s="9">
        <f t="shared" si="1111"/>
        <v>0</v>
      </c>
      <c r="EX76" s="9">
        <f t="shared" si="1112"/>
        <v>0</v>
      </c>
      <c r="EY76" s="9">
        <f t="shared" si="1113"/>
        <v>0.6</v>
      </c>
      <c r="EZ76" s="9">
        <f t="shared" si="1114"/>
        <v>0</v>
      </c>
      <c r="FA76" s="9">
        <f t="shared" si="1115"/>
        <v>0</v>
      </c>
      <c r="FB76" s="9">
        <f t="shared" si="1116"/>
        <v>0</v>
      </c>
      <c r="FC76" s="9">
        <f t="shared" si="1117"/>
        <v>0</v>
      </c>
      <c r="FD76" s="9">
        <f t="shared" si="1118"/>
        <v>0</v>
      </c>
      <c r="FE76" s="9">
        <f t="shared" si="1119"/>
        <v>0</v>
      </c>
      <c r="FF76" s="9">
        <f t="shared" si="1120"/>
        <v>0</v>
      </c>
      <c r="FG76" s="9">
        <f t="shared" si="1121"/>
        <v>0</v>
      </c>
      <c r="FH76" s="9">
        <f t="shared" si="1122"/>
        <v>0</v>
      </c>
      <c r="FI76" s="9">
        <f t="shared" si="1123"/>
        <v>0</v>
      </c>
      <c r="FJ76" s="9">
        <f t="shared" si="1124"/>
        <v>0</v>
      </c>
      <c r="FK76" s="9">
        <f t="shared" si="1125"/>
        <v>0</v>
      </c>
      <c r="FL76" s="9">
        <f t="shared" si="1126"/>
        <v>0</v>
      </c>
      <c r="FM76" s="9">
        <f t="shared" si="1127"/>
        <v>0</v>
      </c>
      <c r="FN76" s="9">
        <f t="shared" si="1128"/>
        <v>0</v>
      </c>
      <c r="FO76" s="9">
        <f t="shared" si="1129"/>
        <v>0</v>
      </c>
      <c r="FP76" s="9">
        <f t="shared" si="1130"/>
        <v>0</v>
      </c>
      <c r="FQ76" s="9">
        <f t="shared" si="1131"/>
        <v>0</v>
      </c>
      <c r="FR76" s="9">
        <f t="shared" si="1132"/>
        <v>0</v>
      </c>
      <c r="FS76" s="9">
        <f t="shared" si="1133"/>
        <v>0</v>
      </c>
      <c r="FT76" s="9">
        <f t="shared" si="1134"/>
        <v>0</v>
      </c>
      <c r="FU76" s="9">
        <f t="shared" si="1135"/>
        <v>0</v>
      </c>
      <c r="FV76" s="9">
        <f t="shared" si="1136"/>
        <v>0</v>
      </c>
      <c r="FW76" s="9">
        <f t="shared" si="1137"/>
        <v>0</v>
      </c>
      <c r="FX76" s="9">
        <f t="shared" si="1138"/>
        <v>0</v>
      </c>
      <c r="FY76" s="9">
        <f t="shared" si="1139"/>
        <v>0</v>
      </c>
      <c r="FZ76" s="9">
        <f t="shared" si="1140"/>
        <v>0</v>
      </c>
      <c r="GA76" s="9">
        <f t="shared" si="1141"/>
        <v>0</v>
      </c>
      <c r="GB76" s="9">
        <f t="shared" si="1142"/>
        <v>0</v>
      </c>
      <c r="GC76" s="9">
        <f t="shared" si="1143"/>
        <v>0</v>
      </c>
      <c r="GD76" s="9">
        <f t="shared" si="1144"/>
        <v>0</v>
      </c>
      <c r="GE76" s="9">
        <f t="shared" si="1145"/>
        <v>0</v>
      </c>
      <c r="GF76" s="9">
        <f t="shared" si="1146"/>
        <v>0</v>
      </c>
      <c r="GG76" s="9">
        <f t="shared" si="1147"/>
        <v>0</v>
      </c>
      <c r="GH76" s="9">
        <f t="shared" si="1148"/>
        <v>2.6</v>
      </c>
      <c r="GI76" s="9">
        <f t="shared" si="1149"/>
        <v>2</v>
      </c>
      <c r="GJ76" s="133"/>
      <c r="GK76" s="134"/>
      <c r="GL76" s="4"/>
      <c r="GM76" s="223"/>
      <c r="GN76" s="4"/>
      <c r="GO76" s="138"/>
      <c r="GQ76" s="9"/>
      <c r="GR76" s="9"/>
      <c r="GS76" s="1"/>
      <c r="GT76" s="128"/>
      <c r="GU76" s="32"/>
      <c r="GV76" s="4"/>
      <c r="GW76" s="40"/>
    </row>
    <row r="77" spans="1:205" ht="24.95" customHeight="1" thickBot="1" x14ac:dyDescent="0.4">
      <c r="A77" s="24"/>
      <c r="BF77" s="81"/>
      <c r="BG77" s="81"/>
      <c r="BH77" s="81"/>
      <c r="BI77" s="81"/>
      <c r="BJ77" s="4"/>
      <c r="BK77" s="4"/>
      <c r="BL77" s="4"/>
      <c r="BM77" s="141"/>
      <c r="BN77" s="24"/>
      <c r="BO77" s="1" t="s">
        <v>90</v>
      </c>
      <c r="BP77" s="128" t="s">
        <v>87</v>
      </c>
      <c r="BQ77" s="128" t="s">
        <v>84</v>
      </c>
      <c r="BR77" s="128" t="s">
        <v>88</v>
      </c>
      <c r="BS77" s="128" t="s">
        <v>89</v>
      </c>
      <c r="BT77" s="128">
        <v>2</v>
      </c>
      <c r="BU77" s="128">
        <v>11</v>
      </c>
      <c r="BV77" s="128">
        <v>1</v>
      </c>
      <c r="BW77" s="128">
        <v>1</v>
      </c>
      <c r="BX77" s="128">
        <v>2</v>
      </c>
      <c r="BY77" s="1">
        <v>40</v>
      </c>
      <c r="BZ77" s="129">
        <f t="shared" ref="BZ77" si="1203">SUM(CA77+CC77+CE77+CG77+CI77)</f>
        <v>40</v>
      </c>
      <c r="CA77" s="14">
        <v>16</v>
      </c>
      <c r="CB77" s="11">
        <f t="shared" si="1154"/>
        <v>16</v>
      </c>
      <c r="CC77" s="14">
        <v>24</v>
      </c>
      <c r="CD77" s="11">
        <f t="shared" ref="CD77" si="1204">BW77*CC77</f>
        <v>24</v>
      </c>
      <c r="CE77" s="14"/>
      <c r="CF77" s="11">
        <f t="shared" si="1156"/>
        <v>0</v>
      </c>
      <c r="CG77" s="14"/>
      <c r="CH77" s="11">
        <f t="shared" si="1157"/>
        <v>0</v>
      </c>
      <c r="CI77" s="14"/>
      <c r="CJ77" s="11">
        <f t="shared" si="1158"/>
        <v>0</v>
      </c>
      <c r="CK77" s="80">
        <f t="shared" ref="CK77" si="1205">SUM(BW77*DK77*2+BX77*DM77*2)</f>
        <v>0</v>
      </c>
      <c r="CL77" s="81">
        <f t="shared" ref="CL77" si="1206">SUM(BY77*5/100*BW77)</f>
        <v>2</v>
      </c>
      <c r="CM77" s="14"/>
      <c r="CN77" s="11"/>
      <c r="CO77" s="14"/>
      <c r="CP77" s="80">
        <f t="shared" ref="CP77" si="1207">SUM(CO77)*3*BU77/5</f>
        <v>0</v>
      </c>
      <c r="CQ77" s="14"/>
      <c r="CR77" s="82">
        <f t="shared" si="1191"/>
        <v>0</v>
      </c>
      <c r="CS77" s="14"/>
      <c r="CT77" s="11">
        <f t="shared" ref="CT77" si="1208">SUM(CS77*BU77*3)</f>
        <v>0</v>
      </c>
      <c r="CU77" s="14"/>
      <c r="CV77" s="80">
        <f t="shared" ref="CV77" si="1209">SUM(CU77*BU77/3)</f>
        <v>0</v>
      </c>
      <c r="CW77" s="14"/>
      <c r="CX77" s="80">
        <f t="shared" si="1194"/>
        <v>0</v>
      </c>
      <c r="CY77" s="14">
        <v>1</v>
      </c>
      <c r="CZ77" s="11">
        <f>SUM(CY77*BU77)*2</f>
        <v>22</v>
      </c>
      <c r="DA77" s="14"/>
      <c r="DB77" s="11">
        <f t="shared" ref="DB77" si="1210">SUM(DA77*BW77)</f>
        <v>0</v>
      </c>
      <c r="DC77" s="14"/>
      <c r="DD77" s="80">
        <f t="shared" ref="DD77" si="1211">SUM(DC77*BU77*2)</f>
        <v>0</v>
      </c>
      <c r="DE77" s="14">
        <v>1</v>
      </c>
      <c r="DF77" s="80">
        <f>SUM(DE77*BU77/3)</f>
        <v>3.6666666666666665</v>
      </c>
      <c r="DG77" s="14"/>
      <c r="DH77" s="80">
        <f t="shared" si="1100"/>
        <v>0</v>
      </c>
      <c r="DI77" s="14"/>
      <c r="DJ77" s="11">
        <f t="shared" ref="DJ77" si="1212">SUM(BW77*DI77*6)</f>
        <v>0</v>
      </c>
      <c r="DK77" s="14"/>
      <c r="DL77" s="80">
        <f t="shared" ref="DL77" si="1213">SUM(DK77*BU77/3)</f>
        <v>0</v>
      </c>
      <c r="DM77" s="14"/>
      <c r="DN77" s="80">
        <f t="shared" si="1199"/>
        <v>0</v>
      </c>
      <c r="DO77" s="14"/>
      <c r="DP77" s="80">
        <f t="shared" si="1200"/>
        <v>0</v>
      </c>
      <c r="DQ77" s="14"/>
      <c r="DR77" s="10">
        <f t="shared" ref="DR77" si="1214">SUM(DQ77*50)</f>
        <v>0</v>
      </c>
      <c r="DS77" s="81">
        <f t="shared" si="1101"/>
        <v>67.666666666666671</v>
      </c>
      <c r="DT77" s="81">
        <f t="shared" si="1102"/>
        <v>43.666666666666671</v>
      </c>
      <c r="DU77" s="112">
        <f t="shared" si="1202"/>
        <v>43.666666666666664</v>
      </c>
      <c r="EA77" s="24"/>
      <c r="EB77" s="10"/>
      <c r="EC77" s="142"/>
      <c r="ED77" s="142"/>
      <c r="EE77" s="4"/>
      <c r="EF77" s="4"/>
      <c r="EG77" s="4"/>
      <c r="EH77" s="4"/>
      <c r="EI77" s="4"/>
      <c r="EJ77" s="4"/>
      <c r="EK77" s="4"/>
      <c r="EL77" s="4"/>
      <c r="EM77" s="4"/>
      <c r="EN77" s="4"/>
      <c r="EO77" s="9">
        <f t="shared" si="1103"/>
        <v>16</v>
      </c>
      <c r="EP77" s="9">
        <f t="shared" si="1104"/>
        <v>24</v>
      </c>
      <c r="EQ77" s="9">
        <f t="shared" si="1105"/>
        <v>24</v>
      </c>
      <c r="ER77" s="9">
        <f t="shared" si="1106"/>
        <v>0</v>
      </c>
      <c r="ES77" s="9">
        <f t="shared" si="1107"/>
        <v>0</v>
      </c>
      <c r="ET77" s="9">
        <f t="shared" si="1108"/>
        <v>0</v>
      </c>
      <c r="EU77" s="9">
        <f t="shared" si="1109"/>
        <v>0</v>
      </c>
      <c r="EV77" s="9">
        <f t="shared" si="1110"/>
        <v>0</v>
      </c>
      <c r="EW77" s="9">
        <f t="shared" si="1111"/>
        <v>0</v>
      </c>
      <c r="EX77" s="9">
        <f t="shared" si="1112"/>
        <v>0</v>
      </c>
      <c r="EY77" s="9">
        <f t="shared" si="1113"/>
        <v>2</v>
      </c>
      <c r="EZ77" s="9">
        <f t="shared" si="1114"/>
        <v>0</v>
      </c>
      <c r="FA77" s="9">
        <f t="shared" si="1115"/>
        <v>0</v>
      </c>
      <c r="FB77" s="9">
        <f t="shared" si="1116"/>
        <v>0</v>
      </c>
      <c r="FC77" s="9">
        <f t="shared" si="1117"/>
        <v>0</v>
      </c>
      <c r="FD77" s="9">
        <f t="shared" si="1118"/>
        <v>0</v>
      </c>
      <c r="FE77" s="9">
        <f t="shared" si="1119"/>
        <v>0</v>
      </c>
      <c r="FF77" s="9">
        <f t="shared" si="1120"/>
        <v>0</v>
      </c>
      <c r="FG77" s="9">
        <f t="shared" si="1121"/>
        <v>0</v>
      </c>
      <c r="FH77" s="9">
        <f t="shared" si="1122"/>
        <v>0</v>
      </c>
      <c r="FI77" s="9">
        <f t="shared" si="1123"/>
        <v>0</v>
      </c>
      <c r="FJ77" s="9">
        <f t="shared" si="1124"/>
        <v>0</v>
      </c>
      <c r="FK77" s="9">
        <f t="shared" si="1125"/>
        <v>0</v>
      </c>
      <c r="FL77" s="9">
        <f t="shared" si="1126"/>
        <v>1</v>
      </c>
      <c r="FM77" s="9">
        <f t="shared" si="1127"/>
        <v>22</v>
      </c>
      <c r="FN77" s="9">
        <f t="shared" si="1128"/>
        <v>0</v>
      </c>
      <c r="FO77" s="9">
        <f t="shared" si="1129"/>
        <v>0</v>
      </c>
      <c r="FP77" s="9">
        <f t="shared" si="1130"/>
        <v>0</v>
      </c>
      <c r="FQ77" s="9">
        <f t="shared" si="1131"/>
        <v>0</v>
      </c>
      <c r="FR77" s="9">
        <f t="shared" si="1132"/>
        <v>1</v>
      </c>
      <c r="FS77" s="9">
        <f t="shared" si="1133"/>
        <v>3.6666666666666665</v>
      </c>
      <c r="FT77" s="9">
        <f t="shared" si="1134"/>
        <v>0</v>
      </c>
      <c r="FU77" s="9">
        <f t="shared" si="1135"/>
        <v>0</v>
      </c>
      <c r="FV77" s="9">
        <f t="shared" si="1136"/>
        <v>0</v>
      </c>
      <c r="FW77" s="9">
        <f t="shared" si="1137"/>
        <v>0</v>
      </c>
      <c r="FX77" s="9">
        <f t="shared" si="1138"/>
        <v>0</v>
      </c>
      <c r="FY77" s="9">
        <f t="shared" si="1139"/>
        <v>0</v>
      </c>
      <c r="FZ77" s="9">
        <f t="shared" si="1140"/>
        <v>0</v>
      </c>
      <c r="GA77" s="9">
        <f t="shared" si="1141"/>
        <v>0</v>
      </c>
      <c r="GB77" s="9">
        <f t="shared" si="1142"/>
        <v>0</v>
      </c>
      <c r="GC77" s="9">
        <f t="shared" si="1143"/>
        <v>0</v>
      </c>
      <c r="GD77" s="9">
        <f t="shared" si="1144"/>
        <v>0</v>
      </c>
      <c r="GE77" s="9">
        <f t="shared" si="1145"/>
        <v>0</v>
      </c>
      <c r="GF77" s="9">
        <f t="shared" si="1146"/>
        <v>0</v>
      </c>
      <c r="GG77" s="9">
        <f t="shared" si="1147"/>
        <v>0</v>
      </c>
      <c r="GH77" s="9">
        <f t="shared" si="1148"/>
        <v>67.666666666666671</v>
      </c>
      <c r="GI77" s="9">
        <f t="shared" si="1149"/>
        <v>43.666666666666671</v>
      </c>
      <c r="GJ77" s="133"/>
      <c r="GK77" s="134"/>
      <c r="GL77" s="4"/>
      <c r="GM77" s="223"/>
      <c r="GN77" s="4"/>
      <c r="GO77" s="138"/>
      <c r="GQ77" s="9"/>
      <c r="GR77" s="9"/>
      <c r="GS77" s="1"/>
      <c r="GT77" s="128"/>
      <c r="GU77" s="32"/>
      <c r="GV77" s="4"/>
      <c r="GW77" s="40"/>
    </row>
    <row r="78" spans="1:205" ht="24.95" customHeight="1" thickBot="1" x14ac:dyDescent="0.4">
      <c r="A78" s="24"/>
      <c r="B78" s="196"/>
      <c r="C78" s="156"/>
      <c r="D78" s="157"/>
      <c r="E78" s="156"/>
      <c r="F78" s="158"/>
      <c r="G78" s="158"/>
      <c r="H78" s="158"/>
      <c r="I78" s="158"/>
      <c r="J78" s="158"/>
      <c r="K78" s="158"/>
      <c r="L78" s="159"/>
      <c r="M78" s="160"/>
      <c r="N78" s="161"/>
      <c r="O78" s="155"/>
      <c r="P78" s="161"/>
      <c r="Q78" s="155"/>
      <c r="R78" s="161"/>
      <c r="S78" s="155"/>
      <c r="T78" s="161"/>
      <c r="U78" s="155"/>
      <c r="V78" s="162"/>
      <c r="W78" s="155"/>
      <c r="X78" s="155"/>
      <c r="Y78" s="340"/>
      <c r="Z78" s="162"/>
      <c r="AA78" s="155"/>
      <c r="AB78" s="162"/>
      <c r="AC78" s="155"/>
      <c r="AD78" s="162"/>
      <c r="AE78" s="163"/>
      <c r="AF78" s="162"/>
      <c r="AG78" s="155"/>
      <c r="AH78" s="162"/>
      <c r="AI78" s="155"/>
      <c r="AJ78" s="162"/>
      <c r="AK78" s="155"/>
      <c r="AL78" s="162"/>
      <c r="AM78" s="155"/>
      <c r="AN78" s="162"/>
      <c r="AO78" s="155"/>
      <c r="AP78" s="162"/>
      <c r="AQ78" s="155"/>
      <c r="AR78" s="162"/>
      <c r="AS78" s="155"/>
      <c r="AT78" s="162"/>
      <c r="AU78" s="155"/>
      <c r="AV78" s="162"/>
      <c r="AW78" s="155"/>
      <c r="AX78" s="162"/>
      <c r="AY78" s="155"/>
      <c r="AZ78" s="162"/>
      <c r="BA78" s="155"/>
      <c r="BB78" s="162"/>
      <c r="BC78" s="155"/>
      <c r="BD78" s="155"/>
      <c r="BE78" s="155"/>
      <c r="BF78" s="164"/>
      <c r="BG78" s="165"/>
      <c r="BH78" s="155"/>
      <c r="BI78" s="199"/>
      <c r="BJ78" s="4"/>
      <c r="BK78" s="4"/>
      <c r="BL78" s="4"/>
      <c r="BM78" s="141"/>
      <c r="BN78" s="24"/>
      <c r="BO78" s="1" t="s">
        <v>90</v>
      </c>
      <c r="BP78" s="128" t="s">
        <v>96</v>
      </c>
      <c r="BQ78" s="127" t="s">
        <v>92</v>
      </c>
      <c r="BR78" s="128" t="s">
        <v>93</v>
      </c>
      <c r="BS78" s="128" t="s">
        <v>131</v>
      </c>
      <c r="BT78" s="127" t="s">
        <v>132</v>
      </c>
      <c r="BU78" s="128">
        <v>207</v>
      </c>
      <c r="BV78" s="128">
        <v>1</v>
      </c>
      <c r="BW78" s="128">
        <v>7</v>
      </c>
      <c r="BX78" s="128">
        <f>BW78*2</f>
        <v>14</v>
      </c>
      <c r="BY78" s="1">
        <v>2</v>
      </c>
      <c r="BZ78" s="129">
        <f t="shared" ref="BZ78" si="1215">SUM(CA78+CC78+CE78+CG78+CI78)</f>
        <v>2</v>
      </c>
      <c r="CA78" s="14">
        <v>2</v>
      </c>
      <c r="CB78" s="11">
        <f t="shared" si="1154"/>
        <v>2</v>
      </c>
      <c r="CC78" s="14"/>
      <c r="CD78" s="11">
        <f t="shared" ref="CD78" si="1216">BW78*CC78</f>
        <v>0</v>
      </c>
      <c r="CE78" s="14"/>
      <c r="CF78" s="11">
        <f t="shared" si="1156"/>
        <v>0</v>
      </c>
      <c r="CG78" s="14"/>
      <c r="CH78" s="11">
        <f t="shared" si="1157"/>
        <v>0</v>
      </c>
      <c r="CI78" s="14"/>
      <c r="CJ78" s="11">
        <f t="shared" si="1158"/>
        <v>0</v>
      </c>
      <c r="CK78" s="80">
        <f t="shared" ref="CK78" si="1217">SUM(BW78*DK78*2+BX78*DM78*2)</f>
        <v>0</v>
      </c>
      <c r="CL78" s="81">
        <f t="shared" si="1189"/>
        <v>2.1</v>
      </c>
      <c r="CM78" s="14"/>
      <c r="CN78" s="11"/>
      <c r="CO78" s="14"/>
      <c r="CP78" s="80">
        <f>SUM(CO78)*3*BU78/5</f>
        <v>0</v>
      </c>
      <c r="CQ78" s="14"/>
      <c r="CR78" s="82">
        <f t="shared" si="1191"/>
        <v>0</v>
      </c>
      <c r="CS78" s="14"/>
      <c r="CT78" s="11">
        <f t="shared" ref="CT78" si="1218">SUM(CS78*BU78*3)</f>
        <v>0</v>
      </c>
      <c r="CU78" s="14"/>
      <c r="CV78" s="80">
        <f t="shared" ref="CV78" si="1219">SUM(CU78*BU78/3)</f>
        <v>0</v>
      </c>
      <c r="CW78" s="14"/>
      <c r="CX78" s="80">
        <f t="shared" si="1194"/>
        <v>0</v>
      </c>
      <c r="CY78" s="14"/>
      <c r="CZ78" s="11">
        <f t="shared" ref="CZ78" si="1220">SUM(CY78*BU78)</f>
        <v>0</v>
      </c>
      <c r="DA78" s="14"/>
      <c r="DB78" s="11">
        <f t="shared" si="1196"/>
        <v>0</v>
      </c>
      <c r="DC78" s="14"/>
      <c r="DD78" s="80">
        <f t="shared" si="1197"/>
        <v>0</v>
      </c>
      <c r="DE78" s="14"/>
      <c r="DF78" s="80">
        <f>SUM(BW78*DE78*8)</f>
        <v>0</v>
      </c>
      <c r="DG78" s="14"/>
      <c r="DH78" s="80">
        <f t="shared" si="1100"/>
        <v>0</v>
      </c>
      <c r="DI78" s="14"/>
      <c r="DJ78" s="11">
        <f>SUM(BW78*DI78*6)</f>
        <v>0</v>
      </c>
      <c r="DK78" s="14"/>
      <c r="DL78" s="80">
        <f t="shared" ref="DL78" si="1221">SUM(BW78*DK78*8)</f>
        <v>0</v>
      </c>
      <c r="DM78" s="14"/>
      <c r="DN78" s="80">
        <f t="shared" si="1199"/>
        <v>0</v>
      </c>
      <c r="DO78" s="14"/>
      <c r="DP78" s="80">
        <f t="shared" si="1200"/>
        <v>0</v>
      </c>
      <c r="DQ78" s="14"/>
      <c r="DR78" s="10">
        <f t="shared" ref="DR78" si="1222">SUM(DQ78*50)</f>
        <v>0</v>
      </c>
      <c r="DS78" s="81">
        <f t="shared" si="1101"/>
        <v>4.0999999999999996</v>
      </c>
      <c r="DT78" s="81">
        <f t="shared" si="1102"/>
        <v>2</v>
      </c>
      <c r="DU78" s="112">
        <f t="shared" si="1202"/>
        <v>2</v>
      </c>
      <c r="DV78" s="140"/>
      <c r="DW78" s="4"/>
      <c r="DX78" s="4"/>
      <c r="DY78" s="4"/>
      <c r="DZ78" s="141"/>
      <c r="EA78" s="24"/>
      <c r="EB78" s="10"/>
      <c r="EC78" s="167"/>
      <c r="ED78" s="167"/>
      <c r="EE78" s="4"/>
      <c r="EF78" s="4"/>
      <c r="EG78" s="4"/>
      <c r="EH78" s="4"/>
      <c r="EI78" s="4"/>
      <c r="EJ78" s="4"/>
      <c r="EK78" s="4"/>
      <c r="EL78" s="4"/>
      <c r="EM78" s="4"/>
      <c r="EN78" s="4"/>
      <c r="EO78" s="9">
        <f t="shared" si="1103"/>
        <v>2</v>
      </c>
      <c r="EP78" s="9">
        <f t="shared" si="1104"/>
        <v>0</v>
      </c>
      <c r="EQ78" s="9">
        <f t="shared" si="1105"/>
        <v>0</v>
      </c>
      <c r="ER78" s="9">
        <f t="shared" si="1106"/>
        <v>0</v>
      </c>
      <c r="ES78" s="9">
        <f t="shared" si="1107"/>
        <v>0</v>
      </c>
      <c r="ET78" s="9">
        <f t="shared" si="1108"/>
        <v>0</v>
      </c>
      <c r="EU78" s="9">
        <f t="shared" si="1109"/>
        <v>0</v>
      </c>
      <c r="EV78" s="9">
        <f t="shared" si="1110"/>
        <v>0</v>
      </c>
      <c r="EW78" s="9">
        <f t="shared" si="1111"/>
        <v>0</v>
      </c>
      <c r="EX78" s="9">
        <f t="shared" si="1112"/>
        <v>0</v>
      </c>
      <c r="EY78" s="9">
        <f t="shared" si="1113"/>
        <v>2.1</v>
      </c>
      <c r="EZ78" s="9">
        <f t="shared" si="1114"/>
        <v>0</v>
      </c>
      <c r="FA78" s="9">
        <f t="shared" si="1115"/>
        <v>0</v>
      </c>
      <c r="FB78" s="9">
        <f t="shared" si="1116"/>
        <v>0</v>
      </c>
      <c r="FC78" s="9">
        <f t="shared" si="1117"/>
        <v>0</v>
      </c>
      <c r="FD78" s="9">
        <f t="shared" si="1118"/>
        <v>0</v>
      </c>
      <c r="FE78" s="9">
        <f t="shared" si="1119"/>
        <v>0</v>
      </c>
      <c r="FF78" s="9">
        <f t="shared" si="1120"/>
        <v>0</v>
      </c>
      <c r="FG78" s="9">
        <f t="shared" si="1121"/>
        <v>0</v>
      </c>
      <c r="FH78" s="9">
        <f t="shared" si="1122"/>
        <v>0</v>
      </c>
      <c r="FI78" s="9">
        <f t="shared" si="1123"/>
        <v>0</v>
      </c>
      <c r="FJ78" s="9">
        <f t="shared" si="1124"/>
        <v>0</v>
      </c>
      <c r="FK78" s="9">
        <f t="shared" si="1125"/>
        <v>0</v>
      </c>
      <c r="FL78" s="9">
        <f t="shared" si="1126"/>
        <v>0</v>
      </c>
      <c r="FM78" s="9">
        <f t="shared" si="1127"/>
        <v>0</v>
      </c>
      <c r="FN78" s="9">
        <f t="shared" si="1128"/>
        <v>0</v>
      </c>
      <c r="FO78" s="9">
        <f t="shared" si="1129"/>
        <v>0</v>
      </c>
      <c r="FP78" s="9">
        <f t="shared" si="1130"/>
        <v>0</v>
      </c>
      <c r="FQ78" s="9">
        <f t="shared" si="1131"/>
        <v>0</v>
      </c>
      <c r="FR78" s="9">
        <f t="shared" si="1132"/>
        <v>0</v>
      </c>
      <c r="FS78" s="9">
        <f t="shared" si="1133"/>
        <v>0</v>
      </c>
      <c r="FT78" s="9">
        <f t="shared" si="1134"/>
        <v>0</v>
      </c>
      <c r="FU78" s="9">
        <f t="shared" si="1135"/>
        <v>0</v>
      </c>
      <c r="FV78" s="9">
        <f t="shared" si="1136"/>
        <v>0</v>
      </c>
      <c r="FW78" s="9">
        <f t="shared" si="1137"/>
        <v>0</v>
      </c>
      <c r="FX78" s="9">
        <f t="shared" si="1138"/>
        <v>0</v>
      </c>
      <c r="FY78" s="9">
        <f t="shared" si="1139"/>
        <v>0</v>
      </c>
      <c r="FZ78" s="9">
        <f t="shared" si="1140"/>
        <v>0</v>
      </c>
      <c r="GA78" s="9">
        <f t="shared" si="1141"/>
        <v>0</v>
      </c>
      <c r="GB78" s="9">
        <f t="shared" si="1142"/>
        <v>0</v>
      </c>
      <c r="GC78" s="9">
        <f t="shared" si="1143"/>
        <v>0</v>
      </c>
      <c r="GD78" s="9">
        <f t="shared" si="1144"/>
        <v>0</v>
      </c>
      <c r="GE78" s="9">
        <f t="shared" si="1145"/>
        <v>0</v>
      </c>
      <c r="GF78" s="9">
        <f t="shared" si="1146"/>
        <v>0</v>
      </c>
      <c r="GG78" s="9">
        <f t="shared" si="1147"/>
        <v>0</v>
      </c>
      <c r="GH78" s="9">
        <f t="shared" si="1148"/>
        <v>4.0999999999999996</v>
      </c>
      <c r="GI78" s="9">
        <f t="shared" si="1149"/>
        <v>2</v>
      </c>
      <c r="GJ78" s="133"/>
      <c r="GK78" s="134"/>
      <c r="GL78" s="4"/>
      <c r="GM78" s="223"/>
      <c r="GN78" s="4"/>
      <c r="GO78" s="138"/>
      <c r="GQ78" s="9"/>
      <c r="GR78" s="9"/>
      <c r="GS78" s="1"/>
      <c r="GT78" s="128"/>
      <c r="GU78" s="32"/>
      <c r="GV78" s="4"/>
      <c r="GW78" s="40"/>
    </row>
    <row r="79" spans="1:205" ht="24.95" customHeight="1" thickBot="1" x14ac:dyDescent="0.4">
      <c r="A79" s="24"/>
      <c r="B79" s="10"/>
      <c r="C79" s="167"/>
      <c r="D79" s="168"/>
      <c r="E79" s="167"/>
      <c r="F79" s="169"/>
      <c r="G79" s="169"/>
      <c r="H79" s="169"/>
      <c r="I79" s="169"/>
      <c r="J79" s="169"/>
      <c r="K79" s="169"/>
      <c r="L79" s="11"/>
      <c r="M79" s="170"/>
      <c r="N79" s="14"/>
      <c r="O79" s="244"/>
      <c r="P79" s="245"/>
      <c r="Q79" s="244"/>
      <c r="R79" s="245"/>
      <c r="S79" s="244"/>
      <c r="T79" s="245"/>
      <c r="U79" s="244"/>
      <c r="V79" s="246"/>
      <c r="W79" s="244"/>
      <c r="X79" s="244"/>
      <c r="Y79" s="345"/>
      <c r="Z79" s="246"/>
      <c r="AA79" s="244"/>
      <c r="AB79" s="246"/>
      <c r="AC79" s="244"/>
      <c r="AD79" s="246"/>
      <c r="AE79" s="247"/>
      <c r="AF79" s="246"/>
      <c r="AG79" s="244"/>
      <c r="AH79" s="246"/>
      <c r="AI79" s="244"/>
      <c r="AJ79" s="246"/>
      <c r="AK79" s="244"/>
      <c r="AL79" s="246"/>
      <c r="AM79" s="244"/>
      <c r="AN79" s="246"/>
      <c r="AO79" s="244"/>
      <c r="AP79" s="246"/>
      <c r="AQ79" s="244"/>
      <c r="AR79" s="246"/>
      <c r="AS79" s="244"/>
      <c r="AT79" s="246"/>
      <c r="AU79" s="244"/>
      <c r="AV79" s="246"/>
      <c r="AW79" s="244"/>
      <c r="AX79" s="246"/>
      <c r="AY79" s="244"/>
      <c r="AZ79" s="246"/>
      <c r="BA79" s="244"/>
      <c r="BB79" s="246"/>
      <c r="BC79" s="244"/>
      <c r="BD79" s="244"/>
      <c r="BE79" s="244"/>
      <c r="BF79" s="248"/>
      <c r="BG79" s="248"/>
      <c r="BH79" s="10"/>
      <c r="BI79" s="10"/>
      <c r="BJ79" s="4"/>
      <c r="BK79" s="4"/>
      <c r="BL79" s="4"/>
      <c r="BM79" s="141"/>
      <c r="BN79" s="24"/>
      <c r="BO79" s="1"/>
      <c r="BP79" s="128"/>
      <c r="BQ79" s="127"/>
      <c r="BR79" s="128"/>
      <c r="BS79" s="128"/>
      <c r="BT79" s="127"/>
      <c r="BU79" s="128"/>
      <c r="BV79" s="128"/>
      <c r="BW79" s="128"/>
      <c r="BX79" s="128"/>
      <c r="BY79" s="1"/>
      <c r="BZ79" s="129"/>
      <c r="CA79" s="14"/>
      <c r="CB79" s="11"/>
      <c r="CC79" s="14"/>
      <c r="CD79" s="11"/>
      <c r="CE79" s="14"/>
      <c r="CF79" s="11"/>
      <c r="CG79" s="14"/>
      <c r="CH79" s="11"/>
      <c r="CI79" s="14"/>
      <c r="CJ79" s="11"/>
      <c r="CK79" s="80"/>
      <c r="CL79" s="81"/>
      <c r="CM79" s="14"/>
      <c r="CN79" s="11"/>
      <c r="CO79" s="14"/>
      <c r="CP79" s="80"/>
      <c r="CQ79" s="14"/>
      <c r="CR79" s="82"/>
      <c r="CS79" s="14"/>
      <c r="CT79" s="11"/>
      <c r="CU79" s="14"/>
      <c r="CV79" s="80"/>
      <c r="CW79" s="14"/>
      <c r="CX79" s="80"/>
      <c r="CY79" s="14"/>
      <c r="CZ79" s="11"/>
      <c r="DA79" s="14"/>
      <c r="DB79" s="11"/>
      <c r="DC79" s="14"/>
      <c r="DD79" s="80"/>
      <c r="DE79" s="14"/>
      <c r="DF79" s="80"/>
      <c r="DG79" s="14"/>
      <c r="DH79" s="80"/>
      <c r="DI79" s="14"/>
      <c r="DJ79" s="11"/>
      <c r="DK79" s="14"/>
      <c r="DL79" s="80"/>
      <c r="DM79" s="14"/>
      <c r="DN79" s="80"/>
      <c r="DO79" s="14"/>
      <c r="DP79" s="80"/>
      <c r="DQ79" s="14"/>
      <c r="DR79" s="10"/>
      <c r="DS79" s="81"/>
      <c r="DT79" s="81"/>
      <c r="DU79" s="112">
        <f t="shared" si="1202"/>
        <v>0</v>
      </c>
      <c r="DV79" s="140"/>
      <c r="DW79" s="4"/>
      <c r="DX79" s="4"/>
      <c r="DY79" s="4"/>
      <c r="DZ79" s="141"/>
      <c r="EA79" s="24"/>
      <c r="EB79" s="10"/>
      <c r="EC79" s="167"/>
      <c r="ED79" s="167"/>
      <c r="EE79" s="4"/>
      <c r="EF79" s="4"/>
      <c r="EG79" s="4"/>
      <c r="EH79" s="4"/>
      <c r="EI79" s="4"/>
      <c r="EJ79" s="4"/>
      <c r="EK79" s="4"/>
      <c r="EL79" s="4"/>
      <c r="EM79" s="4"/>
      <c r="EN79" s="4"/>
      <c r="EO79" s="9">
        <f t="shared" si="1103"/>
        <v>0</v>
      </c>
      <c r="EP79" s="9">
        <f t="shared" si="1104"/>
        <v>0</v>
      </c>
      <c r="EQ79" s="9">
        <f t="shared" si="1105"/>
        <v>0</v>
      </c>
      <c r="ER79" s="9">
        <f t="shared" si="1106"/>
        <v>0</v>
      </c>
      <c r="ES79" s="9">
        <f t="shared" si="1107"/>
        <v>0</v>
      </c>
      <c r="ET79" s="9">
        <f t="shared" si="1108"/>
        <v>0</v>
      </c>
      <c r="EU79" s="9">
        <f t="shared" si="1109"/>
        <v>0</v>
      </c>
      <c r="EV79" s="9">
        <f t="shared" si="1110"/>
        <v>0</v>
      </c>
      <c r="EW79" s="9">
        <f t="shared" si="1111"/>
        <v>0</v>
      </c>
      <c r="EX79" s="9">
        <f t="shared" si="1112"/>
        <v>0</v>
      </c>
      <c r="EY79" s="9">
        <f t="shared" si="1113"/>
        <v>0</v>
      </c>
      <c r="EZ79" s="9">
        <f t="shared" si="1114"/>
        <v>0</v>
      </c>
      <c r="FA79" s="9">
        <f t="shared" si="1115"/>
        <v>0</v>
      </c>
      <c r="FB79" s="9">
        <f t="shared" si="1116"/>
        <v>0</v>
      </c>
      <c r="FC79" s="9">
        <f t="shared" si="1117"/>
        <v>0</v>
      </c>
      <c r="FD79" s="9">
        <f t="shared" si="1118"/>
        <v>0</v>
      </c>
      <c r="FE79" s="9">
        <f t="shared" si="1119"/>
        <v>0</v>
      </c>
      <c r="FF79" s="9">
        <f t="shared" si="1120"/>
        <v>0</v>
      </c>
      <c r="FG79" s="9">
        <f t="shared" si="1121"/>
        <v>0</v>
      </c>
      <c r="FH79" s="9">
        <f t="shared" si="1122"/>
        <v>0</v>
      </c>
      <c r="FI79" s="9">
        <f t="shared" si="1123"/>
        <v>0</v>
      </c>
      <c r="FJ79" s="9">
        <f t="shared" si="1124"/>
        <v>0</v>
      </c>
      <c r="FK79" s="9">
        <f t="shared" si="1125"/>
        <v>0</v>
      </c>
      <c r="FL79" s="9">
        <f t="shared" si="1126"/>
        <v>0</v>
      </c>
      <c r="FM79" s="9">
        <f t="shared" si="1127"/>
        <v>0</v>
      </c>
      <c r="FN79" s="9">
        <f t="shared" si="1128"/>
        <v>0</v>
      </c>
      <c r="FO79" s="9">
        <f t="shared" si="1129"/>
        <v>0</v>
      </c>
      <c r="FP79" s="9">
        <f t="shared" si="1130"/>
        <v>0</v>
      </c>
      <c r="FQ79" s="9">
        <f t="shared" si="1131"/>
        <v>0</v>
      </c>
      <c r="FR79" s="9">
        <f t="shared" si="1132"/>
        <v>0</v>
      </c>
      <c r="FS79" s="9">
        <f t="shared" si="1133"/>
        <v>0</v>
      </c>
      <c r="FT79" s="9">
        <f t="shared" si="1134"/>
        <v>0</v>
      </c>
      <c r="FU79" s="9">
        <f t="shared" si="1135"/>
        <v>0</v>
      </c>
      <c r="FV79" s="9">
        <f t="shared" si="1136"/>
        <v>0</v>
      </c>
      <c r="FW79" s="9">
        <f t="shared" si="1137"/>
        <v>0</v>
      </c>
      <c r="FX79" s="9">
        <f t="shared" si="1138"/>
        <v>0</v>
      </c>
      <c r="FY79" s="9">
        <f t="shared" si="1139"/>
        <v>0</v>
      </c>
      <c r="FZ79" s="9">
        <f t="shared" si="1140"/>
        <v>0</v>
      </c>
      <c r="GA79" s="9">
        <f t="shared" si="1141"/>
        <v>0</v>
      </c>
      <c r="GB79" s="9">
        <f t="shared" si="1142"/>
        <v>0</v>
      </c>
      <c r="GC79" s="9">
        <f t="shared" si="1143"/>
        <v>0</v>
      </c>
      <c r="GD79" s="9">
        <f t="shared" si="1144"/>
        <v>0</v>
      </c>
      <c r="GE79" s="9">
        <f t="shared" si="1145"/>
        <v>0</v>
      </c>
      <c r="GF79" s="9">
        <f t="shared" si="1146"/>
        <v>0</v>
      </c>
      <c r="GG79" s="9">
        <f t="shared" si="1147"/>
        <v>0</v>
      </c>
      <c r="GH79" s="9">
        <f t="shared" si="1148"/>
        <v>0</v>
      </c>
      <c r="GI79" s="9">
        <f t="shared" si="1149"/>
        <v>0</v>
      </c>
      <c r="GJ79" s="133"/>
      <c r="GK79" s="134"/>
      <c r="GL79" s="4"/>
      <c r="GM79" s="223"/>
      <c r="GN79" s="4"/>
      <c r="GO79" s="138"/>
      <c r="GQ79" s="9"/>
      <c r="GR79" s="9"/>
      <c r="GS79" s="1"/>
      <c r="GT79" s="128"/>
      <c r="GU79" s="32"/>
      <c r="GV79" s="4"/>
      <c r="GW79" s="40"/>
    </row>
    <row r="80" spans="1:205" ht="24.95" customHeight="1" x14ac:dyDescent="0.3">
      <c r="A80" s="25">
        <v>10</v>
      </c>
      <c r="B80" s="249" t="s">
        <v>77</v>
      </c>
      <c r="C80" s="250" t="s">
        <v>57</v>
      </c>
      <c r="D80" s="105">
        <v>1</v>
      </c>
      <c r="E80" s="106"/>
      <c r="F80" s="106"/>
      <c r="G80" s="106"/>
      <c r="H80" s="106"/>
      <c r="I80" s="106"/>
      <c r="J80" s="106"/>
      <c r="K80" s="106"/>
      <c r="L80" s="106"/>
      <c r="M80" s="106"/>
      <c r="N80" s="106"/>
      <c r="O80" s="107">
        <f>SUM(O81:O85)</f>
        <v>30</v>
      </c>
      <c r="P80" s="107">
        <f t="shared" ref="P80:BG80" si="1223">SUM(P81:P85)</f>
        <v>18</v>
      </c>
      <c r="Q80" s="107">
        <f t="shared" si="1223"/>
        <v>34</v>
      </c>
      <c r="R80" s="107">
        <f t="shared" si="1223"/>
        <v>8</v>
      </c>
      <c r="S80" s="107">
        <f t="shared" si="1223"/>
        <v>16</v>
      </c>
      <c r="T80" s="107">
        <f t="shared" si="1223"/>
        <v>0</v>
      </c>
      <c r="U80" s="107">
        <f t="shared" si="1223"/>
        <v>0</v>
      </c>
      <c r="V80" s="107">
        <f t="shared" si="1223"/>
        <v>0</v>
      </c>
      <c r="W80" s="107">
        <f t="shared" si="1223"/>
        <v>0</v>
      </c>
      <c r="X80" s="107">
        <f t="shared" si="1223"/>
        <v>0</v>
      </c>
      <c r="Y80" s="336">
        <f t="shared" si="1223"/>
        <v>5.9</v>
      </c>
      <c r="Z80" s="107">
        <f t="shared" si="1223"/>
        <v>0</v>
      </c>
      <c r="AA80" s="107">
        <f t="shared" si="1223"/>
        <v>0</v>
      </c>
      <c r="AB80" s="107">
        <f t="shared" si="1223"/>
        <v>0</v>
      </c>
      <c r="AC80" s="107">
        <f t="shared" si="1223"/>
        <v>0</v>
      </c>
      <c r="AD80" s="107">
        <f t="shared" si="1223"/>
        <v>1</v>
      </c>
      <c r="AE80" s="107">
        <f t="shared" si="1223"/>
        <v>45</v>
      </c>
      <c r="AF80" s="107">
        <f t="shared" si="1223"/>
        <v>0</v>
      </c>
      <c r="AG80" s="107">
        <f t="shared" si="1223"/>
        <v>0</v>
      </c>
      <c r="AH80" s="107">
        <f t="shared" si="1223"/>
        <v>0</v>
      </c>
      <c r="AI80" s="107">
        <f t="shared" si="1223"/>
        <v>0</v>
      </c>
      <c r="AJ80" s="107">
        <f t="shared" si="1223"/>
        <v>0</v>
      </c>
      <c r="AK80" s="107">
        <f t="shared" si="1223"/>
        <v>0</v>
      </c>
      <c r="AL80" s="107">
        <f t="shared" si="1223"/>
        <v>0</v>
      </c>
      <c r="AM80" s="107">
        <f t="shared" si="1223"/>
        <v>0</v>
      </c>
      <c r="AN80" s="107">
        <f t="shared" si="1223"/>
        <v>0</v>
      </c>
      <c r="AO80" s="107">
        <f t="shared" si="1223"/>
        <v>0</v>
      </c>
      <c r="AP80" s="107">
        <f t="shared" si="1223"/>
        <v>0</v>
      </c>
      <c r="AQ80" s="107">
        <f t="shared" si="1223"/>
        <v>0</v>
      </c>
      <c r="AR80" s="107">
        <f t="shared" si="1223"/>
        <v>2</v>
      </c>
      <c r="AS80" s="107">
        <f t="shared" si="1223"/>
        <v>14</v>
      </c>
      <c r="AT80" s="107">
        <f t="shared" si="1223"/>
        <v>0</v>
      </c>
      <c r="AU80" s="107">
        <f t="shared" si="1223"/>
        <v>0</v>
      </c>
      <c r="AV80" s="107">
        <f t="shared" si="1223"/>
        <v>0</v>
      </c>
      <c r="AW80" s="107">
        <f t="shared" si="1223"/>
        <v>0</v>
      </c>
      <c r="AX80" s="107">
        <f t="shared" si="1223"/>
        <v>0</v>
      </c>
      <c r="AY80" s="107">
        <f t="shared" si="1223"/>
        <v>0</v>
      </c>
      <c r="AZ80" s="107">
        <f t="shared" si="1223"/>
        <v>0</v>
      </c>
      <c r="BA80" s="107">
        <f t="shared" si="1223"/>
        <v>0</v>
      </c>
      <c r="BB80" s="107">
        <f t="shared" si="1223"/>
        <v>0</v>
      </c>
      <c r="BC80" s="107">
        <f t="shared" si="1223"/>
        <v>0</v>
      </c>
      <c r="BD80" s="107">
        <f t="shared" si="1223"/>
        <v>0</v>
      </c>
      <c r="BE80" s="107">
        <f t="shared" si="1223"/>
        <v>0</v>
      </c>
      <c r="BF80" s="107">
        <f t="shared" si="1223"/>
        <v>144.9</v>
      </c>
      <c r="BG80" s="107">
        <f t="shared" si="1223"/>
        <v>94</v>
      </c>
      <c r="BH80" s="108"/>
      <c r="BI80" s="109"/>
      <c r="BJ80" s="106"/>
      <c r="BK80" s="106"/>
      <c r="BL80" s="106"/>
      <c r="BM80" s="110"/>
      <c r="BN80" s="25">
        <v>10</v>
      </c>
      <c r="BO80" s="249" t="s">
        <v>77</v>
      </c>
      <c r="BP80" s="250" t="s">
        <v>57</v>
      </c>
      <c r="BQ80" s="105">
        <v>1</v>
      </c>
      <c r="BR80" s="106"/>
      <c r="BS80" s="106"/>
      <c r="BT80" s="106"/>
      <c r="BU80" s="106"/>
      <c r="BV80" s="106"/>
      <c r="BW80" s="106"/>
      <c r="BX80" s="106"/>
      <c r="BY80" s="106">
        <f>SUM(BY81:BY85)</f>
        <v>122</v>
      </c>
      <c r="BZ80" s="106">
        <f t="shared" ref="BZ80:DY80" si="1224">SUM(BZ81:BZ85)</f>
        <v>122</v>
      </c>
      <c r="CA80" s="106">
        <f t="shared" si="1224"/>
        <v>82</v>
      </c>
      <c r="CB80" s="111">
        <f>SUM(CB81:CB85)</f>
        <v>102</v>
      </c>
      <c r="CC80" s="106">
        <f t="shared" si="1224"/>
        <v>40</v>
      </c>
      <c r="CD80" s="111">
        <f>SUM(CD81:CD85)</f>
        <v>120</v>
      </c>
      <c r="CE80" s="106">
        <f t="shared" si="1224"/>
        <v>0</v>
      </c>
      <c r="CF80" s="106">
        <f t="shared" si="1224"/>
        <v>0</v>
      </c>
      <c r="CG80" s="106">
        <f t="shared" si="1224"/>
        <v>0</v>
      </c>
      <c r="CH80" s="106">
        <f t="shared" si="1224"/>
        <v>0</v>
      </c>
      <c r="CI80" s="106">
        <f t="shared" si="1224"/>
        <v>0</v>
      </c>
      <c r="CJ80" s="106">
        <f t="shared" si="1224"/>
        <v>0</v>
      </c>
      <c r="CK80" s="106">
        <f t="shared" si="1224"/>
        <v>6</v>
      </c>
      <c r="CL80" s="106">
        <f t="shared" si="1224"/>
        <v>21.6</v>
      </c>
      <c r="CM80" s="106">
        <f t="shared" si="1224"/>
        <v>0</v>
      </c>
      <c r="CN80" s="106">
        <f t="shared" si="1224"/>
        <v>0</v>
      </c>
      <c r="CO80" s="106">
        <f t="shared" si="1224"/>
        <v>6</v>
      </c>
      <c r="CP80" s="106">
        <f t="shared" si="1224"/>
        <v>24</v>
      </c>
      <c r="CQ80" s="106">
        <f t="shared" si="1224"/>
        <v>1</v>
      </c>
      <c r="CR80" s="106">
        <f t="shared" si="1224"/>
        <v>45</v>
      </c>
      <c r="CS80" s="106">
        <f t="shared" si="1224"/>
        <v>0</v>
      </c>
      <c r="CT80" s="106">
        <f t="shared" si="1224"/>
        <v>0</v>
      </c>
      <c r="CU80" s="106">
        <f t="shared" si="1224"/>
        <v>0</v>
      </c>
      <c r="CV80" s="106">
        <f t="shared" si="1224"/>
        <v>0</v>
      </c>
      <c r="CW80" s="106">
        <f t="shared" si="1224"/>
        <v>0</v>
      </c>
      <c r="CX80" s="106">
        <f t="shared" si="1224"/>
        <v>0</v>
      </c>
      <c r="CY80" s="106">
        <f t="shared" si="1224"/>
        <v>1</v>
      </c>
      <c r="CZ80" s="106">
        <f t="shared" si="1224"/>
        <v>160</v>
      </c>
      <c r="DA80" s="106">
        <f t="shared" si="1224"/>
        <v>0</v>
      </c>
      <c r="DB80" s="106">
        <f t="shared" si="1224"/>
        <v>0</v>
      </c>
      <c r="DC80" s="106">
        <f t="shared" si="1224"/>
        <v>0</v>
      </c>
      <c r="DD80" s="106">
        <f t="shared" si="1224"/>
        <v>0</v>
      </c>
      <c r="DE80" s="106">
        <f t="shared" si="1224"/>
        <v>1</v>
      </c>
      <c r="DF80" s="175">
        <f>SUM(DF81:DF85)</f>
        <v>12</v>
      </c>
      <c r="DG80" s="106">
        <f t="shared" si="1224"/>
        <v>0</v>
      </c>
      <c r="DH80" s="106">
        <f t="shared" si="1224"/>
        <v>0</v>
      </c>
      <c r="DI80" s="106">
        <f t="shared" si="1224"/>
        <v>0</v>
      </c>
      <c r="DJ80" s="106">
        <f t="shared" si="1224"/>
        <v>0</v>
      </c>
      <c r="DK80" s="106">
        <f t="shared" si="1224"/>
        <v>1</v>
      </c>
      <c r="DL80" s="106">
        <f t="shared" si="1224"/>
        <v>24</v>
      </c>
      <c r="DM80" s="106">
        <f t="shared" si="1224"/>
        <v>0</v>
      </c>
      <c r="DN80" s="106">
        <f t="shared" si="1224"/>
        <v>0</v>
      </c>
      <c r="DO80" s="106">
        <f t="shared" si="1224"/>
        <v>0</v>
      </c>
      <c r="DP80" s="106">
        <f t="shared" si="1224"/>
        <v>0</v>
      </c>
      <c r="DQ80" s="106">
        <f t="shared" si="1224"/>
        <v>0</v>
      </c>
      <c r="DR80" s="106">
        <f t="shared" si="1224"/>
        <v>0</v>
      </c>
      <c r="DS80" s="175">
        <f>SUM(DS81:DS85)</f>
        <v>514.6</v>
      </c>
      <c r="DT80" s="106">
        <f t="shared" si="1224"/>
        <v>264</v>
      </c>
      <c r="DU80" s="112">
        <f t="shared" si="1202"/>
        <v>264</v>
      </c>
      <c r="DV80" s="106">
        <f t="shared" si="1224"/>
        <v>0</v>
      </c>
      <c r="DW80" s="106">
        <f t="shared" si="1224"/>
        <v>0</v>
      </c>
      <c r="DX80" s="106">
        <f t="shared" si="1224"/>
        <v>0</v>
      </c>
      <c r="DY80" s="106">
        <f t="shared" si="1224"/>
        <v>0</v>
      </c>
      <c r="DZ80" s="110"/>
      <c r="EA80" s="25">
        <v>10</v>
      </c>
      <c r="EB80" s="249" t="s">
        <v>77</v>
      </c>
      <c r="EC80" s="250" t="s">
        <v>57</v>
      </c>
      <c r="ED80" s="105">
        <v>1</v>
      </c>
      <c r="EE80" s="106"/>
      <c r="EF80" s="106"/>
      <c r="EG80" s="106"/>
      <c r="EH80" s="106"/>
      <c r="EI80" s="106"/>
      <c r="EJ80" s="106"/>
      <c r="EK80" s="106"/>
      <c r="EL80" s="106"/>
      <c r="EM80" s="106"/>
      <c r="EN80" s="106"/>
      <c r="EO80" s="107">
        <f>SUM(EO81:EO85)</f>
        <v>132</v>
      </c>
      <c r="EP80" s="107">
        <f t="shared" ref="EP80:GL80" si="1225">SUM(EP81:EP85)</f>
        <v>58</v>
      </c>
      <c r="EQ80" s="107">
        <f t="shared" si="1225"/>
        <v>154</v>
      </c>
      <c r="ER80" s="107">
        <f t="shared" si="1225"/>
        <v>8</v>
      </c>
      <c r="ES80" s="107">
        <f t="shared" si="1225"/>
        <v>16</v>
      </c>
      <c r="ET80" s="107">
        <f t="shared" si="1225"/>
        <v>0</v>
      </c>
      <c r="EU80" s="107">
        <f t="shared" si="1225"/>
        <v>0</v>
      </c>
      <c r="EV80" s="107">
        <f t="shared" si="1225"/>
        <v>0</v>
      </c>
      <c r="EW80" s="107">
        <f t="shared" si="1225"/>
        <v>0</v>
      </c>
      <c r="EX80" s="107">
        <f t="shared" si="1225"/>
        <v>6</v>
      </c>
      <c r="EY80" s="107">
        <f t="shared" si="1225"/>
        <v>27.5</v>
      </c>
      <c r="EZ80" s="107">
        <f t="shared" si="1225"/>
        <v>0</v>
      </c>
      <c r="FA80" s="107">
        <f t="shared" si="1225"/>
        <v>0</v>
      </c>
      <c r="FB80" s="107">
        <f t="shared" si="1225"/>
        <v>6</v>
      </c>
      <c r="FC80" s="107">
        <f t="shared" si="1225"/>
        <v>24</v>
      </c>
      <c r="FD80" s="107">
        <f t="shared" si="1225"/>
        <v>2</v>
      </c>
      <c r="FE80" s="107">
        <f t="shared" si="1225"/>
        <v>90</v>
      </c>
      <c r="FF80" s="107">
        <f t="shared" si="1225"/>
        <v>0</v>
      </c>
      <c r="FG80" s="107">
        <f t="shared" si="1225"/>
        <v>0</v>
      </c>
      <c r="FH80" s="107">
        <f t="shared" si="1225"/>
        <v>0</v>
      </c>
      <c r="FI80" s="107">
        <f t="shared" si="1225"/>
        <v>0</v>
      </c>
      <c r="FJ80" s="107">
        <f t="shared" si="1225"/>
        <v>0</v>
      </c>
      <c r="FK80" s="107">
        <f t="shared" si="1225"/>
        <v>0</v>
      </c>
      <c r="FL80" s="107">
        <f t="shared" si="1225"/>
        <v>1</v>
      </c>
      <c r="FM80" s="107">
        <f t="shared" si="1225"/>
        <v>160</v>
      </c>
      <c r="FN80" s="107">
        <f t="shared" si="1225"/>
        <v>0</v>
      </c>
      <c r="FO80" s="107">
        <f t="shared" si="1225"/>
        <v>0</v>
      </c>
      <c r="FP80" s="107">
        <f t="shared" si="1225"/>
        <v>0</v>
      </c>
      <c r="FQ80" s="107">
        <f t="shared" si="1225"/>
        <v>0</v>
      </c>
      <c r="FR80" s="107">
        <f t="shared" si="1225"/>
        <v>3</v>
      </c>
      <c r="FS80" s="107">
        <f t="shared" si="1225"/>
        <v>26</v>
      </c>
      <c r="FT80" s="107">
        <f t="shared" si="1225"/>
        <v>0</v>
      </c>
      <c r="FU80" s="107">
        <f t="shared" ref="FU80:FV80" si="1226">SUM(FU81:FU85)</f>
        <v>0</v>
      </c>
      <c r="FV80" s="107">
        <f t="shared" si="1226"/>
        <v>0</v>
      </c>
      <c r="FW80" s="107">
        <f t="shared" si="1225"/>
        <v>0</v>
      </c>
      <c r="FX80" s="107">
        <f t="shared" si="1225"/>
        <v>0</v>
      </c>
      <c r="FY80" s="107">
        <f t="shared" si="1225"/>
        <v>24</v>
      </c>
      <c r="FZ80" s="107">
        <f t="shared" si="1225"/>
        <v>1</v>
      </c>
      <c r="GA80" s="107">
        <f t="shared" si="1225"/>
        <v>0</v>
      </c>
      <c r="GB80" s="107">
        <f t="shared" si="1225"/>
        <v>0</v>
      </c>
      <c r="GC80" s="107">
        <f t="shared" si="1225"/>
        <v>0</v>
      </c>
      <c r="GD80" s="107">
        <f t="shared" si="1225"/>
        <v>0</v>
      </c>
      <c r="GE80" s="107">
        <f t="shared" si="1225"/>
        <v>0</v>
      </c>
      <c r="GF80" s="107">
        <f t="shared" si="1225"/>
        <v>0</v>
      </c>
      <c r="GG80" s="107">
        <f t="shared" si="1225"/>
        <v>0</v>
      </c>
      <c r="GH80" s="107">
        <f>SUM(GH81:GH85)</f>
        <v>659.5</v>
      </c>
      <c r="GI80" s="107">
        <f t="shared" si="1225"/>
        <v>358</v>
      </c>
      <c r="GJ80" s="107">
        <f t="shared" si="1225"/>
        <v>0</v>
      </c>
      <c r="GK80" s="107">
        <f t="shared" si="1225"/>
        <v>0</v>
      </c>
      <c r="GL80" s="107">
        <f t="shared" si="1225"/>
        <v>0</v>
      </c>
      <c r="GM80" s="114" t="s">
        <v>144</v>
      </c>
      <c r="GN80" s="115"/>
      <c r="GO80" s="116">
        <v>650</v>
      </c>
      <c r="GQ80" s="9"/>
      <c r="GR80" s="9"/>
      <c r="GS80" s="117"/>
      <c r="GT80" s="117"/>
      <c r="GU80" s="33"/>
      <c r="GV80" s="4"/>
      <c r="GW80" s="40"/>
    </row>
    <row r="81" spans="1:205" ht="24.95" customHeight="1" x14ac:dyDescent="0.35">
      <c r="A81" s="24"/>
      <c r="B81" s="1" t="s">
        <v>190</v>
      </c>
      <c r="C81" s="128" t="s">
        <v>96</v>
      </c>
      <c r="D81" s="127" t="s">
        <v>92</v>
      </c>
      <c r="E81" s="128" t="s">
        <v>93</v>
      </c>
      <c r="F81" s="127" t="s">
        <v>191</v>
      </c>
      <c r="G81" s="128" t="s">
        <v>192</v>
      </c>
      <c r="H81" s="128">
        <v>12</v>
      </c>
      <c r="I81" s="128">
        <v>1</v>
      </c>
      <c r="J81" s="128">
        <v>1</v>
      </c>
      <c r="K81" s="128">
        <v>1</v>
      </c>
      <c r="L81" s="251">
        <v>6</v>
      </c>
      <c r="M81" s="129">
        <f>SUM(N81+P81+R81+T81+V81)</f>
        <v>6</v>
      </c>
      <c r="N81" s="14">
        <v>4</v>
      </c>
      <c r="O81" s="11">
        <f>SUM(N81)*I81</f>
        <v>4</v>
      </c>
      <c r="P81" s="14">
        <v>2</v>
      </c>
      <c r="Q81" s="11">
        <f>J81*P81</f>
        <v>2</v>
      </c>
      <c r="R81" s="14"/>
      <c r="S81" s="11">
        <f>SUM(R81)*J81</f>
        <v>0</v>
      </c>
      <c r="T81" s="14"/>
      <c r="U81" s="11">
        <f>SUM(T81)*K81</f>
        <v>0</v>
      </c>
      <c r="V81" s="14"/>
      <c r="W81" s="11">
        <f>SUM(V81)*J81*5</f>
        <v>0</v>
      </c>
      <c r="X81" s="80">
        <f>SUM(J81*AX81*2+K81*AZ81*2)</f>
        <v>0</v>
      </c>
      <c r="Y81" s="338">
        <f>SUM(L81*15/100*J81)</f>
        <v>0.9</v>
      </c>
      <c r="Z81" s="14"/>
      <c r="AA81" s="11"/>
      <c r="AB81" s="14"/>
      <c r="AC81" s="80">
        <f>SUM(AB81)*3*H81/5</f>
        <v>0</v>
      </c>
      <c r="AD81" s="14"/>
      <c r="AE81" s="82">
        <f>SUM(AD81*H81*(30+4))</f>
        <v>0</v>
      </c>
      <c r="AF81" s="14"/>
      <c r="AG81" s="11">
        <f>SUM(AF81*H81*3)</f>
        <v>0</v>
      </c>
      <c r="AH81" s="14"/>
      <c r="AI81" s="80">
        <f>SUM(AH81*H81/3)</f>
        <v>0</v>
      </c>
      <c r="AJ81" s="14"/>
      <c r="AK81" s="80">
        <f>SUM(AJ81*H81*2/3)</f>
        <v>0</v>
      </c>
      <c r="AL81" s="14"/>
      <c r="AM81" s="11">
        <f>SUM(AL81*H81*2)</f>
        <v>0</v>
      </c>
      <c r="AN81" s="14"/>
      <c r="AO81" s="11">
        <f>SUM(AN81*J81)</f>
        <v>0</v>
      </c>
      <c r="AP81" s="14"/>
      <c r="AQ81" s="80">
        <f>SUM(AP81*H81*2)</f>
        <v>0</v>
      </c>
      <c r="AR81" s="14">
        <v>1</v>
      </c>
      <c r="AS81" s="80">
        <f>AR81*J81*2</f>
        <v>2</v>
      </c>
      <c r="AT81" s="14"/>
      <c r="AU81" s="80">
        <f t="shared" ref="AU81" si="1227">AT81*H81/3</f>
        <v>0</v>
      </c>
      <c r="AV81" s="14"/>
      <c r="AW81" s="11">
        <f t="shared" ref="AW81" si="1228">SUM(J81*AV81*6)</f>
        <v>0</v>
      </c>
      <c r="AX81" s="14"/>
      <c r="AY81" s="80">
        <f>SUM(J81*AX81*8)</f>
        <v>0</v>
      </c>
      <c r="AZ81" s="14"/>
      <c r="BA81" s="80">
        <f>SUM(AZ81*K81*5*6)</f>
        <v>0</v>
      </c>
      <c r="BB81" s="14"/>
      <c r="BC81" s="80">
        <f>SUM(BB81*K81*4*6)</f>
        <v>0</v>
      </c>
      <c r="BD81" s="14"/>
      <c r="BE81" s="10">
        <f>SUM(BD81*50)</f>
        <v>0</v>
      </c>
      <c r="BF81" s="81">
        <f t="shared" ref="BF81" si="1229">O81+Q81+S81+U81+W81+X81+Y81+AA81+AC81+AE81+AG81+AI81+AK81+AM81+AO81+AQ81+AS81+AU81+AW81+AY81+BA81+BC81+BE81</f>
        <v>8.9</v>
      </c>
      <c r="BG81" s="81">
        <f>BA81+AY81+AW81+AS81+AQ81+X81+W81+U81+S81+Q81+O81</f>
        <v>8</v>
      </c>
      <c r="BH81" s="10"/>
      <c r="BI81" s="10"/>
      <c r="BJ81" s="4"/>
      <c r="BK81" s="4"/>
      <c r="BL81" s="4"/>
      <c r="BM81" s="141"/>
      <c r="BN81" s="24"/>
      <c r="BO81" s="1" t="s">
        <v>99</v>
      </c>
      <c r="BP81" s="139" t="s">
        <v>96</v>
      </c>
      <c r="BQ81" s="139" t="s">
        <v>84</v>
      </c>
      <c r="BR81" s="139" t="s">
        <v>114</v>
      </c>
      <c r="BS81" s="143" t="s">
        <v>172</v>
      </c>
      <c r="BT81" s="139" t="s">
        <v>128</v>
      </c>
      <c r="BU81" s="143">
        <v>169</v>
      </c>
      <c r="BV81" s="128">
        <v>2</v>
      </c>
      <c r="BW81" s="128">
        <v>6</v>
      </c>
      <c r="BX81" s="127">
        <f>SUM(BW81)*2</f>
        <v>12</v>
      </c>
      <c r="BY81" s="153">
        <v>20</v>
      </c>
      <c r="BZ81" s="129">
        <f t="shared" ref="BZ81:BZ85" si="1230">SUM(CA81+CC81+CE81+CG81+CI81)</f>
        <v>20</v>
      </c>
      <c r="CA81" s="14">
        <v>20</v>
      </c>
      <c r="CB81" s="11">
        <f t="shared" ref="CB81:CB85" si="1231">SUM(CA81)*BV81</f>
        <v>40</v>
      </c>
      <c r="CC81" s="14"/>
      <c r="CD81" s="11">
        <f t="shared" ref="CD81:CD85" si="1232">BW81*CC81</f>
        <v>0</v>
      </c>
      <c r="CE81" s="14"/>
      <c r="CF81" s="11">
        <f t="shared" ref="CF81:CF85" si="1233">SUM(CE81)*BW81</f>
        <v>0</v>
      </c>
      <c r="CG81" s="14"/>
      <c r="CH81" s="11">
        <f t="shared" ref="CH81" si="1234">SUM(CG81)*BX81</f>
        <v>0</v>
      </c>
      <c r="CI81" s="14"/>
      <c r="CJ81" s="11">
        <f t="shared" ref="CJ81" si="1235">SUM(CI81)*BW81*5</f>
        <v>0</v>
      </c>
      <c r="CK81" s="80">
        <f>SUM(BW81*DK81*2+BX81*DM81*2)</f>
        <v>0</v>
      </c>
      <c r="CL81" s="80">
        <f>SUM(BY81*5/100*BW81)</f>
        <v>6</v>
      </c>
      <c r="CM81" s="14"/>
      <c r="CN81" s="11"/>
      <c r="CO81" s="14"/>
      <c r="CP81" s="80">
        <f>SUM(CO81)*3*BU81/5</f>
        <v>0</v>
      </c>
      <c r="CQ81" s="14"/>
      <c r="CR81" s="82">
        <f t="shared" ref="CR81" si="1236">SUM(CQ81*BU81*(30+4))</f>
        <v>0</v>
      </c>
      <c r="CS81" s="14"/>
      <c r="CT81" s="11">
        <f>SUM(CS81*BU81*3)</f>
        <v>0</v>
      </c>
      <c r="CU81" s="14"/>
      <c r="CV81" s="80">
        <f>SUM(CU81*BU81/3)</f>
        <v>0</v>
      </c>
      <c r="CW81" s="14"/>
      <c r="CX81" s="80">
        <f t="shared" ref="CX81" si="1237">SUM(CW81*BU81*2/3)</f>
        <v>0</v>
      </c>
      <c r="CY81" s="14"/>
      <c r="CZ81" s="11">
        <f>SUM(CY81*BU81*2)</f>
        <v>0</v>
      </c>
      <c r="DA81" s="14"/>
      <c r="DB81" s="11">
        <f t="shared" ref="DB81" si="1238">SUM(DA81*BW81)</f>
        <v>0</v>
      </c>
      <c r="DC81" s="14"/>
      <c r="DD81" s="80">
        <f t="shared" ref="DD81" si="1239">SUM(DC81*BU81*2)</f>
        <v>0</v>
      </c>
      <c r="DE81" s="14">
        <v>1</v>
      </c>
      <c r="DF81" s="80">
        <f>DE81*BW81*2</f>
        <v>12</v>
      </c>
      <c r="DG81" s="14"/>
      <c r="DH81" s="80">
        <f t="shared" ref="DH81:DH85" si="1240">DG81*BU81/3</f>
        <v>0</v>
      </c>
      <c r="DI81" s="14"/>
      <c r="DJ81" s="11">
        <f>SUM(BW81*DI81*6)</f>
        <v>0</v>
      </c>
      <c r="DK81" s="14"/>
      <c r="DL81" s="80">
        <f>SUM(BW81*DK81*8)</f>
        <v>0</v>
      </c>
      <c r="DM81" s="14"/>
      <c r="DN81" s="80">
        <f t="shared" ref="DN81" si="1241">SUM(DM81*BX81*5*6)</f>
        <v>0</v>
      </c>
      <c r="DO81" s="14"/>
      <c r="DP81" s="80">
        <f t="shared" ref="DP81" si="1242">SUM(DO81*BX81*4*6)</f>
        <v>0</v>
      </c>
      <c r="DQ81" s="14"/>
      <c r="DR81" s="10">
        <f>SUM(DQ81*50)</f>
        <v>0</v>
      </c>
      <c r="DS81" s="81">
        <f t="shared" ref="DS81:DS84" si="1243">CB81+CD81+CF81+CH81+CJ81+CK81+CL81+CN81+CP81+CR81+CT81+CV81+CX81+CZ81+DB81+DD81+DF81+DH81+DJ81+DL81+DN81+DP81+DR81</f>
        <v>58</v>
      </c>
      <c r="DT81" s="81">
        <f t="shared" ref="DT81:DT84" si="1244">DP81+DN81+DL81+DJ81+DF81+DD81+CK81+CJ81+CH81+CF81+CD81+CB81</f>
        <v>52</v>
      </c>
      <c r="DU81" s="112">
        <f t="shared" si="1202"/>
        <v>52</v>
      </c>
      <c r="DV81" s="178"/>
      <c r="DW81" s="4"/>
      <c r="DX81" s="4"/>
      <c r="DY81" s="4"/>
      <c r="DZ81" s="141"/>
      <c r="EA81" s="24"/>
      <c r="EB81" s="131"/>
      <c r="EC81" s="167"/>
      <c r="ED81" s="132"/>
      <c r="EE81" s="4"/>
      <c r="EF81" s="4"/>
      <c r="EG81" s="4"/>
      <c r="EH81" s="4"/>
      <c r="EI81" s="4"/>
      <c r="EJ81" s="4"/>
      <c r="EK81" s="4"/>
      <c r="EL81" s="4"/>
      <c r="EM81" s="4"/>
      <c r="EN81" s="4"/>
      <c r="EO81" s="9">
        <f t="shared" ref="EO81:EO85" si="1245">O81+CB81</f>
        <v>44</v>
      </c>
      <c r="EP81" s="9">
        <f t="shared" ref="EP81:EP85" si="1246">P81+CC81</f>
        <v>2</v>
      </c>
      <c r="EQ81" s="9">
        <f t="shared" ref="EQ81:EQ85" si="1247">Q81+CD81</f>
        <v>2</v>
      </c>
      <c r="ER81" s="9">
        <f t="shared" ref="ER81:ER85" si="1248">R81+CE81</f>
        <v>0</v>
      </c>
      <c r="ES81" s="9">
        <f t="shared" ref="ES81:ES85" si="1249">S81+CF81</f>
        <v>0</v>
      </c>
      <c r="ET81" s="9">
        <f t="shared" ref="ET81:ET85" si="1250">T81+CG81</f>
        <v>0</v>
      </c>
      <c r="EU81" s="9">
        <f t="shared" ref="EU81:EU85" si="1251">U81+CH81</f>
        <v>0</v>
      </c>
      <c r="EV81" s="9">
        <f t="shared" ref="EV81:EV85" si="1252">V81+CI81</f>
        <v>0</v>
      </c>
      <c r="EW81" s="9">
        <f t="shared" ref="EW81:EW85" si="1253">W81+CJ81</f>
        <v>0</v>
      </c>
      <c r="EX81" s="9">
        <f t="shared" ref="EX81:EX85" si="1254">X81+CK81</f>
        <v>0</v>
      </c>
      <c r="EY81" s="9">
        <f t="shared" ref="EY81:EY85" si="1255">Y81+CL81</f>
        <v>6.9</v>
      </c>
      <c r="EZ81" s="9">
        <f t="shared" ref="EZ81:EZ85" si="1256">Z81+CM81</f>
        <v>0</v>
      </c>
      <c r="FA81" s="9">
        <f t="shared" ref="FA81:FA85" si="1257">AA81+CN81</f>
        <v>0</v>
      </c>
      <c r="FB81" s="9">
        <f t="shared" ref="FB81:FB85" si="1258">AB81+CO81</f>
        <v>0</v>
      </c>
      <c r="FC81" s="9">
        <f t="shared" ref="FC81:FC85" si="1259">AC81+CP81</f>
        <v>0</v>
      </c>
      <c r="FD81" s="9">
        <f t="shared" ref="FD81:FD85" si="1260">AD81+CQ81</f>
        <v>0</v>
      </c>
      <c r="FE81" s="9">
        <f t="shared" ref="FE81:FE85" si="1261">AE81+CR81</f>
        <v>0</v>
      </c>
      <c r="FF81" s="9">
        <f t="shared" ref="FF81:FF85" si="1262">AF81+CS81</f>
        <v>0</v>
      </c>
      <c r="FG81" s="9">
        <f t="shared" ref="FG81:FG85" si="1263">AG81+CT81</f>
        <v>0</v>
      </c>
      <c r="FH81" s="9">
        <f t="shared" ref="FH81:FH85" si="1264">AH81+CU81</f>
        <v>0</v>
      </c>
      <c r="FI81" s="9">
        <f t="shared" ref="FI81:FI85" si="1265">AI81+CV81</f>
        <v>0</v>
      </c>
      <c r="FJ81" s="9">
        <f t="shared" ref="FJ81:FJ85" si="1266">AJ81+CW81</f>
        <v>0</v>
      </c>
      <c r="FK81" s="9">
        <f t="shared" ref="FK81:FK85" si="1267">AK81+CX81</f>
        <v>0</v>
      </c>
      <c r="FL81" s="9">
        <f t="shared" ref="FL81:FL85" si="1268">AL81+CY81</f>
        <v>0</v>
      </c>
      <c r="FM81" s="9">
        <f t="shared" ref="FM81:FM85" si="1269">AM81+CZ81</f>
        <v>0</v>
      </c>
      <c r="FN81" s="9">
        <f t="shared" ref="FN81:FN85" si="1270">AN81+DA81</f>
        <v>0</v>
      </c>
      <c r="FO81" s="9">
        <f t="shared" ref="FO81:FO85" si="1271">AO81+DB81</f>
        <v>0</v>
      </c>
      <c r="FP81" s="9">
        <f t="shared" ref="FP81:FP85" si="1272">AP81+DC81</f>
        <v>0</v>
      </c>
      <c r="FQ81" s="9">
        <f t="shared" ref="FQ81:FQ85" si="1273">AQ81+DD81</f>
        <v>0</v>
      </c>
      <c r="FR81" s="9">
        <f t="shared" ref="FR81:FR85" si="1274">AR81+DE81</f>
        <v>2</v>
      </c>
      <c r="FS81" s="9">
        <f t="shared" ref="FS81:FS85" si="1275">AS81+DF81</f>
        <v>14</v>
      </c>
      <c r="FT81" s="9">
        <f t="shared" ref="FT81:FT85" si="1276">AT81+DG81</f>
        <v>0</v>
      </c>
      <c r="FU81" s="9">
        <f t="shared" ref="FU81:FU85" si="1277">AU81+DH81</f>
        <v>0</v>
      </c>
      <c r="FV81" s="9">
        <f t="shared" ref="FV81:FV85" si="1278">AV81+DI81</f>
        <v>0</v>
      </c>
      <c r="FW81" s="9">
        <f t="shared" ref="FW81:FW85" si="1279">AW81+DJ81</f>
        <v>0</v>
      </c>
      <c r="FX81" s="9">
        <f t="shared" ref="FX81:FX85" si="1280">AV81+DI81</f>
        <v>0</v>
      </c>
      <c r="FY81" s="9">
        <f t="shared" ref="FY81:FY85" si="1281">DL81+AY81</f>
        <v>0</v>
      </c>
      <c r="FZ81" s="9">
        <f t="shared" ref="FZ81:FZ85" si="1282">AX81+DK81</f>
        <v>0</v>
      </c>
      <c r="GA81" s="9">
        <f t="shared" ref="GA81:GA85" si="1283">DM81+AZ81</f>
        <v>0</v>
      </c>
      <c r="GB81" s="9">
        <f t="shared" ref="GB81:GB85" si="1284">AZ81+DM81</f>
        <v>0</v>
      </c>
      <c r="GC81" s="9">
        <f t="shared" ref="GC81:GC85" si="1285">BA81+DN81</f>
        <v>0</v>
      </c>
      <c r="GD81" s="9">
        <f t="shared" ref="GD81:GD85" si="1286">BB81+DO81</f>
        <v>0</v>
      </c>
      <c r="GE81" s="9">
        <f t="shared" ref="GE81:GE85" si="1287">BC81+DP81</f>
        <v>0</v>
      </c>
      <c r="GF81" s="9">
        <f t="shared" ref="GF81:GF85" si="1288">BD81+DQ81</f>
        <v>0</v>
      </c>
      <c r="GG81" s="9">
        <f t="shared" ref="GG81:GG85" si="1289">BE81+DR81</f>
        <v>0</v>
      </c>
      <c r="GH81" s="9">
        <f t="shared" ref="GH81:GH85" si="1290">BF81+DS81</f>
        <v>66.900000000000006</v>
      </c>
      <c r="GI81" s="9">
        <f t="shared" ref="GI81:GI85" si="1291">SUM(BG81+DT81)</f>
        <v>60</v>
      </c>
      <c r="GJ81" s="133"/>
      <c r="GK81" s="134"/>
      <c r="GL81" s="4"/>
      <c r="GM81" s="223"/>
      <c r="GN81" s="4"/>
      <c r="GO81" s="138"/>
      <c r="GQ81" s="9"/>
      <c r="GR81" s="9"/>
      <c r="GS81" s="1"/>
      <c r="GT81" s="128"/>
      <c r="GU81" s="32"/>
      <c r="GV81" s="4"/>
      <c r="GW81" s="40"/>
    </row>
    <row r="82" spans="1:205" ht="24.95" customHeight="1" x14ac:dyDescent="0.35">
      <c r="A82" s="24"/>
      <c r="B82" s="252" t="s">
        <v>100</v>
      </c>
      <c r="C82" s="128" t="s">
        <v>91</v>
      </c>
      <c r="D82" s="127" t="s">
        <v>101</v>
      </c>
      <c r="E82" s="127" t="s">
        <v>102</v>
      </c>
      <c r="F82" s="127" t="s">
        <v>159</v>
      </c>
      <c r="G82" s="127">
        <v>3</v>
      </c>
      <c r="H82" s="127">
        <v>40</v>
      </c>
      <c r="I82" s="127">
        <v>1</v>
      </c>
      <c r="J82" s="127">
        <v>2</v>
      </c>
      <c r="K82" s="128">
        <v>4</v>
      </c>
      <c r="L82" s="153">
        <v>50</v>
      </c>
      <c r="M82" s="129">
        <v>50</v>
      </c>
      <c r="N82" s="14">
        <v>26</v>
      </c>
      <c r="O82" s="11">
        <v>26</v>
      </c>
      <c r="P82" s="14">
        <v>16</v>
      </c>
      <c r="Q82" s="11">
        <v>32</v>
      </c>
      <c r="R82" s="14">
        <v>8</v>
      </c>
      <c r="S82" s="11">
        <v>16</v>
      </c>
      <c r="T82" s="14"/>
      <c r="U82" s="11">
        <v>0</v>
      </c>
      <c r="V82" s="14"/>
      <c r="W82" s="11">
        <v>0</v>
      </c>
      <c r="X82" s="80">
        <v>0</v>
      </c>
      <c r="Y82" s="337">
        <v>5</v>
      </c>
      <c r="Z82" s="14"/>
      <c r="AA82" s="11"/>
      <c r="AB82" s="14"/>
      <c r="AC82" s="80">
        <v>0</v>
      </c>
      <c r="AD82" s="14"/>
      <c r="AE82" s="82">
        <v>0</v>
      </c>
      <c r="AF82" s="14"/>
      <c r="AG82" s="11">
        <v>0</v>
      </c>
      <c r="AH82" s="14"/>
      <c r="AI82" s="80">
        <v>0</v>
      </c>
      <c r="AJ82" s="14"/>
      <c r="AK82" s="80">
        <v>0</v>
      </c>
      <c r="AL82" s="14"/>
      <c r="AM82" s="11">
        <v>0</v>
      </c>
      <c r="AN82" s="14"/>
      <c r="AO82" s="11">
        <v>0</v>
      </c>
      <c r="AP82" s="14"/>
      <c r="AQ82" s="80">
        <v>0</v>
      </c>
      <c r="AR82" s="14">
        <v>1</v>
      </c>
      <c r="AS82" s="80">
        <v>12</v>
      </c>
      <c r="AT82" s="14"/>
      <c r="AU82" s="80">
        <v>0</v>
      </c>
      <c r="AV82" s="14"/>
      <c r="AW82" s="11">
        <v>0</v>
      </c>
      <c r="AX82" s="14"/>
      <c r="AY82" s="80">
        <v>0</v>
      </c>
      <c r="AZ82" s="14"/>
      <c r="BA82" s="80">
        <v>0</v>
      </c>
      <c r="BB82" s="14"/>
      <c r="BC82" s="80">
        <v>0</v>
      </c>
      <c r="BD82" s="14"/>
      <c r="BE82" s="10">
        <v>0</v>
      </c>
      <c r="BF82" s="80">
        <v>91</v>
      </c>
      <c r="BG82" s="81">
        <f t="shared" ref="BG82:BG83" si="1292">BA82+AY82+AW82+AS82+AQ82+X82+W82+U82+S82+Q82+O82</f>
        <v>86</v>
      </c>
      <c r="BH82" s="81"/>
      <c r="BI82" s="81"/>
      <c r="BJ82" s="1"/>
      <c r="BK82" s="1"/>
      <c r="BL82" s="1"/>
      <c r="BM82" s="176"/>
      <c r="BN82" s="24"/>
      <c r="BO82" s="1" t="s">
        <v>98</v>
      </c>
      <c r="BP82" s="143" t="s">
        <v>91</v>
      </c>
      <c r="BQ82" s="127" t="s">
        <v>84</v>
      </c>
      <c r="BR82" s="127" t="s">
        <v>102</v>
      </c>
      <c r="BS82" s="127" t="s">
        <v>171</v>
      </c>
      <c r="BT82" s="127">
        <v>2</v>
      </c>
      <c r="BU82" s="128">
        <v>80</v>
      </c>
      <c r="BV82" s="128">
        <v>1</v>
      </c>
      <c r="BW82" s="128">
        <v>3</v>
      </c>
      <c r="BX82" s="128">
        <f>BW82*2</f>
        <v>6</v>
      </c>
      <c r="BY82" s="1">
        <v>100</v>
      </c>
      <c r="BZ82" s="129">
        <f t="shared" si="1230"/>
        <v>100</v>
      </c>
      <c r="CA82" s="14">
        <v>60</v>
      </c>
      <c r="CB82" s="11">
        <f t="shared" si="1231"/>
        <v>60</v>
      </c>
      <c r="CC82" s="14">
        <v>40</v>
      </c>
      <c r="CD82" s="11">
        <f t="shared" si="1232"/>
        <v>120</v>
      </c>
      <c r="CE82" s="14"/>
      <c r="CF82" s="11">
        <f t="shared" si="1233"/>
        <v>0</v>
      </c>
      <c r="CG82" s="14"/>
      <c r="CH82" s="11">
        <f>SUM(CG82)*BX82</f>
        <v>0</v>
      </c>
      <c r="CI82" s="14"/>
      <c r="CJ82" s="11">
        <f>SUM(CI82)*BW82*5</f>
        <v>0</v>
      </c>
      <c r="CK82" s="80">
        <f>SUM(BW82*DK82*2+BX82*DM82*2)</f>
        <v>6</v>
      </c>
      <c r="CL82" s="81">
        <f t="shared" ref="CL82" si="1293">SUM(BY82*5/100*BW82)</f>
        <v>15</v>
      </c>
      <c r="CM82" s="14"/>
      <c r="CN82" s="11"/>
      <c r="CO82" s="14"/>
      <c r="CP82" s="80">
        <f>SUM(CO82)*3*BU82/5</f>
        <v>0</v>
      </c>
      <c r="CQ82" s="14"/>
      <c r="CR82" s="82">
        <f>SUM(CQ82*BU82*(30+4))</f>
        <v>0</v>
      </c>
      <c r="CS82" s="14"/>
      <c r="CT82" s="11">
        <f>SUM(CS82*BU82*3)</f>
        <v>0</v>
      </c>
      <c r="CU82" s="14"/>
      <c r="CV82" s="80">
        <f>SUM(CU82*BU82/3)</f>
        <v>0</v>
      </c>
      <c r="CW82" s="14"/>
      <c r="CX82" s="80">
        <f>SUM(CW82*BU82*2/3)</f>
        <v>0</v>
      </c>
      <c r="CY82" s="14">
        <v>1</v>
      </c>
      <c r="CZ82" s="11">
        <f>SUM(CY82*BU82)*2</f>
        <v>160</v>
      </c>
      <c r="DA82" s="14"/>
      <c r="DB82" s="11">
        <f>SUM(DA82*BW82)</f>
        <v>0</v>
      </c>
      <c r="DC82" s="14"/>
      <c r="DD82" s="80">
        <f>SUM(DC82*BU82*2)</f>
        <v>0</v>
      </c>
      <c r="DE82" s="14"/>
      <c r="DF82" s="80">
        <f>BW82*DE82*6</f>
        <v>0</v>
      </c>
      <c r="DG82" s="14"/>
      <c r="DH82" s="80">
        <f t="shared" si="1240"/>
        <v>0</v>
      </c>
      <c r="DI82" s="14"/>
      <c r="DJ82" s="11">
        <f>SUM(DI82*BU82/3)</f>
        <v>0</v>
      </c>
      <c r="DK82" s="14">
        <v>1</v>
      </c>
      <c r="DL82" s="80">
        <f>SUM(BW82*DK82*8)</f>
        <v>24</v>
      </c>
      <c r="DM82" s="14"/>
      <c r="DN82" s="80">
        <f>SUM(DM82*BX82*5*6)</f>
        <v>0</v>
      </c>
      <c r="DO82" s="14"/>
      <c r="DP82" s="80">
        <f>SUM(DO82*BX82*4*6)</f>
        <v>0</v>
      </c>
      <c r="DQ82" s="14"/>
      <c r="DR82" s="10">
        <f>SUM(DQ82*50)</f>
        <v>0</v>
      </c>
      <c r="DS82" s="81">
        <f t="shared" si="1243"/>
        <v>385</v>
      </c>
      <c r="DT82" s="81">
        <f t="shared" si="1244"/>
        <v>210</v>
      </c>
      <c r="DU82" s="112">
        <f t="shared" si="1202"/>
        <v>210</v>
      </c>
      <c r="DV82" s="140"/>
      <c r="DW82" s="4"/>
      <c r="DX82" s="4"/>
      <c r="DY82" s="4"/>
      <c r="DZ82" s="141"/>
      <c r="EA82" s="24"/>
      <c r="EB82" s="10"/>
      <c r="EC82" s="142"/>
      <c r="ED82" s="142"/>
      <c r="EE82" s="4"/>
      <c r="EF82" s="4"/>
      <c r="EG82" s="4"/>
      <c r="EH82" s="4"/>
      <c r="EI82" s="4"/>
      <c r="EJ82" s="4"/>
      <c r="EK82" s="4"/>
      <c r="EL82" s="101"/>
      <c r="EM82" s="101"/>
      <c r="EN82" s="101"/>
      <c r="EO82" s="9">
        <f t="shared" si="1245"/>
        <v>86</v>
      </c>
      <c r="EP82" s="9">
        <f t="shared" si="1246"/>
        <v>56</v>
      </c>
      <c r="EQ82" s="9">
        <f t="shared" si="1247"/>
        <v>152</v>
      </c>
      <c r="ER82" s="9">
        <f t="shared" si="1248"/>
        <v>8</v>
      </c>
      <c r="ES82" s="9">
        <f t="shared" si="1249"/>
        <v>16</v>
      </c>
      <c r="ET82" s="9">
        <f t="shared" si="1250"/>
        <v>0</v>
      </c>
      <c r="EU82" s="9">
        <f t="shared" si="1251"/>
        <v>0</v>
      </c>
      <c r="EV82" s="9">
        <f t="shared" si="1252"/>
        <v>0</v>
      </c>
      <c r="EW82" s="9">
        <f t="shared" si="1253"/>
        <v>0</v>
      </c>
      <c r="EX82" s="9">
        <f t="shared" si="1254"/>
        <v>6</v>
      </c>
      <c r="EY82" s="9">
        <f t="shared" si="1255"/>
        <v>20</v>
      </c>
      <c r="EZ82" s="9">
        <f t="shared" si="1256"/>
        <v>0</v>
      </c>
      <c r="FA82" s="9">
        <f t="shared" si="1257"/>
        <v>0</v>
      </c>
      <c r="FB82" s="9">
        <f t="shared" si="1258"/>
        <v>0</v>
      </c>
      <c r="FC82" s="9">
        <f t="shared" si="1259"/>
        <v>0</v>
      </c>
      <c r="FD82" s="9">
        <f t="shared" si="1260"/>
        <v>0</v>
      </c>
      <c r="FE82" s="9">
        <f t="shared" si="1261"/>
        <v>0</v>
      </c>
      <c r="FF82" s="9">
        <f t="shared" si="1262"/>
        <v>0</v>
      </c>
      <c r="FG82" s="9">
        <f t="shared" si="1263"/>
        <v>0</v>
      </c>
      <c r="FH82" s="9">
        <f t="shared" si="1264"/>
        <v>0</v>
      </c>
      <c r="FI82" s="9">
        <f t="shared" si="1265"/>
        <v>0</v>
      </c>
      <c r="FJ82" s="9">
        <f t="shared" si="1266"/>
        <v>0</v>
      </c>
      <c r="FK82" s="9">
        <f t="shared" si="1267"/>
        <v>0</v>
      </c>
      <c r="FL82" s="9">
        <f t="shared" si="1268"/>
        <v>1</v>
      </c>
      <c r="FM82" s="9">
        <f t="shared" si="1269"/>
        <v>160</v>
      </c>
      <c r="FN82" s="9">
        <f t="shared" si="1270"/>
        <v>0</v>
      </c>
      <c r="FO82" s="9">
        <f t="shared" si="1271"/>
        <v>0</v>
      </c>
      <c r="FP82" s="9">
        <f t="shared" si="1272"/>
        <v>0</v>
      </c>
      <c r="FQ82" s="9">
        <f t="shared" si="1273"/>
        <v>0</v>
      </c>
      <c r="FR82" s="9">
        <f t="shared" si="1274"/>
        <v>1</v>
      </c>
      <c r="FS82" s="9">
        <f t="shared" si="1275"/>
        <v>12</v>
      </c>
      <c r="FT82" s="9">
        <f t="shared" si="1276"/>
        <v>0</v>
      </c>
      <c r="FU82" s="9">
        <f t="shared" si="1277"/>
        <v>0</v>
      </c>
      <c r="FV82" s="9">
        <f t="shared" si="1278"/>
        <v>0</v>
      </c>
      <c r="FW82" s="9">
        <f t="shared" si="1279"/>
        <v>0</v>
      </c>
      <c r="FX82" s="9">
        <f t="shared" si="1280"/>
        <v>0</v>
      </c>
      <c r="FY82" s="9">
        <f t="shared" si="1281"/>
        <v>24</v>
      </c>
      <c r="FZ82" s="9">
        <f t="shared" si="1282"/>
        <v>1</v>
      </c>
      <c r="GA82" s="9">
        <f t="shared" si="1283"/>
        <v>0</v>
      </c>
      <c r="GB82" s="9">
        <f t="shared" si="1284"/>
        <v>0</v>
      </c>
      <c r="GC82" s="9">
        <f t="shared" si="1285"/>
        <v>0</v>
      </c>
      <c r="GD82" s="9">
        <f t="shared" si="1286"/>
        <v>0</v>
      </c>
      <c r="GE82" s="9">
        <f t="shared" si="1287"/>
        <v>0</v>
      </c>
      <c r="GF82" s="9">
        <f t="shared" si="1288"/>
        <v>0</v>
      </c>
      <c r="GG82" s="9">
        <f t="shared" si="1289"/>
        <v>0</v>
      </c>
      <c r="GH82" s="9">
        <f t="shared" si="1290"/>
        <v>476</v>
      </c>
      <c r="GI82" s="9">
        <f t="shared" si="1291"/>
        <v>296</v>
      </c>
      <c r="GJ82" s="133"/>
      <c r="GK82" s="134"/>
      <c r="GL82" s="4"/>
      <c r="GM82" s="223"/>
      <c r="GN82" s="4"/>
      <c r="GO82" s="138"/>
      <c r="GQ82" s="9"/>
      <c r="GR82" s="9"/>
      <c r="GS82" s="204"/>
      <c r="GT82" s="128"/>
      <c r="GU82" s="32"/>
      <c r="GV82" s="4"/>
      <c r="GW82" s="40"/>
    </row>
    <row r="83" spans="1:205" ht="24.95" customHeight="1" x14ac:dyDescent="0.35">
      <c r="A83" s="24"/>
      <c r="B83" s="1" t="s">
        <v>183</v>
      </c>
      <c r="C83" s="127" t="s">
        <v>96</v>
      </c>
      <c r="D83" s="139" t="s">
        <v>84</v>
      </c>
      <c r="E83" s="139" t="s">
        <v>114</v>
      </c>
      <c r="F83" s="143" t="s">
        <v>184</v>
      </c>
      <c r="G83" s="139">
        <v>10</v>
      </c>
      <c r="H83" s="128">
        <v>3</v>
      </c>
      <c r="I83" s="128">
        <v>1</v>
      </c>
      <c r="J83" s="128"/>
      <c r="K83" s="128"/>
      <c r="L83" s="1"/>
      <c r="M83" s="129">
        <f t="shared" ref="M83" si="1294">SUM(N83+P83+R83+T83+V83)</f>
        <v>0</v>
      </c>
      <c r="N83" s="14"/>
      <c r="O83" s="11">
        <f t="shared" ref="O83" si="1295">SUM(N83)*I83</f>
        <v>0</v>
      </c>
      <c r="P83" s="14"/>
      <c r="Q83" s="11">
        <f t="shared" ref="Q83" si="1296">J83*P83</f>
        <v>0</v>
      </c>
      <c r="R83" s="14"/>
      <c r="S83" s="11">
        <f t="shared" ref="S83" si="1297">SUM(R83)*J83</f>
        <v>0</v>
      </c>
      <c r="T83" s="14"/>
      <c r="U83" s="11">
        <f t="shared" ref="U83" si="1298">SUM(T83)*K83</f>
        <v>0</v>
      </c>
      <c r="V83" s="14"/>
      <c r="W83" s="11">
        <f t="shared" ref="W83" si="1299">SUM(V83)*J83*5</f>
        <v>0</v>
      </c>
      <c r="X83" s="80"/>
      <c r="Y83" s="338">
        <f t="shared" ref="Y83" si="1300">SUM(L83*5/100*J83)</f>
        <v>0</v>
      </c>
      <c r="Z83" s="14"/>
      <c r="AA83" s="11"/>
      <c r="AB83" s="14"/>
      <c r="AC83" s="80">
        <f t="shared" ref="AC83" si="1301">SUM(AB83)*3*H83/5</f>
        <v>0</v>
      </c>
      <c r="AD83" s="14">
        <v>1</v>
      </c>
      <c r="AE83" s="82">
        <f>SUM(AD83*H83*(15))</f>
        <v>45</v>
      </c>
      <c r="AF83" s="14"/>
      <c r="AG83" s="11">
        <f t="shared" ref="AG83" si="1302">SUM(AF83*H83*3)</f>
        <v>0</v>
      </c>
      <c r="AH83" s="14"/>
      <c r="AI83" s="80">
        <f t="shared" ref="AI83" si="1303">SUM(AH83*H83/3)</f>
        <v>0</v>
      </c>
      <c r="AJ83" s="14"/>
      <c r="AK83" s="80">
        <f t="shared" ref="AK83" si="1304">SUM(AJ83*H83*2/3)</f>
        <v>0</v>
      </c>
      <c r="AL83" s="14"/>
      <c r="AM83" s="11">
        <f t="shared" ref="AM83" si="1305">SUM(AL83*H83)</f>
        <v>0</v>
      </c>
      <c r="AN83" s="14"/>
      <c r="AO83" s="11">
        <f t="shared" ref="AO83" si="1306">SUM(AN83*J83)</f>
        <v>0</v>
      </c>
      <c r="AP83" s="14"/>
      <c r="AQ83" s="80">
        <f t="shared" ref="AQ83" si="1307">SUM(AP83*H83*2)</f>
        <v>0</v>
      </c>
      <c r="AR83" s="14"/>
      <c r="AS83" s="80">
        <f t="shared" ref="AS83" si="1308">SUM(J83*AR83*6)</f>
        <v>0</v>
      </c>
      <c r="AT83" s="14"/>
      <c r="AU83" s="80">
        <f t="shared" ref="AU83" si="1309">AT83*H83/3</f>
        <v>0</v>
      </c>
      <c r="AV83" s="14"/>
      <c r="AW83" s="11">
        <f>SUM(AV83*H83/3)</f>
        <v>0</v>
      </c>
      <c r="AX83" s="14"/>
      <c r="AY83" s="80">
        <f t="shared" ref="AY83" si="1310">SUM(J83*AX83*8)</f>
        <v>0</v>
      </c>
      <c r="AZ83" s="14"/>
      <c r="BA83" s="80">
        <f>AZ83*H83*3*2/3</f>
        <v>0</v>
      </c>
      <c r="BB83" s="14"/>
      <c r="BC83" s="80">
        <f t="shared" ref="BC83" si="1311">SUM(BB83*K83*4*6)</f>
        <v>0</v>
      </c>
      <c r="BD83" s="14"/>
      <c r="BE83" s="10">
        <f t="shared" ref="BE83" si="1312">SUM(BD83*50)</f>
        <v>0</v>
      </c>
      <c r="BF83" s="81">
        <f t="shared" ref="BF83" si="1313">O83+Q83+S83+U83+W83+X83+Y83+AA83+AC83+AE83+AG83+AI83+AK83+AM83+AO83+AQ83+AS83+AU83+AW83+AY83+BA83+BC83+BE83</f>
        <v>45</v>
      </c>
      <c r="BG83" s="81">
        <f t="shared" si="1292"/>
        <v>0</v>
      </c>
      <c r="BH83" s="81"/>
      <c r="BI83" s="81"/>
      <c r="BJ83" s="4"/>
      <c r="BK83" s="4"/>
      <c r="BL83" s="4"/>
      <c r="BM83" s="141"/>
      <c r="BN83" s="24"/>
      <c r="BO83" s="1" t="s">
        <v>183</v>
      </c>
      <c r="BP83" s="127" t="s">
        <v>96</v>
      </c>
      <c r="BQ83" s="139" t="s">
        <v>84</v>
      </c>
      <c r="BR83" s="139" t="s">
        <v>114</v>
      </c>
      <c r="BS83" s="143" t="s">
        <v>184</v>
      </c>
      <c r="BT83" s="139">
        <v>10</v>
      </c>
      <c r="BU83" s="128">
        <v>3</v>
      </c>
      <c r="BV83" s="128">
        <v>1</v>
      </c>
      <c r="BW83" s="128"/>
      <c r="BX83" s="128"/>
      <c r="BY83" s="1"/>
      <c r="BZ83" s="129">
        <f t="shared" si="1230"/>
        <v>0</v>
      </c>
      <c r="CA83" s="14"/>
      <c r="CB83" s="11">
        <f t="shared" si="1231"/>
        <v>0</v>
      </c>
      <c r="CC83" s="14"/>
      <c r="CD83" s="11">
        <f t="shared" si="1232"/>
        <v>0</v>
      </c>
      <c r="CE83" s="14"/>
      <c r="CF83" s="11">
        <f t="shared" si="1233"/>
        <v>0</v>
      </c>
      <c r="CG83" s="14"/>
      <c r="CH83" s="11">
        <f t="shared" ref="CH83:CH85" si="1314">SUM(CG83)*BX83</f>
        <v>0</v>
      </c>
      <c r="CI83" s="14"/>
      <c r="CJ83" s="11">
        <f t="shared" ref="CJ83:CJ85" si="1315">SUM(CI83)*BW83*5</f>
        <v>0</v>
      </c>
      <c r="CK83" s="80"/>
      <c r="CL83" s="81">
        <f t="shared" ref="CL83" si="1316">SUM(BY83*5/100*BW83)</f>
        <v>0</v>
      </c>
      <c r="CM83" s="14"/>
      <c r="CN83" s="11"/>
      <c r="CO83" s="14"/>
      <c r="CP83" s="80">
        <f t="shared" ref="CP83" si="1317">SUM(CO83)*3*BU83/5</f>
        <v>0</v>
      </c>
      <c r="CQ83" s="14">
        <v>1</v>
      </c>
      <c r="CR83" s="82">
        <f>SUM(CQ83*BU83*(15))</f>
        <v>45</v>
      </c>
      <c r="CS83" s="14"/>
      <c r="CT83" s="11">
        <f t="shared" ref="CT83:CT84" si="1318">SUM(CS83*BU83*3)</f>
        <v>0</v>
      </c>
      <c r="CU83" s="14"/>
      <c r="CV83" s="80">
        <f t="shared" ref="CV83:CV85" si="1319">SUM(CU83*BU83/3)</f>
        <v>0</v>
      </c>
      <c r="CW83" s="14"/>
      <c r="CX83" s="80">
        <f t="shared" ref="CX83:CX84" si="1320">SUM(CW83*BU83*2/3)</f>
        <v>0</v>
      </c>
      <c r="CY83" s="14"/>
      <c r="CZ83" s="11">
        <f t="shared" ref="CZ83:CZ85" si="1321">SUM(CY83*BU83)</f>
        <v>0</v>
      </c>
      <c r="DA83" s="14"/>
      <c r="DB83" s="11">
        <f t="shared" ref="DB83:DB85" si="1322">SUM(DA83*BW83)</f>
        <v>0</v>
      </c>
      <c r="DC83" s="14"/>
      <c r="DD83" s="80">
        <f t="shared" ref="DD83" si="1323">SUM(DC83*BU83*2)</f>
        <v>0</v>
      </c>
      <c r="DE83" s="14"/>
      <c r="DF83" s="80">
        <f t="shared" ref="DF83" si="1324">SUM(BW83*DE83*6)</f>
        <v>0</v>
      </c>
      <c r="DG83" s="14"/>
      <c r="DH83" s="80">
        <f t="shared" si="1240"/>
        <v>0</v>
      </c>
      <c r="DI83" s="14"/>
      <c r="DJ83" s="11">
        <f>SUM(DI83*BU83/3)</f>
        <v>0</v>
      </c>
      <c r="DK83" s="14"/>
      <c r="DL83" s="80">
        <f t="shared" ref="DL83" si="1325">SUM(BW83*DK83*8)</f>
        <v>0</v>
      </c>
      <c r="DM83" s="14"/>
      <c r="DN83" s="80">
        <f>DM83*BU83*3*2/3</f>
        <v>0</v>
      </c>
      <c r="DO83" s="14"/>
      <c r="DP83" s="80">
        <f t="shared" ref="DP83:DP84" si="1326">SUM(DO83*BX83*4*6)</f>
        <v>0</v>
      </c>
      <c r="DQ83" s="14"/>
      <c r="DR83" s="10">
        <f t="shared" ref="DR83:DR84" si="1327">SUM(DQ83*50)</f>
        <v>0</v>
      </c>
      <c r="DS83" s="81">
        <f t="shared" si="1243"/>
        <v>45</v>
      </c>
      <c r="DT83" s="81">
        <f t="shared" si="1244"/>
        <v>0</v>
      </c>
      <c r="DU83" s="112">
        <f t="shared" si="1202"/>
        <v>0</v>
      </c>
      <c r="DV83" s="140"/>
      <c r="DW83" s="4"/>
      <c r="DX83" s="4"/>
      <c r="DY83" s="4"/>
      <c r="DZ83" s="141"/>
      <c r="EA83" s="24"/>
      <c r="EB83" s="10"/>
      <c r="EC83" s="142"/>
      <c r="ED83" s="142"/>
      <c r="EE83" s="4"/>
      <c r="EF83" s="4"/>
      <c r="EG83" s="4"/>
      <c r="EH83" s="4"/>
      <c r="EI83" s="4"/>
      <c r="EJ83" s="4"/>
      <c r="EK83" s="4"/>
      <c r="EL83" s="101"/>
      <c r="EM83" s="101"/>
      <c r="EN83" s="101"/>
      <c r="EO83" s="9">
        <f t="shared" si="1245"/>
        <v>0</v>
      </c>
      <c r="EP83" s="9">
        <f t="shared" si="1246"/>
        <v>0</v>
      </c>
      <c r="EQ83" s="9">
        <f t="shared" si="1247"/>
        <v>0</v>
      </c>
      <c r="ER83" s="9">
        <f t="shared" si="1248"/>
        <v>0</v>
      </c>
      <c r="ES83" s="9">
        <f t="shared" si="1249"/>
        <v>0</v>
      </c>
      <c r="ET83" s="9">
        <f t="shared" si="1250"/>
        <v>0</v>
      </c>
      <c r="EU83" s="9">
        <f t="shared" si="1251"/>
        <v>0</v>
      </c>
      <c r="EV83" s="9">
        <f t="shared" si="1252"/>
        <v>0</v>
      </c>
      <c r="EW83" s="9">
        <f t="shared" si="1253"/>
        <v>0</v>
      </c>
      <c r="EX83" s="9">
        <f t="shared" si="1254"/>
        <v>0</v>
      </c>
      <c r="EY83" s="9">
        <f t="shared" si="1255"/>
        <v>0</v>
      </c>
      <c r="EZ83" s="9">
        <f t="shared" si="1256"/>
        <v>0</v>
      </c>
      <c r="FA83" s="9">
        <f t="shared" si="1257"/>
        <v>0</v>
      </c>
      <c r="FB83" s="9">
        <f t="shared" si="1258"/>
        <v>0</v>
      </c>
      <c r="FC83" s="9">
        <f t="shared" si="1259"/>
        <v>0</v>
      </c>
      <c r="FD83" s="9">
        <f t="shared" si="1260"/>
        <v>2</v>
      </c>
      <c r="FE83" s="9">
        <f t="shared" si="1261"/>
        <v>90</v>
      </c>
      <c r="FF83" s="9">
        <f t="shared" si="1262"/>
        <v>0</v>
      </c>
      <c r="FG83" s="9">
        <f t="shared" si="1263"/>
        <v>0</v>
      </c>
      <c r="FH83" s="9">
        <f t="shared" si="1264"/>
        <v>0</v>
      </c>
      <c r="FI83" s="9">
        <f t="shared" si="1265"/>
        <v>0</v>
      </c>
      <c r="FJ83" s="9">
        <f t="shared" si="1266"/>
        <v>0</v>
      </c>
      <c r="FK83" s="9">
        <f t="shared" si="1267"/>
        <v>0</v>
      </c>
      <c r="FL83" s="9">
        <f t="shared" si="1268"/>
        <v>0</v>
      </c>
      <c r="FM83" s="9">
        <f t="shared" si="1269"/>
        <v>0</v>
      </c>
      <c r="FN83" s="9">
        <f t="shared" si="1270"/>
        <v>0</v>
      </c>
      <c r="FO83" s="9">
        <f t="shared" si="1271"/>
        <v>0</v>
      </c>
      <c r="FP83" s="9">
        <f t="shared" si="1272"/>
        <v>0</v>
      </c>
      <c r="FQ83" s="9">
        <f t="shared" si="1273"/>
        <v>0</v>
      </c>
      <c r="FR83" s="9">
        <f t="shared" si="1274"/>
        <v>0</v>
      </c>
      <c r="FS83" s="9">
        <f t="shared" si="1275"/>
        <v>0</v>
      </c>
      <c r="FT83" s="9">
        <f t="shared" si="1276"/>
        <v>0</v>
      </c>
      <c r="FU83" s="9">
        <f t="shared" si="1277"/>
        <v>0</v>
      </c>
      <c r="FV83" s="9">
        <f t="shared" si="1278"/>
        <v>0</v>
      </c>
      <c r="FW83" s="9">
        <f t="shared" si="1279"/>
        <v>0</v>
      </c>
      <c r="FX83" s="9">
        <f t="shared" si="1280"/>
        <v>0</v>
      </c>
      <c r="FY83" s="9">
        <f t="shared" si="1281"/>
        <v>0</v>
      </c>
      <c r="FZ83" s="9">
        <f t="shared" si="1282"/>
        <v>0</v>
      </c>
      <c r="GA83" s="9">
        <f t="shared" si="1283"/>
        <v>0</v>
      </c>
      <c r="GB83" s="9">
        <f t="shared" si="1284"/>
        <v>0</v>
      </c>
      <c r="GC83" s="9">
        <f t="shared" si="1285"/>
        <v>0</v>
      </c>
      <c r="GD83" s="9">
        <f t="shared" si="1286"/>
        <v>0</v>
      </c>
      <c r="GE83" s="9">
        <f t="shared" si="1287"/>
        <v>0</v>
      </c>
      <c r="GF83" s="9">
        <f t="shared" si="1288"/>
        <v>0</v>
      </c>
      <c r="GG83" s="9">
        <f t="shared" si="1289"/>
        <v>0</v>
      </c>
      <c r="GH83" s="9">
        <f t="shared" si="1290"/>
        <v>90</v>
      </c>
      <c r="GI83" s="9">
        <f t="shared" si="1291"/>
        <v>0</v>
      </c>
      <c r="GJ83" s="133"/>
      <c r="GK83" s="134"/>
      <c r="GL83" s="4"/>
      <c r="GM83" s="223"/>
      <c r="GN83" s="4"/>
      <c r="GO83" s="138"/>
      <c r="GQ83" s="9"/>
      <c r="GR83" s="9"/>
      <c r="GS83" s="204"/>
      <c r="GT83" s="128"/>
      <c r="GU83" s="32"/>
      <c r="GV83" s="4"/>
      <c r="GW83" s="40"/>
    </row>
    <row r="84" spans="1:205" ht="24.95" customHeight="1" thickBot="1" x14ac:dyDescent="0.4">
      <c r="A84" s="24"/>
      <c r="BF84" s="81"/>
      <c r="BG84" s="81"/>
      <c r="BH84" s="81"/>
      <c r="BI84" s="81"/>
      <c r="BJ84" s="4"/>
      <c r="BK84" s="4"/>
      <c r="BL84" s="4"/>
      <c r="BM84" s="141"/>
      <c r="BN84" s="24"/>
      <c r="BO84" s="1" t="s">
        <v>190</v>
      </c>
      <c r="BP84" s="143" t="s">
        <v>96</v>
      </c>
      <c r="BQ84" s="139" t="s">
        <v>92</v>
      </c>
      <c r="BR84" s="143" t="s">
        <v>93</v>
      </c>
      <c r="BS84" s="143" t="s">
        <v>196</v>
      </c>
      <c r="BT84" s="143" t="s">
        <v>197</v>
      </c>
      <c r="BU84" s="139">
        <f>20+23</f>
        <v>43</v>
      </c>
      <c r="BV84" s="139">
        <v>1</v>
      </c>
      <c r="BW84" s="139">
        <v>2</v>
      </c>
      <c r="BX84" s="139">
        <f>SUM(BW84)*2</f>
        <v>4</v>
      </c>
      <c r="BY84" s="153">
        <v>2</v>
      </c>
      <c r="BZ84" s="129">
        <f t="shared" si="1230"/>
        <v>2</v>
      </c>
      <c r="CA84" s="14">
        <v>2</v>
      </c>
      <c r="CB84" s="11">
        <f t="shared" si="1231"/>
        <v>2</v>
      </c>
      <c r="CC84" s="14"/>
      <c r="CD84" s="11">
        <f t="shared" si="1232"/>
        <v>0</v>
      </c>
      <c r="CE84" s="14"/>
      <c r="CF84" s="11">
        <f t="shared" si="1233"/>
        <v>0</v>
      </c>
      <c r="CG84" s="14"/>
      <c r="CH84" s="11">
        <f t="shared" si="1314"/>
        <v>0</v>
      </c>
      <c r="CI84" s="14"/>
      <c r="CJ84" s="11">
        <f t="shared" si="1315"/>
        <v>0</v>
      </c>
      <c r="CK84" s="80">
        <f t="shared" ref="CK84" si="1328">SUM(BW84*DK84*2+BX84*DM84*2)</f>
        <v>0</v>
      </c>
      <c r="CL84" s="81">
        <f t="shared" ref="CL84" si="1329">SUM(BY84*15/100*BW84)</f>
        <v>0.6</v>
      </c>
      <c r="CM84" s="14"/>
      <c r="CN84" s="11"/>
      <c r="CO84" s="14"/>
      <c r="CP84" s="80">
        <f>SUM(CO84)*3*BU84/5</f>
        <v>0</v>
      </c>
      <c r="CQ84" s="14"/>
      <c r="CR84" s="82">
        <f t="shared" ref="CR84" si="1330">SUM(CQ84*BU84*(30+4))</f>
        <v>0</v>
      </c>
      <c r="CS84" s="14"/>
      <c r="CT84" s="11">
        <f t="shared" si="1318"/>
        <v>0</v>
      </c>
      <c r="CU84" s="14"/>
      <c r="CV84" s="80">
        <f t="shared" si="1319"/>
        <v>0</v>
      </c>
      <c r="CW84" s="14"/>
      <c r="CX84" s="80">
        <f t="shared" si="1320"/>
        <v>0</v>
      </c>
      <c r="CY84" s="14"/>
      <c r="CZ84" s="11">
        <f t="shared" si="1321"/>
        <v>0</v>
      </c>
      <c r="DA84" s="14"/>
      <c r="DB84" s="11">
        <f t="shared" si="1322"/>
        <v>0</v>
      </c>
      <c r="DC84" s="14"/>
      <c r="DD84" s="80">
        <f t="shared" ref="DD84" si="1331">SUM(DC84*BU84*2)</f>
        <v>0</v>
      </c>
      <c r="DE84" s="14"/>
      <c r="DF84" s="80">
        <f>DE84*BW84*6</f>
        <v>0</v>
      </c>
      <c r="DG84" s="14"/>
      <c r="DH84" s="80">
        <f t="shared" si="1240"/>
        <v>0</v>
      </c>
      <c r="DI84" s="14"/>
      <c r="DJ84" s="11">
        <f>SUM(BW84*DI84*6)</f>
        <v>0</v>
      </c>
      <c r="DK84" s="14"/>
      <c r="DL84" s="80">
        <f>DK84*BU84/3</f>
        <v>0</v>
      </c>
      <c r="DM84" s="14"/>
      <c r="DN84" s="80">
        <f t="shared" ref="DN84" si="1332">SUM(DM84*BX84*5*6)</f>
        <v>0</v>
      </c>
      <c r="DO84" s="14"/>
      <c r="DP84" s="80">
        <f t="shared" si="1326"/>
        <v>0</v>
      </c>
      <c r="DQ84" s="14"/>
      <c r="DR84" s="10">
        <f t="shared" si="1327"/>
        <v>0</v>
      </c>
      <c r="DS84" s="81">
        <f t="shared" si="1243"/>
        <v>2.6</v>
      </c>
      <c r="DT84" s="81">
        <f t="shared" si="1244"/>
        <v>2</v>
      </c>
      <c r="DU84" s="112">
        <f t="shared" si="1202"/>
        <v>2</v>
      </c>
      <c r="DV84" s="140"/>
      <c r="DW84" s="4"/>
      <c r="DX84" s="4"/>
      <c r="DY84" s="4"/>
      <c r="DZ84" s="141"/>
      <c r="EA84" s="24"/>
      <c r="EB84" s="10"/>
      <c r="EC84" s="142"/>
      <c r="ED84" s="142"/>
      <c r="EE84" s="4"/>
      <c r="EF84" s="4"/>
      <c r="EG84" s="4"/>
      <c r="EH84" s="4"/>
      <c r="EI84" s="4"/>
      <c r="EJ84" s="4"/>
      <c r="EK84" s="4"/>
      <c r="EL84" s="101"/>
      <c r="EM84" s="101"/>
      <c r="EN84" s="101"/>
      <c r="EO84" s="9">
        <f t="shared" si="1245"/>
        <v>2</v>
      </c>
      <c r="EP84" s="9">
        <f t="shared" si="1246"/>
        <v>0</v>
      </c>
      <c r="EQ84" s="9">
        <f t="shared" si="1247"/>
        <v>0</v>
      </c>
      <c r="ER84" s="9">
        <f t="shared" si="1248"/>
        <v>0</v>
      </c>
      <c r="ES84" s="9">
        <f t="shared" si="1249"/>
        <v>0</v>
      </c>
      <c r="ET84" s="9">
        <f t="shared" si="1250"/>
        <v>0</v>
      </c>
      <c r="EU84" s="9">
        <f t="shared" si="1251"/>
        <v>0</v>
      </c>
      <c r="EV84" s="9">
        <f t="shared" si="1252"/>
        <v>0</v>
      </c>
      <c r="EW84" s="9">
        <f t="shared" si="1253"/>
        <v>0</v>
      </c>
      <c r="EX84" s="9">
        <f t="shared" si="1254"/>
        <v>0</v>
      </c>
      <c r="EY84" s="9">
        <f t="shared" si="1255"/>
        <v>0.6</v>
      </c>
      <c r="EZ84" s="9">
        <f t="shared" si="1256"/>
        <v>0</v>
      </c>
      <c r="FA84" s="9">
        <f t="shared" si="1257"/>
        <v>0</v>
      </c>
      <c r="FB84" s="9">
        <f t="shared" si="1258"/>
        <v>0</v>
      </c>
      <c r="FC84" s="9">
        <f t="shared" si="1259"/>
        <v>0</v>
      </c>
      <c r="FD84" s="9">
        <f t="shared" si="1260"/>
        <v>0</v>
      </c>
      <c r="FE84" s="9">
        <f t="shared" si="1261"/>
        <v>0</v>
      </c>
      <c r="FF84" s="9">
        <f t="shared" si="1262"/>
        <v>0</v>
      </c>
      <c r="FG84" s="9">
        <f t="shared" si="1263"/>
        <v>0</v>
      </c>
      <c r="FH84" s="9">
        <f t="shared" si="1264"/>
        <v>0</v>
      </c>
      <c r="FI84" s="9">
        <f t="shared" si="1265"/>
        <v>0</v>
      </c>
      <c r="FJ84" s="9">
        <f t="shared" si="1266"/>
        <v>0</v>
      </c>
      <c r="FK84" s="9">
        <f t="shared" si="1267"/>
        <v>0</v>
      </c>
      <c r="FL84" s="9">
        <f t="shared" si="1268"/>
        <v>0</v>
      </c>
      <c r="FM84" s="9">
        <f t="shared" si="1269"/>
        <v>0</v>
      </c>
      <c r="FN84" s="9">
        <f t="shared" si="1270"/>
        <v>0</v>
      </c>
      <c r="FO84" s="9">
        <f t="shared" si="1271"/>
        <v>0</v>
      </c>
      <c r="FP84" s="9">
        <f t="shared" si="1272"/>
        <v>0</v>
      </c>
      <c r="FQ84" s="9">
        <f t="shared" si="1273"/>
        <v>0</v>
      </c>
      <c r="FR84" s="9">
        <f t="shared" si="1274"/>
        <v>0</v>
      </c>
      <c r="FS84" s="9">
        <f t="shared" si="1275"/>
        <v>0</v>
      </c>
      <c r="FT84" s="9">
        <f t="shared" si="1276"/>
        <v>0</v>
      </c>
      <c r="FU84" s="9">
        <f t="shared" si="1277"/>
        <v>0</v>
      </c>
      <c r="FV84" s="9">
        <f t="shared" si="1278"/>
        <v>0</v>
      </c>
      <c r="FW84" s="9">
        <f t="shared" si="1279"/>
        <v>0</v>
      </c>
      <c r="FX84" s="9">
        <f t="shared" si="1280"/>
        <v>0</v>
      </c>
      <c r="FY84" s="9">
        <f t="shared" si="1281"/>
        <v>0</v>
      </c>
      <c r="FZ84" s="9">
        <f t="shared" si="1282"/>
        <v>0</v>
      </c>
      <c r="GA84" s="9">
        <f t="shared" si="1283"/>
        <v>0</v>
      </c>
      <c r="GB84" s="9">
        <f t="shared" si="1284"/>
        <v>0</v>
      </c>
      <c r="GC84" s="9">
        <f t="shared" si="1285"/>
        <v>0</v>
      </c>
      <c r="GD84" s="9">
        <f t="shared" si="1286"/>
        <v>0</v>
      </c>
      <c r="GE84" s="9">
        <f t="shared" si="1287"/>
        <v>0</v>
      </c>
      <c r="GF84" s="9">
        <f t="shared" si="1288"/>
        <v>0</v>
      </c>
      <c r="GG84" s="9">
        <f t="shared" si="1289"/>
        <v>0</v>
      </c>
      <c r="GH84" s="9">
        <f t="shared" si="1290"/>
        <v>2.6</v>
      </c>
      <c r="GI84" s="9">
        <f t="shared" si="1291"/>
        <v>2</v>
      </c>
      <c r="GJ84" s="133"/>
      <c r="GK84" s="134"/>
      <c r="GL84" s="4"/>
      <c r="GM84" s="223"/>
      <c r="GN84" s="4"/>
      <c r="GO84" s="138"/>
      <c r="GQ84" s="9"/>
      <c r="GR84" s="9"/>
      <c r="GS84" s="1"/>
      <c r="GT84" s="128"/>
      <c r="GU84" s="32"/>
      <c r="GV84" s="4"/>
      <c r="GW84" s="40"/>
    </row>
    <row r="85" spans="1:205" ht="24.95" customHeight="1" thickBot="1" x14ac:dyDescent="0.4">
      <c r="A85" s="24"/>
      <c r="B85" s="154"/>
      <c r="C85" s="166"/>
      <c r="D85" s="205"/>
      <c r="E85" s="166"/>
      <c r="F85" s="166"/>
      <c r="G85" s="166"/>
      <c r="H85" s="166"/>
      <c r="I85" s="166"/>
      <c r="J85" s="166"/>
      <c r="K85" s="166"/>
      <c r="L85" s="166"/>
      <c r="M85" s="166"/>
      <c r="N85" s="166"/>
      <c r="O85" s="166"/>
      <c r="P85" s="166"/>
      <c r="Q85" s="166"/>
      <c r="R85" s="166"/>
      <c r="S85" s="166"/>
      <c r="T85" s="166"/>
      <c r="U85" s="166"/>
      <c r="V85" s="166"/>
      <c r="W85" s="166"/>
      <c r="X85" s="166"/>
      <c r="Y85" s="346"/>
      <c r="Z85" s="166"/>
      <c r="AA85" s="166"/>
      <c r="AB85" s="166"/>
      <c r="AC85" s="166"/>
      <c r="AD85" s="166"/>
      <c r="AE85" s="166"/>
      <c r="AF85" s="166"/>
      <c r="AG85" s="166"/>
      <c r="AH85" s="166"/>
      <c r="AI85" s="166"/>
      <c r="AJ85" s="166"/>
      <c r="AK85" s="166"/>
      <c r="AL85" s="166"/>
      <c r="AM85" s="166"/>
      <c r="AN85" s="166"/>
      <c r="AO85" s="166"/>
      <c r="AP85" s="166"/>
      <c r="AQ85" s="166"/>
      <c r="AR85" s="166"/>
      <c r="AS85" s="166"/>
      <c r="AT85" s="166"/>
      <c r="AU85" s="166"/>
      <c r="AV85" s="166"/>
      <c r="AW85" s="166"/>
      <c r="AX85" s="166"/>
      <c r="AY85" s="166"/>
      <c r="AZ85" s="166"/>
      <c r="BA85" s="166"/>
      <c r="BB85" s="166"/>
      <c r="BC85" s="166"/>
      <c r="BD85" s="166"/>
      <c r="BE85" s="166"/>
      <c r="BF85" s="164"/>
      <c r="BG85" s="165"/>
      <c r="BH85" s="166"/>
      <c r="BI85" s="166"/>
      <c r="BJ85" s="166"/>
      <c r="BK85" s="166"/>
      <c r="BL85" s="166"/>
      <c r="BM85" s="253"/>
      <c r="BN85" s="24"/>
      <c r="BO85" s="1" t="s">
        <v>199</v>
      </c>
      <c r="BP85" s="240" t="s">
        <v>105</v>
      </c>
      <c r="BQ85" s="167" t="s">
        <v>84</v>
      </c>
      <c r="BR85" s="167" t="s">
        <v>106</v>
      </c>
      <c r="BS85" s="142" t="s">
        <v>108</v>
      </c>
      <c r="BT85" s="128">
        <v>4</v>
      </c>
      <c r="BU85" s="128">
        <v>1</v>
      </c>
      <c r="BV85" s="128">
        <v>1</v>
      </c>
      <c r="BW85" s="128">
        <v>1</v>
      </c>
      <c r="BX85" s="128">
        <v>1</v>
      </c>
      <c r="BY85" s="254"/>
      <c r="BZ85" s="129">
        <f t="shared" si="1230"/>
        <v>0</v>
      </c>
      <c r="CA85" s="220"/>
      <c r="CB85" s="221">
        <f t="shared" si="1231"/>
        <v>0</v>
      </c>
      <c r="CC85" s="220">
        <v>0</v>
      </c>
      <c r="CD85" s="221">
        <f t="shared" si="1232"/>
        <v>0</v>
      </c>
      <c r="CE85" s="220"/>
      <c r="CF85" s="221">
        <f t="shared" si="1233"/>
        <v>0</v>
      </c>
      <c r="CG85" s="220"/>
      <c r="CH85" s="221">
        <f t="shared" si="1314"/>
        <v>0</v>
      </c>
      <c r="CI85" s="220"/>
      <c r="CJ85" s="221">
        <f t="shared" si="1315"/>
        <v>0</v>
      </c>
      <c r="CK85" s="80">
        <v>0</v>
      </c>
      <c r="CL85" s="80">
        <v>0</v>
      </c>
      <c r="CM85" s="220"/>
      <c r="CN85" s="221"/>
      <c r="CO85" s="220">
        <v>6</v>
      </c>
      <c r="CP85" s="80">
        <f>CO85*4*BU85</f>
        <v>24</v>
      </c>
      <c r="CQ85" s="220"/>
      <c r="CR85" s="221">
        <f t="shared" ref="CR85" si="1333">SUM(CQ85*BU85*(30+4))</f>
        <v>0</v>
      </c>
      <c r="CS85" s="220"/>
      <c r="CT85" s="255">
        <f t="shared" ref="CT85" si="1334">SUM(CS85*BU85*3)</f>
        <v>0</v>
      </c>
      <c r="CU85" s="220"/>
      <c r="CV85" s="80">
        <f t="shared" si="1319"/>
        <v>0</v>
      </c>
      <c r="CW85" s="220"/>
      <c r="CX85" s="80">
        <f t="shared" ref="CX85" si="1335">SUM(CW85*BU85*2/3)</f>
        <v>0</v>
      </c>
      <c r="CY85" s="220"/>
      <c r="CZ85" s="221">
        <f t="shared" si="1321"/>
        <v>0</v>
      </c>
      <c r="DA85" s="220"/>
      <c r="DB85" s="221">
        <f t="shared" si="1322"/>
        <v>0</v>
      </c>
      <c r="DC85" s="220"/>
      <c r="DD85" s="80">
        <f>DC85*BU85/3</f>
        <v>0</v>
      </c>
      <c r="DE85" s="220"/>
      <c r="DF85" s="80">
        <f>SUM(DE85*BW85*6)</f>
        <v>0</v>
      </c>
      <c r="DG85" s="14"/>
      <c r="DH85" s="80">
        <f t="shared" si="1240"/>
        <v>0</v>
      </c>
      <c r="DI85" s="220"/>
      <c r="DJ85" s="10">
        <f t="shared" ref="DJ85" si="1336">SUM(DI85*BU85/3)</f>
        <v>0</v>
      </c>
      <c r="DK85" s="220"/>
      <c r="DL85" s="80">
        <f t="shared" ref="DL85" si="1337">SUM(DK85*BU85/3)</f>
        <v>0</v>
      </c>
      <c r="DM85" s="220"/>
      <c r="DN85" s="80">
        <f t="shared" ref="DN85" si="1338">SUM(DM85*BX85*5*6)</f>
        <v>0</v>
      </c>
      <c r="DO85" s="220"/>
      <c r="DP85" s="222">
        <f t="shared" ref="DP85" si="1339">SUM(DO85*BX85*4*6)</f>
        <v>0</v>
      </c>
      <c r="DQ85" s="220"/>
      <c r="DR85" s="10">
        <f t="shared" ref="DR85" si="1340">SUM(DQ85*50)/2</f>
        <v>0</v>
      </c>
      <c r="DS85" s="81">
        <f t="shared" ref="DS85" si="1341">CB85+CD85+CF85+CH85+CJ85+CK85+CL85+CN85+CP85+CR85+CT85+CV85+CX85+CZ85+DB85+DD85+DF85+DH85+DJ85+DL85+DN85+DP85+DR85</f>
        <v>24</v>
      </c>
      <c r="DT85" s="81">
        <f t="shared" ref="DT85" si="1342">DP85+DN85+DL85+DJ85+DF85+DD85+CK85+CJ85+CH85+CF85+CD85+CB85</f>
        <v>0</v>
      </c>
      <c r="DU85" s="112">
        <f t="shared" si="1202"/>
        <v>0</v>
      </c>
      <c r="DV85" s="140"/>
      <c r="DW85" s="4"/>
      <c r="DX85" s="4"/>
      <c r="DY85" s="4"/>
      <c r="DZ85" s="141"/>
      <c r="EA85" s="24"/>
      <c r="EB85" s="10"/>
      <c r="EC85" s="142"/>
      <c r="ED85" s="142"/>
      <c r="EE85" s="4"/>
      <c r="EF85" s="4"/>
      <c r="EG85" s="4"/>
      <c r="EH85" s="4"/>
      <c r="EI85" s="4"/>
      <c r="EJ85" s="4"/>
      <c r="EK85" s="4"/>
      <c r="EL85" s="101"/>
      <c r="EM85" s="101"/>
      <c r="EN85" s="101"/>
      <c r="EO85" s="9">
        <f t="shared" si="1245"/>
        <v>0</v>
      </c>
      <c r="EP85" s="9">
        <f t="shared" si="1246"/>
        <v>0</v>
      </c>
      <c r="EQ85" s="9">
        <f t="shared" si="1247"/>
        <v>0</v>
      </c>
      <c r="ER85" s="9">
        <f t="shared" si="1248"/>
        <v>0</v>
      </c>
      <c r="ES85" s="9">
        <f t="shared" si="1249"/>
        <v>0</v>
      </c>
      <c r="ET85" s="9">
        <f t="shared" si="1250"/>
        <v>0</v>
      </c>
      <c r="EU85" s="9">
        <f t="shared" si="1251"/>
        <v>0</v>
      </c>
      <c r="EV85" s="9">
        <f t="shared" si="1252"/>
        <v>0</v>
      </c>
      <c r="EW85" s="9">
        <f t="shared" si="1253"/>
        <v>0</v>
      </c>
      <c r="EX85" s="9">
        <f t="shared" si="1254"/>
        <v>0</v>
      </c>
      <c r="EY85" s="9">
        <f t="shared" si="1255"/>
        <v>0</v>
      </c>
      <c r="EZ85" s="9">
        <f t="shared" si="1256"/>
        <v>0</v>
      </c>
      <c r="FA85" s="9">
        <f t="shared" si="1257"/>
        <v>0</v>
      </c>
      <c r="FB85" s="9">
        <f t="shared" si="1258"/>
        <v>6</v>
      </c>
      <c r="FC85" s="9">
        <f t="shared" si="1259"/>
        <v>24</v>
      </c>
      <c r="FD85" s="9">
        <f t="shared" si="1260"/>
        <v>0</v>
      </c>
      <c r="FE85" s="9">
        <f t="shared" si="1261"/>
        <v>0</v>
      </c>
      <c r="FF85" s="9">
        <f t="shared" si="1262"/>
        <v>0</v>
      </c>
      <c r="FG85" s="9">
        <f t="shared" si="1263"/>
        <v>0</v>
      </c>
      <c r="FH85" s="9">
        <f t="shared" si="1264"/>
        <v>0</v>
      </c>
      <c r="FI85" s="9">
        <f t="shared" si="1265"/>
        <v>0</v>
      </c>
      <c r="FJ85" s="9">
        <f t="shared" si="1266"/>
        <v>0</v>
      </c>
      <c r="FK85" s="9">
        <f t="shared" si="1267"/>
        <v>0</v>
      </c>
      <c r="FL85" s="9">
        <f t="shared" si="1268"/>
        <v>0</v>
      </c>
      <c r="FM85" s="9">
        <f t="shared" si="1269"/>
        <v>0</v>
      </c>
      <c r="FN85" s="9">
        <f t="shared" si="1270"/>
        <v>0</v>
      </c>
      <c r="FO85" s="9">
        <f t="shared" si="1271"/>
        <v>0</v>
      </c>
      <c r="FP85" s="9">
        <f t="shared" si="1272"/>
        <v>0</v>
      </c>
      <c r="FQ85" s="9">
        <f t="shared" si="1273"/>
        <v>0</v>
      </c>
      <c r="FR85" s="9">
        <f t="shared" si="1274"/>
        <v>0</v>
      </c>
      <c r="FS85" s="9">
        <f t="shared" si="1275"/>
        <v>0</v>
      </c>
      <c r="FT85" s="9">
        <f t="shared" si="1276"/>
        <v>0</v>
      </c>
      <c r="FU85" s="9">
        <f t="shared" si="1277"/>
        <v>0</v>
      </c>
      <c r="FV85" s="9">
        <f t="shared" si="1278"/>
        <v>0</v>
      </c>
      <c r="FW85" s="9">
        <f t="shared" si="1279"/>
        <v>0</v>
      </c>
      <c r="FX85" s="9">
        <f t="shared" si="1280"/>
        <v>0</v>
      </c>
      <c r="FY85" s="9">
        <f t="shared" si="1281"/>
        <v>0</v>
      </c>
      <c r="FZ85" s="9">
        <f t="shared" si="1282"/>
        <v>0</v>
      </c>
      <c r="GA85" s="9">
        <f t="shared" si="1283"/>
        <v>0</v>
      </c>
      <c r="GB85" s="9">
        <f t="shared" si="1284"/>
        <v>0</v>
      </c>
      <c r="GC85" s="9">
        <f t="shared" si="1285"/>
        <v>0</v>
      </c>
      <c r="GD85" s="9">
        <f t="shared" si="1286"/>
        <v>0</v>
      </c>
      <c r="GE85" s="9">
        <f t="shared" si="1287"/>
        <v>0</v>
      </c>
      <c r="GF85" s="9">
        <f t="shared" si="1288"/>
        <v>0</v>
      </c>
      <c r="GG85" s="9">
        <f t="shared" si="1289"/>
        <v>0</v>
      </c>
      <c r="GH85" s="9">
        <f t="shared" si="1290"/>
        <v>24</v>
      </c>
      <c r="GI85" s="9">
        <f t="shared" si="1291"/>
        <v>0</v>
      </c>
      <c r="GJ85" s="133"/>
      <c r="GK85" s="134"/>
      <c r="GL85" s="4"/>
      <c r="GM85" s="223"/>
      <c r="GN85" s="4"/>
      <c r="GO85" s="138"/>
      <c r="GQ85" s="9"/>
      <c r="GR85" s="9"/>
      <c r="GS85" s="1"/>
      <c r="GT85" s="128"/>
      <c r="GU85" s="32"/>
      <c r="GV85" s="4"/>
      <c r="GW85" s="40"/>
    </row>
    <row r="86" spans="1:205" ht="24.95" customHeight="1" x14ac:dyDescent="0.3">
      <c r="A86" s="25">
        <v>11</v>
      </c>
      <c r="B86" s="256" t="s">
        <v>60</v>
      </c>
      <c r="C86" s="250" t="s">
        <v>61</v>
      </c>
      <c r="D86" s="105">
        <v>1</v>
      </c>
      <c r="E86" s="106"/>
      <c r="F86" s="106"/>
      <c r="G86" s="106"/>
      <c r="H86" s="106"/>
      <c r="I86" s="106"/>
      <c r="J86" s="106"/>
      <c r="K86" s="106"/>
      <c r="L86" s="106"/>
      <c r="M86" s="106"/>
      <c r="N86" s="106"/>
      <c r="O86" s="107">
        <f>SUM(O87:O91)</f>
        <v>44</v>
      </c>
      <c r="P86" s="107">
        <f t="shared" ref="P86" si="1343">SUM(P87:P91)</f>
        <v>34</v>
      </c>
      <c r="Q86" s="107">
        <f t="shared" ref="Q86" si="1344">SUM(Q87:Q91)</f>
        <v>54</v>
      </c>
      <c r="R86" s="107">
        <f t="shared" ref="R86" si="1345">SUM(R87:R91)</f>
        <v>2</v>
      </c>
      <c r="S86" s="107">
        <f t="shared" ref="S86" si="1346">SUM(S87:S91)</f>
        <v>6</v>
      </c>
      <c r="T86" s="107">
        <f t="shared" ref="T86" si="1347">SUM(T87:T91)</f>
        <v>0</v>
      </c>
      <c r="U86" s="107">
        <f t="shared" ref="U86" si="1348">SUM(U87:U91)</f>
        <v>0</v>
      </c>
      <c r="V86" s="107">
        <f t="shared" ref="V86" si="1349">SUM(V87:V91)</f>
        <v>0</v>
      </c>
      <c r="W86" s="107">
        <f t="shared" ref="W86" si="1350">SUM(W87:W91)</f>
        <v>0</v>
      </c>
      <c r="X86" s="107">
        <f t="shared" ref="X86" si="1351">SUM(X87:X91)</f>
        <v>0</v>
      </c>
      <c r="Y86" s="336">
        <f t="shared" ref="Y86" si="1352">SUM(Y87:Y91)</f>
        <v>12.4</v>
      </c>
      <c r="Z86" s="107">
        <f t="shared" ref="Z86" si="1353">SUM(Z87:Z91)</f>
        <v>0</v>
      </c>
      <c r="AA86" s="107">
        <f t="shared" ref="AA86" si="1354">SUM(AA87:AA91)</f>
        <v>0</v>
      </c>
      <c r="AB86" s="107">
        <f t="shared" ref="AB86" si="1355">SUM(AB87:AB91)</f>
        <v>0</v>
      </c>
      <c r="AC86" s="107">
        <f t="shared" ref="AC86" si="1356">SUM(AC87:AC91)</f>
        <v>0</v>
      </c>
      <c r="AD86" s="107">
        <f t="shared" ref="AD86" si="1357">SUM(AD87:AD91)</f>
        <v>1</v>
      </c>
      <c r="AE86" s="107">
        <f t="shared" ref="AE86" si="1358">SUM(AE87:AE91)</f>
        <v>15</v>
      </c>
      <c r="AF86" s="107">
        <f t="shared" ref="AF86" si="1359">SUM(AF87:AF91)</f>
        <v>0</v>
      </c>
      <c r="AG86" s="107">
        <f t="shared" ref="AG86" si="1360">SUM(AG87:AG91)</f>
        <v>0</v>
      </c>
      <c r="AH86" s="107">
        <f t="shared" ref="AH86" si="1361">SUM(AH87:AH91)</f>
        <v>1</v>
      </c>
      <c r="AI86" s="107">
        <f t="shared" ref="AI86" si="1362">SUM(AI87:AI91)</f>
        <v>20</v>
      </c>
      <c r="AJ86" s="107">
        <f t="shared" ref="AJ86" si="1363">SUM(AJ87:AJ91)</f>
        <v>0</v>
      </c>
      <c r="AK86" s="107">
        <f t="shared" ref="AK86" si="1364">SUM(AK87:AK91)</f>
        <v>0</v>
      </c>
      <c r="AL86" s="107">
        <f t="shared" ref="AL86" si="1365">SUM(AL87:AL91)</f>
        <v>1</v>
      </c>
      <c r="AM86" s="107">
        <f t="shared" ref="AM86" si="1366">SUM(AM87:AM91)</f>
        <v>4</v>
      </c>
      <c r="AN86" s="107">
        <f t="shared" ref="AN86" si="1367">SUM(AN87:AN91)</f>
        <v>0</v>
      </c>
      <c r="AO86" s="107">
        <f t="shared" ref="AO86" si="1368">SUM(AO87:AO91)</f>
        <v>0</v>
      </c>
      <c r="AP86" s="107">
        <f t="shared" ref="AP86" si="1369">SUM(AP87:AP91)</f>
        <v>0</v>
      </c>
      <c r="AQ86" s="107">
        <f t="shared" ref="AQ86" si="1370">SUM(AQ87:AQ91)</f>
        <v>0</v>
      </c>
      <c r="AR86" s="107">
        <f t="shared" ref="AR86" si="1371">SUM(AR87:AR91)</f>
        <v>1</v>
      </c>
      <c r="AS86" s="107">
        <f t="shared" ref="AS86" si="1372">SUM(AS87:AS91)</f>
        <v>0.66666666666666663</v>
      </c>
      <c r="AT86" s="107">
        <f t="shared" ref="AT86" si="1373">SUM(AT87:AT91)</f>
        <v>0</v>
      </c>
      <c r="AU86" s="107">
        <f t="shared" ref="AU86" si="1374">SUM(AU87:AU91)</f>
        <v>0</v>
      </c>
      <c r="AV86" s="107">
        <f t="shared" ref="AV86" si="1375">SUM(AV87:AV91)</f>
        <v>0</v>
      </c>
      <c r="AW86" s="107">
        <f t="shared" ref="AW86" si="1376">SUM(AW87:AW91)</f>
        <v>0</v>
      </c>
      <c r="AX86" s="107">
        <f t="shared" ref="AX86" si="1377">SUM(AX87:AX91)</f>
        <v>1</v>
      </c>
      <c r="AY86" s="107">
        <f t="shared" ref="AY86" si="1378">SUM(AY87:AY91)</f>
        <v>24</v>
      </c>
      <c r="AZ86" s="107">
        <f t="shared" ref="AZ86" si="1379">SUM(AZ87:AZ91)</f>
        <v>0</v>
      </c>
      <c r="BA86" s="107">
        <f t="shared" ref="BA86" si="1380">SUM(BA87:BA91)</f>
        <v>0</v>
      </c>
      <c r="BB86" s="107">
        <f t="shared" ref="BB86" si="1381">SUM(BB87:BB91)</f>
        <v>0</v>
      </c>
      <c r="BC86" s="107">
        <f t="shared" ref="BC86" si="1382">SUM(BC87:BC91)</f>
        <v>0</v>
      </c>
      <c r="BD86" s="107">
        <f t="shared" ref="BD86" si="1383">SUM(BD87:BD91)</f>
        <v>0</v>
      </c>
      <c r="BE86" s="107">
        <f t="shared" ref="BE86" si="1384">SUM(BE87:BE91)</f>
        <v>0</v>
      </c>
      <c r="BF86" s="107">
        <f t="shared" ref="BF86" si="1385">SUM(BF87:BF91)</f>
        <v>180.06666666666666</v>
      </c>
      <c r="BG86" s="107">
        <f t="shared" ref="BG86" si="1386">SUM(BG87:BG91)</f>
        <v>128.66666666666669</v>
      </c>
      <c r="BH86" s="108"/>
      <c r="BI86" s="109"/>
      <c r="BJ86" s="106"/>
      <c r="BK86" s="106"/>
      <c r="BL86" s="106"/>
      <c r="BM86" s="110"/>
      <c r="BN86" s="25">
        <v>11</v>
      </c>
      <c r="BO86" s="256" t="s">
        <v>60</v>
      </c>
      <c r="BP86" s="250" t="s">
        <v>61</v>
      </c>
      <c r="BQ86" s="105">
        <v>1</v>
      </c>
      <c r="BR86" s="106"/>
      <c r="BS86" s="106"/>
      <c r="BT86" s="106"/>
      <c r="BU86" s="106"/>
      <c r="BV86" s="106"/>
      <c r="BW86" s="106"/>
      <c r="BX86" s="106"/>
      <c r="BY86" s="106">
        <f>SUM(BY87:BY91)</f>
        <v>184</v>
      </c>
      <c r="BZ86" s="106">
        <f t="shared" ref="BZ86:DT86" si="1387">SUM(BZ87:BZ91)</f>
        <v>184</v>
      </c>
      <c r="CA86" s="106">
        <f t="shared" si="1387"/>
        <v>100</v>
      </c>
      <c r="CB86" s="111">
        <f>SUM(CB87:CB91)</f>
        <v>86</v>
      </c>
      <c r="CC86" s="106">
        <f t="shared" si="1387"/>
        <v>82</v>
      </c>
      <c r="CD86" s="106">
        <f t="shared" si="1387"/>
        <v>112</v>
      </c>
      <c r="CE86" s="106">
        <f t="shared" si="1387"/>
        <v>2</v>
      </c>
      <c r="CF86" s="106">
        <f t="shared" si="1387"/>
        <v>8</v>
      </c>
      <c r="CG86" s="106">
        <f t="shared" si="1387"/>
        <v>0</v>
      </c>
      <c r="CH86" s="106">
        <f t="shared" si="1387"/>
        <v>0</v>
      </c>
      <c r="CI86" s="106">
        <f t="shared" si="1387"/>
        <v>0</v>
      </c>
      <c r="CJ86" s="106">
        <f t="shared" si="1387"/>
        <v>0</v>
      </c>
      <c r="CK86" s="106">
        <f t="shared" si="1387"/>
        <v>4</v>
      </c>
      <c r="CL86" s="106">
        <f t="shared" si="1387"/>
        <v>22.400000000000002</v>
      </c>
      <c r="CM86" s="106">
        <f t="shared" si="1387"/>
        <v>0</v>
      </c>
      <c r="CN86" s="106">
        <f t="shared" si="1387"/>
        <v>0</v>
      </c>
      <c r="CO86" s="106">
        <f t="shared" si="1387"/>
        <v>0</v>
      </c>
      <c r="CP86" s="106">
        <f t="shared" si="1387"/>
        <v>0</v>
      </c>
      <c r="CQ86" s="106">
        <f t="shared" si="1387"/>
        <v>1</v>
      </c>
      <c r="CR86" s="106">
        <f t="shared" si="1387"/>
        <v>15</v>
      </c>
      <c r="CS86" s="106">
        <f t="shared" si="1387"/>
        <v>0</v>
      </c>
      <c r="CT86" s="106">
        <f t="shared" si="1387"/>
        <v>0</v>
      </c>
      <c r="CU86" s="106">
        <f t="shared" si="1387"/>
        <v>2</v>
      </c>
      <c r="CV86" s="106">
        <f t="shared" si="1387"/>
        <v>47.666666666666664</v>
      </c>
      <c r="CW86" s="106">
        <f t="shared" si="1387"/>
        <v>0</v>
      </c>
      <c r="CX86" s="106">
        <f t="shared" si="1387"/>
        <v>0</v>
      </c>
      <c r="CY86" s="106">
        <f t="shared" si="1387"/>
        <v>2</v>
      </c>
      <c r="CZ86" s="106">
        <f t="shared" si="1387"/>
        <v>8</v>
      </c>
      <c r="DA86" s="106">
        <f t="shared" si="1387"/>
        <v>0</v>
      </c>
      <c r="DB86" s="106">
        <f t="shared" si="1387"/>
        <v>0</v>
      </c>
      <c r="DC86" s="106">
        <f t="shared" si="1387"/>
        <v>0</v>
      </c>
      <c r="DD86" s="106">
        <f t="shared" si="1387"/>
        <v>0</v>
      </c>
      <c r="DE86" s="106">
        <f t="shared" si="1387"/>
        <v>0</v>
      </c>
      <c r="DF86" s="175">
        <f>SUM(DF87:DF91)</f>
        <v>0</v>
      </c>
      <c r="DG86" s="106">
        <f t="shared" si="1387"/>
        <v>0</v>
      </c>
      <c r="DH86" s="106">
        <f t="shared" si="1387"/>
        <v>0</v>
      </c>
      <c r="DI86" s="106">
        <f t="shared" si="1387"/>
        <v>0</v>
      </c>
      <c r="DJ86" s="106">
        <f t="shared" si="1387"/>
        <v>0</v>
      </c>
      <c r="DK86" s="106">
        <f t="shared" si="1387"/>
        <v>4</v>
      </c>
      <c r="DL86" s="106">
        <f t="shared" si="1387"/>
        <v>41.333333333333336</v>
      </c>
      <c r="DM86" s="106">
        <f t="shared" si="1387"/>
        <v>0</v>
      </c>
      <c r="DN86" s="106">
        <f t="shared" si="1387"/>
        <v>0</v>
      </c>
      <c r="DO86" s="106">
        <f t="shared" si="1387"/>
        <v>0</v>
      </c>
      <c r="DP86" s="106">
        <f t="shared" si="1387"/>
        <v>0</v>
      </c>
      <c r="DQ86" s="106">
        <f t="shared" si="1387"/>
        <v>0</v>
      </c>
      <c r="DR86" s="106">
        <f t="shared" si="1387"/>
        <v>0</v>
      </c>
      <c r="DS86" s="106">
        <f t="shared" si="1387"/>
        <v>344.40000000000003</v>
      </c>
      <c r="DT86" s="106">
        <f t="shared" si="1387"/>
        <v>251.33333333333331</v>
      </c>
      <c r="DU86" s="112">
        <f t="shared" si="1202"/>
        <v>251.33333333333334</v>
      </c>
      <c r="DV86" s="109"/>
      <c r="DW86" s="113"/>
      <c r="DX86" s="106"/>
      <c r="DY86" s="106"/>
      <c r="DZ86" s="110"/>
      <c r="EA86" s="25">
        <v>11</v>
      </c>
      <c r="EB86" s="256" t="s">
        <v>60</v>
      </c>
      <c r="EC86" s="250" t="s">
        <v>61</v>
      </c>
      <c r="ED86" s="105">
        <v>1</v>
      </c>
      <c r="EE86" s="106"/>
      <c r="EF86" s="106"/>
      <c r="EG86" s="106"/>
      <c r="EH86" s="106"/>
      <c r="EI86" s="106"/>
      <c r="EJ86" s="106"/>
      <c r="EK86" s="106"/>
      <c r="EL86" s="106"/>
      <c r="EM86" s="106"/>
      <c r="EN86" s="106"/>
      <c r="EO86" s="107">
        <f>SUM(EO87:EO91)</f>
        <v>130</v>
      </c>
      <c r="EP86" s="107">
        <f t="shared" ref="EP86:GK86" si="1388">SUM(EP87:EP91)</f>
        <v>116</v>
      </c>
      <c r="EQ86" s="107">
        <f t="shared" si="1388"/>
        <v>166</v>
      </c>
      <c r="ER86" s="107">
        <f t="shared" si="1388"/>
        <v>4</v>
      </c>
      <c r="ES86" s="107">
        <f t="shared" si="1388"/>
        <v>14</v>
      </c>
      <c r="ET86" s="107">
        <f t="shared" si="1388"/>
        <v>0</v>
      </c>
      <c r="EU86" s="107">
        <f t="shared" si="1388"/>
        <v>0</v>
      </c>
      <c r="EV86" s="107">
        <f t="shared" si="1388"/>
        <v>0</v>
      </c>
      <c r="EW86" s="107">
        <f t="shared" si="1388"/>
        <v>0</v>
      </c>
      <c r="EX86" s="107">
        <f t="shared" si="1388"/>
        <v>4</v>
      </c>
      <c r="EY86" s="107">
        <f t="shared" si="1388"/>
        <v>34.799999999999997</v>
      </c>
      <c r="EZ86" s="107">
        <f t="shared" si="1388"/>
        <v>0</v>
      </c>
      <c r="FA86" s="107">
        <f t="shared" si="1388"/>
        <v>0</v>
      </c>
      <c r="FB86" s="107">
        <f t="shared" si="1388"/>
        <v>0</v>
      </c>
      <c r="FC86" s="107">
        <f t="shared" si="1388"/>
        <v>0</v>
      </c>
      <c r="FD86" s="107">
        <f t="shared" si="1388"/>
        <v>2</v>
      </c>
      <c r="FE86" s="107">
        <f t="shared" si="1388"/>
        <v>30</v>
      </c>
      <c r="FF86" s="107">
        <f t="shared" si="1388"/>
        <v>0</v>
      </c>
      <c r="FG86" s="107">
        <f t="shared" si="1388"/>
        <v>0</v>
      </c>
      <c r="FH86" s="107">
        <f t="shared" si="1388"/>
        <v>3</v>
      </c>
      <c r="FI86" s="107">
        <f t="shared" si="1388"/>
        <v>67.666666666666657</v>
      </c>
      <c r="FJ86" s="107">
        <f t="shared" si="1388"/>
        <v>0</v>
      </c>
      <c r="FK86" s="107">
        <f t="shared" si="1388"/>
        <v>0</v>
      </c>
      <c r="FL86" s="107">
        <f t="shared" si="1388"/>
        <v>3</v>
      </c>
      <c r="FM86" s="107">
        <f t="shared" si="1388"/>
        <v>12</v>
      </c>
      <c r="FN86" s="107">
        <f t="shared" si="1388"/>
        <v>0</v>
      </c>
      <c r="FO86" s="107">
        <f t="shared" si="1388"/>
        <v>0</v>
      </c>
      <c r="FP86" s="107">
        <f t="shared" si="1388"/>
        <v>0</v>
      </c>
      <c r="FQ86" s="107">
        <f t="shared" si="1388"/>
        <v>0</v>
      </c>
      <c r="FR86" s="107">
        <f t="shared" si="1388"/>
        <v>1</v>
      </c>
      <c r="FS86" s="107">
        <f t="shared" si="1388"/>
        <v>0.66666666666666663</v>
      </c>
      <c r="FT86" s="107">
        <f t="shared" si="1388"/>
        <v>0</v>
      </c>
      <c r="FU86" s="107">
        <f t="shared" ref="FU86:FV86" si="1389">SUM(FU87:FU91)</f>
        <v>0</v>
      </c>
      <c r="FV86" s="107">
        <f t="shared" si="1389"/>
        <v>0</v>
      </c>
      <c r="FW86" s="107">
        <f t="shared" si="1388"/>
        <v>0</v>
      </c>
      <c r="FX86" s="107">
        <f t="shared" si="1388"/>
        <v>0</v>
      </c>
      <c r="FY86" s="107">
        <f t="shared" si="1388"/>
        <v>65.333333333333343</v>
      </c>
      <c r="FZ86" s="107">
        <f t="shared" si="1388"/>
        <v>5</v>
      </c>
      <c r="GA86" s="107">
        <f t="shared" si="1388"/>
        <v>0</v>
      </c>
      <c r="GB86" s="107">
        <f t="shared" si="1388"/>
        <v>0</v>
      </c>
      <c r="GC86" s="107">
        <f t="shared" si="1388"/>
        <v>0</v>
      </c>
      <c r="GD86" s="107">
        <f t="shared" si="1388"/>
        <v>0</v>
      </c>
      <c r="GE86" s="107">
        <f t="shared" si="1388"/>
        <v>0</v>
      </c>
      <c r="GF86" s="107">
        <f t="shared" si="1388"/>
        <v>0</v>
      </c>
      <c r="GG86" s="107">
        <f t="shared" si="1388"/>
        <v>0</v>
      </c>
      <c r="GH86" s="107">
        <f t="shared" si="1388"/>
        <v>524.4666666666667</v>
      </c>
      <c r="GI86" s="107">
        <f t="shared" si="1388"/>
        <v>380</v>
      </c>
      <c r="GJ86" s="107">
        <f t="shared" si="1388"/>
        <v>0</v>
      </c>
      <c r="GK86" s="107">
        <f t="shared" si="1388"/>
        <v>0</v>
      </c>
      <c r="GL86" s="113"/>
      <c r="GM86" s="114" t="s">
        <v>141</v>
      </c>
      <c r="GN86" s="115"/>
      <c r="GO86" s="116">
        <v>300</v>
      </c>
      <c r="GQ86" s="9"/>
      <c r="GR86" s="9"/>
      <c r="GS86" s="117"/>
      <c r="GT86" s="117"/>
      <c r="GU86" s="33"/>
      <c r="GV86" s="4"/>
      <c r="GW86" s="40"/>
    </row>
    <row r="87" spans="1:205" ht="24.95" customHeight="1" x14ac:dyDescent="0.35">
      <c r="A87" s="24"/>
      <c r="B87" s="1" t="s">
        <v>103</v>
      </c>
      <c r="C87" s="143" t="s">
        <v>91</v>
      </c>
      <c r="D87" s="127" t="s">
        <v>84</v>
      </c>
      <c r="E87" s="127" t="s">
        <v>111</v>
      </c>
      <c r="F87" s="128" t="s">
        <v>89</v>
      </c>
      <c r="G87" s="127">
        <v>1</v>
      </c>
      <c r="H87" s="128">
        <v>2</v>
      </c>
      <c r="I87" s="128">
        <v>1</v>
      </c>
      <c r="J87" s="128">
        <v>1</v>
      </c>
      <c r="K87" s="128">
        <v>1</v>
      </c>
      <c r="L87" s="1">
        <v>68</v>
      </c>
      <c r="M87" s="129">
        <f>SUM(N87+P87+R87+T87+V87)</f>
        <v>68</v>
      </c>
      <c r="N87" s="14">
        <v>44</v>
      </c>
      <c r="O87" s="11">
        <f>SUM(N87)*I87</f>
        <v>44</v>
      </c>
      <c r="P87" s="14">
        <v>24</v>
      </c>
      <c r="Q87" s="11">
        <f>J87*P87</f>
        <v>24</v>
      </c>
      <c r="R87" s="14"/>
      <c r="S87" s="11">
        <f>SUM(R87)*J87</f>
        <v>0</v>
      </c>
      <c r="T87" s="14"/>
      <c r="U87" s="11">
        <f>SUM(T87)*K87</f>
        <v>0</v>
      </c>
      <c r="V87" s="14"/>
      <c r="W87" s="11">
        <f>SUM(V87)*J87*5</f>
        <v>0</v>
      </c>
      <c r="X87" s="80">
        <f>SUM(J87*AX87*2+K87*AZ87*2)</f>
        <v>0</v>
      </c>
      <c r="Y87" s="355">
        <f t="shared" ref="Y87" si="1390">SUM(L87*5/100*J87)</f>
        <v>3.4</v>
      </c>
      <c r="Z87" s="14"/>
      <c r="AA87" s="11"/>
      <c r="AB87" s="14"/>
      <c r="AC87" s="80">
        <f>SUM(AB87)*3*H87/5</f>
        <v>0</v>
      </c>
      <c r="AD87" s="14"/>
      <c r="AE87" s="82">
        <f>SUM(AD87*H87*(30+4))</f>
        <v>0</v>
      </c>
      <c r="AF87" s="14"/>
      <c r="AG87" s="11">
        <f>SUM(AF87*H87*3)</f>
        <v>0</v>
      </c>
      <c r="AH87" s="14"/>
      <c r="AI87" s="80">
        <f>SUM(AH87*H87/3)</f>
        <v>0</v>
      </c>
      <c r="AJ87" s="14"/>
      <c r="AK87" s="80">
        <f>SUM(AJ87*H87*2/3)</f>
        <v>0</v>
      </c>
      <c r="AL87" s="14">
        <v>1</v>
      </c>
      <c r="AM87" s="11">
        <f>SUM(AL87*H87*2)</f>
        <v>4</v>
      </c>
      <c r="AN87" s="14"/>
      <c r="AO87" s="11">
        <f>SUM(AN87*J87)</f>
        <v>0</v>
      </c>
      <c r="AP87" s="14"/>
      <c r="AQ87" s="80">
        <f>SUM(AP87*H87*2)</f>
        <v>0</v>
      </c>
      <c r="AR87" s="14">
        <v>1</v>
      </c>
      <c r="AS87" s="80">
        <f>AR87*H87/3</f>
        <v>0.66666666666666663</v>
      </c>
      <c r="AT87" s="14"/>
      <c r="AU87" s="80">
        <f t="shared" ref="AU87" si="1391">AT87*H87/3</f>
        <v>0</v>
      </c>
      <c r="AV87" s="14"/>
      <c r="AW87" s="11">
        <f>SUM(AV87*H87/3)</f>
        <v>0</v>
      </c>
      <c r="AX87" s="14"/>
      <c r="AY87" s="80">
        <f>H87*AX87/3</f>
        <v>0</v>
      </c>
      <c r="AZ87" s="14"/>
      <c r="BA87" s="80">
        <f>SUM(AZ87*K87*5*6)</f>
        <v>0</v>
      </c>
      <c r="BB87" s="14"/>
      <c r="BC87" s="80">
        <f>SUM(BB87*K87*4*6)</f>
        <v>0</v>
      </c>
      <c r="BD87" s="14"/>
      <c r="BE87" s="10">
        <f>SUM(BD87*50)</f>
        <v>0</v>
      </c>
      <c r="BF87" s="81">
        <f t="shared" ref="BF87" si="1392">O87+Q87+S87+U87+W87+X87+Y87+AA87+AC87+AE87+AG87+AI87+AK87+AM87+AO87+AQ87+AS87+AU87+AW87+AY87+BA87+BC87+BE87</f>
        <v>76.066666666666677</v>
      </c>
      <c r="BG87" s="81">
        <f>BA87+AY87+AW87+AS87+AQ87+X87+W87+U87+S87+Q87+O87</f>
        <v>68.666666666666671</v>
      </c>
      <c r="BH87" s="10"/>
      <c r="BI87" s="10"/>
      <c r="BJ87" s="1"/>
      <c r="BK87" s="1"/>
      <c r="BL87" s="1"/>
      <c r="BM87" s="176"/>
      <c r="BN87" s="24"/>
      <c r="BO87" s="1" t="s">
        <v>103</v>
      </c>
      <c r="BP87" s="143" t="s">
        <v>91</v>
      </c>
      <c r="BQ87" s="128" t="s">
        <v>84</v>
      </c>
      <c r="BR87" s="127" t="s">
        <v>111</v>
      </c>
      <c r="BS87" s="128" t="s">
        <v>195</v>
      </c>
      <c r="BT87" s="128">
        <v>2</v>
      </c>
      <c r="BU87" s="128">
        <v>2</v>
      </c>
      <c r="BV87" s="128">
        <v>1</v>
      </c>
      <c r="BW87" s="128">
        <v>1</v>
      </c>
      <c r="BX87" s="128">
        <v>1</v>
      </c>
      <c r="BY87" s="1">
        <v>42</v>
      </c>
      <c r="BZ87" s="129">
        <f t="shared" ref="BZ87" si="1393">SUM(CA87+CC87+CE87+CG87+CI87)</f>
        <v>42</v>
      </c>
      <c r="CA87" s="14">
        <v>26</v>
      </c>
      <c r="CB87" s="11">
        <f t="shared" ref="CB87" si="1394">SUM(CA87)*BV87</f>
        <v>26</v>
      </c>
      <c r="CC87" s="14">
        <v>16</v>
      </c>
      <c r="CD87" s="11">
        <f t="shared" ref="CD87" si="1395">BW87*CC87</f>
        <v>16</v>
      </c>
      <c r="CE87" s="14"/>
      <c r="CF87" s="11">
        <f t="shared" ref="CF87" si="1396">SUM(CE87)*BW87</f>
        <v>0</v>
      </c>
      <c r="CG87" s="14"/>
      <c r="CH87" s="11">
        <f t="shared" ref="CH87" si="1397">SUM(CG87)*BX87</f>
        <v>0</v>
      </c>
      <c r="CI87" s="14"/>
      <c r="CJ87" s="11">
        <f t="shared" ref="CJ87" si="1398">SUM(CI87)*BW87*5</f>
        <v>0</v>
      </c>
      <c r="CK87" s="80">
        <f>SUM(BW87*DK87*2+BX87*DM87*2)</f>
        <v>2</v>
      </c>
      <c r="CL87" s="80">
        <f t="shared" ref="CL87" si="1399">SUM(BY87*5/100*BW87)</f>
        <v>2.1</v>
      </c>
      <c r="CM87" s="14"/>
      <c r="CN87" s="11"/>
      <c r="CO87" s="14"/>
      <c r="CP87" s="80">
        <f t="shared" ref="CP87" si="1400">SUM(CO87)*3*BU87/5</f>
        <v>0</v>
      </c>
      <c r="CQ87" s="14"/>
      <c r="CR87" s="82">
        <f t="shared" ref="CR87" si="1401">SUM(CQ87*BU87*(30+4))</f>
        <v>0</v>
      </c>
      <c r="CS87" s="14"/>
      <c r="CT87" s="11">
        <f t="shared" ref="CT87" si="1402">SUM(CS87*BU87*3)</f>
        <v>0</v>
      </c>
      <c r="CU87" s="14"/>
      <c r="CV87" s="80">
        <f t="shared" ref="CV87" si="1403">SUM(CU87*BU87/3)</f>
        <v>0</v>
      </c>
      <c r="CW87" s="14"/>
      <c r="CX87" s="80">
        <f t="shared" ref="CX87" si="1404">SUM(CW87*BU87*2/3)</f>
        <v>0</v>
      </c>
      <c r="CY87" s="14">
        <v>1</v>
      </c>
      <c r="CZ87" s="11">
        <f t="shared" ref="CZ87" si="1405">SUM(CY87*BU87*2)</f>
        <v>4</v>
      </c>
      <c r="DA87" s="14"/>
      <c r="DB87" s="11">
        <f t="shared" ref="DB87" si="1406">SUM(DA87*BW87)</f>
        <v>0</v>
      </c>
      <c r="DC87" s="14"/>
      <c r="DD87" s="80">
        <f t="shared" ref="DD87" si="1407">SUM(DC87*BU87*2)</f>
        <v>0</v>
      </c>
      <c r="DE87" s="14"/>
      <c r="DF87" s="80">
        <f>DE87*BU87/3</f>
        <v>0</v>
      </c>
      <c r="DG87" s="14"/>
      <c r="DH87" s="80">
        <f t="shared" ref="DH87" si="1408">DG87*BU87/3</f>
        <v>0</v>
      </c>
      <c r="DI87" s="14"/>
      <c r="DJ87" s="11">
        <f t="shared" ref="DJ87" si="1409">SUM(DI87*BU87/3)</f>
        <v>0</v>
      </c>
      <c r="DK87" s="14">
        <v>1</v>
      </c>
      <c r="DL87" s="80">
        <f>BU87*DK87/3</f>
        <v>0.66666666666666663</v>
      </c>
      <c r="DM87" s="14"/>
      <c r="DN87" s="80">
        <f t="shared" ref="DN87" si="1410">SUM(DM87*BX87*5*6)</f>
        <v>0</v>
      </c>
      <c r="DO87" s="14"/>
      <c r="DP87" s="80">
        <f t="shared" ref="DP87" si="1411">SUM(DO87*BX87*4*6)</f>
        <v>0</v>
      </c>
      <c r="DQ87" s="14"/>
      <c r="DR87" s="10">
        <f t="shared" ref="DR87" si="1412">SUM(DQ87*50)</f>
        <v>0</v>
      </c>
      <c r="DS87" s="81">
        <f t="shared" ref="DS87" si="1413">CB87+CD87+CF87+CH87+CJ87+CK87+CL87+CN87+CP87+CR87+CT87+CV87+CX87+CZ87+DB87+DD87+DF87+DH87+DJ87+DL87+DN87+DP87+DR87</f>
        <v>50.766666666666666</v>
      </c>
      <c r="DT87" s="81">
        <f t="shared" ref="DT87" si="1414">DP87+DN87+DL87+DJ87+DF87+DD87+CK87+CJ87+CH87+CF87+CD87+CB87</f>
        <v>44.666666666666671</v>
      </c>
      <c r="DU87" s="112">
        <f t="shared" si="1202"/>
        <v>44.666666666666664</v>
      </c>
      <c r="DV87" s="178"/>
      <c r="DW87" s="235"/>
      <c r="DX87" s="13"/>
      <c r="DY87" s="1"/>
      <c r="DZ87" s="176"/>
      <c r="EA87" s="24"/>
      <c r="EB87" s="10"/>
      <c r="EC87" s="167"/>
      <c r="ED87" s="167"/>
      <c r="EE87" s="4"/>
      <c r="EF87" s="4"/>
      <c r="EG87" s="4"/>
      <c r="EH87" s="4"/>
      <c r="EI87" s="4"/>
      <c r="EJ87" s="4"/>
      <c r="EK87" s="4"/>
      <c r="EL87" s="4"/>
      <c r="EM87" s="4"/>
      <c r="EN87" s="4"/>
      <c r="EO87" s="9">
        <f t="shared" ref="EO87:EO91" si="1415">O87+CB87</f>
        <v>70</v>
      </c>
      <c r="EP87" s="9">
        <f t="shared" ref="EP87:EP91" si="1416">P87+CC87</f>
        <v>40</v>
      </c>
      <c r="EQ87" s="9">
        <f t="shared" ref="EQ87:EQ91" si="1417">Q87+CD87</f>
        <v>40</v>
      </c>
      <c r="ER87" s="9">
        <f t="shared" ref="ER87:ER91" si="1418">R87+CE87</f>
        <v>0</v>
      </c>
      <c r="ES87" s="9">
        <f t="shared" ref="ES87:ES91" si="1419">S87+CF87</f>
        <v>0</v>
      </c>
      <c r="ET87" s="9">
        <f t="shared" ref="ET87:ET91" si="1420">T87+CG87</f>
        <v>0</v>
      </c>
      <c r="EU87" s="9">
        <f t="shared" ref="EU87:EU91" si="1421">U87+CH87</f>
        <v>0</v>
      </c>
      <c r="EV87" s="9">
        <f t="shared" ref="EV87:EV91" si="1422">V87+CI87</f>
        <v>0</v>
      </c>
      <c r="EW87" s="9">
        <f t="shared" ref="EW87:EW91" si="1423">W87+CJ87</f>
        <v>0</v>
      </c>
      <c r="EX87" s="9">
        <f t="shared" ref="EX87:EX91" si="1424">X87+CK87</f>
        <v>2</v>
      </c>
      <c r="EY87" s="9">
        <f t="shared" ref="EY87:EY91" si="1425">Y87+CL87</f>
        <v>5.5</v>
      </c>
      <c r="EZ87" s="9">
        <f t="shared" ref="EZ87:EZ91" si="1426">Z87+CM87</f>
        <v>0</v>
      </c>
      <c r="FA87" s="9">
        <f t="shared" ref="FA87:FA91" si="1427">AA87+CN87</f>
        <v>0</v>
      </c>
      <c r="FB87" s="9">
        <f t="shared" ref="FB87:FB91" si="1428">AB87+CO87</f>
        <v>0</v>
      </c>
      <c r="FC87" s="9">
        <f t="shared" ref="FC87:FC91" si="1429">AC87+CP87</f>
        <v>0</v>
      </c>
      <c r="FD87" s="9">
        <f t="shared" ref="FD87:FD91" si="1430">AD87+CQ87</f>
        <v>0</v>
      </c>
      <c r="FE87" s="9">
        <f t="shared" ref="FE87:FE91" si="1431">AE87+CR87</f>
        <v>0</v>
      </c>
      <c r="FF87" s="9">
        <f t="shared" ref="FF87:FF91" si="1432">AF87+CS87</f>
        <v>0</v>
      </c>
      <c r="FG87" s="9">
        <f t="shared" ref="FG87:FG91" si="1433">AG87+CT87</f>
        <v>0</v>
      </c>
      <c r="FH87" s="9">
        <f t="shared" ref="FH87:FH91" si="1434">AH87+CU87</f>
        <v>0</v>
      </c>
      <c r="FI87" s="9">
        <f t="shared" ref="FI87:FI91" si="1435">AI87+CV87</f>
        <v>0</v>
      </c>
      <c r="FJ87" s="9">
        <f t="shared" ref="FJ87:FJ91" si="1436">AJ87+CW87</f>
        <v>0</v>
      </c>
      <c r="FK87" s="9">
        <f t="shared" ref="FK87:FK91" si="1437">AK87+CX87</f>
        <v>0</v>
      </c>
      <c r="FL87" s="9">
        <f t="shared" ref="FL87:FL91" si="1438">AL87+CY87</f>
        <v>2</v>
      </c>
      <c r="FM87" s="9">
        <f t="shared" ref="FM87:FM91" si="1439">AM87+CZ87</f>
        <v>8</v>
      </c>
      <c r="FN87" s="9">
        <f t="shared" ref="FN87:FN91" si="1440">AN87+DA87</f>
        <v>0</v>
      </c>
      <c r="FO87" s="9">
        <f t="shared" ref="FO87:FO91" si="1441">AO87+DB87</f>
        <v>0</v>
      </c>
      <c r="FP87" s="9">
        <f t="shared" ref="FP87:FP91" si="1442">AP87+DC87</f>
        <v>0</v>
      </c>
      <c r="FQ87" s="9">
        <f t="shared" ref="FQ87:FQ91" si="1443">AQ87+DD87</f>
        <v>0</v>
      </c>
      <c r="FR87" s="9">
        <f t="shared" ref="FR87:FR91" si="1444">AR87+DE87</f>
        <v>1</v>
      </c>
      <c r="FS87" s="9">
        <f t="shared" ref="FS87:FS91" si="1445">AS87+DF87</f>
        <v>0.66666666666666663</v>
      </c>
      <c r="FT87" s="9">
        <f t="shared" ref="FT87:FT91" si="1446">AT87+DG87</f>
        <v>0</v>
      </c>
      <c r="FU87" s="9">
        <f t="shared" ref="FU87:FU91" si="1447">AU87+DH87</f>
        <v>0</v>
      </c>
      <c r="FV87" s="9">
        <f t="shared" ref="FV87:FV91" si="1448">AV87+DI87</f>
        <v>0</v>
      </c>
      <c r="FW87" s="9">
        <f t="shared" ref="FW87:FW91" si="1449">AW87+DJ87</f>
        <v>0</v>
      </c>
      <c r="FX87" s="9">
        <f t="shared" ref="FX87:FX91" si="1450">AV87+DI87</f>
        <v>0</v>
      </c>
      <c r="FY87" s="9">
        <f t="shared" ref="FY87:FY91" si="1451">DL87+AY87</f>
        <v>0.66666666666666663</v>
      </c>
      <c r="FZ87" s="9">
        <f t="shared" ref="FZ87:FZ91" si="1452">AX87+DK87</f>
        <v>1</v>
      </c>
      <c r="GA87" s="9">
        <f t="shared" ref="GA87:GA91" si="1453">DM87+AZ87</f>
        <v>0</v>
      </c>
      <c r="GB87" s="9">
        <f t="shared" ref="GB87:GB91" si="1454">AZ87+DM87</f>
        <v>0</v>
      </c>
      <c r="GC87" s="9">
        <f t="shared" ref="GC87:GC91" si="1455">BA87+DN87</f>
        <v>0</v>
      </c>
      <c r="GD87" s="9">
        <f t="shared" ref="GD87:GD91" si="1456">BB87+DO87</f>
        <v>0</v>
      </c>
      <c r="GE87" s="9">
        <f t="shared" ref="GE87:GE91" si="1457">BC87+DP87</f>
        <v>0</v>
      </c>
      <c r="GF87" s="9">
        <f t="shared" ref="GF87:GF91" si="1458">BD87+DQ87</f>
        <v>0</v>
      </c>
      <c r="GG87" s="9">
        <f t="shared" ref="GG87:GG91" si="1459">BE87+DR87</f>
        <v>0</v>
      </c>
      <c r="GH87" s="9">
        <f t="shared" ref="GH87:GH91" si="1460">BF87+DS87</f>
        <v>126.83333333333334</v>
      </c>
      <c r="GI87" s="9">
        <f t="shared" ref="GI87:GI91" si="1461">SUM(BG87+DT87)</f>
        <v>113.33333333333334</v>
      </c>
      <c r="GJ87" s="133"/>
      <c r="GK87" s="134"/>
      <c r="GL87" s="4"/>
      <c r="GM87" s="223"/>
      <c r="GN87" s="4"/>
      <c r="GO87" s="138"/>
      <c r="GQ87" s="9"/>
      <c r="GR87" s="9"/>
      <c r="GS87" s="1"/>
      <c r="GT87" s="128"/>
      <c r="GU87" s="32"/>
      <c r="GV87" s="4"/>
      <c r="GW87" s="40"/>
    </row>
    <row r="88" spans="1:205" ht="24.95" customHeight="1" x14ac:dyDescent="0.35">
      <c r="A88" s="24"/>
      <c r="B88" s="1" t="s">
        <v>103</v>
      </c>
      <c r="C88" s="128" t="s">
        <v>96</v>
      </c>
      <c r="D88" s="127" t="s">
        <v>92</v>
      </c>
      <c r="E88" s="128" t="s">
        <v>93</v>
      </c>
      <c r="F88" s="128" t="s">
        <v>161</v>
      </c>
      <c r="G88" s="143">
        <v>1</v>
      </c>
      <c r="H88" s="128">
        <v>60</v>
      </c>
      <c r="I88" s="128">
        <v>0</v>
      </c>
      <c r="J88" s="128">
        <v>3</v>
      </c>
      <c r="K88" s="128">
        <f>SUM(J88)*2</f>
        <v>6</v>
      </c>
      <c r="L88" s="153">
        <v>20</v>
      </c>
      <c r="M88" s="129">
        <f t="shared" ref="M88" si="1462">SUM(N88+P88+R88+T88+V88)</f>
        <v>20</v>
      </c>
      <c r="N88" s="14">
        <v>8</v>
      </c>
      <c r="O88" s="11">
        <f t="shared" ref="O88" si="1463">SUM(N88)*I88</f>
        <v>0</v>
      </c>
      <c r="P88" s="14">
        <v>10</v>
      </c>
      <c r="Q88" s="11">
        <f t="shared" ref="Q88" si="1464">J88*P88</f>
        <v>30</v>
      </c>
      <c r="R88" s="14">
        <v>2</v>
      </c>
      <c r="S88" s="11">
        <f t="shared" ref="S88" si="1465">SUM(R88)*J88</f>
        <v>6</v>
      </c>
      <c r="T88" s="14"/>
      <c r="U88" s="11">
        <f t="shared" ref="U88" si="1466">SUM(T88)*K88</f>
        <v>0</v>
      </c>
      <c r="V88" s="14"/>
      <c r="W88" s="11">
        <f t="shared" ref="W88" si="1467">SUM(V88)*J88*5</f>
        <v>0</v>
      </c>
      <c r="X88" s="80"/>
      <c r="Y88" s="355">
        <f t="shared" ref="Y88" si="1468">SUM(L88*15/100*J88)</f>
        <v>9</v>
      </c>
      <c r="Z88" s="14"/>
      <c r="AA88" s="11"/>
      <c r="AB88" s="14"/>
      <c r="AC88" s="80">
        <f t="shared" ref="AC88" si="1469">SUM(AB88)*3*H88/5</f>
        <v>0</v>
      </c>
      <c r="AD88" s="14"/>
      <c r="AE88" s="82">
        <f t="shared" ref="AE88" si="1470">SUM(AD88*H88*(30+4))</f>
        <v>0</v>
      </c>
      <c r="AF88" s="14"/>
      <c r="AG88" s="11">
        <f t="shared" ref="AG88" si="1471">SUM(AF88*H88*3)</f>
        <v>0</v>
      </c>
      <c r="AH88" s="14">
        <v>1</v>
      </c>
      <c r="AI88" s="80">
        <f t="shared" ref="AI88" si="1472">SUM(AH88*H88/3)</f>
        <v>20</v>
      </c>
      <c r="AJ88" s="14"/>
      <c r="AK88" s="80">
        <f t="shared" ref="AK88" si="1473">SUM(AJ88*H88*2/3)</f>
        <v>0</v>
      </c>
      <c r="AL88" s="14"/>
      <c r="AM88" s="11">
        <f t="shared" ref="AM88" si="1474">SUM(AL88*H88*2)</f>
        <v>0</v>
      </c>
      <c r="AN88" s="14"/>
      <c r="AO88" s="11">
        <f t="shared" ref="AO88" si="1475">SUM(AN88*J88)</f>
        <v>0</v>
      </c>
      <c r="AP88" s="14"/>
      <c r="AQ88" s="80">
        <f t="shared" ref="AQ88" si="1476">SUM(AP88*H88*2)</f>
        <v>0</v>
      </c>
      <c r="AR88" s="14"/>
      <c r="AS88" s="80">
        <f>SUM(J88*AR88*6)</f>
        <v>0</v>
      </c>
      <c r="AT88" s="14"/>
      <c r="AU88" s="80">
        <f t="shared" ref="AU88" si="1477">AT88*H88/3</f>
        <v>0</v>
      </c>
      <c r="AV88" s="14"/>
      <c r="AW88" s="11">
        <f t="shared" ref="AW88" si="1478">SUM(AV88*H88/3)</f>
        <v>0</v>
      </c>
      <c r="AX88" s="14">
        <v>1</v>
      </c>
      <c r="AY88" s="80">
        <f>AX88*J88*8</f>
        <v>24</v>
      </c>
      <c r="AZ88" s="14"/>
      <c r="BA88" s="80">
        <f t="shared" ref="BA88" si="1479">SUM(AZ88*K88*5*6)</f>
        <v>0</v>
      </c>
      <c r="BB88" s="14"/>
      <c r="BC88" s="80">
        <f t="shared" ref="BC88" si="1480">SUM(BB88*K88*4*6)</f>
        <v>0</v>
      </c>
      <c r="BD88" s="14"/>
      <c r="BE88" s="10">
        <f t="shared" ref="BE88" si="1481">SUM(BD88*50)</f>
        <v>0</v>
      </c>
      <c r="BF88" s="81">
        <f t="shared" ref="BF88" si="1482">O88+Q88+S88+U88+W88+X88+Y88+AA88+AC88+AE88+AG88+AI88+AK88+AM88+AO88+AQ88+AS88+AU88+AW88+AY88+BA88+BC88+BE88</f>
        <v>89</v>
      </c>
      <c r="BG88" s="81">
        <f t="shared" ref="BG88:BG90" si="1483">BA88+AY88+AW88+AS88+AQ88+X88+W88+U88+S88+Q88+O88</f>
        <v>60</v>
      </c>
      <c r="BH88" s="81"/>
      <c r="BI88" s="81"/>
      <c r="BJ88" s="4"/>
      <c r="BK88" s="4"/>
      <c r="BL88" s="4"/>
      <c r="BM88" s="141"/>
      <c r="BN88" s="24"/>
      <c r="BO88" s="1" t="s">
        <v>98</v>
      </c>
      <c r="BP88" s="143" t="s">
        <v>91</v>
      </c>
      <c r="BQ88" s="127" t="s">
        <v>84</v>
      </c>
      <c r="BR88" s="127" t="s">
        <v>111</v>
      </c>
      <c r="BS88" s="127" t="s">
        <v>160</v>
      </c>
      <c r="BT88" s="127">
        <v>2</v>
      </c>
      <c r="BU88" s="128">
        <v>2</v>
      </c>
      <c r="BV88" s="128">
        <v>1</v>
      </c>
      <c r="BW88" s="128">
        <v>1</v>
      </c>
      <c r="BX88" s="128">
        <v>1</v>
      </c>
      <c r="BY88" s="1">
        <v>100</v>
      </c>
      <c r="BZ88" s="129">
        <f t="shared" ref="BZ88" si="1484">SUM(CA88+CC88+CE88+CG88+CI88)</f>
        <v>100</v>
      </c>
      <c r="CA88" s="14">
        <v>60</v>
      </c>
      <c r="CB88" s="11">
        <f t="shared" ref="CB88:CB91" si="1485">SUM(CA88)*BV88</f>
        <v>60</v>
      </c>
      <c r="CC88" s="14">
        <v>40</v>
      </c>
      <c r="CD88" s="11">
        <f t="shared" ref="CD88" si="1486">BW88*CC88</f>
        <v>40</v>
      </c>
      <c r="CE88" s="14"/>
      <c r="CF88" s="11">
        <f t="shared" ref="CF88:CF91" si="1487">SUM(CE88)*BW88</f>
        <v>0</v>
      </c>
      <c r="CG88" s="14"/>
      <c r="CH88" s="11">
        <f t="shared" ref="CH88:CH91" si="1488">SUM(CG88)*BX88</f>
        <v>0</v>
      </c>
      <c r="CI88" s="14"/>
      <c r="CJ88" s="11">
        <f t="shared" ref="CJ88:CJ91" si="1489">SUM(CI88)*BW88*5</f>
        <v>0</v>
      </c>
      <c r="CK88" s="80">
        <f t="shared" ref="CK88" si="1490">SUM(BW88*DK88*2+BX88*DM88*2)</f>
        <v>2</v>
      </c>
      <c r="CL88" s="81">
        <f t="shared" ref="CL88" si="1491">SUM(BY88*5/100*BW88)</f>
        <v>5</v>
      </c>
      <c r="CM88" s="14"/>
      <c r="CN88" s="11"/>
      <c r="CO88" s="14"/>
      <c r="CP88" s="80">
        <f t="shared" ref="CP88:CP90" si="1492">SUM(CO88)*3*BU88/5</f>
        <v>0</v>
      </c>
      <c r="CQ88" s="14"/>
      <c r="CR88" s="82">
        <f t="shared" ref="CR88:CR90" si="1493">SUM(CQ88*BU88*(30+4))</f>
        <v>0</v>
      </c>
      <c r="CS88" s="14"/>
      <c r="CT88" s="11">
        <f t="shared" ref="CT88:CT90" si="1494">SUM(CS88*BU88*3)</f>
        <v>0</v>
      </c>
      <c r="CU88" s="14"/>
      <c r="CV88" s="80">
        <f t="shared" ref="CV88:CV91" si="1495">SUM(CU88*BU88/3)</f>
        <v>0</v>
      </c>
      <c r="CW88" s="14"/>
      <c r="CX88" s="80">
        <f t="shared" ref="CX88:CX90" si="1496">SUM(CW88*BU88*2/3)</f>
        <v>0</v>
      </c>
      <c r="CY88" s="14">
        <v>1</v>
      </c>
      <c r="CZ88" s="11">
        <f t="shared" ref="CZ88" si="1497">SUM(CY88*BU88)*2</f>
        <v>4</v>
      </c>
      <c r="DA88" s="14"/>
      <c r="DB88" s="11">
        <f t="shared" ref="DB88" si="1498">SUM(DA88*BW88)</f>
        <v>0</v>
      </c>
      <c r="DC88" s="14"/>
      <c r="DD88" s="80">
        <f t="shared" ref="DD88" si="1499">SUM(DC88*BU88*2)</f>
        <v>0</v>
      </c>
      <c r="DE88" s="14"/>
      <c r="DF88" s="80">
        <f>DE88*BU88/3</f>
        <v>0</v>
      </c>
      <c r="DG88" s="14"/>
      <c r="DH88" s="80">
        <f t="shared" ref="DH88:DH91" si="1500">DG88*BU88/3</f>
        <v>0</v>
      </c>
      <c r="DI88" s="14"/>
      <c r="DJ88" s="11">
        <f t="shared" ref="DJ88" si="1501">SUM(DI88*BU88/3)</f>
        <v>0</v>
      </c>
      <c r="DK88" s="14">
        <v>1</v>
      </c>
      <c r="DL88" s="80">
        <f>DK88*BU88/3</f>
        <v>0.66666666666666663</v>
      </c>
      <c r="DM88" s="14"/>
      <c r="DN88" s="80">
        <f t="shared" ref="DN88:DN90" si="1502">SUM(DM88*BX88*5*6)</f>
        <v>0</v>
      </c>
      <c r="DO88" s="14"/>
      <c r="DP88" s="80">
        <f t="shared" ref="DP88:DP90" si="1503">SUM(DO88*BX88*4*6)</f>
        <v>0</v>
      </c>
      <c r="DQ88" s="14"/>
      <c r="DR88" s="10">
        <f t="shared" ref="DR88:DR91" si="1504">SUM(DQ88*50)</f>
        <v>0</v>
      </c>
      <c r="DS88" s="81">
        <f t="shared" ref="DS88:DS91" si="1505">CB88+CD88+CF88+CH88+CJ88+CK88+CL88+CN88+CP88+CR88+CT88+CV88+CX88+CZ88+DB88+DD88+DF88+DH88+DJ88+DL88+DN88+DP88+DR88</f>
        <v>111.66666666666667</v>
      </c>
      <c r="DT88" s="81">
        <f t="shared" ref="DT88:DT91" si="1506">DP88+DN88+DL88+DJ88+DF88+DD88+CK88+CJ88+CH88+CF88+CD88+CB88</f>
        <v>102.66666666666666</v>
      </c>
      <c r="DU88" s="112">
        <f t="shared" si="1202"/>
        <v>102.66666666666667</v>
      </c>
      <c r="DV88" s="140"/>
      <c r="DW88" s="4"/>
      <c r="DX88" s="13"/>
      <c r="DY88" s="4"/>
      <c r="DZ88" s="141"/>
      <c r="EA88" s="24"/>
      <c r="EB88" s="10"/>
      <c r="EC88" s="142"/>
      <c r="ED88" s="142"/>
      <c r="EE88" s="4"/>
      <c r="EF88" s="4"/>
      <c r="EG88" s="4"/>
      <c r="EH88" s="4"/>
      <c r="EI88" s="4"/>
      <c r="EJ88" s="4"/>
      <c r="EK88" s="4"/>
      <c r="EL88" s="101"/>
      <c r="EM88" s="101"/>
      <c r="EN88" s="101"/>
      <c r="EO88" s="9">
        <f t="shared" si="1415"/>
        <v>60</v>
      </c>
      <c r="EP88" s="9">
        <f t="shared" si="1416"/>
        <v>50</v>
      </c>
      <c r="EQ88" s="9">
        <f t="shared" si="1417"/>
        <v>70</v>
      </c>
      <c r="ER88" s="9">
        <f t="shared" si="1418"/>
        <v>2</v>
      </c>
      <c r="ES88" s="9">
        <f t="shared" si="1419"/>
        <v>6</v>
      </c>
      <c r="ET88" s="9">
        <f t="shared" si="1420"/>
        <v>0</v>
      </c>
      <c r="EU88" s="9">
        <f t="shared" si="1421"/>
        <v>0</v>
      </c>
      <c r="EV88" s="9">
        <f t="shared" si="1422"/>
        <v>0</v>
      </c>
      <c r="EW88" s="9">
        <f t="shared" si="1423"/>
        <v>0</v>
      </c>
      <c r="EX88" s="9">
        <f t="shared" si="1424"/>
        <v>2</v>
      </c>
      <c r="EY88" s="9">
        <f t="shared" si="1425"/>
        <v>14</v>
      </c>
      <c r="EZ88" s="9">
        <f t="shared" si="1426"/>
        <v>0</v>
      </c>
      <c r="FA88" s="9">
        <f t="shared" si="1427"/>
        <v>0</v>
      </c>
      <c r="FB88" s="9">
        <f t="shared" si="1428"/>
        <v>0</v>
      </c>
      <c r="FC88" s="9">
        <f t="shared" si="1429"/>
        <v>0</v>
      </c>
      <c r="FD88" s="9">
        <f t="shared" si="1430"/>
        <v>0</v>
      </c>
      <c r="FE88" s="9">
        <f t="shared" si="1431"/>
        <v>0</v>
      </c>
      <c r="FF88" s="9">
        <f t="shared" si="1432"/>
        <v>0</v>
      </c>
      <c r="FG88" s="9">
        <f t="shared" si="1433"/>
        <v>0</v>
      </c>
      <c r="FH88" s="9">
        <f t="shared" si="1434"/>
        <v>1</v>
      </c>
      <c r="FI88" s="9">
        <f t="shared" si="1435"/>
        <v>20</v>
      </c>
      <c r="FJ88" s="9">
        <f t="shared" si="1436"/>
        <v>0</v>
      </c>
      <c r="FK88" s="9">
        <f t="shared" si="1437"/>
        <v>0</v>
      </c>
      <c r="FL88" s="9">
        <f t="shared" si="1438"/>
        <v>1</v>
      </c>
      <c r="FM88" s="9">
        <f t="shared" si="1439"/>
        <v>4</v>
      </c>
      <c r="FN88" s="9">
        <f t="shared" si="1440"/>
        <v>0</v>
      </c>
      <c r="FO88" s="9">
        <f t="shared" si="1441"/>
        <v>0</v>
      </c>
      <c r="FP88" s="9">
        <f t="shared" si="1442"/>
        <v>0</v>
      </c>
      <c r="FQ88" s="9">
        <f t="shared" si="1443"/>
        <v>0</v>
      </c>
      <c r="FR88" s="9">
        <f t="shared" si="1444"/>
        <v>0</v>
      </c>
      <c r="FS88" s="9">
        <f t="shared" si="1445"/>
        <v>0</v>
      </c>
      <c r="FT88" s="9">
        <f t="shared" si="1446"/>
        <v>0</v>
      </c>
      <c r="FU88" s="9">
        <f t="shared" si="1447"/>
        <v>0</v>
      </c>
      <c r="FV88" s="9">
        <f t="shared" si="1448"/>
        <v>0</v>
      </c>
      <c r="FW88" s="9">
        <f t="shared" si="1449"/>
        <v>0</v>
      </c>
      <c r="FX88" s="9">
        <f t="shared" si="1450"/>
        <v>0</v>
      </c>
      <c r="FY88" s="9">
        <f t="shared" si="1451"/>
        <v>24.666666666666668</v>
      </c>
      <c r="FZ88" s="9">
        <f t="shared" si="1452"/>
        <v>2</v>
      </c>
      <c r="GA88" s="9">
        <f t="shared" si="1453"/>
        <v>0</v>
      </c>
      <c r="GB88" s="9">
        <f t="shared" si="1454"/>
        <v>0</v>
      </c>
      <c r="GC88" s="9">
        <f t="shared" si="1455"/>
        <v>0</v>
      </c>
      <c r="GD88" s="9">
        <f t="shared" si="1456"/>
        <v>0</v>
      </c>
      <c r="GE88" s="9">
        <f t="shared" si="1457"/>
        <v>0</v>
      </c>
      <c r="GF88" s="9">
        <f t="shared" si="1458"/>
        <v>0</v>
      </c>
      <c r="GG88" s="9">
        <f t="shared" si="1459"/>
        <v>0</v>
      </c>
      <c r="GH88" s="9">
        <f t="shared" si="1460"/>
        <v>200.66666666666669</v>
      </c>
      <c r="GI88" s="9">
        <f t="shared" si="1461"/>
        <v>162.66666666666666</v>
      </c>
      <c r="GJ88" s="133"/>
      <c r="GK88" s="134"/>
      <c r="GL88" s="4"/>
      <c r="GM88" s="223"/>
      <c r="GN88" s="4"/>
      <c r="GO88" s="138"/>
      <c r="GQ88" s="9"/>
      <c r="GR88" s="9"/>
      <c r="GS88" s="1"/>
      <c r="GT88" s="128"/>
      <c r="GU88" s="32"/>
      <c r="GV88" s="4"/>
      <c r="GW88" s="40"/>
    </row>
    <row r="89" spans="1:205" ht="24.95" customHeight="1" x14ac:dyDescent="0.35">
      <c r="A89" s="24"/>
      <c r="B89" s="144"/>
      <c r="C89" s="143"/>
      <c r="D89" s="145"/>
      <c r="E89" s="139"/>
      <c r="F89" s="139"/>
      <c r="G89" s="139"/>
      <c r="H89" s="139"/>
      <c r="I89" s="139"/>
      <c r="J89" s="139"/>
      <c r="K89" s="127"/>
      <c r="L89" s="144"/>
      <c r="M89" s="147"/>
      <c r="N89" s="148"/>
      <c r="O89" s="149"/>
      <c r="P89" s="148"/>
      <c r="Q89" s="148"/>
      <c r="R89" s="148"/>
      <c r="S89" s="149"/>
      <c r="T89" s="148"/>
      <c r="U89" s="149"/>
      <c r="V89" s="148"/>
      <c r="W89" s="149"/>
      <c r="X89" s="80"/>
      <c r="Y89" s="337"/>
      <c r="Z89" s="148"/>
      <c r="AA89" s="149"/>
      <c r="AB89" s="148"/>
      <c r="AC89" s="81"/>
      <c r="AD89" s="148"/>
      <c r="AE89" s="150"/>
      <c r="AF89" s="148"/>
      <c r="AG89" s="149"/>
      <c r="AH89" s="148"/>
      <c r="AI89" s="80"/>
      <c r="AJ89" s="148"/>
      <c r="AK89" s="80"/>
      <c r="AL89" s="148"/>
      <c r="AM89" s="149"/>
      <c r="AN89" s="148"/>
      <c r="AO89" s="81"/>
      <c r="AP89" s="148"/>
      <c r="AQ89" s="149"/>
      <c r="AR89" s="148"/>
      <c r="AS89" s="80"/>
      <c r="AT89" s="148"/>
      <c r="AU89" s="80"/>
      <c r="AV89" s="148"/>
      <c r="AW89" s="80"/>
      <c r="AX89" s="148"/>
      <c r="AY89" s="80"/>
      <c r="AZ89" s="148"/>
      <c r="BA89" s="81"/>
      <c r="BB89" s="148"/>
      <c r="BC89" s="10"/>
      <c r="BD89" s="10"/>
      <c r="BE89" s="81"/>
      <c r="BF89" s="81"/>
      <c r="BG89" s="81">
        <f t="shared" si="1483"/>
        <v>0</v>
      </c>
      <c r="BH89" s="81"/>
      <c r="BI89" s="81"/>
      <c r="BJ89" s="4"/>
      <c r="BK89" s="4"/>
      <c r="BL89" s="4"/>
      <c r="BM89" s="141"/>
      <c r="BN89" s="24"/>
      <c r="BO89" s="1" t="s">
        <v>103</v>
      </c>
      <c r="BP89" s="128" t="s">
        <v>96</v>
      </c>
      <c r="BQ89" s="127" t="s">
        <v>92</v>
      </c>
      <c r="BR89" s="128" t="s">
        <v>93</v>
      </c>
      <c r="BS89" s="128" t="s">
        <v>173</v>
      </c>
      <c r="BT89" s="127">
        <v>2</v>
      </c>
      <c r="BU89" s="128">
        <v>116</v>
      </c>
      <c r="BV89" s="128">
        <v>0</v>
      </c>
      <c r="BW89" s="128">
        <v>4</v>
      </c>
      <c r="BX89" s="128">
        <f>SUM(BW89)*2</f>
        <v>8</v>
      </c>
      <c r="BY89" s="1">
        <v>20</v>
      </c>
      <c r="BZ89" s="129">
        <f>SUM(CA89+CC89+CE89+CG89+CI89)</f>
        <v>20</v>
      </c>
      <c r="CA89" s="14">
        <v>8</v>
      </c>
      <c r="CB89" s="11">
        <f t="shared" si="1485"/>
        <v>0</v>
      </c>
      <c r="CC89" s="14">
        <v>10</v>
      </c>
      <c r="CD89" s="11">
        <f>BW89*CC89</f>
        <v>40</v>
      </c>
      <c r="CE89" s="14">
        <v>2</v>
      </c>
      <c r="CF89" s="11">
        <f t="shared" si="1487"/>
        <v>8</v>
      </c>
      <c r="CG89" s="14"/>
      <c r="CH89" s="11">
        <f t="shared" si="1488"/>
        <v>0</v>
      </c>
      <c r="CI89" s="14"/>
      <c r="CJ89" s="11">
        <f t="shared" si="1489"/>
        <v>0</v>
      </c>
      <c r="CK89" s="80"/>
      <c r="CL89" s="80">
        <f t="shared" ref="CL89:CL90" si="1507">SUM(BY89*15/100*BW89)</f>
        <v>12</v>
      </c>
      <c r="CM89" s="14"/>
      <c r="CN89" s="11"/>
      <c r="CO89" s="14"/>
      <c r="CP89" s="80">
        <f t="shared" si="1492"/>
        <v>0</v>
      </c>
      <c r="CQ89" s="14"/>
      <c r="CR89" s="82">
        <f t="shared" si="1493"/>
        <v>0</v>
      </c>
      <c r="CS89" s="14"/>
      <c r="CT89" s="11">
        <f t="shared" si="1494"/>
        <v>0</v>
      </c>
      <c r="CU89" s="14">
        <v>1</v>
      </c>
      <c r="CV89" s="80">
        <f t="shared" si="1495"/>
        <v>38.666666666666664</v>
      </c>
      <c r="CW89" s="14"/>
      <c r="CX89" s="80">
        <f t="shared" si="1496"/>
        <v>0</v>
      </c>
      <c r="CY89" s="14"/>
      <c r="CZ89" s="11">
        <f>SUM(CY89*BU89*2)</f>
        <v>0</v>
      </c>
      <c r="DA89" s="14"/>
      <c r="DB89" s="11">
        <f t="shared" ref="DB89:DB90" si="1508">SUM(DA89*BW89)</f>
        <v>0</v>
      </c>
      <c r="DC89" s="14"/>
      <c r="DD89" s="80">
        <f t="shared" ref="DD89:DD90" si="1509">SUM(DC89*BU89*2)</f>
        <v>0</v>
      </c>
      <c r="DE89" s="14"/>
      <c r="DF89" s="80">
        <f>SUM(BW89*DE89*8)</f>
        <v>0</v>
      </c>
      <c r="DG89" s="14"/>
      <c r="DH89" s="80">
        <f t="shared" si="1500"/>
        <v>0</v>
      </c>
      <c r="DI89" s="14"/>
      <c r="DJ89" s="11">
        <f t="shared" ref="DJ89:DJ90" si="1510">SUM(DI89*BU89/3)</f>
        <v>0</v>
      </c>
      <c r="DK89" s="14">
        <v>1</v>
      </c>
      <c r="DL89" s="80">
        <f>SUM(BW89*DK89*8)</f>
        <v>32</v>
      </c>
      <c r="DM89" s="14"/>
      <c r="DN89" s="80">
        <f t="shared" si="1502"/>
        <v>0</v>
      </c>
      <c r="DO89" s="14"/>
      <c r="DP89" s="80">
        <f t="shared" si="1503"/>
        <v>0</v>
      </c>
      <c r="DQ89" s="14"/>
      <c r="DR89" s="10">
        <f t="shared" si="1504"/>
        <v>0</v>
      </c>
      <c r="DS89" s="80">
        <f t="shared" si="1505"/>
        <v>130.66666666666666</v>
      </c>
      <c r="DT89" s="80">
        <f t="shared" si="1506"/>
        <v>80</v>
      </c>
      <c r="DU89" s="112">
        <f t="shared" si="1202"/>
        <v>80</v>
      </c>
      <c r="DV89" s="140"/>
      <c r="DW89" s="4"/>
      <c r="DX89" s="13"/>
      <c r="DY89" s="4"/>
      <c r="DZ89" s="141"/>
      <c r="EA89" s="24"/>
      <c r="EB89" s="10"/>
      <c r="EC89" s="142"/>
      <c r="ED89" s="142"/>
      <c r="EE89" s="4"/>
      <c r="EF89" s="4"/>
      <c r="EG89" s="4"/>
      <c r="EH89" s="4"/>
      <c r="EI89" s="4"/>
      <c r="EJ89" s="4"/>
      <c r="EK89" s="4"/>
      <c r="EL89" s="101"/>
      <c r="EM89" s="101"/>
      <c r="EN89" s="101"/>
      <c r="EO89" s="9">
        <f t="shared" si="1415"/>
        <v>0</v>
      </c>
      <c r="EP89" s="9">
        <f t="shared" si="1416"/>
        <v>10</v>
      </c>
      <c r="EQ89" s="9">
        <f t="shared" si="1417"/>
        <v>40</v>
      </c>
      <c r="ER89" s="9">
        <f t="shared" si="1418"/>
        <v>2</v>
      </c>
      <c r="ES89" s="9">
        <f t="shared" si="1419"/>
        <v>8</v>
      </c>
      <c r="ET89" s="9">
        <f t="shared" si="1420"/>
        <v>0</v>
      </c>
      <c r="EU89" s="9">
        <f t="shared" si="1421"/>
        <v>0</v>
      </c>
      <c r="EV89" s="9">
        <f t="shared" si="1422"/>
        <v>0</v>
      </c>
      <c r="EW89" s="9">
        <f t="shared" si="1423"/>
        <v>0</v>
      </c>
      <c r="EX89" s="9">
        <f t="shared" si="1424"/>
        <v>0</v>
      </c>
      <c r="EY89" s="9">
        <f t="shared" si="1425"/>
        <v>12</v>
      </c>
      <c r="EZ89" s="9">
        <f t="shared" si="1426"/>
        <v>0</v>
      </c>
      <c r="FA89" s="9">
        <f t="shared" si="1427"/>
        <v>0</v>
      </c>
      <c r="FB89" s="9">
        <f t="shared" si="1428"/>
        <v>0</v>
      </c>
      <c r="FC89" s="9">
        <f t="shared" si="1429"/>
        <v>0</v>
      </c>
      <c r="FD89" s="9">
        <f t="shared" si="1430"/>
        <v>0</v>
      </c>
      <c r="FE89" s="9">
        <f t="shared" si="1431"/>
        <v>0</v>
      </c>
      <c r="FF89" s="9">
        <f t="shared" si="1432"/>
        <v>0</v>
      </c>
      <c r="FG89" s="9">
        <f t="shared" si="1433"/>
        <v>0</v>
      </c>
      <c r="FH89" s="9">
        <f t="shared" si="1434"/>
        <v>1</v>
      </c>
      <c r="FI89" s="9">
        <f t="shared" si="1435"/>
        <v>38.666666666666664</v>
      </c>
      <c r="FJ89" s="9">
        <f t="shared" si="1436"/>
        <v>0</v>
      </c>
      <c r="FK89" s="9">
        <f t="shared" si="1437"/>
        <v>0</v>
      </c>
      <c r="FL89" s="9">
        <f t="shared" si="1438"/>
        <v>0</v>
      </c>
      <c r="FM89" s="9">
        <f t="shared" si="1439"/>
        <v>0</v>
      </c>
      <c r="FN89" s="9">
        <f t="shared" si="1440"/>
        <v>0</v>
      </c>
      <c r="FO89" s="9">
        <f t="shared" si="1441"/>
        <v>0</v>
      </c>
      <c r="FP89" s="9">
        <f t="shared" si="1442"/>
        <v>0</v>
      </c>
      <c r="FQ89" s="9">
        <f t="shared" si="1443"/>
        <v>0</v>
      </c>
      <c r="FR89" s="9">
        <f t="shared" si="1444"/>
        <v>0</v>
      </c>
      <c r="FS89" s="9">
        <f t="shared" si="1445"/>
        <v>0</v>
      </c>
      <c r="FT89" s="9">
        <f t="shared" si="1446"/>
        <v>0</v>
      </c>
      <c r="FU89" s="9">
        <f t="shared" si="1447"/>
        <v>0</v>
      </c>
      <c r="FV89" s="9">
        <f t="shared" si="1448"/>
        <v>0</v>
      </c>
      <c r="FW89" s="9">
        <f t="shared" si="1449"/>
        <v>0</v>
      </c>
      <c r="FX89" s="9">
        <f t="shared" si="1450"/>
        <v>0</v>
      </c>
      <c r="FY89" s="9">
        <f t="shared" si="1451"/>
        <v>32</v>
      </c>
      <c r="FZ89" s="9">
        <f t="shared" si="1452"/>
        <v>1</v>
      </c>
      <c r="GA89" s="9">
        <f t="shared" si="1453"/>
        <v>0</v>
      </c>
      <c r="GB89" s="9">
        <f t="shared" si="1454"/>
        <v>0</v>
      </c>
      <c r="GC89" s="9">
        <f t="shared" si="1455"/>
        <v>0</v>
      </c>
      <c r="GD89" s="9">
        <f t="shared" si="1456"/>
        <v>0</v>
      </c>
      <c r="GE89" s="9">
        <f t="shared" si="1457"/>
        <v>0</v>
      </c>
      <c r="GF89" s="9">
        <f t="shared" si="1458"/>
        <v>0</v>
      </c>
      <c r="GG89" s="9">
        <f t="shared" si="1459"/>
        <v>0</v>
      </c>
      <c r="GH89" s="9">
        <f t="shared" si="1460"/>
        <v>130.66666666666666</v>
      </c>
      <c r="GI89" s="9">
        <f t="shared" si="1461"/>
        <v>80</v>
      </c>
      <c r="GJ89" s="133"/>
      <c r="GK89" s="134"/>
      <c r="GL89" s="4"/>
      <c r="GM89" s="223"/>
      <c r="GN89" s="4"/>
      <c r="GO89" s="138"/>
      <c r="GQ89" s="9"/>
      <c r="GR89" s="9"/>
      <c r="GS89" s="1"/>
      <c r="GT89" s="128"/>
      <c r="GU89" s="32"/>
      <c r="GV89" s="4"/>
      <c r="GW89" s="40"/>
    </row>
    <row r="90" spans="1:205" ht="24.95" customHeight="1" thickBot="1" x14ac:dyDescent="0.4">
      <c r="A90" s="24"/>
      <c r="B90" s="1" t="s">
        <v>183</v>
      </c>
      <c r="C90" s="127" t="s">
        <v>91</v>
      </c>
      <c r="D90" s="139" t="s">
        <v>84</v>
      </c>
      <c r="E90" s="143" t="s">
        <v>113</v>
      </c>
      <c r="F90" s="139" t="s">
        <v>185</v>
      </c>
      <c r="G90" s="127">
        <v>10</v>
      </c>
      <c r="H90" s="128">
        <v>1</v>
      </c>
      <c r="I90" s="128"/>
      <c r="J90" s="128"/>
      <c r="K90" s="128"/>
      <c r="L90" s="1"/>
      <c r="M90" s="129">
        <f t="shared" ref="M90" si="1511">SUM(N90+P90+R90+T90+V90)</f>
        <v>0</v>
      </c>
      <c r="N90" s="14"/>
      <c r="O90" s="11">
        <f t="shared" ref="O90" si="1512">SUM(N90)*I90</f>
        <v>0</v>
      </c>
      <c r="P90" s="14"/>
      <c r="Q90" s="11">
        <f t="shared" ref="Q90" si="1513">J90*P90</f>
        <v>0</v>
      </c>
      <c r="R90" s="14"/>
      <c r="S90" s="11">
        <f t="shared" ref="S90" si="1514">SUM(R90)*J90</f>
        <v>0</v>
      </c>
      <c r="T90" s="14"/>
      <c r="U90" s="11">
        <f t="shared" ref="U90" si="1515">SUM(T90)*K90</f>
        <v>0</v>
      </c>
      <c r="V90" s="14"/>
      <c r="W90" s="11">
        <f t="shared" ref="W90" si="1516">SUM(V90)*J90*5</f>
        <v>0</v>
      </c>
      <c r="X90" s="80">
        <v>0</v>
      </c>
      <c r="Y90" s="337">
        <f t="shared" ref="Y90" si="1517">L90*J90*0.05</f>
        <v>0</v>
      </c>
      <c r="Z90" s="14"/>
      <c r="AA90" s="11"/>
      <c r="AB90" s="14"/>
      <c r="AC90" s="80">
        <f t="shared" ref="AC90" si="1518">SUM(AB90)*3*H90/5</f>
        <v>0</v>
      </c>
      <c r="AD90" s="14">
        <v>1</v>
      </c>
      <c r="AE90" s="82">
        <f>SUM(AD90*H90*(15))</f>
        <v>15</v>
      </c>
      <c r="AF90" s="14"/>
      <c r="AG90" s="11">
        <f t="shared" ref="AG90" si="1519">SUM(AF90*H90*3)</f>
        <v>0</v>
      </c>
      <c r="AH90" s="14"/>
      <c r="AI90" s="80">
        <f t="shared" ref="AI90" si="1520">SUM(AH90*H90/3)</f>
        <v>0</v>
      </c>
      <c r="AJ90" s="14"/>
      <c r="AK90" s="80">
        <f t="shared" ref="AK90" si="1521">SUM(AJ90*H90*2/3)</f>
        <v>0</v>
      </c>
      <c r="AL90" s="14"/>
      <c r="AM90" s="11">
        <f t="shared" ref="AM90" si="1522">SUM(AL90*H90)</f>
        <v>0</v>
      </c>
      <c r="AN90" s="14"/>
      <c r="AO90" s="11">
        <f t="shared" ref="AO90" si="1523">SUM(AN90*J90)</f>
        <v>0</v>
      </c>
      <c r="AP90" s="14"/>
      <c r="AQ90" s="80">
        <f t="shared" ref="AQ90" si="1524">SUM(AP90*H90*2)</f>
        <v>0</v>
      </c>
      <c r="AR90" s="14"/>
      <c r="AS90" s="80">
        <f t="shared" ref="AS90" si="1525">SUM(J90*AR90*6)</f>
        <v>0</v>
      </c>
      <c r="AT90" s="14"/>
      <c r="AU90" s="80">
        <f t="shared" ref="AU90" si="1526">AT90*H90/3</f>
        <v>0</v>
      </c>
      <c r="AV90" s="14"/>
      <c r="AW90" s="11">
        <f>SUM(AV90*H90/3)</f>
        <v>0</v>
      </c>
      <c r="AX90" s="14"/>
      <c r="AY90" s="80">
        <f t="shared" ref="AY90" si="1527">SUM(J90*AX90*8)</f>
        <v>0</v>
      </c>
      <c r="AZ90" s="14"/>
      <c r="BA90" s="80">
        <f>AZ90*3*K90*8</f>
        <v>0</v>
      </c>
      <c r="BB90" s="14"/>
      <c r="BC90" s="80">
        <f t="shared" ref="BC90" si="1528">SUM(BB90*K90*4*6)</f>
        <v>0</v>
      </c>
      <c r="BD90" s="14"/>
      <c r="BE90" s="10">
        <f t="shared" ref="BE90" si="1529">SUM(BD90*50)</f>
        <v>0</v>
      </c>
      <c r="BF90" s="81">
        <f t="shared" ref="BF90" si="1530">O90+Q90+S90+U90+W90+X90+Y90+AA90+AC90+AE90+AG90+AI90+AK90+AM90+AO90+AQ90+AS90+AU90+AW90+AY90+BA90+BC90+BE90</f>
        <v>15</v>
      </c>
      <c r="BG90" s="81">
        <f t="shared" si="1483"/>
        <v>0</v>
      </c>
      <c r="BH90" s="81"/>
      <c r="BI90" s="81"/>
      <c r="BJ90" s="4"/>
      <c r="BK90" s="4"/>
      <c r="BL90" s="4"/>
      <c r="BM90" s="141"/>
      <c r="BN90" s="24"/>
      <c r="BO90" s="1" t="s">
        <v>103</v>
      </c>
      <c r="BP90" s="128" t="s">
        <v>135</v>
      </c>
      <c r="BQ90" s="127" t="s">
        <v>136</v>
      </c>
      <c r="BR90" s="128" t="s">
        <v>93</v>
      </c>
      <c r="BS90" s="128" t="s">
        <v>137</v>
      </c>
      <c r="BT90" s="127">
        <v>2</v>
      </c>
      <c r="BU90" s="128">
        <v>27</v>
      </c>
      <c r="BV90" s="128">
        <v>0</v>
      </c>
      <c r="BW90" s="128">
        <v>1</v>
      </c>
      <c r="BX90" s="128">
        <f>SUM(BW90)*2</f>
        <v>2</v>
      </c>
      <c r="BY90" s="1">
        <v>22</v>
      </c>
      <c r="BZ90" s="129">
        <f t="shared" ref="BZ90" si="1531">SUM(CA90+CC90+CE90+CG90+CI90)</f>
        <v>22</v>
      </c>
      <c r="CA90" s="14">
        <v>6</v>
      </c>
      <c r="CB90" s="11">
        <f t="shared" si="1485"/>
        <v>0</v>
      </c>
      <c r="CC90" s="14">
        <v>16</v>
      </c>
      <c r="CD90" s="11">
        <f t="shared" ref="CD90" si="1532">BW90*CC90</f>
        <v>16</v>
      </c>
      <c r="CE90" s="14"/>
      <c r="CF90" s="11">
        <f t="shared" si="1487"/>
        <v>0</v>
      </c>
      <c r="CG90" s="14"/>
      <c r="CH90" s="11">
        <f t="shared" si="1488"/>
        <v>0</v>
      </c>
      <c r="CI90" s="14"/>
      <c r="CJ90" s="11">
        <f t="shared" si="1489"/>
        <v>0</v>
      </c>
      <c r="CK90" s="80"/>
      <c r="CL90" s="80">
        <f t="shared" si="1507"/>
        <v>3.3</v>
      </c>
      <c r="CM90" s="14"/>
      <c r="CN90" s="11"/>
      <c r="CO90" s="14"/>
      <c r="CP90" s="80">
        <f t="shared" si="1492"/>
        <v>0</v>
      </c>
      <c r="CQ90" s="14"/>
      <c r="CR90" s="82">
        <f t="shared" si="1493"/>
        <v>0</v>
      </c>
      <c r="CS90" s="14"/>
      <c r="CT90" s="11">
        <f t="shared" si="1494"/>
        <v>0</v>
      </c>
      <c r="CU90" s="14">
        <v>1</v>
      </c>
      <c r="CV90" s="80">
        <f t="shared" si="1495"/>
        <v>9</v>
      </c>
      <c r="CW90" s="14"/>
      <c r="CX90" s="80">
        <f t="shared" si="1496"/>
        <v>0</v>
      </c>
      <c r="CY90" s="14"/>
      <c r="CZ90" s="11">
        <f t="shared" ref="CZ90" si="1533">SUM(CY90*BU90*2)</f>
        <v>0</v>
      </c>
      <c r="DA90" s="14"/>
      <c r="DB90" s="11">
        <f t="shared" si="1508"/>
        <v>0</v>
      </c>
      <c r="DC90" s="14"/>
      <c r="DD90" s="80">
        <f t="shared" si="1509"/>
        <v>0</v>
      </c>
      <c r="DE90" s="14"/>
      <c r="DF90" s="80">
        <f>SUM(BW90*DE90*6)</f>
        <v>0</v>
      </c>
      <c r="DG90" s="14"/>
      <c r="DH90" s="80">
        <f t="shared" si="1500"/>
        <v>0</v>
      </c>
      <c r="DI90" s="14"/>
      <c r="DJ90" s="11">
        <f t="shared" si="1510"/>
        <v>0</v>
      </c>
      <c r="DK90" s="14">
        <v>1</v>
      </c>
      <c r="DL90" s="80">
        <f>DK90*BW90*8</f>
        <v>8</v>
      </c>
      <c r="DM90" s="14"/>
      <c r="DN90" s="80">
        <f t="shared" si="1502"/>
        <v>0</v>
      </c>
      <c r="DO90" s="14"/>
      <c r="DP90" s="80">
        <f t="shared" si="1503"/>
        <v>0</v>
      </c>
      <c r="DQ90" s="14"/>
      <c r="DR90" s="10">
        <f t="shared" si="1504"/>
        <v>0</v>
      </c>
      <c r="DS90" s="81">
        <f t="shared" si="1505"/>
        <v>36.299999999999997</v>
      </c>
      <c r="DT90" s="81">
        <f t="shared" si="1506"/>
        <v>24</v>
      </c>
      <c r="DU90" s="112">
        <f t="shared" si="1202"/>
        <v>24</v>
      </c>
      <c r="DV90" s="140"/>
      <c r="DW90" s="4"/>
      <c r="DX90" s="13"/>
      <c r="DY90" s="4"/>
      <c r="DZ90" s="141"/>
      <c r="EA90" s="24"/>
      <c r="EB90" s="10"/>
      <c r="EC90" s="142"/>
      <c r="ED90" s="142"/>
      <c r="EE90" s="4"/>
      <c r="EF90" s="4"/>
      <c r="EG90" s="4"/>
      <c r="EH90" s="4"/>
      <c r="EI90" s="4"/>
      <c r="EJ90" s="4"/>
      <c r="EK90" s="4"/>
      <c r="EL90" s="101"/>
      <c r="EM90" s="101"/>
      <c r="EN90" s="101"/>
      <c r="EO90" s="9">
        <f t="shared" si="1415"/>
        <v>0</v>
      </c>
      <c r="EP90" s="9">
        <f t="shared" si="1416"/>
        <v>16</v>
      </c>
      <c r="EQ90" s="9">
        <f t="shared" si="1417"/>
        <v>16</v>
      </c>
      <c r="ER90" s="9">
        <f t="shared" si="1418"/>
        <v>0</v>
      </c>
      <c r="ES90" s="9">
        <f t="shared" si="1419"/>
        <v>0</v>
      </c>
      <c r="ET90" s="9">
        <f t="shared" si="1420"/>
        <v>0</v>
      </c>
      <c r="EU90" s="9">
        <f t="shared" si="1421"/>
        <v>0</v>
      </c>
      <c r="EV90" s="9">
        <f t="shared" si="1422"/>
        <v>0</v>
      </c>
      <c r="EW90" s="9">
        <f t="shared" si="1423"/>
        <v>0</v>
      </c>
      <c r="EX90" s="9">
        <f t="shared" si="1424"/>
        <v>0</v>
      </c>
      <c r="EY90" s="9">
        <f t="shared" si="1425"/>
        <v>3.3</v>
      </c>
      <c r="EZ90" s="9">
        <f t="shared" si="1426"/>
        <v>0</v>
      </c>
      <c r="FA90" s="9">
        <f t="shared" si="1427"/>
        <v>0</v>
      </c>
      <c r="FB90" s="9">
        <f t="shared" si="1428"/>
        <v>0</v>
      </c>
      <c r="FC90" s="9">
        <f t="shared" si="1429"/>
        <v>0</v>
      </c>
      <c r="FD90" s="9">
        <f t="shared" si="1430"/>
        <v>1</v>
      </c>
      <c r="FE90" s="9">
        <f t="shared" si="1431"/>
        <v>15</v>
      </c>
      <c r="FF90" s="9">
        <f t="shared" si="1432"/>
        <v>0</v>
      </c>
      <c r="FG90" s="9">
        <f t="shared" si="1433"/>
        <v>0</v>
      </c>
      <c r="FH90" s="9">
        <f t="shared" si="1434"/>
        <v>1</v>
      </c>
      <c r="FI90" s="9">
        <f t="shared" si="1435"/>
        <v>9</v>
      </c>
      <c r="FJ90" s="9">
        <f t="shared" si="1436"/>
        <v>0</v>
      </c>
      <c r="FK90" s="9">
        <f t="shared" si="1437"/>
        <v>0</v>
      </c>
      <c r="FL90" s="9">
        <f t="shared" si="1438"/>
        <v>0</v>
      </c>
      <c r="FM90" s="9">
        <f t="shared" si="1439"/>
        <v>0</v>
      </c>
      <c r="FN90" s="9">
        <f t="shared" si="1440"/>
        <v>0</v>
      </c>
      <c r="FO90" s="9">
        <f t="shared" si="1441"/>
        <v>0</v>
      </c>
      <c r="FP90" s="9">
        <f t="shared" si="1442"/>
        <v>0</v>
      </c>
      <c r="FQ90" s="9">
        <f t="shared" si="1443"/>
        <v>0</v>
      </c>
      <c r="FR90" s="9">
        <f t="shared" si="1444"/>
        <v>0</v>
      </c>
      <c r="FS90" s="9">
        <f t="shared" si="1445"/>
        <v>0</v>
      </c>
      <c r="FT90" s="9">
        <f t="shared" si="1446"/>
        <v>0</v>
      </c>
      <c r="FU90" s="9">
        <f t="shared" si="1447"/>
        <v>0</v>
      </c>
      <c r="FV90" s="9">
        <f t="shared" si="1448"/>
        <v>0</v>
      </c>
      <c r="FW90" s="9">
        <f t="shared" si="1449"/>
        <v>0</v>
      </c>
      <c r="FX90" s="9">
        <f t="shared" si="1450"/>
        <v>0</v>
      </c>
      <c r="FY90" s="9">
        <f t="shared" si="1451"/>
        <v>8</v>
      </c>
      <c r="FZ90" s="9">
        <f t="shared" si="1452"/>
        <v>1</v>
      </c>
      <c r="GA90" s="9">
        <f t="shared" si="1453"/>
        <v>0</v>
      </c>
      <c r="GB90" s="9">
        <f t="shared" si="1454"/>
        <v>0</v>
      </c>
      <c r="GC90" s="9">
        <f t="shared" si="1455"/>
        <v>0</v>
      </c>
      <c r="GD90" s="9">
        <f t="shared" si="1456"/>
        <v>0</v>
      </c>
      <c r="GE90" s="9">
        <f t="shared" si="1457"/>
        <v>0</v>
      </c>
      <c r="GF90" s="9">
        <f t="shared" si="1458"/>
        <v>0</v>
      </c>
      <c r="GG90" s="9">
        <f t="shared" si="1459"/>
        <v>0</v>
      </c>
      <c r="GH90" s="9">
        <f t="shared" si="1460"/>
        <v>51.3</v>
      </c>
      <c r="GI90" s="9">
        <f t="shared" si="1461"/>
        <v>24</v>
      </c>
      <c r="GJ90" s="133"/>
      <c r="GK90" s="134"/>
      <c r="GL90" s="4"/>
      <c r="GM90" s="223"/>
      <c r="GN90" s="4"/>
      <c r="GO90" s="138"/>
      <c r="GQ90" s="9"/>
      <c r="GR90" s="9"/>
      <c r="GS90" s="1"/>
      <c r="GT90" s="128"/>
      <c r="GU90" s="32"/>
      <c r="GV90" s="4"/>
      <c r="GW90" s="40"/>
    </row>
    <row r="91" spans="1:205" ht="24.95" customHeight="1" thickBot="1" x14ac:dyDescent="0.4">
      <c r="A91" s="24"/>
      <c r="B91" s="196"/>
      <c r="C91" s="156"/>
      <c r="D91" s="157"/>
      <c r="E91" s="156"/>
      <c r="F91" s="158"/>
      <c r="G91" s="158"/>
      <c r="H91" s="158"/>
      <c r="I91" s="158"/>
      <c r="J91" s="158"/>
      <c r="K91" s="158"/>
      <c r="L91" s="159"/>
      <c r="M91" s="160"/>
      <c r="N91" s="161"/>
      <c r="O91" s="155"/>
      <c r="P91" s="161"/>
      <c r="Q91" s="155"/>
      <c r="R91" s="161"/>
      <c r="S91" s="155"/>
      <c r="T91" s="161"/>
      <c r="U91" s="155"/>
      <c r="V91" s="162"/>
      <c r="W91" s="155"/>
      <c r="X91" s="155"/>
      <c r="Y91" s="340"/>
      <c r="Z91" s="162"/>
      <c r="AA91" s="155"/>
      <c r="AB91" s="162"/>
      <c r="AC91" s="155"/>
      <c r="AD91" s="162"/>
      <c r="AE91" s="163"/>
      <c r="AF91" s="162"/>
      <c r="AG91" s="155"/>
      <c r="AH91" s="162"/>
      <c r="AI91" s="155"/>
      <c r="AJ91" s="162"/>
      <c r="AK91" s="155"/>
      <c r="AL91" s="162"/>
      <c r="AM91" s="155"/>
      <c r="AN91" s="162"/>
      <c r="AO91" s="155"/>
      <c r="AP91" s="162"/>
      <c r="AQ91" s="155"/>
      <c r="AR91" s="162"/>
      <c r="AS91" s="155"/>
      <c r="AT91" s="162"/>
      <c r="AU91" s="155"/>
      <c r="AV91" s="162"/>
      <c r="AW91" s="155"/>
      <c r="AX91" s="162"/>
      <c r="AY91" s="155"/>
      <c r="AZ91" s="162"/>
      <c r="BA91" s="155"/>
      <c r="BB91" s="162"/>
      <c r="BC91" s="155"/>
      <c r="BD91" s="155"/>
      <c r="BE91" s="155"/>
      <c r="BF91" s="81"/>
      <c r="BG91" s="81"/>
      <c r="BH91" s="155"/>
      <c r="BI91" s="199"/>
      <c r="BJ91" s="4"/>
      <c r="BK91" s="4"/>
      <c r="BL91" s="4"/>
      <c r="BM91" s="141"/>
      <c r="BN91" s="24"/>
      <c r="BO91" s="1" t="s">
        <v>183</v>
      </c>
      <c r="BP91" s="127" t="s">
        <v>91</v>
      </c>
      <c r="BQ91" s="139" t="s">
        <v>84</v>
      </c>
      <c r="BR91" s="143" t="s">
        <v>113</v>
      </c>
      <c r="BS91" s="139" t="s">
        <v>185</v>
      </c>
      <c r="BT91" s="127">
        <v>10</v>
      </c>
      <c r="BU91" s="128">
        <v>1</v>
      </c>
      <c r="BV91" s="128"/>
      <c r="BW91" s="128"/>
      <c r="BX91" s="128"/>
      <c r="BY91" s="1"/>
      <c r="BZ91" s="129">
        <f t="shared" ref="BZ91" si="1534">SUM(CA91+CC91+CE91+CG91+CI91)</f>
        <v>0</v>
      </c>
      <c r="CA91" s="14"/>
      <c r="CB91" s="11">
        <f t="shared" si="1485"/>
        <v>0</v>
      </c>
      <c r="CC91" s="14"/>
      <c r="CD91" s="11">
        <f t="shared" ref="CD91" si="1535">BW91*CC91</f>
        <v>0</v>
      </c>
      <c r="CE91" s="14"/>
      <c r="CF91" s="11">
        <f t="shared" si="1487"/>
        <v>0</v>
      </c>
      <c r="CG91" s="14"/>
      <c r="CH91" s="11">
        <f t="shared" si="1488"/>
        <v>0</v>
      </c>
      <c r="CI91" s="14"/>
      <c r="CJ91" s="11">
        <f t="shared" si="1489"/>
        <v>0</v>
      </c>
      <c r="CK91" s="80">
        <v>0</v>
      </c>
      <c r="CL91" s="80">
        <f t="shared" ref="CL91" si="1536">BY91*BW91*0.05</f>
        <v>0</v>
      </c>
      <c r="CM91" s="14"/>
      <c r="CN91" s="11"/>
      <c r="CO91" s="14"/>
      <c r="CP91" s="80">
        <f t="shared" ref="CP91" si="1537">SUM(CO91)*3*BU91/5</f>
        <v>0</v>
      </c>
      <c r="CQ91" s="14">
        <v>1</v>
      </c>
      <c r="CR91" s="82">
        <f>SUM(CQ91*BU91*(15))</f>
        <v>15</v>
      </c>
      <c r="CS91" s="14"/>
      <c r="CT91" s="11">
        <f t="shared" ref="CT91" si="1538">SUM(CS91*BU91*3)</f>
        <v>0</v>
      </c>
      <c r="CU91" s="14"/>
      <c r="CV91" s="80">
        <f t="shared" si="1495"/>
        <v>0</v>
      </c>
      <c r="CW91" s="14"/>
      <c r="CX91" s="80">
        <f t="shared" ref="CX91" si="1539">SUM(CW91*BU91*2/3)</f>
        <v>0</v>
      </c>
      <c r="CY91" s="14"/>
      <c r="CZ91" s="11">
        <f t="shared" ref="CZ91" si="1540">SUM(CY91*BU91)</f>
        <v>0</v>
      </c>
      <c r="DA91" s="14"/>
      <c r="DB91" s="11">
        <f t="shared" ref="DB91" si="1541">SUM(DA91*BW91)</f>
        <v>0</v>
      </c>
      <c r="DC91" s="14"/>
      <c r="DD91" s="80">
        <f t="shared" ref="DD91" si="1542">SUM(DC91*BU91*2)</f>
        <v>0</v>
      </c>
      <c r="DE91" s="14"/>
      <c r="DF91" s="80">
        <f t="shared" ref="DF91" si="1543">SUM(BW91*DE91*6)</f>
        <v>0</v>
      </c>
      <c r="DG91" s="14"/>
      <c r="DH91" s="80">
        <f t="shared" si="1500"/>
        <v>0</v>
      </c>
      <c r="DI91" s="14"/>
      <c r="DJ91" s="11">
        <f>SUM(DI91*BU91/3)</f>
        <v>0</v>
      </c>
      <c r="DK91" s="14"/>
      <c r="DL91" s="80">
        <f t="shared" ref="DL91" si="1544">SUM(BW91*DK91*8)</f>
        <v>0</v>
      </c>
      <c r="DM91" s="14"/>
      <c r="DN91" s="80">
        <f>DM91*3*BX91*8</f>
        <v>0</v>
      </c>
      <c r="DO91" s="14"/>
      <c r="DP91" s="80">
        <f t="shared" ref="DP91" si="1545">SUM(DO91*BX91*4*6)</f>
        <v>0</v>
      </c>
      <c r="DQ91" s="14"/>
      <c r="DR91" s="10">
        <f t="shared" si="1504"/>
        <v>0</v>
      </c>
      <c r="DS91" s="81">
        <f t="shared" si="1505"/>
        <v>15</v>
      </c>
      <c r="DT91" s="81">
        <f t="shared" si="1506"/>
        <v>0</v>
      </c>
      <c r="DU91" s="112">
        <f t="shared" si="1202"/>
        <v>0</v>
      </c>
      <c r="DV91" s="140"/>
      <c r="DW91" s="4"/>
      <c r="DX91" s="4"/>
      <c r="DY91" s="4"/>
      <c r="DZ91" s="141"/>
      <c r="EA91" s="24"/>
      <c r="EB91" s="10"/>
      <c r="EC91" s="167"/>
      <c r="ED91" s="167"/>
      <c r="EE91" s="4"/>
      <c r="EF91" s="4"/>
      <c r="EG91" s="4"/>
      <c r="EH91" s="4"/>
      <c r="EI91" s="4"/>
      <c r="EJ91" s="4"/>
      <c r="EK91" s="4"/>
      <c r="EL91" s="101"/>
      <c r="EM91" s="101"/>
      <c r="EN91" s="101"/>
      <c r="EO91" s="9">
        <f t="shared" si="1415"/>
        <v>0</v>
      </c>
      <c r="EP91" s="9">
        <f t="shared" si="1416"/>
        <v>0</v>
      </c>
      <c r="EQ91" s="9">
        <f t="shared" si="1417"/>
        <v>0</v>
      </c>
      <c r="ER91" s="9">
        <f t="shared" si="1418"/>
        <v>0</v>
      </c>
      <c r="ES91" s="9">
        <f t="shared" si="1419"/>
        <v>0</v>
      </c>
      <c r="ET91" s="9">
        <f t="shared" si="1420"/>
        <v>0</v>
      </c>
      <c r="EU91" s="9">
        <f t="shared" si="1421"/>
        <v>0</v>
      </c>
      <c r="EV91" s="9">
        <f t="shared" si="1422"/>
        <v>0</v>
      </c>
      <c r="EW91" s="9">
        <f t="shared" si="1423"/>
        <v>0</v>
      </c>
      <c r="EX91" s="9">
        <f t="shared" si="1424"/>
        <v>0</v>
      </c>
      <c r="EY91" s="9">
        <f t="shared" si="1425"/>
        <v>0</v>
      </c>
      <c r="EZ91" s="9">
        <f t="shared" si="1426"/>
        <v>0</v>
      </c>
      <c r="FA91" s="9">
        <f t="shared" si="1427"/>
        <v>0</v>
      </c>
      <c r="FB91" s="9">
        <f t="shared" si="1428"/>
        <v>0</v>
      </c>
      <c r="FC91" s="9">
        <f t="shared" si="1429"/>
        <v>0</v>
      </c>
      <c r="FD91" s="9">
        <f t="shared" si="1430"/>
        <v>1</v>
      </c>
      <c r="FE91" s="9">
        <f t="shared" si="1431"/>
        <v>15</v>
      </c>
      <c r="FF91" s="9">
        <f t="shared" si="1432"/>
        <v>0</v>
      </c>
      <c r="FG91" s="9">
        <f t="shared" si="1433"/>
        <v>0</v>
      </c>
      <c r="FH91" s="9">
        <f t="shared" si="1434"/>
        <v>0</v>
      </c>
      <c r="FI91" s="9">
        <f t="shared" si="1435"/>
        <v>0</v>
      </c>
      <c r="FJ91" s="9">
        <f t="shared" si="1436"/>
        <v>0</v>
      </c>
      <c r="FK91" s="9">
        <f t="shared" si="1437"/>
        <v>0</v>
      </c>
      <c r="FL91" s="9">
        <f t="shared" si="1438"/>
        <v>0</v>
      </c>
      <c r="FM91" s="9">
        <f t="shared" si="1439"/>
        <v>0</v>
      </c>
      <c r="FN91" s="9">
        <f t="shared" si="1440"/>
        <v>0</v>
      </c>
      <c r="FO91" s="9">
        <f t="shared" si="1441"/>
        <v>0</v>
      </c>
      <c r="FP91" s="9">
        <f t="shared" si="1442"/>
        <v>0</v>
      </c>
      <c r="FQ91" s="9">
        <f t="shared" si="1443"/>
        <v>0</v>
      </c>
      <c r="FR91" s="9">
        <f t="shared" si="1444"/>
        <v>0</v>
      </c>
      <c r="FS91" s="9">
        <f t="shared" si="1445"/>
        <v>0</v>
      </c>
      <c r="FT91" s="9">
        <f t="shared" si="1446"/>
        <v>0</v>
      </c>
      <c r="FU91" s="9">
        <f t="shared" si="1447"/>
        <v>0</v>
      </c>
      <c r="FV91" s="9">
        <f t="shared" si="1448"/>
        <v>0</v>
      </c>
      <c r="FW91" s="9">
        <f t="shared" si="1449"/>
        <v>0</v>
      </c>
      <c r="FX91" s="9">
        <f t="shared" si="1450"/>
        <v>0</v>
      </c>
      <c r="FY91" s="9">
        <f t="shared" si="1451"/>
        <v>0</v>
      </c>
      <c r="FZ91" s="9">
        <f t="shared" si="1452"/>
        <v>0</v>
      </c>
      <c r="GA91" s="9">
        <f t="shared" si="1453"/>
        <v>0</v>
      </c>
      <c r="GB91" s="9">
        <f t="shared" si="1454"/>
        <v>0</v>
      </c>
      <c r="GC91" s="9">
        <f t="shared" si="1455"/>
        <v>0</v>
      </c>
      <c r="GD91" s="9">
        <f t="shared" si="1456"/>
        <v>0</v>
      </c>
      <c r="GE91" s="9">
        <f t="shared" si="1457"/>
        <v>0</v>
      </c>
      <c r="GF91" s="9">
        <f t="shared" si="1458"/>
        <v>0</v>
      </c>
      <c r="GG91" s="9">
        <f t="shared" si="1459"/>
        <v>0</v>
      </c>
      <c r="GH91" s="9">
        <f t="shared" si="1460"/>
        <v>15</v>
      </c>
      <c r="GI91" s="9">
        <f t="shared" si="1461"/>
        <v>0</v>
      </c>
      <c r="GJ91" s="133"/>
      <c r="GK91" s="134"/>
      <c r="GL91" s="4"/>
      <c r="GM91" s="223"/>
      <c r="GN91" s="4"/>
      <c r="GO91" s="138"/>
      <c r="GQ91" s="9"/>
      <c r="GR91" s="9"/>
      <c r="GS91" s="204"/>
      <c r="GT91" s="128"/>
      <c r="GU91" s="32"/>
      <c r="GV91" s="4"/>
      <c r="GW91" s="40"/>
    </row>
    <row r="92" spans="1:205" ht="24.95" customHeight="1" x14ac:dyDescent="0.3">
      <c r="A92" s="61">
        <v>12</v>
      </c>
      <c r="B92" s="249" t="s">
        <v>62</v>
      </c>
      <c r="C92" s="250" t="s">
        <v>57</v>
      </c>
      <c r="D92" s="105">
        <v>1</v>
      </c>
      <c r="E92" s="7"/>
      <c r="F92" s="7"/>
      <c r="G92" s="7"/>
      <c r="H92" s="7"/>
      <c r="I92" s="7"/>
      <c r="J92" s="7"/>
      <c r="K92" s="7"/>
      <c r="L92" s="7"/>
      <c r="M92" s="7"/>
      <c r="N92" s="7"/>
      <c r="O92" s="107">
        <f>SUM(O93:O97)</f>
        <v>44</v>
      </c>
      <c r="P92" s="107">
        <f t="shared" ref="P92" si="1546">SUM(P93:P97)</f>
        <v>18</v>
      </c>
      <c r="Q92" s="107">
        <f t="shared" ref="Q92" si="1547">SUM(Q93:Q97)</f>
        <v>18</v>
      </c>
      <c r="R92" s="107">
        <f t="shared" ref="R92" si="1548">SUM(R93:R97)</f>
        <v>0</v>
      </c>
      <c r="S92" s="107">
        <f t="shared" ref="S92" si="1549">SUM(S93:S97)</f>
        <v>0</v>
      </c>
      <c r="T92" s="107">
        <f t="shared" ref="T92" si="1550">SUM(T93:T97)</f>
        <v>0</v>
      </c>
      <c r="U92" s="107">
        <f t="shared" ref="U92" si="1551">SUM(U93:U97)</f>
        <v>0</v>
      </c>
      <c r="V92" s="107">
        <f t="shared" ref="V92" si="1552">SUM(V93:V97)</f>
        <v>0</v>
      </c>
      <c r="W92" s="107">
        <f t="shared" ref="W92" si="1553">SUM(W93:W97)</f>
        <v>0</v>
      </c>
      <c r="X92" s="107">
        <f t="shared" ref="X92" si="1554">SUM(X93:X97)</f>
        <v>1</v>
      </c>
      <c r="Y92" s="336">
        <f t="shared" ref="Y92" si="1555">SUM(Y93:Y97)</f>
        <v>2</v>
      </c>
      <c r="Z92" s="107">
        <f t="shared" ref="Z92" si="1556">SUM(Z93:Z97)</f>
        <v>0</v>
      </c>
      <c r="AA92" s="107">
        <f t="shared" ref="AA92" si="1557">SUM(AA93:AA97)</f>
        <v>0</v>
      </c>
      <c r="AB92" s="107">
        <f t="shared" ref="AB92" si="1558">SUM(AB93:AB97)</f>
        <v>0</v>
      </c>
      <c r="AC92" s="107">
        <f t="shared" ref="AC92" si="1559">SUM(AC93:AC97)</f>
        <v>0</v>
      </c>
      <c r="AD92" s="107">
        <f t="shared" ref="AD92" si="1560">SUM(AD93:AD97)</f>
        <v>1</v>
      </c>
      <c r="AE92" s="107">
        <f t="shared" ref="AE92" si="1561">SUM(AE93:AE97)</f>
        <v>15</v>
      </c>
      <c r="AF92" s="107">
        <f t="shared" ref="AF92" si="1562">SUM(AF93:AF97)</f>
        <v>0</v>
      </c>
      <c r="AG92" s="107">
        <f t="shared" ref="AG92" si="1563">SUM(AG93:AG97)</f>
        <v>0</v>
      </c>
      <c r="AH92" s="107">
        <f t="shared" ref="AH92" si="1564">SUM(AH93:AH97)</f>
        <v>0</v>
      </c>
      <c r="AI92" s="107">
        <f t="shared" ref="AI92" si="1565">SUM(AI93:AI97)</f>
        <v>0</v>
      </c>
      <c r="AJ92" s="107">
        <f t="shared" ref="AJ92" si="1566">SUM(AJ93:AJ97)</f>
        <v>0</v>
      </c>
      <c r="AK92" s="107">
        <f t="shared" ref="AK92" si="1567">SUM(AK93:AK97)</f>
        <v>0</v>
      </c>
      <c r="AL92" s="107">
        <f t="shared" ref="AL92" si="1568">SUM(AL93:AL97)</f>
        <v>2</v>
      </c>
      <c r="AM92" s="107">
        <f t="shared" ref="AM92" si="1569">SUM(AM93:AM97)</f>
        <v>30</v>
      </c>
      <c r="AN92" s="107">
        <f t="shared" ref="AN92" si="1570">SUM(AN93:AN97)</f>
        <v>0</v>
      </c>
      <c r="AO92" s="107">
        <f t="shared" ref="AO92" si="1571">SUM(AO93:AO97)</f>
        <v>0</v>
      </c>
      <c r="AP92" s="107">
        <f t="shared" ref="AP92" si="1572">SUM(AP93:AP97)</f>
        <v>0</v>
      </c>
      <c r="AQ92" s="107">
        <f t="shared" ref="AQ92" si="1573">SUM(AQ93:AQ97)</f>
        <v>0</v>
      </c>
      <c r="AR92" s="107">
        <f t="shared" ref="AR92" si="1574">SUM(AR93:AR97)</f>
        <v>1</v>
      </c>
      <c r="AS92" s="107">
        <f t="shared" ref="AS92" si="1575">SUM(AS93:AS97)</f>
        <v>3.6666666666666665</v>
      </c>
      <c r="AT92" s="107">
        <f t="shared" ref="AT92" si="1576">SUM(AT93:AT97)</f>
        <v>0</v>
      </c>
      <c r="AU92" s="107">
        <f t="shared" ref="AU92" si="1577">SUM(AU93:AU97)</f>
        <v>0</v>
      </c>
      <c r="AV92" s="107">
        <f t="shared" ref="AV92" si="1578">SUM(AV93:AV97)</f>
        <v>0</v>
      </c>
      <c r="AW92" s="107">
        <f t="shared" ref="AW92" si="1579">SUM(AW93:AW97)</f>
        <v>0</v>
      </c>
      <c r="AX92" s="107">
        <f t="shared" ref="AX92" si="1580">SUM(AX93:AX97)</f>
        <v>0</v>
      </c>
      <c r="AY92" s="107">
        <f t="shared" ref="AY92" si="1581">SUM(AY93:AY97)</f>
        <v>0</v>
      </c>
      <c r="AZ92" s="107">
        <f t="shared" ref="AZ92" si="1582">SUM(AZ93:AZ97)</f>
        <v>0</v>
      </c>
      <c r="BA92" s="107">
        <f t="shared" ref="BA92" si="1583">SUM(BA93:BA97)</f>
        <v>2</v>
      </c>
      <c r="BB92" s="107">
        <f t="shared" ref="BB92" si="1584">SUM(BB93:BB97)</f>
        <v>1</v>
      </c>
      <c r="BC92" s="107">
        <f t="shared" ref="BC92" si="1585">SUM(BC93:BC97)</f>
        <v>0</v>
      </c>
      <c r="BD92" s="107">
        <f t="shared" ref="BD92" si="1586">SUM(BD93:BD97)</f>
        <v>0</v>
      </c>
      <c r="BE92" s="107">
        <f t="shared" ref="BE92" si="1587">SUM(BE93:BE97)</f>
        <v>0</v>
      </c>
      <c r="BF92" s="107">
        <f t="shared" ref="BF92" si="1588">SUM(BF93:BF97)</f>
        <v>115.66666666666667</v>
      </c>
      <c r="BG92" s="107">
        <f t="shared" ref="BG92" si="1589">SUM(BG93:BG97)</f>
        <v>68.666666666666657</v>
      </c>
      <c r="BH92" s="108"/>
      <c r="BI92" s="109"/>
      <c r="BJ92" s="7"/>
      <c r="BK92" s="7"/>
      <c r="BL92" s="7"/>
      <c r="BM92" s="174"/>
      <c r="BN92" s="61">
        <v>12</v>
      </c>
      <c r="BO92" s="249" t="s">
        <v>62</v>
      </c>
      <c r="BP92" s="250" t="s">
        <v>57</v>
      </c>
      <c r="BQ92" s="105">
        <v>1</v>
      </c>
      <c r="BR92" s="106"/>
      <c r="BS92" s="106"/>
      <c r="BT92" s="106"/>
      <c r="BU92" s="106"/>
      <c r="BV92" s="106"/>
      <c r="BW92" s="106"/>
      <c r="BX92" s="106"/>
      <c r="BY92" s="106">
        <f>SUM(BY93:BY97)</f>
        <v>142</v>
      </c>
      <c r="BZ92" s="106">
        <f t="shared" ref="BZ92:DY92" si="1590">SUM(BZ93:BZ97)</f>
        <v>142</v>
      </c>
      <c r="CA92" s="106">
        <f t="shared" si="1590"/>
        <v>82</v>
      </c>
      <c r="CB92" s="111">
        <f>SUM(CB93:CB97)</f>
        <v>82</v>
      </c>
      <c r="CC92" s="106">
        <f t="shared" si="1590"/>
        <v>56</v>
      </c>
      <c r="CD92" s="106">
        <f t="shared" si="1590"/>
        <v>136</v>
      </c>
      <c r="CE92" s="106">
        <f t="shared" si="1590"/>
        <v>4</v>
      </c>
      <c r="CF92" s="106">
        <f t="shared" si="1590"/>
        <v>4</v>
      </c>
      <c r="CG92" s="106">
        <f t="shared" si="1590"/>
        <v>0</v>
      </c>
      <c r="CH92" s="106">
        <f t="shared" si="1590"/>
        <v>0</v>
      </c>
      <c r="CI92" s="106">
        <f t="shared" si="1590"/>
        <v>0</v>
      </c>
      <c r="CJ92" s="106">
        <f t="shared" si="1590"/>
        <v>0</v>
      </c>
      <c r="CK92" s="106">
        <f t="shared" si="1590"/>
        <v>6</v>
      </c>
      <c r="CL92" s="106">
        <f t="shared" si="1590"/>
        <v>15</v>
      </c>
      <c r="CM92" s="106">
        <f t="shared" si="1590"/>
        <v>0</v>
      </c>
      <c r="CN92" s="106">
        <f t="shared" si="1590"/>
        <v>0</v>
      </c>
      <c r="CO92" s="106">
        <f t="shared" si="1590"/>
        <v>2</v>
      </c>
      <c r="CP92" s="106">
        <f t="shared" si="1590"/>
        <v>0</v>
      </c>
      <c r="CQ92" s="106">
        <f t="shared" si="1590"/>
        <v>1</v>
      </c>
      <c r="CR92" s="106">
        <f t="shared" si="1590"/>
        <v>15</v>
      </c>
      <c r="CS92" s="106">
        <f t="shared" si="1590"/>
        <v>0</v>
      </c>
      <c r="CT92" s="106">
        <f t="shared" si="1590"/>
        <v>0</v>
      </c>
      <c r="CU92" s="106">
        <f t="shared" si="1590"/>
        <v>0</v>
      </c>
      <c r="CV92" s="106">
        <f t="shared" si="1590"/>
        <v>0</v>
      </c>
      <c r="CW92" s="106">
        <f t="shared" si="1590"/>
        <v>0</v>
      </c>
      <c r="CX92" s="106">
        <f t="shared" si="1590"/>
        <v>0</v>
      </c>
      <c r="CY92" s="106">
        <f t="shared" si="1590"/>
        <v>2</v>
      </c>
      <c r="CZ92" s="106">
        <f t="shared" si="1590"/>
        <v>168</v>
      </c>
      <c r="DA92" s="106">
        <f t="shared" si="1590"/>
        <v>0</v>
      </c>
      <c r="DB92" s="106">
        <f t="shared" si="1590"/>
        <v>0</v>
      </c>
      <c r="DC92" s="106">
        <f t="shared" si="1590"/>
        <v>1</v>
      </c>
      <c r="DD92" s="106">
        <f t="shared" si="1590"/>
        <v>0</v>
      </c>
      <c r="DE92" s="106">
        <f t="shared" si="1590"/>
        <v>0</v>
      </c>
      <c r="DF92" s="175">
        <f>SUM(DF93:DF97)</f>
        <v>0</v>
      </c>
      <c r="DG92" s="106">
        <f t="shared" si="1590"/>
        <v>0</v>
      </c>
      <c r="DH92" s="106">
        <f t="shared" si="1590"/>
        <v>0</v>
      </c>
      <c r="DI92" s="106">
        <f t="shared" si="1590"/>
        <v>0</v>
      </c>
      <c r="DJ92" s="106">
        <f t="shared" si="1590"/>
        <v>0</v>
      </c>
      <c r="DK92" s="106">
        <f t="shared" si="1590"/>
        <v>1</v>
      </c>
      <c r="DL92" s="106">
        <f t="shared" si="1590"/>
        <v>24</v>
      </c>
      <c r="DM92" s="106">
        <f t="shared" si="1590"/>
        <v>0</v>
      </c>
      <c r="DN92" s="106">
        <f t="shared" si="1590"/>
        <v>0</v>
      </c>
      <c r="DO92" s="106">
        <f t="shared" si="1590"/>
        <v>0</v>
      </c>
      <c r="DP92" s="106">
        <f t="shared" si="1590"/>
        <v>0</v>
      </c>
      <c r="DQ92" s="106">
        <f t="shared" si="1590"/>
        <v>0</v>
      </c>
      <c r="DR92" s="106">
        <f t="shared" si="1590"/>
        <v>0</v>
      </c>
      <c r="DS92" s="175">
        <f>SUM(DS93:DS97)</f>
        <v>450</v>
      </c>
      <c r="DT92" s="106">
        <f t="shared" si="1590"/>
        <v>252</v>
      </c>
      <c r="DU92" s="112">
        <f t="shared" si="1202"/>
        <v>252</v>
      </c>
      <c r="DV92" s="106">
        <f t="shared" si="1590"/>
        <v>0</v>
      </c>
      <c r="DW92" s="106">
        <f t="shared" si="1590"/>
        <v>0</v>
      </c>
      <c r="DX92" s="106">
        <f t="shared" si="1590"/>
        <v>0</v>
      </c>
      <c r="DY92" s="106">
        <f t="shared" si="1590"/>
        <v>0</v>
      </c>
      <c r="DZ92" s="174"/>
      <c r="EA92" s="61">
        <v>12</v>
      </c>
      <c r="EB92" s="249" t="s">
        <v>62</v>
      </c>
      <c r="EC92" s="250" t="s">
        <v>57</v>
      </c>
      <c r="ED92" s="105">
        <v>1</v>
      </c>
      <c r="EE92" s="7"/>
      <c r="EF92" s="7"/>
      <c r="EG92" s="7"/>
      <c r="EH92" s="7"/>
      <c r="EI92" s="7"/>
      <c r="EJ92" s="7"/>
      <c r="EK92" s="7"/>
      <c r="EL92" s="7"/>
      <c r="EM92" s="7"/>
      <c r="EN92" s="7"/>
      <c r="EO92" s="107">
        <f>SUM(EO93:EO97)</f>
        <v>126</v>
      </c>
      <c r="EP92" s="107">
        <f t="shared" ref="EP92:GK92" si="1591">SUM(EP93:EP97)</f>
        <v>74</v>
      </c>
      <c r="EQ92" s="107">
        <f t="shared" si="1591"/>
        <v>154</v>
      </c>
      <c r="ER92" s="107">
        <f t="shared" si="1591"/>
        <v>4</v>
      </c>
      <c r="ES92" s="107">
        <f t="shared" si="1591"/>
        <v>4</v>
      </c>
      <c r="ET92" s="107">
        <f t="shared" si="1591"/>
        <v>0</v>
      </c>
      <c r="EU92" s="107">
        <f t="shared" si="1591"/>
        <v>0</v>
      </c>
      <c r="EV92" s="107">
        <f t="shared" si="1591"/>
        <v>0</v>
      </c>
      <c r="EW92" s="107">
        <f t="shared" si="1591"/>
        <v>0</v>
      </c>
      <c r="EX92" s="107">
        <f t="shared" si="1591"/>
        <v>7</v>
      </c>
      <c r="EY92" s="107">
        <f t="shared" si="1591"/>
        <v>17</v>
      </c>
      <c r="EZ92" s="107">
        <f t="shared" si="1591"/>
        <v>0</v>
      </c>
      <c r="FA92" s="107">
        <f t="shared" si="1591"/>
        <v>0</v>
      </c>
      <c r="FB92" s="107">
        <f t="shared" si="1591"/>
        <v>2</v>
      </c>
      <c r="FC92" s="107">
        <f t="shared" si="1591"/>
        <v>0</v>
      </c>
      <c r="FD92" s="107">
        <f t="shared" si="1591"/>
        <v>2</v>
      </c>
      <c r="FE92" s="107">
        <f t="shared" si="1591"/>
        <v>30</v>
      </c>
      <c r="FF92" s="107">
        <f t="shared" si="1591"/>
        <v>0</v>
      </c>
      <c r="FG92" s="107">
        <f t="shared" si="1591"/>
        <v>0</v>
      </c>
      <c r="FH92" s="107">
        <f t="shared" si="1591"/>
        <v>0</v>
      </c>
      <c r="FI92" s="107">
        <f t="shared" si="1591"/>
        <v>0</v>
      </c>
      <c r="FJ92" s="107">
        <f t="shared" si="1591"/>
        <v>0</v>
      </c>
      <c r="FK92" s="107">
        <f t="shared" si="1591"/>
        <v>0</v>
      </c>
      <c r="FL92" s="107">
        <f t="shared" si="1591"/>
        <v>4</v>
      </c>
      <c r="FM92" s="107">
        <f t="shared" si="1591"/>
        <v>198</v>
      </c>
      <c r="FN92" s="107">
        <f t="shared" si="1591"/>
        <v>0</v>
      </c>
      <c r="FO92" s="107">
        <f t="shared" si="1591"/>
        <v>0</v>
      </c>
      <c r="FP92" s="107">
        <f t="shared" si="1591"/>
        <v>1</v>
      </c>
      <c r="FQ92" s="107">
        <f t="shared" si="1591"/>
        <v>0</v>
      </c>
      <c r="FR92" s="107">
        <f t="shared" si="1591"/>
        <v>1</v>
      </c>
      <c r="FS92" s="107">
        <f t="shared" si="1591"/>
        <v>3.6666666666666665</v>
      </c>
      <c r="FT92" s="107">
        <f t="shared" si="1591"/>
        <v>0</v>
      </c>
      <c r="FU92" s="107">
        <f t="shared" ref="FU92:FV92" si="1592">SUM(FU93:FU97)</f>
        <v>0</v>
      </c>
      <c r="FV92" s="107">
        <f t="shared" si="1592"/>
        <v>0</v>
      </c>
      <c r="FW92" s="107">
        <f t="shared" si="1591"/>
        <v>0</v>
      </c>
      <c r="FX92" s="107">
        <f t="shared" si="1591"/>
        <v>0</v>
      </c>
      <c r="FY92" s="107">
        <f t="shared" si="1591"/>
        <v>24</v>
      </c>
      <c r="FZ92" s="107">
        <f t="shared" si="1591"/>
        <v>1</v>
      </c>
      <c r="GA92" s="107">
        <f t="shared" si="1591"/>
        <v>0</v>
      </c>
      <c r="GB92" s="107">
        <f t="shared" si="1591"/>
        <v>0</v>
      </c>
      <c r="GC92" s="107">
        <f t="shared" si="1591"/>
        <v>2</v>
      </c>
      <c r="GD92" s="107">
        <f t="shared" si="1591"/>
        <v>1</v>
      </c>
      <c r="GE92" s="107">
        <f t="shared" si="1591"/>
        <v>0</v>
      </c>
      <c r="GF92" s="107">
        <f t="shared" si="1591"/>
        <v>0</v>
      </c>
      <c r="GG92" s="107">
        <f t="shared" si="1591"/>
        <v>0</v>
      </c>
      <c r="GH92" s="107">
        <f t="shared" si="1591"/>
        <v>565.66666666666674</v>
      </c>
      <c r="GI92" s="107">
        <f t="shared" si="1591"/>
        <v>320.66666666666663</v>
      </c>
      <c r="GJ92" s="107">
        <f t="shared" si="1591"/>
        <v>0</v>
      </c>
      <c r="GK92" s="107">
        <f t="shared" si="1591"/>
        <v>0</v>
      </c>
      <c r="GL92" s="179"/>
      <c r="GM92" s="180" t="s">
        <v>144</v>
      </c>
      <c r="GN92" s="8"/>
      <c r="GO92" s="219">
        <v>550</v>
      </c>
      <c r="GQ92" s="9"/>
      <c r="GR92" s="9"/>
      <c r="GS92" s="117"/>
      <c r="GT92" s="117"/>
      <c r="GU92" s="35"/>
      <c r="GV92" s="36"/>
      <c r="GW92" s="40"/>
    </row>
    <row r="93" spans="1:205" ht="24.95" customHeight="1" x14ac:dyDescent="0.35">
      <c r="A93" s="24"/>
      <c r="B93" s="1" t="s">
        <v>183</v>
      </c>
      <c r="C93" s="127" t="s">
        <v>91</v>
      </c>
      <c r="D93" s="139" t="s">
        <v>84</v>
      </c>
      <c r="E93" s="143" t="s">
        <v>113</v>
      </c>
      <c r="F93" s="139" t="s">
        <v>185</v>
      </c>
      <c r="G93" s="127">
        <v>10</v>
      </c>
      <c r="H93" s="128">
        <v>1</v>
      </c>
      <c r="I93" s="128"/>
      <c r="J93" s="128"/>
      <c r="K93" s="128"/>
      <c r="L93" s="1"/>
      <c r="M93" s="129">
        <f t="shared" ref="M93:M94" si="1593">SUM(N93+P93+R93+T93+V93)</f>
        <v>0</v>
      </c>
      <c r="N93" s="14"/>
      <c r="O93" s="11">
        <f t="shared" ref="O93:O94" si="1594">SUM(N93)*I93</f>
        <v>0</v>
      </c>
      <c r="P93" s="14"/>
      <c r="Q93" s="11">
        <f t="shared" ref="Q93:Q94" si="1595">J93*P93</f>
        <v>0</v>
      </c>
      <c r="R93" s="14"/>
      <c r="S93" s="11">
        <f t="shared" ref="S93" si="1596">SUM(R93)*J93</f>
        <v>0</v>
      </c>
      <c r="T93" s="14"/>
      <c r="U93" s="11">
        <f t="shared" ref="U93" si="1597">SUM(T93)*K93</f>
        <v>0</v>
      </c>
      <c r="V93" s="14"/>
      <c r="W93" s="11">
        <f t="shared" ref="W93:W94" si="1598">SUM(V93)*J93*5</f>
        <v>0</v>
      </c>
      <c r="X93" s="80">
        <v>0</v>
      </c>
      <c r="Y93" s="337">
        <f t="shared" ref="Y93" si="1599">L93*J93*0.05</f>
        <v>0</v>
      </c>
      <c r="Z93" s="14"/>
      <c r="AA93" s="11"/>
      <c r="AB93" s="14"/>
      <c r="AC93" s="80">
        <f t="shared" ref="AC93:AC94" si="1600">SUM(AB93)*3*H93/5</f>
        <v>0</v>
      </c>
      <c r="AD93" s="14">
        <v>1</v>
      </c>
      <c r="AE93" s="82">
        <f>SUM(AD93*H93*(15))</f>
        <v>15</v>
      </c>
      <c r="AF93" s="14"/>
      <c r="AG93" s="11">
        <f t="shared" ref="AG93" si="1601">SUM(AF93*H93*3)</f>
        <v>0</v>
      </c>
      <c r="AH93" s="14"/>
      <c r="AI93" s="80">
        <f t="shared" ref="AI93:AI94" si="1602">SUM(AH93*H93/3)</f>
        <v>0</v>
      </c>
      <c r="AJ93" s="14"/>
      <c r="AK93" s="80">
        <f t="shared" ref="AK93" si="1603">SUM(AJ93*H93*2/3)</f>
        <v>0</v>
      </c>
      <c r="AL93" s="14"/>
      <c r="AM93" s="11">
        <f t="shared" ref="AM93" si="1604">SUM(AL93*H93)</f>
        <v>0</v>
      </c>
      <c r="AN93" s="14"/>
      <c r="AO93" s="11">
        <f t="shared" ref="AO93:AO94" si="1605">SUM(AN93*J93)</f>
        <v>0</v>
      </c>
      <c r="AP93" s="14"/>
      <c r="AQ93" s="80">
        <f t="shared" ref="AQ93" si="1606">SUM(AP93*H93*2)</f>
        <v>0</v>
      </c>
      <c r="AR93" s="14"/>
      <c r="AS93" s="80">
        <f t="shared" ref="AS93" si="1607">SUM(J93*AR93*6)</f>
        <v>0</v>
      </c>
      <c r="AT93" s="14"/>
      <c r="AU93" s="80">
        <f t="shared" ref="AU93:AU94" si="1608">AT93*H93/3</f>
        <v>0</v>
      </c>
      <c r="AV93" s="14"/>
      <c r="AW93" s="11">
        <f>SUM(AV93*H93/3)</f>
        <v>0</v>
      </c>
      <c r="AX93" s="14"/>
      <c r="AY93" s="80">
        <f t="shared" ref="AY93" si="1609">SUM(J93*AX93*8)</f>
        <v>0</v>
      </c>
      <c r="AZ93" s="14"/>
      <c r="BA93" s="80">
        <f>AZ93*3*K93*8</f>
        <v>0</v>
      </c>
      <c r="BB93" s="14"/>
      <c r="BC93" s="80">
        <f t="shared" ref="BC93" si="1610">SUM(BB93*K93*4*6)</f>
        <v>0</v>
      </c>
      <c r="BD93" s="14"/>
      <c r="BE93" s="10">
        <f t="shared" ref="BE93" si="1611">SUM(BD93*50)</f>
        <v>0</v>
      </c>
      <c r="BF93" s="81">
        <f t="shared" ref="BF93:BF94" si="1612">O93+Q93+S93+U93+W93+X93+Y93+AA93+AC93+AE93+AG93+AI93+AK93+AM93+AO93+AQ93+AS93+AU93+AW93+AY93+BA93+BC93+BE93</f>
        <v>15</v>
      </c>
      <c r="BG93" s="81">
        <f>BA93+AY93+AW93+AS93+AQ93+X93+W93+U93+S93+Q93+O93</f>
        <v>0</v>
      </c>
      <c r="BH93" s="81">
        <f t="shared" ref="BH93" si="1613">BC93+BA93+AY93+AW93+AS93+AQ93+X93+W93+U93+S93+Q93+O93</f>
        <v>0</v>
      </c>
      <c r="BI93" s="81"/>
      <c r="BJ93" s="1"/>
      <c r="BK93" s="1"/>
      <c r="BL93" s="1"/>
      <c r="BM93" s="176"/>
      <c r="BN93" s="24"/>
      <c r="BO93" s="144" t="s">
        <v>129</v>
      </c>
      <c r="BP93" s="241" t="s">
        <v>105</v>
      </c>
      <c r="BQ93" s="242" t="s">
        <v>84</v>
      </c>
      <c r="BR93" s="243" t="s">
        <v>106</v>
      </c>
      <c r="BS93" s="243" t="s">
        <v>130</v>
      </c>
      <c r="BT93" s="143">
        <v>2</v>
      </c>
      <c r="BU93" s="128">
        <v>2</v>
      </c>
      <c r="BV93" s="128">
        <v>1</v>
      </c>
      <c r="BW93" s="128">
        <v>1</v>
      </c>
      <c r="BX93" s="128">
        <v>1</v>
      </c>
      <c r="BY93" s="257">
        <v>6</v>
      </c>
      <c r="BZ93" s="147">
        <f t="shared" ref="BZ93:BZ94" si="1614">SUM(CA93+CC93+CE93+CG93+CI93)</f>
        <v>6</v>
      </c>
      <c r="CA93" s="214">
        <v>2</v>
      </c>
      <c r="CB93" s="215">
        <f t="shared" ref="CB93:CB97" si="1615">SUM(CA93)*BV93</f>
        <v>2</v>
      </c>
      <c r="CC93" s="214"/>
      <c r="CD93" s="149">
        <f t="shared" ref="CD93:CD94" si="1616">BW93*CC93</f>
        <v>0</v>
      </c>
      <c r="CE93" s="214">
        <v>4</v>
      </c>
      <c r="CF93" s="215">
        <f t="shared" ref="CF93:CF97" si="1617">SUM(CE93)*BW93</f>
        <v>4</v>
      </c>
      <c r="CG93" s="214"/>
      <c r="CH93" s="215">
        <f t="shared" ref="CH93:CH97" si="1618">SUM(CG93)*BX93</f>
        <v>0</v>
      </c>
      <c r="CI93" s="214"/>
      <c r="CJ93" s="215">
        <f t="shared" ref="CJ93:CJ97" si="1619">SUM(CI93)*BW93*5</f>
        <v>0</v>
      </c>
      <c r="CK93" s="80">
        <v>0</v>
      </c>
      <c r="CL93" s="80">
        <v>0</v>
      </c>
      <c r="CM93" s="214"/>
      <c r="CN93" s="215"/>
      <c r="CO93" s="214"/>
      <c r="CP93" s="217">
        <f t="shared" ref="CP93:CP94" si="1620">SUM(CO93)*3*BU93/5</f>
        <v>0</v>
      </c>
      <c r="CQ93" s="214"/>
      <c r="CR93" s="215">
        <f>SUM(CQ93*BU93*(30+4))</f>
        <v>0</v>
      </c>
      <c r="CS93" s="214"/>
      <c r="CT93" s="215">
        <f t="shared" ref="CT93:CT96" si="1621">SUM(CS93*BU93*3)</f>
        <v>0</v>
      </c>
      <c r="CU93" s="214"/>
      <c r="CV93" s="151">
        <f t="shared" ref="CV93:CV97" si="1622">SUM(CU93*BU93/3)</f>
        <v>0</v>
      </c>
      <c r="CW93" s="214"/>
      <c r="CX93" s="80">
        <f t="shared" ref="CX93:CX94" si="1623">SUM(CW93*BU93*2/3)</f>
        <v>0</v>
      </c>
      <c r="CY93" s="214"/>
      <c r="CZ93" s="215">
        <f>SUM(CY93*BU93)</f>
        <v>0</v>
      </c>
      <c r="DA93" s="214"/>
      <c r="DB93" s="215">
        <f t="shared" ref="DB93:DB97" si="1624">SUM(DA93*BW93)</f>
        <v>0</v>
      </c>
      <c r="DC93" s="214"/>
      <c r="DD93" s="217">
        <f t="shared" ref="DD93:DD94" si="1625">SUM(DC93*BU93*2)</f>
        <v>0</v>
      </c>
      <c r="DE93" s="214"/>
      <c r="DF93" s="80">
        <f>SUM(DE93*BW93*6)</f>
        <v>0</v>
      </c>
      <c r="DG93" s="14"/>
      <c r="DH93" s="80">
        <f t="shared" ref="DH93:DH97" si="1626">DG93*BU93/3</f>
        <v>0</v>
      </c>
      <c r="DI93" s="214"/>
      <c r="DJ93" s="11">
        <f t="shared" ref="DJ93:DJ96" si="1627">SUM(DI93*BU93/3)</f>
        <v>0</v>
      </c>
      <c r="DK93" s="214"/>
      <c r="DL93" s="80">
        <f t="shared" ref="DL93:DL94" si="1628">SUM(DK93*BU93/3)</f>
        <v>0</v>
      </c>
      <c r="DM93" s="214"/>
      <c r="DN93" s="80">
        <f>SUM(DM93*BX93*5*6)</f>
        <v>0</v>
      </c>
      <c r="DO93" s="214"/>
      <c r="DP93" s="217">
        <f>SUM(DO93*BX93*4*6)</f>
        <v>0</v>
      </c>
      <c r="DQ93" s="214"/>
      <c r="DR93" s="10">
        <f t="shared" ref="DR93:DR94" si="1629">SUM(DQ93*50)/2</f>
        <v>0</v>
      </c>
      <c r="DS93" s="81">
        <f t="shared" ref="DS93:DS97" si="1630">CB93+CD93+CF93+CH93+CJ93+CK93+CL93+CN93+CP93+CR93+CT93+CV93+CX93+CZ93+DB93+DD93+DF93+DH93+DJ93+DL93+DN93+DP93+DR93</f>
        <v>6</v>
      </c>
      <c r="DT93" s="81">
        <f t="shared" ref="DT93:DT97" si="1631">DP93+DN93+DL93+DJ93+DF93+DD93+CK93+CJ93+CH93+CF93+CD93+CB93</f>
        <v>6</v>
      </c>
      <c r="DU93" s="112">
        <f t="shared" si="1202"/>
        <v>6</v>
      </c>
      <c r="DV93" s="178"/>
      <c r="DW93" s="258"/>
      <c r="DX93" s="152"/>
      <c r="DY93" s="1"/>
      <c r="DZ93" s="176"/>
      <c r="EA93" s="24"/>
      <c r="EB93" s="131"/>
      <c r="EC93" s="132"/>
      <c r="ED93" s="132"/>
      <c r="EE93" s="4"/>
      <c r="EF93" s="4"/>
      <c r="EG93" s="4"/>
      <c r="EH93" s="4"/>
      <c r="EI93" s="4"/>
      <c r="EJ93" s="4"/>
      <c r="EK93" s="4"/>
      <c r="EL93" s="4"/>
      <c r="EM93" s="4"/>
      <c r="EN93" s="4"/>
      <c r="EO93" s="9">
        <f t="shared" ref="EO93:EO97" si="1632">O93+CB93</f>
        <v>2</v>
      </c>
      <c r="EP93" s="9">
        <f t="shared" ref="EP93:EP97" si="1633">P93+CC93</f>
        <v>0</v>
      </c>
      <c r="EQ93" s="9">
        <f t="shared" ref="EQ93:EQ97" si="1634">Q93+CD93</f>
        <v>0</v>
      </c>
      <c r="ER93" s="9">
        <f t="shared" ref="ER93:ER97" si="1635">R93+CE93</f>
        <v>4</v>
      </c>
      <c r="ES93" s="9">
        <f t="shared" ref="ES93:ES97" si="1636">S93+CF93</f>
        <v>4</v>
      </c>
      <c r="ET93" s="9">
        <f t="shared" ref="ET93:ET97" si="1637">T93+CG93</f>
        <v>0</v>
      </c>
      <c r="EU93" s="9">
        <f t="shared" ref="EU93:EU97" si="1638">U93+CH93</f>
        <v>0</v>
      </c>
      <c r="EV93" s="9">
        <f t="shared" ref="EV93:EV97" si="1639">V93+CI93</f>
        <v>0</v>
      </c>
      <c r="EW93" s="9">
        <f t="shared" ref="EW93:EW97" si="1640">W93+CJ93</f>
        <v>0</v>
      </c>
      <c r="EX93" s="9">
        <f t="shared" ref="EX93:EX97" si="1641">X93+CK93</f>
        <v>0</v>
      </c>
      <c r="EY93" s="9">
        <f t="shared" ref="EY93:EY97" si="1642">Y93+CL93</f>
        <v>0</v>
      </c>
      <c r="EZ93" s="9">
        <f t="shared" ref="EZ93:EZ97" si="1643">Z93+CM93</f>
        <v>0</v>
      </c>
      <c r="FA93" s="9">
        <f t="shared" ref="FA93:FA97" si="1644">AA93+CN93</f>
        <v>0</v>
      </c>
      <c r="FB93" s="9">
        <f t="shared" ref="FB93:FB97" si="1645">AB93+CO93</f>
        <v>0</v>
      </c>
      <c r="FC93" s="9">
        <f t="shared" ref="FC93:FC97" si="1646">AC93+CP93</f>
        <v>0</v>
      </c>
      <c r="FD93" s="9">
        <f t="shared" ref="FD93:FD97" si="1647">AD93+CQ93</f>
        <v>1</v>
      </c>
      <c r="FE93" s="9">
        <f t="shared" ref="FE93:FE97" si="1648">AE93+CR93</f>
        <v>15</v>
      </c>
      <c r="FF93" s="9">
        <f t="shared" ref="FF93:FF97" si="1649">AF93+CS93</f>
        <v>0</v>
      </c>
      <c r="FG93" s="9">
        <f t="shared" ref="FG93:FG97" si="1650">AG93+CT93</f>
        <v>0</v>
      </c>
      <c r="FH93" s="9">
        <f t="shared" ref="FH93:FH97" si="1651">AH93+CU93</f>
        <v>0</v>
      </c>
      <c r="FI93" s="9">
        <f t="shared" ref="FI93:FI97" si="1652">AI93+CV93</f>
        <v>0</v>
      </c>
      <c r="FJ93" s="9">
        <f t="shared" ref="FJ93:FJ97" si="1653">AJ93+CW93</f>
        <v>0</v>
      </c>
      <c r="FK93" s="9">
        <f t="shared" ref="FK93:FK97" si="1654">AK93+CX93</f>
        <v>0</v>
      </c>
      <c r="FL93" s="9">
        <f t="shared" ref="FL93:FL97" si="1655">AL93+CY93</f>
        <v>0</v>
      </c>
      <c r="FM93" s="9">
        <f t="shared" ref="FM93:FM97" si="1656">AM93+CZ93</f>
        <v>0</v>
      </c>
      <c r="FN93" s="9">
        <f t="shared" ref="FN93:FN97" si="1657">AN93+DA93</f>
        <v>0</v>
      </c>
      <c r="FO93" s="9">
        <f t="shared" ref="FO93:FO97" si="1658">AO93+DB93</f>
        <v>0</v>
      </c>
      <c r="FP93" s="9">
        <f t="shared" ref="FP93:FP97" si="1659">AP93+DC93</f>
        <v>0</v>
      </c>
      <c r="FQ93" s="9">
        <f t="shared" ref="FQ93:FQ97" si="1660">AQ93+DD93</f>
        <v>0</v>
      </c>
      <c r="FR93" s="9">
        <f t="shared" ref="FR93:FR97" si="1661">AR93+DE93</f>
        <v>0</v>
      </c>
      <c r="FS93" s="9">
        <f t="shared" ref="FS93:FS97" si="1662">AS93+DF93</f>
        <v>0</v>
      </c>
      <c r="FT93" s="9">
        <f t="shared" ref="FT93:FT97" si="1663">AT93+DG93</f>
        <v>0</v>
      </c>
      <c r="FU93" s="9">
        <f t="shared" ref="FU93:FU97" si="1664">AU93+DH93</f>
        <v>0</v>
      </c>
      <c r="FV93" s="9">
        <f t="shared" ref="FV93:FV97" si="1665">AV93+DI93</f>
        <v>0</v>
      </c>
      <c r="FW93" s="9">
        <f t="shared" ref="FW93:FW97" si="1666">AW93+DJ93</f>
        <v>0</v>
      </c>
      <c r="FX93" s="9">
        <f t="shared" ref="FX93:FX97" si="1667">AV93+DI93</f>
        <v>0</v>
      </c>
      <c r="FY93" s="9">
        <f t="shared" ref="FY93:FY97" si="1668">DL93+AY93</f>
        <v>0</v>
      </c>
      <c r="FZ93" s="9">
        <f t="shared" ref="FZ93:FZ97" si="1669">AX93+DK93</f>
        <v>0</v>
      </c>
      <c r="GA93" s="9">
        <f t="shared" ref="GA93:GA97" si="1670">DM93+AZ93</f>
        <v>0</v>
      </c>
      <c r="GB93" s="9">
        <f t="shared" ref="GB93:GB97" si="1671">AZ93+DM93</f>
        <v>0</v>
      </c>
      <c r="GC93" s="9">
        <f t="shared" ref="GC93:GC97" si="1672">BA93+DN93</f>
        <v>0</v>
      </c>
      <c r="GD93" s="9">
        <f t="shared" ref="GD93:GD97" si="1673">BB93+DO93</f>
        <v>0</v>
      </c>
      <c r="GE93" s="9">
        <f t="shared" ref="GE93:GE97" si="1674">BC93+DP93</f>
        <v>0</v>
      </c>
      <c r="GF93" s="9">
        <f t="shared" ref="GF93:GF97" si="1675">BD93+DQ93</f>
        <v>0</v>
      </c>
      <c r="GG93" s="9">
        <f t="shared" ref="GG93:GG97" si="1676">BE93+DR93</f>
        <v>0</v>
      </c>
      <c r="GH93" s="9">
        <f t="shared" ref="GH93:GH97" si="1677">BF93+DS93</f>
        <v>21</v>
      </c>
      <c r="GI93" s="9">
        <f t="shared" ref="GI93:GI97" si="1678">SUM(BG93+DT93)</f>
        <v>6</v>
      </c>
      <c r="GJ93" s="133"/>
      <c r="GK93" s="134"/>
      <c r="GL93" s="4"/>
      <c r="GM93" s="223"/>
      <c r="GN93" s="4"/>
      <c r="GO93" s="138"/>
      <c r="GQ93" s="9"/>
      <c r="GR93" s="9"/>
      <c r="GS93" s="1"/>
      <c r="GT93" s="128"/>
      <c r="GU93" s="32"/>
      <c r="GV93" s="4"/>
      <c r="GW93" s="4"/>
    </row>
    <row r="94" spans="1:205" ht="24.95" customHeight="1" x14ac:dyDescent="0.35">
      <c r="A94" s="24"/>
      <c r="B94" s="1" t="s">
        <v>86</v>
      </c>
      <c r="C94" s="128" t="s">
        <v>87</v>
      </c>
      <c r="D94" s="127" t="s">
        <v>84</v>
      </c>
      <c r="E94" s="128" t="s">
        <v>88</v>
      </c>
      <c r="F94" s="128" t="s">
        <v>194</v>
      </c>
      <c r="G94" s="127">
        <v>1</v>
      </c>
      <c r="H94" s="128">
        <v>11</v>
      </c>
      <c r="I94" s="128">
        <v>1</v>
      </c>
      <c r="J94" s="128">
        <v>1</v>
      </c>
      <c r="K94" s="128">
        <v>2</v>
      </c>
      <c r="L94" s="1">
        <v>40</v>
      </c>
      <c r="M94" s="129">
        <f t="shared" si="1593"/>
        <v>40</v>
      </c>
      <c r="N94" s="14">
        <v>30</v>
      </c>
      <c r="O94" s="11">
        <f t="shared" si="1594"/>
        <v>30</v>
      </c>
      <c r="P94" s="14">
        <v>10</v>
      </c>
      <c r="Q94" s="11">
        <f t="shared" si="1595"/>
        <v>10</v>
      </c>
      <c r="R94" s="14"/>
      <c r="S94" s="11">
        <f t="shared" ref="S94" si="1679">SUM(R94)*J94</f>
        <v>0</v>
      </c>
      <c r="T94" s="14"/>
      <c r="U94" s="11">
        <f t="shared" ref="U94" si="1680">SUM(T94)*K94</f>
        <v>0</v>
      </c>
      <c r="V94" s="14"/>
      <c r="W94" s="11">
        <f t="shared" si="1598"/>
        <v>0</v>
      </c>
      <c r="X94" s="80">
        <f>SUM(J94*AX94*2+K94*AZ94*2)</f>
        <v>0</v>
      </c>
      <c r="Y94" s="354">
        <f t="shared" ref="Y94" si="1681">SUM(L94*5/100*J94)</f>
        <v>2</v>
      </c>
      <c r="Z94" s="14"/>
      <c r="AA94" s="11"/>
      <c r="AB94" s="14"/>
      <c r="AC94" s="80">
        <f t="shared" si="1600"/>
        <v>0</v>
      </c>
      <c r="AD94" s="14"/>
      <c r="AE94" s="82">
        <f>SUM(AD94*H94*(30+4))</f>
        <v>0</v>
      </c>
      <c r="AF94" s="14"/>
      <c r="AG94" s="11">
        <f t="shared" ref="AG94" si="1682">SUM(AF94*H94*3)</f>
        <v>0</v>
      </c>
      <c r="AH94" s="14"/>
      <c r="AI94" s="80">
        <f t="shared" si="1602"/>
        <v>0</v>
      </c>
      <c r="AJ94" s="14"/>
      <c r="AK94" s="80">
        <f t="shared" ref="AK94" si="1683">SUM(AJ94*H94*2/3)</f>
        <v>0</v>
      </c>
      <c r="AL94" s="14">
        <v>1</v>
      </c>
      <c r="AM94" s="11">
        <f>SUM(AL94*H94)*2</f>
        <v>22</v>
      </c>
      <c r="AN94" s="14"/>
      <c r="AO94" s="11">
        <f t="shared" si="1605"/>
        <v>0</v>
      </c>
      <c r="AP94" s="14"/>
      <c r="AQ94" s="80">
        <f t="shared" ref="AQ94" si="1684">SUM(AP94*H94*2)</f>
        <v>0</v>
      </c>
      <c r="AR94" s="14">
        <v>1</v>
      </c>
      <c r="AS94" s="80">
        <f>SUM(AR94*H94/3)</f>
        <v>3.6666666666666665</v>
      </c>
      <c r="AT94" s="14"/>
      <c r="AU94" s="80">
        <f t="shared" si="1608"/>
        <v>0</v>
      </c>
      <c r="AV94" s="14"/>
      <c r="AW94" s="11">
        <f>SUM(J94*AV94*6)</f>
        <v>0</v>
      </c>
      <c r="AX94" s="14"/>
      <c r="AY94" s="80">
        <f t="shared" ref="AY94" si="1685">SUM(J94*AX94*8)</f>
        <v>0</v>
      </c>
      <c r="AZ94" s="14"/>
      <c r="BA94" s="80">
        <f t="shared" ref="BA94" si="1686">SUM(AZ94*K94*5*6)</f>
        <v>0</v>
      </c>
      <c r="BB94" s="14"/>
      <c r="BC94" s="80">
        <f t="shared" ref="BC94" si="1687">SUM(BB94*K94*4*6)</f>
        <v>0</v>
      </c>
      <c r="BD94" s="14"/>
      <c r="BE94" s="10">
        <f>SUM(BD94*50)</f>
        <v>0</v>
      </c>
      <c r="BF94" s="81">
        <f t="shared" si="1612"/>
        <v>67.666666666666671</v>
      </c>
      <c r="BG94" s="81">
        <f t="shared" ref="BG94:BG96" si="1688">BA94+AY94+AW94+AS94+AQ94+X94+W94+U94+S94+Q94+O94</f>
        <v>43.666666666666664</v>
      </c>
      <c r="BH94" s="81"/>
      <c r="BI94" s="81"/>
      <c r="BJ94" s="4"/>
      <c r="BK94" s="4"/>
      <c r="BL94" s="4"/>
      <c r="BM94" s="141"/>
      <c r="BN94" s="24"/>
      <c r="BO94" s="1" t="s">
        <v>107</v>
      </c>
      <c r="BP94" s="240" t="s">
        <v>105</v>
      </c>
      <c r="BQ94" s="142" t="s">
        <v>84</v>
      </c>
      <c r="BR94" s="167" t="s">
        <v>106</v>
      </c>
      <c r="BS94" s="167" t="s">
        <v>108</v>
      </c>
      <c r="BT94" s="128">
        <v>4</v>
      </c>
      <c r="BU94" s="128">
        <v>4</v>
      </c>
      <c r="BV94" s="128">
        <v>1</v>
      </c>
      <c r="BW94" s="128">
        <v>1</v>
      </c>
      <c r="BX94" s="128">
        <v>1</v>
      </c>
      <c r="BY94" s="254">
        <v>36</v>
      </c>
      <c r="BZ94" s="129">
        <f t="shared" si="1614"/>
        <v>36</v>
      </c>
      <c r="CA94" s="220">
        <v>20</v>
      </c>
      <c r="CB94" s="221">
        <f t="shared" si="1615"/>
        <v>20</v>
      </c>
      <c r="CC94" s="220">
        <v>16</v>
      </c>
      <c r="CD94" s="11">
        <f t="shared" si="1616"/>
        <v>16</v>
      </c>
      <c r="CE94" s="220"/>
      <c r="CF94" s="221">
        <f t="shared" si="1617"/>
        <v>0</v>
      </c>
      <c r="CG94" s="220"/>
      <c r="CH94" s="221">
        <f t="shared" si="1618"/>
        <v>0</v>
      </c>
      <c r="CI94" s="220"/>
      <c r="CJ94" s="221">
        <f t="shared" si="1619"/>
        <v>0</v>
      </c>
      <c r="CK94" s="80">
        <f>SUM(BW94*DK94*2+BX94*DM94*2)</f>
        <v>0</v>
      </c>
      <c r="CL94" s="80">
        <v>0</v>
      </c>
      <c r="CM94" s="220"/>
      <c r="CN94" s="221"/>
      <c r="CO94" s="220"/>
      <c r="CP94" s="222">
        <f t="shared" si="1620"/>
        <v>0</v>
      </c>
      <c r="CQ94" s="220"/>
      <c r="CR94" s="221">
        <f>SUM(CQ94*BU94*(30+4))</f>
        <v>0</v>
      </c>
      <c r="CS94" s="220"/>
      <c r="CT94" s="221">
        <f t="shared" si="1621"/>
        <v>0</v>
      </c>
      <c r="CU94" s="220"/>
      <c r="CV94" s="80">
        <f t="shared" si="1622"/>
        <v>0</v>
      </c>
      <c r="CW94" s="220"/>
      <c r="CX94" s="80">
        <f t="shared" si="1623"/>
        <v>0</v>
      </c>
      <c r="CY94" s="220">
        <v>1</v>
      </c>
      <c r="CZ94" s="221">
        <f>SUM(CY94*BU94)*2</f>
        <v>8</v>
      </c>
      <c r="DA94" s="220"/>
      <c r="DB94" s="221">
        <f t="shared" si="1624"/>
        <v>0</v>
      </c>
      <c r="DC94" s="220"/>
      <c r="DD94" s="222">
        <f t="shared" si="1625"/>
        <v>0</v>
      </c>
      <c r="DE94" s="220"/>
      <c r="DF94" s="80">
        <f>SUM(DE94*BW94*6)</f>
        <v>0</v>
      </c>
      <c r="DG94" s="14"/>
      <c r="DH94" s="80">
        <f t="shared" si="1626"/>
        <v>0</v>
      </c>
      <c r="DI94" s="220"/>
      <c r="DJ94" s="11">
        <f t="shared" si="1627"/>
        <v>0</v>
      </c>
      <c r="DK94" s="220"/>
      <c r="DL94" s="80">
        <f t="shared" si="1628"/>
        <v>0</v>
      </c>
      <c r="DM94" s="220"/>
      <c r="DN94" s="80">
        <f>SUM(DM94*BX94*5*6)</f>
        <v>0</v>
      </c>
      <c r="DO94" s="220"/>
      <c r="DP94" s="222">
        <f>SUM(DO94*BX94*4*6)</f>
        <v>0</v>
      </c>
      <c r="DQ94" s="220"/>
      <c r="DR94" s="10">
        <f t="shared" si="1629"/>
        <v>0</v>
      </c>
      <c r="DS94" s="81">
        <f t="shared" si="1630"/>
        <v>44</v>
      </c>
      <c r="DT94" s="81">
        <f t="shared" si="1631"/>
        <v>36</v>
      </c>
      <c r="DU94" s="112">
        <f t="shared" si="1202"/>
        <v>36</v>
      </c>
      <c r="DV94" s="140"/>
      <c r="DW94" s="258"/>
      <c r="DX94" s="152"/>
      <c r="DY94" s="1"/>
      <c r="DZ94" s="141"/>
      <c r="EA94" s="24"/>
      <c r="EB94" s="10"/>
      <c r="EC94" s="167"/>
      <c r="ED94" s="167"/>
      <c r="EE94" s="4"/>
      <c r="EF94" s="4"/>
      <c r="EG94" s="4"/>
      <c r="EH94" s="4"/>
      <c r="EI94" s="4"/>
      <c r="EJ94" s="4"/>
      <c r="EK94" s="4"/>
      <c r="EL94" s="4"/>
      <c r="EM94" s="4"/>
      <c r="EN94" s="4"/>
      <c r="EO94" s="9">
        <f t="shared" si="1632"/>
        <v>50</v>
      </c>
      <c r="EP94" s="9">
        <f t="shared" si="1633"/>
        <v>26</v>
      </c>
      <c r="EQ94" s="9">
        <f t="shared" si="1634"/>
        <v>26</v>
      </c>
      <c r="ER94" s="9">
        <f t="shared" si="1635"/>
        <v>0</v>
      </c>
      <c r="ES94" s="9">
        <f t="shared" si="1636"/>
        <v>0</v>
      </c>
      <c r="ET94" s="9">
        <f t="shared" si="1637"/>
        <v>0</v>
      </c>
      <c r="EU94" s="9">
        <f t="shared" si="1638"/>
        <v>0</v>
      </c>
      <c r="EV94" s="9">
        <f t="shared" si="1639"/>
        <v>0</v>
      </c>
      <c r="EW94" s="9">
        <f t="shared" si="1640"/>
        <v>0</v>
      </c>
      <c r="EX94" s="9">
        <f t="shared" si="1641"/>
        <v>0</v>
      </c>
      <c r="EY94" s="9">
        <f t="shared" si="1642"/>
        <v>2</v>
      </c>
      <c r="EZ94" s="9">
        <f t="shared" si="1643"/>
        <v>0</v>
      </c>
      <c r="FA94" s="9">
        <f t="shared" si="1644"/>
        <v>0</v>
      </c>
      <c r="FB94" s="9">
        <f t="shared" si="1645"/>
        <v>0</v>
      </c>
      <c r="FC94" s="9">
        <f t="shared" si="1646"/>
        <v>0</v>
      </c>
      <c r="FD94" s="9">
        <f t="shared" si="1647"/>
        <v>0</v>
      </c>
      <c r="FE94" s="9">
        <f t="shared" si="1648"/>
        <v>0</v>
      </c>
      <c r="FF94" s="9">
        <f t="shared" si="1649"/>
        <v>0</v>
      </c>
      <c r="FG94" s="9">
        <f t="shared" si="1650"/>
        <v>0</v>
      </c>
      <c r="FH94" s="9">
        <f t="shared" si="1651"/>
        <v>0</v>
      </c>
      <c r="FI94" s="9">
        <f t="shared" si="1652"/>
        <v>0</v>
      </c>
      <c r="FJ94" s="9">
        <f t="shared" si="1653"/>
        <v>0</v>
      </c>
      <c r="FK94" s="9">
        <f t="shared" si="1654"/>
        <v>0</v>
      </c>
      <c r="FL94" s="9">
        <f t="shared" si="1655"/>
        <v>2</v>
      </c>
      <c r="FM94" s="9">
        <f t="shared" si="1656"/>
        <v>30</v>
      </c>
      <c r="FN94" s="9">
        <f t="shared" si="1657"/>
        <v>0</v>
      </c>
      <c r="FO94" s="9">
        <f t="shared" si="1658"/>
        <v>0</v>
      </c>
      <c r="FP94" s="9">
        <f t="shared" si="1659"/>
        <v>0</v>
      </c>
      <c r="FQ94" s="9">
        <f t="shared" si="1660"/>
        <v>0</v>
      </c>
      <c r="FR94" s="9">
        <f t="shared" si="1661"/>
        <v>1</v>
      </c>
      <c r="FS94" s="9">
        <f t="shared" si="1662"/>
        <v>3.6666666666666665</v>
      </c>
      <c r="FT94" s="9">
        <f t="shared" si="1663"/>
        <v>0</v>
      </c>
      <c r="FU94" s="9">
        <f t="shared" si="1664"/>
        <v>0</v>
      </c>
      <c r="FV94" s="9">
        <f t="shared" si="1665"/>
        <v>0</v>
      </c>
      <c r="FW94" s="9">
        <f t="shared" si="1666"/>
        <v>0</v>
      </c>
      <c r="FX94" s="9">
        <f t="shared" si="1667"/>
        <v>0</v>
      </c>
      <c r="FY94" s="9">
        <f t="shared" si="1668"/>
        <v>0</v>
      </c>
      <c r="FZ94" s="9">
        <f t="shared" si="1669"/>
        <v>0</v>
      </c>
      <c r="GA94" s="9">
        <f t="shared" si="1670"/>
        <v>0</v>
      </c>
      <c r="GB94" s="9">
        <f t="shared" si="1671"/>
        <v>0</v>
      </c>
      <c r="GC94" s="9">
        <f t="shared" si="1672"/>
        <v>0</v>
      </c>
      <c r="GD94" s="9">
        <f t="shared" si="1673"/>
        <v>0</v>
      </c>
      <c r="GE94" s="9">
        <f t="shared" si="1674"/>
        <v>0</v>
      </c>
      <c r="GF94" s="9">
        <f t="shared" si="1675"/>
        <v>0</v>
      </c>
      <c r="GG94" s="9">
        <f t="shared" si="1676"/>
        <v>0</v>
      </c>
      <c r="GH94" s="9">
        <f t="shared" si="1677"/>
        <v>111.66666666666667</v>
      </c>
      <c r="GI94" s="9">
        <f t="shared" si="1678"/>
        <v>79.666666666666657</v>
      </c>
      <c r="GJ94" s="133"/>
      <c r="GK94" s="134"/>
      <c r="GL94" s="4"/>
      <c r="GM94" s="223"/>
      <c r="GN94" s="4"/>
      <c r="GO94" s="138"/>
      <c r="GQ94" s="9"/>
      <c r="GR94" s="9"/>
      <c r="GS94" s="1"/>
      <c r="GT94" s="128"/>
      <c r="GU94" s="32"/>
      <c r="GV94" s="4"/>
      <c r="GW94" s="4"/>
    </row>
    <row r="95" spans="1:205" ht="24.95" customHeight="1" x14ac:dyDescent="0.35">
      <c r="A95" s="24"/>
      <c r="B95" s="1" t="s">
        <v>107</v>
      </c>
      <c r="C95" s="240" t="s">
        <v>105</v>
      </c>
      <c r="D95" s="142" t="s">
        <v>84</v>
      </c>
      <c r="E95" s="167" t="s">
        <v>106</v>
      </c>
      <c r="F95" s="167" t="s">
        <v>108</v>
      </c>
      <c r="G95" s="128">
        <v>3</v>
      </c>
      <c r="H95" s="128">
        <v>4</v>
      </c>
      <c r="I95" s="128">
        <v>1</v>
      </c>
      <c r="J95" s="128">
        <v>1</v>
      </c>
      <c r="K95" s="128">
        <v>1</v>
      </c>
      <c r="L95" s="254">
        <v>22</v>
      </c>
      <c r="M95" s="129">
        <f>SUM(N95+P95+R95+T95+V95)</f>
        <v>22</v>
      </c>
      <c r="N95" s="220">
        <v>14</v>
      </c>
      <c r="O95" s="221">
        <f t="shared" ref="O95:O96" si="1689">SUM(N95)*I95</f>
        <v>14</v>
      </c>
      <c r="P95" s="220">
        <v>8</v>
      </c>
      <c r="Q95" s="11">
        <f>J95*P95</f>
        <v>8</v>
      </c>
      <c r="R95" s="220"/>
      <c r="S95" s="221">
        <f t="shared" ref="S95:S96" si="1690">SUM(R95)*J95</f>
        <v>0</v>
      </c>
      <c r="T95" s="220"/>
      <c r="U95" s="221">
        <f t="shared" ref="U95:U96" si="1691">SUM(T95)*K95</f>
        <v>0</v>
      </c>
      <c r="V95" s="220"/>
      <c r="W95" s="221">
        <f t="shared" ref="W95:W96" si="1692">SUM(V95)*J95*5</f>
        <v>0</v>
      </c>
      <c r="X95" s="80">
        <v>0</v>
      </c>
      <c r="Y95" s="337">
        <v>0</v>
      </c>
      <c r="Z95" s="220"/>
      <c r="AA95" s="221"/>
      <c r="AB95" s="220"/>
      <c r="AC95" s="222">
        <f t="shared" ref="AC95:AC96" si="1693">SUM(AB95)*3*H95/5</f>
        <v>0</v>
      </c>
      <c r="AD95" s="220"/>
      <c r="AE95" s="221">
        <f>SUM(AD95*H95*(30+4))</f>
        <v>0</v>
      </c>
      <c r="AF95" s="220"/>
      <c r="AG95" s="221">
        <f t="shared" ref="AG95:AG96" si="1694">SUM(AF95*H95*3)</f>
        <v>0</v>
      </c>
      <c r="AH95" s="220"/>
      <c r="AI95" s="80">
        <f t="shared" ref="AI95:AI96" si="1695">SUM(AH95*H95/3)</f>
        <v>0</v>
      </c>
      <c r="AJ95" s="220"/>
      <c r="AK95" s="80">
        <f t="shared" ref="AK95:AK96" si="1696">SUM(AJ95*H95*2/3)</f>
        <v>0</v>
      </c>
      <c r="AL95" s="220">
        <v>1</v>
      </c>
      <c r="AM95" s="221">
        <f>SUM(AL95*H95)*2</f>
        <v>8</v>
      </c>
      <c r="AN95" s="220"/>
      <c r="AO95" s="221">
        <f t="shared" ref="AO95:AO96" si="1697">SUM(AN95*J95)</f>
        <v>0</v>
      </c>
      <c r="AP95" s="220"/>
      <c r="AQ95" s="222">
        <f t="shared" ref="AQ95:AQ96" si="1698">SUM(AP95*H95*2)</f>
        <v>0</v>
      </c>
      <c r="AR95" s="220"/>
      <c r="AS95" s="80">
        <f>SUM(AR95*J95*6)</f>
        <v>0</v>
      </c>
      <c r="AT95" s="14"/>
      <c r="AU95" s="80">
        <f t="shared" ref="AU95:AU96" si="1699">AT95*H95/3</f>
        <v>0</v>
      </c>
      <c r="AV95" s="220"/>
      <c r="AW95" s="11">
        <f>SUM(AV95*H95/3)</f>
        <v>0</v>
      </c>
      <c r="AX95" s="220"/>
      <c r="AY95" s="80">
        <f t="shared" ref="AY95:AY96" si="1700">SUM(AX95*H95/3)</f>
        <v>0</v>
      </c>
      <c r="AZ95" s="220"/>
      <c r="BA95" s="80">
        <f>SUM(AZ95*K95*5*6)</f>
        <v>0</v>
      </c>
      <c r="BB95" s="220"/>
      <c r="BC95" s="222">
        <f>SUM(BB95*K95*4*6)</f>
        <v>0</v>
      </c>
      <c r="BD95" s="220"/>
      <c r="BE95" s="10">
        <f>SUM(BD95*50)/2</f>
        <v>0</v>
      </c>
      <c r="BF95" s="80">
        <f t="shared" ref="BF95:BF96" si="1701">O95+Q95+S95+U95+W95+X95+Y95+AA95+AC95+AE95+AG95+AI95+AK95+AM95+AO95+AQ95+AS95+AU95+AW95+AY95+BA95+BC95+BE95</f>
        <v>30</v>
      </c>
      <c r="BG95" s="81">
        <f t="shared" si="1688"/>
        <v>22</v>
      </c>
      <c r="BH95" s="81"/>
      <c r="BI95" s="81"/>
      <c r="BJ95" s="4"/>
      <c r="BK95" s="4"/>
      <c r="BL95" s="4"/>
      <c r="BM95" s="141"/>
      <c r="BN95" s="24"/>
      <c r="BO95" s="1"/>
      <c r="BP95" s="240"/>
      <c r="BQ95" s="167"/>
      <c r="BR95" s="128"/>
      <c r="BS95" s="142"/>
      <c r="BT95" s="128"/>
      <c r="BU95" s="128"/>
      <c r="BV95" s="128"/>
      <c r="BW95" s="128"/>
      <c r="BX95" s="128"/>
      <c r="BY95" s="128"/>
      <c r="BZ95" s="129"/>
      <c r="CA95" s="14"/>
      <c r="CB95" s="11"/>
      <c r="CC95" s="14"/>
      <c r="CD95" s="11"/>
      <c r="CE95" s="14"/>
      <c r="CF95" s="11"/>
      <c r="CG95" s="14"/>
      <c r="CH95" s="11">
        <f t="shared" si="1618"/>
        <v>0</v>
      </c>
      <c r="CI95" s="14"/>
      <c r="CJ95" s="11">
        <f t="shared" si="1619"/>
        <v>0</v>
      </c>
      <c r="CK95" s="80"/>
      <c r="CL95" s="80"/>
      <c r="CM95" s="14"/>
      <c r="CN95" s="11"/>
      <c r="CO95" s="14">
        <v>2</v>
      </c>
      <c r="CP95" s="80"/>
      <c r="CQ95" s="14"/>
      <c r="CR95" s="82"/>
      <c r="CS95" s="14"/>
      <c r="CT95" s="11">
        <f t="shared" si="1621"/>
        <v>0</v>
      </c>
      <c r="CU95" s="14"/>
      <c r="CV95" s="80"/>
      <c r="CW95" s="14"/>
      <c r="CX95" s="80"/>
      <c r="CY95" s="14"/>
      <c r="CZ95" s="11"/>
      <c r="DA95" s="14"/>
      <c r="DB95" s="11"/>
      <c r="DC95" s="14">
        <v>1</v>
      </c>
      <c r="DD95" s="80"/>
      <c r="DE95" s="14"/>
      <c r="DF95" s="80"/>
      <c r="DG95" s="14"/>
      <c r="DH95" s="80"/>
      <c r="DI95" s="14"/>
      <c r="DJ95" s="11"/>
      <c r="DK95" s="14"/>
      <c r="DL95" s="80"/>
      <c r="DM95" s="14"/>
      <c r="DN95" s="80"/>
      <c r="DO95" s="14"/>
      <c r="DP95" s="80"/>
      <c r="DQ95" s="14"/>
      <c r="DR95" s="10"/>
      <c r="DS95" s="80">
        <f t="shared" si="1630"/>
        <v>0</v>
      </c>
      <c r="DT95" s="80">
        <f t="shared" si="1631"/>
        <v>0</v>
      </c>
      <c r="DU95" s="112">
        <f t="shared" si="1202"/>
        <v>0</v>
      </c>
      <c r="DV95" s="140"/>
      <c r="DW95" s="4"/>
      <c r="DX95" s="4"/>
      <c r="DY95" s="4"/>
      <c r="DZ95" s="141"/>
      <c r="EA95" s="24"/>
      <c r="EB95" s="10"/>
      <c r="EC95" s="167"/>
      <c r="ED95" s="167"/>
      <c r="EE95" s="4"/>
      <c r="EF95" s="4"/>
      <c r="EG95" s="4"/>
      <c r="EH95" s="4"/>
      <c r="EI95" s="4"/>
      <c r="EJ95" s="4"/>
      <c r="EK95" s="4"/>
      <c r="EL95" s="4"/>
      <c r="EM95" s="4"/>
      <c r="EN95" s="4"/>
      <c r="EO95" s="9">
        <f t="shared" si="1632"/>
        <v>14</v>
      </c>
      <c r="EP95" s="9">
        <f t="shared" si="1633"/>
        <v>8</v>
      </c>
      <c r="EQ95" s="9">
        <f t="shared" si="1634"/>
        <v>8</v>
      </c>
      <c r="ER95" s="9">
        <f t="shared" si="1635"/>
        <v>0</v>
      </c>
      <c r="ES95" s="9">
        <f t="shared" si="1636"/>
        <v>0</v>
      </c>
      <c r="ET95" s="9">
        <f t="shared" si="1637"/>
        <v>0</v>
      </c>
      <c r="EU95" s="9">
        <f t="shared" si="1638"/>
        <v>0</v>
      </c>
      <c r="EV95" s="9">
        <f t="shared" si="1639"/>
        <v>0</v>
      </c>
      <c r="EW95" s="9">
        <f t="shared" si="1640"/>
        <v>0</v>
      </c>
      <c r="EX95" s="9">
        <f t="shared" si="1641"/>
        <v>0</v>
      </c>
      <c r="EY95" s="9">
        <f t="shared" si="1642"/>
        <v>0</v>
      </c>
      <c r="EZ95" s="9">
        <f t="shared" si="1643"/>
        <v>0</v>
      </c>
      <c r="FA95" s="9">
        <f t="shared" si="1644"/>
        <v>0</v>
      </c>
      <c r="FB95" s="9">
        <f t="shared" si="1645"/>
        <v>2</v>
      </c>
      <c r="FC95" s="9">
        <f t="shared" si="1646"/>
        <v>0</v>
      </c>
      <c r="FD95" s="9">
        <f t="shared" si="1647"/>
        <v>0</v>
      </c>
      <c r="FE95" s="9">
        <f t="shared" si="1648"/>
        <v>0</v>
      </c>
      <c r="FF95" s="9">
        <f t="shared" si="1649"/>
        <v>0</v>
      </c>
      <c r="FG95" s="9">
        <f t="shared" si="1650"/>
        <v>0</v>
      </c>
      <c r="FH95" s="9">
        <f t="shared" si="1651"/>
        <v>0</v>
      </c>
      <c r="FI95" s="9">
        <f t="shared" si="1652"/>
        <v>0</v>
      </c>
      <c r="FJ95" s="9">
        <f t="shared" si="1653"/>
        <v>0</v>
      </c>
      <c r="FK95" s="9">
        <f t="shared" si="1654"/>
        <v>0</v>
      </c>
      <c r="FL95" s="9">
        <f t="shared" si="1655"/>
        <v>1</v>
      </c>
      <c r="FM95" s="9">
        <f t="shared" si="1656"/>
        <v>8</v>
      </c>
      <c r="FN95" s="9">
        <f t="shared" si="1657"/>
        <v>0</v>
      </c>
      <c r="FO95" s="9">
        <f t="shared" si="1658"/>
        <v>0</v>
      </c>
      <c r="FP95" s="9">
        <f t="shared" si="1659"/>
        <v>1</v>
      </c>
      <c r="FQ95" s="9">
        <f t="shared" si="1660"/>
        <v>0</v>
      </c>
      <c r="FR95" s="9">
        <f t="shared" si="1661"/>
        <v>0</v>
      </c>
      <c r="FS95" s="9">
        <f t="shared" si="1662"/>
        <v>0</v>
      </c>
      <c r="FT95" s="9">
        <f t="shared" si="1663"/>
        <v>0</v>
      </c>
      <c r="FU95" s="9">
        <f t="shared" si="1664"/>
        <v>0</v>
      </c>
      <c r="FV95" s="9">
        <f t="shared" si="1665"/>
        <v>0</v>
      </c>
      <c r="FW95" s="9">
        <f t="shared" si="1666"/>
        <v>0</v>
      </c>
      <c r="FX95" s="9">
        <f t="shared" si="1667"/>
        <v>0</v>
      </c>
      <c r="FY95" s="9">
        <f t="shared" si="1668"/>
        <v>0</v>
      </c>
      <c r="FZ95" s="9">
        <f t="shared" si="1669"/>
        <v>0</v>
      </c>
      <c r="GA95" s="9">
        <f t="shared" si="1670"/>
        <v>0</v>
      </c>
      <c r="GB95" s="9">
        <f t="shared" si="1671"/>
        <v>0</v>
      </c>
      <c r="GC95" s="9">
        <f t="shared" si="1672"/>
        <v>0</v>
      </c>
      <c r="GD95" s="9">
        <f t="shared" si="1673"/>
        <v>0</v>
      </c>
      <c r="GE95" s="9">
        <f t="shared" si="1674"/>
        <v>0</v>
      </c>
      <c r="GF95" s="9">
        <f t="shared" si="1675"/>
        <v>0</v>
      </c>
      <c r="GG95" s="9">
        <f t="shared" si="1676"/>
        <v>0</v>
      </c>
      <c r="GH95" s="9">
        <f t="shared" si="1677"/>
        <v>30</v>
      </c>
      <c r="GI95" s="9">
        <f t="shared" si="1678"/>
        <v>22</v>
      </c>
      <c r="GJ95" s="133"/>
      <c r="GK95" s="134"/>
      <c r="GL95" s="4"/>
      <c r="GM95" s="223"/>
      <c r="GN95" s="4"/>
      <c r="GO95" s="138"/>
      <c r="GQ95" s="9"/>
      <c r="GR95" s="9"/>
      <c r="GS95" s="1"/>
      <c r="GT95" s="128"/>
      <c r="GU95" s="32"/>
      <c r="GV95" s="4"/>
      <c r="GW95" s="4"/>
    </row>
    <row r="96" spans="1:205" ht="24.95" customHeight="1" thickBot="1" x14ac:dyDescent="0.4">
      <c r="A96" s="24"/>
      <c r="B96" s="259" t="s">
        <v>109</v>
      </c>
      <c r="C96" s="260" t="s">
        <v>105</v>
      </c>
      <c r="D96" s="261"/>
      <c r="E96" s="261" t="s">
        <v>106</v>
      </c>
      <c r="F96" s="261" t="s">
        <v>110</v>
      </c>
      <c r="G96" s="261">
        <v>5</v>
      </c>
      <c r="H96" s="261">
        <v>2</v>
      </c>
      <c r="I96" s="261">
        <v>1</v>
      </c>
      <c r="J96" s="261">
        <v>1</v>
      </c>
      <c r="K96" s="261">
        <v>2</v>
      </c>
      <c r="L96" s="259"/>
      <c r="M96" s="262">
        <f t="shared" ref="M96" si="1702">SUM(N96+P96+R96+T96+V96)</f>
        <v>0</v>
      </c>
      <c r="N96" s="263"/>
      <c r="O96" s="264">
        <f t="shared" si="1689"/>
        <v>0</v>
      </c>
      <c r="P96" s="263"/>
      <c r="Q96" s="264">
        <f t="shared" ref="Q96" si="1703">J96*P96</f>
        <v>0</v>
      </c>
      <c r="R96" s="263"/>
      <c r="S96" s="264">
        <f t="shared" si="1690"/>
        <v>0</v>
      </c>
      <c r="T96" s="263"/>
      <c r="U96" s="264">
        <f t="shared" si="1691"/>
        <v>0</v>
      </c>
      <c r="V96" s="263"/>
      <c r="W96" s="264">
        <f t="shared" si="1692"/>
        <v>0</v>
      </c>
      <c r="X96" s="216">
        <v>1</v>
      </c>
      <c r="Y96" s="347"/>
      <c r="Z96" s="263"/>
      <c r="AA96" s="264"/>
      <c r="AB96" s="263"/>
      <c r="AC96" s="216">
        <f t="shared" si="1693"/>
        <v>0</v>
      </c>
      <c r="AD96" s="263"/>
      <c r="AE96" s="265">
        <f t="shared" ref="AE96" si="1704">SUM(AD96*H96*(30+4))</f>
        <v>0</v>
      </c>
      <c r="AF96" s="263"/>
      <c r="AG96" s="264">
        <f t="shared" si="1694"/>
        <v>0</v>
      </c>
      <c r="AH96" s="263"/>
      <c r="AI96" s="80">
        <f t="shared" si="1695"/>
        <v>0</v>
      </c>
      <c r="AJ96" s="263"/>
      <c r="AK96" s="80">
        <f t="shared" si="1696"/>
        <v>0</v>
      </c>
      <c r="AL96" s="263"/>
      <c r="AM96" s="149">
        <f>SUM(AL96*H96)</f>
        <v>0</v>
      </c>
      <c r="AN96" s="263"/>
      <c r="AO96" s="264">
        <f t="shared" si="1697"/>
        <v>0</v>
      </c>
      <c r="AP96" s="263"/>
      <c r="AQ96" s="216">
        <f t="shared" si="1698"/>
        <v>0</v>
      </c>
      <c r="AR96" s="263"/>
      <c r="AS96" s="216">
        <f>SUM(AR96*J96*2)</f>
        <v>0</v>
      </c>
      <c r="AT96" s="263"/>
      <c r="AU96" s="216">
        <f t="shared" si="1699"/>
        <v>0</v>
      </c>
      <c r="AV96" s="263"/>
      <c r="AW96" s="264">
        <f>H96*AV96*2*1</f>
        <v>0</v>
      </c>
      <c r="AX96" s="263"/>
      <c r="AY96" s="216">
        <f t="shared" si="1700"/>
        <v>0</v>
      </c>
      <c r="AZ96" s="263"/>
      <c r="BA96" s="216">
        <v>2</v>
      </c>
      <c r="BB96" s="263">
        <v>1</v>
      </c>
      <c r="BC96" s="216">
        <v>0</v>
      </c>
      <c r="BD96" s="263"/>
      <c r="BE96" s="218">
        <f>SUM(BD96*50)</f>
        <v>0</v>
      </c>
      <c r="BF96" s="216">
        <f t="shared" si="1701"/>
        <v>3</v>
      </c>
      <c r="BG96" s="81">
        <f t="shared" si="1688"/>
        <v>3</v>
      </c>
      <c r="BH96" s="81"/>
      <c r="BI96" s="81"/>
      <c r="BJ96" s="4"/>
      <c r="BK96" s="4"/>
      <c r="BL96" s="4"/>
      <c r="BM96" s="141"/>
      <c r="BN96" s="24"/>
      <c r="BO96" s="1" t="s">
        <v>98</v>
      </c>
      <c r="BP96" s="127" t="s">
        <v>91</v>
      </c>
      <c r="BQ96" s="128" t="s">
        <v>84</v>
      </c>
      <c r="BR96" s="128" t="s">
        <v>113</v>
      </c>
      <c r="BS96" s="143" t="s">
        <v>179</v>
      </c>
      <c r="BT96" s="128">
        <v>2</v>
      </c>
      <c r="BU96" s="128">
        <v>80</v>
      </c>
      <c r="BV96" s="128">
        <v>1</v>
      </c>
      <c r="BW96" s="128">
        <v>3</v>
      </c>
      <c r="BX96" s="128">
        <f>SUM(BW96)*2</f>
        <v>6</v>
      </c>
      <c r="BY96" s="1">
        <v>100</v>
      </c>
      <c r="BZ96" s="129">
        <f t="shared" ref="BZ96:BZ97" si="1705">SUM(CA96+CC96+CE96+CG96+CI96)</f>
        <v>100</v>
      </c>
      <c r="CA96" s="14">
        <v>60</v>
      </c>
      <c r="CB96" s="11">
        <f t="shared" si="1615"/>
        <v>60</v>
      </c>
      <c r="CC96" s="14">
        <v>40</v>
      </c>
      <c r="CD96" s="11">
        <f t="shared" ref="CD96:CD97" si="1706">BW96*CC96</f>
        <v>120</v>
      </c>
      <c r="CE96" s="14"/>
      <c r="CF96" s="11">
        <f t="shared" si="1617"/>
        <v>0</v>
      </c>
      <c r="CG96" s="14"/>
      <c r="CH96" s="11">
        <f t="shared" si="1618"/>
        <v>0</v>
      </c>
      <c r="CI96" s="14"/>
      <c r="CJ96" s="11">
        <f t="shared" si="1619"/>
        <v>0</v>
      </c>
      <c r="CK96" s="80">
        <f t="shared" ref="CK96" si="1707">SUM(BW96*DK96*2+BX96*DM96*2)</f>
        <v>6</v>
      </c>
      <c r="CL96" s="81">
        <f>SUM(BY96*5/100*BW96)</f>
        <v>15</v>
      </c>
      <c r="CM96" s="14"/>
      <c r="CN96" s="11"/>
      <c r="CO96" s="14"/>
      <c r="CP96" s="80">
        <f t="shared" ref="CP96" si="1708">SUM(CO96)*3*BU96/5</f>
        <v>0</v>
      </c>
      <c r="CQ96" s="14"/>
      <c r="CR96" s="82">
        <f t="shared" ref="CR96" si="1709">SUM(CQ96*BU96*(30+4))</f>
        <v>0</v>
      </c>
      <c r="CS96" s="14"/>
      <c r="CT96" s="11">
        <f t="shared" si="1621"/>
        <v>0</v>
      </c>
      <c r="CU96" s="14"/>
      <c r="CV96" s="80">
        <f t="shared" si="1622"/>
        <v>0</v>
      </c>
      <c r="CW96" s="14"/>
      <c r="CX96" s="80">
        <f t="shared" ref="CX96" si="1710">SUM(CW96*BU96*2/3)</f>
        <v>0</v>
      </c>
      <c r="CY96" s="14">
        <v>1</v>
      </c>
      <c r="CZ96" s="11">
        <f t="shared" ref="CZ96" si="1711">SUM(CY96*BU96)*2</f>
        <v>160</v>
      </c>
      <c r="DA96" s="14"/>
      <c r="DB96" s="11">
        <f t="shared" si="1624"/>
        <v>0</v>
      </c>
      <c r="DC96" s="14"/>
      <c r="DD96" s="80">
        <f t="shared" ref="DD96" si="1712">SUM(DC96*BU96*2)</f>
        <v>0</v>
      </c>
      <c r="DE96" s="14"/>
      <c r="DF96" s="80">
        <f>SUM(BU96*DE96/3)</f>
        <v>0</v>
      </c>
      <c r="DG96" s="14"/>
      <c r="DH96" s="80">
        <f t="shared" si="1626"/>
        <v>0</v>
      </c>
      <c r="DI96" s="14"/>
      <c r="DJ96" s="11">
        <f t="shared" si="1627"/>
        <v>0</v>
      </c>
      <c r="DK96" s="14">
        <v>1</v>
      </c>
      <c r="DL96" s="80">
        <f>SUM(BW96*DK96*8)</f>
        <v>24</v>
      </c>
      <c r="DM96" s="14"/>
      <c r="DN96" s="80">
        <f t="shared" ref="DN96" si="1713">SUM(DM96*BX96*5*6)</f>
        <v>0</v>
      </c>
      <c r="DO96" s="14"/>
      <c r="DP96" s="80">
        <f t="shared" ref="DP96" si="1714">SUM(DO96*BX96*4*6)</f>
        <v>0</v>
      </c>
      <c r="DQ96" s="14"/>
      <c r="DR96" s="10">
        <f t="shared" ref="DR96:DR97" si="1715">SUM(DQ96*50)</f>
        <v>0</v>
      </c>
      <c r="DS96" s="81">
        <f t="shared" si="1630"/>
        <v>385</v>
      </c>
      <c r="DT96" s="81">
        <f t="shared" si="1631"/>
        <v>210</v>
      </c>
      <c r="DU96" s="112">
        <f t="shared" si="1202"/>
        <v>210</v>
      </c>
      <c r="DV96" s="140"/>
      <c r="DW96" s="4"/>
      <c r="DX96" s="4"/>
      <c r="DY96" s="4"/>
      <c r="DZ96" s="141"/>
      <c r="EA96" s="24"/>
      <c r="EB96" s="10"/>
      <c r="EC96" s="167"/>
      <c r="ED96" s="167"/>
      <c r="EE96" s="4"/>
      <c r="EF96" s="4"/>
      <c r="EG96" s="4"/>
      <c r="EH96" s="4"/>
      <c r="EI96" s="4"/>
      <c r="EJ96" s="4"/>
      <c r="EK96" s="4"/>
      <c r="EL96" s="4"/>
      <c r="EM96" s="4"/>
      <c r="EN96" s="4"/>
      <c r="EO96" s="9">
        <f t="shared" si="1632"/>
        <v>60</v>
      </c>
      <c r="EP96" s="9">
        <f t="shared" si="1633"/>
        <v>40</v>
      </c>
      <c r="EQ96" s="9">
        <f t="shared" si="1634"/>
        <v>120</v>
      </c>
      <c r="ER96" s="9">
        <f t="shared" si="1635"/>
        <v>0</v>
      </c>
      <c r="ES96" s="9">
        <f t="shared" si="1636"/>
        <v>0</v>
      </c>
      <c r="ET96" s="9">
        <f t="shared" si="1637"/>
        <v>0</v>
      </c>
      <c r="EU96" s="9">
        <f t="shared" si="1638"/>
        <v>0</v>
      </c>
      <c r="EV96" s="9">
        <f t="shared" si="1639"/>
        <v>0</v>
      </c>
      <c r="EW96" s="9">
        <f t="shared" si="1640"/>
        <v>0</v>
      </c>
      <c r="EX96" s="9">
        <f t="shared" si="1641"/>
        <v>7</v>
      </c>
      <c r="EY96" s="9">
        <f t="shared" si="1642"/>
        <v>15</v>
      </c>
      <c r="EZ96" s="9">
        <f t="shared" si="1643"/>
        <v>0</v>
      </c>
      <c r="FA96" s="9">
        <f t="shared" si="1644"/>
        <v>0</v>
      </c>
      <c r="FB96" s="9">
        <f t="shared" si="1645"/>
        <v>0</v>
      </c>
      <c r="FC96" s="9">
        <f t="shared" si="1646"/>
        <v>0</v>
      </c>
      <c r="FD96" s="9">
        <f t="shared" si="1647"/>
        <v>0</v>
      </c>
      <c r="FE96" s="9">
        <f t="shared" si="1648"/>
        <v>0</v>
      </c>
      <c r="FF96" s="9">
        <f t="shared" si="1649"/>
        <v>0</v>
      </c>
      <c r="FG96" s="9">
        <f t="shared" si="1650"/>
        <v>0</v>
      </c>
      <c r="FH96" s="9">
        <f t="shared" si="1651"/>
        <v>0</v>
      </c>
      <c r="FI96" s="9">
        <f t="shared" si="1652"/>
        <v>0</v>
      </c>
      <c r="FJ96" s="9">
        <f t="shared" si="1653"/>
        <v>0</v>
      </c>
      <c r="FK96" s="9">
        <f t="shared" si="1654"/>
        <v>0</v>
      </c>
      <c r="FL96" s="9">
        <f t="shared" si="1655"/>
        <v>1</v>
      </c>
      <c r="FM96" s="9">
        <f t="shared" si="1656"/>
        <v>160</v>
      </c>
      <c r="FN96" s="9">
        <f t="shared" si="1657"/>
        <v>0</v>
      </c>
      <c r="FO96" s="9">
        <f t="shared" si="1658"/>
        <v>0</v>
      </c>
      <c r="FP96" s="9">
        <f t="shared" si="1659"/>
        <v>0</v>
      </c>
      <c r="FQ96" s="9">
        <f t="shared" si="1660"/>
        <v>0</v>
      </c>
      <c r="FR96" s="9">
        <f t="shared" si="1661"/>
        <v>0</v>
      </c>
      <c r="FS96" s="9">
        <f t="shared" si="1662"/>
        <v>0</v>
      </c>
      <c r="FT96" s="9">
        <f t="shared" si="1663"/>
        <v>0</v>
      </c>
      <c r="FU96" s="9">
        <f t="shared" si="1664"/>
        <v>0</v>
      </c>
      <c r="FV96" s="9">
        <f t="shared" si="1665"/>
        <v>0</v>
      </c>
      <c r="FW96" s="9">
        <f t="shared" si="1666"/>
        <v>0</v>
      </c>
      <c r="FX96" s="9">
        <f t="shared" si="1667"/>
        <v>0</v>
      </c>
      <c r="FY96" s="9">
        <f t="shared" si="1668"/>
        <v>24</v>
      </c>
      <c r="FZ96" s="9">
        <f t="shared" si="1669"/>
        <v>1</v>
      </c>
      <c r="GA96" s="9">
        <f t="shared" si="1670"/>
        <v>0</v>
      </c>
      <c r="GB96" s="9">
        <f t="shared" si="1671"/>
        <v>0</v>
      </c>
      <c r="GC96" s="9">
        <f t="shared" si="1672"/>
        <v>2</v>
      </c>
      <c r="GD96" s="9">
        <f t="shared" si="1673"/>
        <v>1</v>
      </c>
      <c r="GE96" s="9">
        <f t="shared" si="1674"/>
        <v>0</v>
      </c>
      <c r="GF96" s="9">
        <f t="shared" si="1675"/>
        <v>0</v>
      </c>
      <c r="GG96" s="9">
        <f t="shared" si="1676"/>
        <v>0</v>
      </c>
      <c r="GH96" s="9">
        <f t="shared" si="1677"/>
        <v>388</v>
      </c>
      <c r="GI96" s="9">
        <f t="shared" si="1678"/>
        <v>213</v>
      </c>
      <c r="GJ96" s="133"/>
      <c r="GK96" s="134"/>
      <c r="GL96" s="4"/>
      <c r="GM96" s="223"/>
      <c r="GN96" s="4"/>
      <c r="GO96" s="138"/>
      <c r="GQ96" s="9"/>
      <c r="GR96" s="9"/>
      <c r="GS96" s="1"/>
      <c r="GT96" s="128"/>
      <c r="GU96" s="32"/>
      <c r="GV96" s="4"/>
      <c r="GW96" s="4"/>
    </row>
    <row r="97" spans="1:205" ht="24.95" customHeight="1" thickBot="1" x14ac:dyDescent="0.4">
      <c r="A97" s="24"/>
      <c r="B97" s="154"/>
      <c r="C97" s="166"/>
      <c r="D97" s="205"/>
      <c r="E97" s="166"/>
      <c r="F97" s="166"/>
      <c r="G97" s="166"/>
      <c r="H97" s="166"/>
      <c r="I97" s="166"/>
      <c r="J97" s="166"/>
      <c r="K97" s="166"/>
      <c r="L97" s="166"/>
      <c r="M97" s="166"/>
      <c r="N97" s="166"/>
      <c r="O97" s="166"/>
      <c r="P97" s="166"/>
      <c r="Q97" s="166"/>
      <c r="R97" s="166"/>
      <c r="S97" s="166"/>
      <c r="T97" s="166"/>
      <c r="U97" s="166"/>
      <c r="V97" s="166"/>
      <c r="W97" s="166"/>
      <c r="X97" s="166"/>
      <c r="Y97" s="346"/>
      <c r="Z97" s="166"/>
      <c r="AA97" s="166"/>
      <c r="AB97" s="166"/>
      <c r="AC97" s="166"/>
      <c r="AD97" s="166"/>
      <c r="AE97" s="166"/>
      <c r="AF97" s="166"/>
      <c r="AG97" s="166"/>
      <c r="AH97" s="166"/>
      <c r="AI97" s="166"/>
      <c r="AJ97" s="166"/>
      <c r="AK97" s="166"/>
      <c r="AL97" s="166"/>
      <c r="AM97" s="166"/>
      <c r="AN97" s="166"/>
      <c r="AO97" s="166"/>
      <c r="AP97" s="166"/>
      <c r="AQ97" s="166"/>
      <c r="AR97" s="166"/>
      <c r="AS97" s="166"/>
      <c r="AT97" s="166"/>
      <c r="AU97" s="166"/>
      <c r="AV97" s="166"/>
      <c r="AW97" s="166"/>
      <c r="AX97" s="166"/>
      <c r="AY97" s="166"/>
      <c r="AZ97" s="166"/>
      <c r="BA97" s="166"/>
      <c r="BB97" s="166"/>
      <c r="BC97" s="166"/>
      <c r="BD97" s="166"/>
      <c r="BE97" s="166"/>
      <c r="BF97" s="80"/>
      <c r="BG97" s="80"/>
      <c r="BH97" s="166"/>
      <c r="BI97" s="253"/>
      <c r="BJ97" s="4"/>
      <c r="BK97" s="4"/>
      <c r="BL97" s="4"/>
      <c r="BM97" s="141"/>
      <c r="BN97" s="24"/>
      <c r="BO97" s="1" t="s">
        <v>183</v>
      </c>
      <c r="BP97" s="127" t="s">
        <v>91</v>
      </c>
      <c r="BQ97" s="139" t="s">
        <v>84</v>
      </c>
      <c r="BR97" s="143" t="s">
        <v>113</v>
      </c>
      <c r="BS97" s="139" t="s">
        <v>185</v>
      </c>
      <c r="BT97" s="127">
        <v>10</v>
      </c>
      <c r="BU97" s="128">
        <v>1</v>
      </c>
      <c r="BV97" s="128"/>
      <c r="BW97" s="128"/>
      <c r="BX97" s="128"/>
      <c r="BY97" s="1"/>
      <c r="BZ97" s="129">
        <f t="shared" si="1705"/>
        <v>0</v>
      </c>
      <c r="CA97" s="14"/>
      <c r="CB97" s="11">
        <f t="shared" si="1615"/>
        <v>0</v>
      </c>
      <c r="CC97" s="14"/>
      <c r="CD97" s="11">
        <f t="shared" si="1706"/>
        <v>0</v>
      </c>
      <c r="CE97" s="14"/>
      <c r="CF97" s="11">
        <f t="shared" si="1617"/>
        <v>0</v>
      </c>
      <c r="CG97" s="14"/>
      <c r="CH97" s="11">
        <f t="shared" si="1618"/>
        <v>0</v>
      </c>
      <c r="CI97" s="14"/>
      <c r="CJ97" s="11">
        <f t="shared" si="1619"/>
        <v>0</v>
      </c>
      <c r="CK97" s="80">
        <v>0</v>
      </c>
      <c r="CL97" s="80">
        <f t="shared" ref="CL97" si="1716">BY97*BW97*0.05</f>
        <v>0</v>
      </c>
      <c r="CM97" s="14"/>
      <c r="CN97" s="11"/>
      <c r="CO97" s="14"/>
      <c r="CP97" s="80">
        <f t="shared" ref="CP97" si="1717">SUM(CO97)*3*BU97/5</f>
        <v>0</v>
      </c>
      <c r="CQ97" s="14">
        <v>1</v>
      </c>
      <c r="CR97" s="82">
        <f>SUM(CQ97*BU97*(15))</f>
        <v>15</v>
      </c>
      <c r="CS97" s="14"/>
      <c r="CT97" s="11">
        <f t="shared" ref="CT97" si="1718">SUM(CS97*BU97*3)</f>
        <v>0</v>
      </c>
      <c r="CU97" s="14"/>
      <c r="CV97" s="80">
        <f t="shared" si="1622"/>
        <v>0</v>
      </c>
      <c r="CW97" s="14"/>
      <c r="CX97" s="80">
        <f t="shared" ref="CX97" si="1719">SUM(CW97*BU97*2/3)</f>
        <v>0</v>
      </c>
      <c r="CY97" s="14"/>
      <c r="CZ97" s="11">
        <f t="shared" ref="CZ97" si="1720">SUM(CY97*BU97)</f>
        <v>0</v>
      </c>
      <c r="DA97" s="14"/>
      <c r="DB97" s="11">
        <f t="shared" si="1624"/>
        <v>0</v>
      </c>
      <c r="DC97" s="14"/>
      <c r="DD97" s="80">
        <f t="shared" ref="DD97" si="1721">SUM(DC97*BU97*2)</f>
        <v>0</v>
      </c>
      <c r="DE97" s="14"/>
      <c r="DF97" s="80">
        <f t="shared" ref="DF97" si="1722">SUM(BW97*DE97*6)</f>
        <v>0</v>
      </c>
      <c r="DG97" s="14"/>
      <c r="DH97" s="80">
        <f t="shared" si="1626"/>
        <v>0</v>
      </c>
      <c r="DI97" s="14"/>
      <c r="DJ97" s="11">
        <f>SUM(DI97*BU97/3)</f>
        <v>0</v>
      </c>
      <c r="DK97" s="14"/>
      <c r="DL97" s="80">
        <f t="shared" ref="DL97" si="1723">SUM(BW97*DK97*8)</f>
        <v>0</v>
      </c>
      <c r="DM97" s="14"/>
      <c r="DN97" s="80">
        <f>DM97*3*BX97*8</f>
        <v>0</v>
      </c>
      <c r="DO97" s="14"/>
      <c r="DP97" s="80">
        <f t="shared" ref="DP97" si="1724">SUM(DO97*BX97*4*6)</f>
        <v>0</v>
      </c>
      <c r="DQ97" s="14"/>
      <c r="DR97" s="10">
        <f t="shared" si="1715"/>
        <v>0</v>
      </c>
      <c r="DS97" s="81">
        <f t="shared" si="1630"/>
        <v>15</v>
      </c>
      <c r="DT97" s="81">
        <f t="shared" si="1631"/>
        <v>0</v>
      </c>
      <c r="DU97" s="112">
        <f t="shared" si="1202"/>
        <v>0</v>
      </c>
      <c r="DV97" s="140"/>
      <c r="DW97" s="4"/>
      <c r="DX97" s="4"/>
      <c r="DY97" s="4"/>
      <c r="DZ97" s="141"/>
      <c r="EA97" s="24"/>
      <c r="EB97" s="10"/>
      <c r="EC97" s="167"/>
      <c r="ED97" s="167"/>
      <c r="EE97" s="4"/>
      <c r="EF97" s="4"/>
      <c r="EG97" s="4"/>
      <c r="EH97" s="4"/>
      <c r="EI97" s="4"/>
      <c r="EJ97" s="4"/>
      <c r="EK97" s="4"/>
      <c r="EL97" s="4"/>
      <c r="EM97" s="4"/>
      <c r="EN97" s="4"/>
      <c r="EO97" s="9">
        <f t="shared" si="1632"/>
        <v>0</v>
      </c>
      <c r="EP97" s="9">
        <f t="shared" si="1633"/>
        <v>0</v>
      </c>
      <c r="EQ97" s="9">
        <f t="shared" si="1634"/>
        <v>0</v>
      </c>
      <c r="ER97" s="9">
        <f t="shared" si="1635"/>
        <v>0</v>
      </c>
      <c r="ES97" s="9">
        <f t="shared" si="1636"/>
        <v>0</v>
      </c>
      <c r="ET97" s="9">
        <f t="shared" si="1637"/>
        <v>0</v>
      </c>
      <c r="EU97" s="9">
        <f t="shared" si="1638"/>
        <v>0</v>
      </c>
      <c r="EV97" s="9">
        <f t="shared" si="1639"/>
        <v>0</v>
      </c>
      <c r="EW97" s="9">
        <f t="shared" si="1640"/>
        <v>0</v>
      </c>
      <c r="EX97" s="9">
        <f t="shared" si="1641"/>
        <v>0</v>
      </c>
      <c r="EY97" s="9">
        <f t="shared" si="1642"/>
        <v>0</v>
      </c>
      <c r="EZ97" s="9">
        <f t="shared" si="1643"/>
        <v>0</v>
      </c>
      <c r="FA97" s="9">
        <f t="shared" si="1644"/>
        <v>0</v>
      </c>
      <c r="FB97" s="9">
        <f t="shared" si="1645"/>
        <v>0</v>
      </c>
      <c r="FC97" s="9">
        <f t="shared" si="1646"/>
        <v>0</v>
      </c>
      <c r="FD97" s="9">
        <f t="shared" si="1647"/>
        <v>1</v>
      </c>
      <c r="FE97" s="9">
        <f t="shared" si="1648"/>
        <v>15</v>
      </c>
      <c r="FF97" s="9">
        <f t="shared" si="1649"/>
        <v>0</v>
      </c>
      <c r="FG97" s="9">
        <f t="shared" si="1650"/>
        <v>0</v>
      </c>
      <c r="FH97" s="9">
        <f t="shared" si="1651"/>
        <v>0</v>
      </c>
      <c r="FI97" s="9">
        <f t="shared" si="1652"/>
        <v>0</v>
      </c>
      <c r="FJ97" s="9">
        <f t="shared" si="1653"/>
        <v>0</v>
      </c>
      <c r="FK97" s="9">
        <f t="shared" si="1654"/>
        <v>0</v>
      </c>
      <c r="FL97" s="9">
        <f t="shared" si="1655"/>
        <v>0</v>
      </c>
      <c r="FM97" s="9">
        <f t="shared" si="1656"/>
        <v>0</v>
      </c>
      <c r="FN97" s="9">
        <f t="shared" si="1657"/>
        <v>0</v>
      </c>
      <c r="FO97" s="9">
        <f t="shared" si="1658"/>
        <v>0</v>
      </c>
      <c r="FP97" s="9">
        <f t="shared" si="1659"/>
        <v>0</v>
      </c>
      <c r="FQ97" s="9">
        <f t="shared" si="1660"/>
        <v>0</v>
      </c>
      <c r="FR97" s="9">
        <f t="shared" si="1661"/>
        <v>0</v>
      </c>
      <c r="FS97" s="9">
        <f t="shared" si="1662"/>
        <v>0</v>
      </c>
      <c r="FT97" s="9">
        <f t="shared" si="1663"/>
        <v>0</v>
      </c>
      <c r="FU97" s="9">
        <f t="shared" si="1664"/>
        <v>0</v>
      </c>
      <c r="FV97" s="9">
        <f t="shared" si="1665"/>
        <v>0</v>
      </c>
      <c r="FW97" s="9">
        <f t="shared" si="1666"/>
        <v>0</v>
      </c>
      <c r="FX97" s="9">
        <f t="shared" si="1667"/>
        <v>0</v>
      </c>
      <c r="FY97" s="9">
        <f t="shared" si="1668"/>
        <v>0</v>
      </c>
      <c r="FZ97" s="9">
        <f t="shared" si="1669"/>
        <v>0</v>
      </c>
      <c r="GA97" s="9">
        <f t="shared" si="1670"/>
        <v>0</v>
      </c>
      <c r="GB97" s="9">
        <f t="shared" si="1671"/>
        <v>0</v>
      </c>
      <c r="GC97" s="9">
        <f t="shared" si="1672"/>
        <v>0</v>
      </c>
      <c r="GD97" s="9">
        <f t="shared" si="1673"/>
        <v>0</v>
      </c>
      <c r="GE97" s="9">
        <f t="shared" si="1674"/>
        <v>0</v>
      </c>
      <c r="GF97" s="9">
        <f t="shared" si="1675"/>
        <v>0</v>
      </c>
      <c r="GG97" s="9">
        <f t="shared" si="1676"/>
        <v>0</v>
      </c>
      <c r="GH97" s="9">
        <f t="shared" si="1677"/>
        <v>15</v>
      </c>
      <c r="GI97" s="9">
        <f t="shared" si="1678"/>
        <v>0</v>
      </c>
      <c r="GJ97" s="133"/>
      <c r="GK97" s="134"/>
      <c r="GL97" s="4"/>
      <c r="GM97" s="223"/>
      <c r="GN97" s="4"/>
      <c r="GO97" s="138"/>
      <c r="GQ97" s="9"/>
      <c r="GR97" s="9"/>
      <c r="GS97" s="1"/>
      <c r="GT97" s="128"/>
      <c r="GU97" s="32"/>
      <c r="GV97" s="4"/>
      <c r="GW97" s="4"/>
    </row>
    <row r="98" spans="1:205" ht="24.95" customHeight="1" thickBot="1" x14ac:dyDescent="0.35">
      <c r="A98" s="26">
        <v>13</v>
      </c>
      <c r="B98" s="64" t="s">
        <v>63</v>
      </c>
      <c r="C98" s="250" t="s">
        <v>57</v>
      </c>
      <c r="D98" s="105">
        <v>1</v>
      </c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107">
        <f>SUM(O99:O106)</f>
        <v>40</v>
      </c>
      <c r="P98" s="107">
        <f t="shared" ref="P98:BG98" si="1725">SUM(P99:P106)</f>
        <v>26</v>
      </c>
      <c r="Q98" s="107">
        <f t="shared" si="1725"/>
        <v>52</v>
      </c>
      <c r="R98" s="107">
        <f t="shared" si="1725"/>
        <v>2</v>
      </c>
      <c r="S98" s="107">
        <f t="shared" si="1725"/>
        <v>4</v>
      </c>
      <c r="T98" s="107">
        <f t="shared" si="1725"/>
        <v>0</v>
      </c>
      <c r="U98" s="107">
        <f t="shared" si="1725"/>
        <v>0</v>
      </c>
      <c r="V98" s="107">
        <f t="shared" si="1725"/>
        <v>0</v>
      </c>
      <c r="W98" s="107">
        <f t="shared" si="1725"/>
        <v>0</v>
      </c>
      <c r="X98" s="107">
        <f t="shared" si="1725"/>
        <v>0</v>
      </c>
      <c r="Y98" s="336">
        <f t="shared" si="1725"/>
        <v>6.8</v>
      </c>
      <c r="Z98" s="107">
        <f t="shared" si="1725"/>
        <v>0</v>
      </c>
      <c r="AA98" s="107">
        <f t="shared" si="1725"/>
        <v>0</v>
      </c>
      <c r="AB98" s="107">
        <f t="shared" si="1725"/>
        <v>0</v>
      </c>
      <c r="AC98" s="107">
        <f t="shared" si="1725"/>
        <v>0</v>
      </c>
      <c r="AD98" s="107">
        <f t="shared" si="1725"/>
        <v>0</v>
      </c>
      <c r="AE98" s="107">
        <f t="shared" si="1725"/>
        <v>0</v>
      </c>
      <c r="AF98" s="107">
        <f t="shared" si="1725"/>
        <v>0</v>
      </c>
      <c r="AG98" s="107">
        <f t="shared" si="1725"/>
        <v>0</v>
      </c>
      <c r="AH98" s="107">
        <f t="shared" si="1725"/>
        <v>0</v>
      </c>
      <c r="AI98" s="107">
        <f t="shared" si="1725"/>
        <v>0</v>
      </c>
      <c r="AJ98" s="107">
        <f t="shared" si="1725"/>
        <v>0</v>
      </c>
      <c r="AK98" s="107">
        <f t="shared" si="1725"/>
        <v>0</v>
      </c>
      <c r="AL98" s="107">
        <f t="shared" si="1725"/>
        <v>1</v>
      </c>
      <c r="AM98" s="107">
        <f t="shared" si="1725"/>
        <v>116</v>
      </c>
      <c r="AN98" s="107">
        <f t="shared" si="1725"/>
        <v>0</v>
      </c>
      <c r="AO98" s="107">
        <f t="shared" si="1725"/>
        <v>0</v>
      </c>
      <c r="AP98" s="107">
        <f t="shared" si="1725"/>
        <v>0</v>
      </c>
      <c r="AQ98" s="107">
        <f t="shared" si="1725"/>
        <v>0</v>
      </c>
      <c r="AR98" s="107">
        <f t="shared" si="1725"/>
        <v>0</v>
      </c>
      <c r="AS98" s="107">
        <f t="shared" si="1725"/>
        <v>0</v>
      </c>
      <c r="AT98" s="107">
        <f t="shared" si="1725"/>
        <v>1</v>
      </c>
      <c r="AU98" s="107">
        <f t="shared" si="1725"/>
        <v>0</v>
      </c>
      <c r="AV98" s="107">
        <f t="shared" si="1725"/>
        <v>0</v>
      </c>
      <c r="AW98" s="107">
        <f>SUM(AW99:AW106)</f>
        <v>19.333333333333332</v>
      </c>
      <c r="AX98" s="107">
        <f t="shared" si="1725"/>
        <v>0</v>
      </c>
      <c r="AY98" s="107">
        <f t="shared" si="1725"/>
        <v>0</v>
      </c>
      <c r="AZ98" s="107">
        <f t="shared" si="1725"/>
        <v>0</v>
      </c>
      <c r="BA98" s="107">
        <f t="shared" si="1725"/>
        <v>0</v>
      </c>
      <c r="BB98" s="107">
        <f t="shared" si="1725"/>
        <v>0</v>
      </c>
      <c r="BC98" s="107">
        <f t="shared" si="1725"/>
        <v>0</v>
      </c>
      <c r="BD98" s="107">
        <f t="shared" si="1725"/>
        <v>0</v>
      </c>
      <c r="BE98" s="107">
        <f t="shared" si="1725"/>
        <v>0</v>
      </c>
      <c r="BF98" s="107">
        <f t="shared" si="1725"/>
        <v>238.13333333333335</v>
      </c>
      <c r="BG98" s="107">
        <f t="shared" si="1725"/>
        <v>96</v>
      </c>
      <c r="BH98" s="108"/>
      <c r="BI98" s="109"/>
      <c r="BJ98" s="21"/>
      <c r="BK98" s="21"/>
      <c r="BL98" s="21"/>
      <c r="BM98" s="266"/>
      <c r="BN98" s="26">
        <v>13</v>
      </c>
      <c r="BO98" s="64" t="s">
        <v>63</v>
      </c>
      <c r="BP98" s="250" t="s">
        <v>57</v>
      </c>
      <c r="BQ98" s="105">
        <v>1</v>
      </c>
      <c r="BR98" s="21"/>
      <c r="BS98" s="21"/>
      <c r="BT98" s="21"/>
      <c r="BU98" s="21"/>
      <c r="BV98" s="21"/>
      <c r="BW98" s="21"/>
      <c r="BX98" s="21"/>
      <c r="BY98" s="106">
        <f>SUM(BY99:BY106)</f>
        <v>132</v>
      </c>
      <c r="BZ98" s="106">
        <f t="shared" ref="BZ98:DT98" si="1726">SUM(BZ99:BZ106)</f>
        <v>132</v>
      </c>
      <c r="CA98" s="106">
        <f t="shared" si="1726"/>
        <v>80</v>
      </c>
      <c r="CB98" s="111">
        <f>SUM(CB99:CB106)</f>
        <v>80</v>
      </c>
      <c r="CC98" s="106">
        <f t="shared" si="1726"/>
        <v>52</v>
      </c>
      <c r="CD98" s="106">
        <f t="shared" si="1726"/>
        <v>104</v>
      </c>
      <c r="CE98" s="106">
        <f t="shared" si="1726"/>
        <v>0</v>
      </c>
      <c r="CF98" s="106">
        <f t="shared" si="1726"/>
        <v>0</v>
      </c>
      <c r="CG98" s="106">
        <f t="shared" si="1726"/>
        <v>0</v>
      </c>
      <c r="CH98" s="106">
        <f t="shared" si="1726"/>
        <v>0</v>
      </c>
      <c r="CI98" s="106">
        <f t="shared" si="1726"/>
        <v>0</v>
      </c>
      <c r="CJ98" s="106">
        <f t="shared" si="1726"/>
        <v>0</v>
      </c>
      <c r="CK98" s="106">
        <f t="shared" si="1726"/>
        <v>8</v>
      </c>
      <c r="CL98" s="106">
        <f t="shared" si="1726"/>
        <v>13.2</v>
      </c>
      <c r="CM98" s="106">
        <f t="shared" si="1726"/>
        <v>0</v>
      </c>
      <c r="CN98" s="106">
        <f t="shared" si="1726"/>
        <v>0</v>
      </c>
      <c r="CO98" s="106">
        <f t="shared" si="1726"/>
        <v>0</v>
      </c>
      <c r="CP98" s="106">
        <f t="shared" si="1726"/>
        <v>0</v>
      </c>
      <c r="CQ98" s="106">
        <f t="shared" si="1726"/>
        <v>0</v>
      </c>
      <c r="CR98" s="106">
        <f t="shared" si="1726"/>
        <v>0</v>
      </c>
      <c r="CS98" s="106">
        <f t="shared" si="1726"/>
        <v>0</v>
      </c>
      <c r="CT98" s="106">
        <f t="shared" si="1726"/>
        <v>0</v>
      </c>
      <c r="CU98" s="106">
        <f t="shared" si="1726"/>
        <v>1</v>
      </c>
      <c r="CV98" s="106">
        <f t="shared" si="1726"/>
        <v>0</v>
      </c>
      <c r="CW98" s="106">
        <f t="shared" si="1726"/>
        <v>0</v>
      </c>
      <c r="CX98" s="106">
        <f t="shared" si="1726"/>
        <v>0</v>
      </c>
      <c r="CY98" s="106">
        <f t="shared" si="1726"/>
        <v>2</v>
      </c>
      <c r="CZ98" s="106">
        <f t="shared" si="1726"/>
        <v>232</v>
      </c>
      <c r="DA98" s="106">
        <f t="shared" si="1726"/>
        <v>0</v>
      </c>
      <c r="DB98" s="106">
        <f t="shared" si="1726"/>
        <v>0</v>
      </c>
      <c r="DC98" s="106">
        <f t="shared" si="1726"/>
        <v>0</v>
      </c>
      <c r="DD98" s="106">
        <f t="shared" si="1726"/>
        <v>0</v>
      </c>
      <c r="DE98" s="106">
        <f t="shared" si="1726"/>
        <v>0</v>
      </c>
      <c r="DF98" s="175">
        <f>SUM(DF99:DF106)</f>
        <v>0</v>
      </c>
      <c r="DG98" s="106">
        <f t="shared" si="1726"/>
        <v>0</v>
      </c>
      <c r="DH98" s="106">
        <f t="shared" si="1726"/>
        <v>0</v>
      </c>
      <c r="DI98" s="106">
        <f t="shared" si="1726"/>
        <v>0</v>
      </c>
      <c r="DJ98" s="106">
        <f t="shared" si="1726"/>
        <v>0</v>
      </c>
      <c r="DK98" s="106">
        <f t="shared" si="1726"/>
        <v>2</v>
      </c>
      <c r="DL98" s="106">
        <f t="shared" si="1726"/>
        <v>32</v>
      </c>
      <c r="DM98" s="106">
        <f t="shared" si="1726"/>
        <v>0</v>
      </c>
      <c r="DN98" s="106">
        <f t="shared" si="1726"/>
        <v>0</v>
      </c>
      <c r="DO98" s="106">
        <f t="shared" si="1726"/>
        <v>0</v>
      </c>
      <c r="DP98" s="106">
        <f t="shared" si="1726"/>
        <v>0</v>
      </c>
      <c r="DQ98" s="106">
        <f t="shared" si="1726"/>
        <v>0</v>
      </c>
      <c r="DR98" s="106">
        <f t="shared" si="1726"/>
        <v>0</v>
      </c>
      <c r="DS98" s="109">
        <f>SUM(DS99:DS106)</f>
        <v>469.2</v>
      </c>
      <c r="DT98" s="106">
        <f t="shared" si="1726"/>
        <v>224</v>
      </c>
      <c r="DU98" s="112">
        <f t="shared" si="1202"/>
        <v>224</v>
      </c>
      <c r="DV98" s="267"/>
      <c r="DW98" s="42"/>
      <c r="DX98" s="21"/>
      <c r="DY98" s="21"/>
      <c r="DZ98" s="266"/>
      <c r="EA98" s="26">
        <v>13</v>
      </c>
      <c r="EB98" s="64" t="s">
        <v>63</v>
      </c>
      <c r="EC98" s="250" t="s">
        <v>57</v>
      </c>
      <c r="ED98" s="105">
        <v>1</v>
      </c>
      <c r="EE98" s="21"/>
      <c r="EF98" s="21"/>
      <c r="EG98" s="21"/>
      <c r="EH98" s="21"/>
      <c r="EI98" s="21"/>
      <c r="EJ98" s="21"/>
      <c r="EK98" s="21"/>
      <c r="EL98" s="21"/>
      <c r="EM98" s="21"/>
      <c r="EN98" s="21"/>
      <c r="EO98" s="107">
        <f>SUM(EO99:EO106)</f>
        <v>120</v>
      </c>
      <c r="EP98" s="107">
        <f t="shared" ref="EP98:GK98" si="1727">SUM(EP99:EP106)</f>
        <v>78</v>
      </c>
      <c r="EQ98" s="107">
        <f t="shared" si="1727"/>
        <v>156</v>
      </c>
      <c r="ER98" s="107">
        <f t="shared" si="1727"/>
        <v>2</v>
      </c>
      <c r="ES98" s="107">
        <f t="shared" si="1727"/>
        <v>4</v>
      </c>
      <c r="ET98" s="107">
        <f t="shared" si="1727"/>
        <v>0</v>
      </c>
      <c r="EU98" s="107">
        <f t="shared" si="1727"/>
        <v>0</v>
      </c>
      <c r="EV98" s="107">
        <f t="shared" si="1727"/>
        <v>0</v>
      </c>
      <c r="EW98" s="107">
        <f t="shared" si="1727"/>
        <v>0</v>
      </c>
      <c r="EX98" s="107">
        <f t="shared" si="1727"/>
        <v>8</v>
      </c>
      <c r="EY98" s="107">
        <f t="shared" si="1727"/>
        <v>20</v>
      </c>
      <c r="EZ98" s="107">
        <f t="shared" si="1727"/>
        <v>0</v>
      </c>
      <c r="FA98" s="107">
        <f t="shared" si="1727"/>
        <v>0</v>
      </c>
      <c r="FB98" s="107">
        <f t="shared" si="1727"/>
        <v>0</v>
      </c>
      <c r="FC98" s="107">
        <f t="shared" si="1727"/>
        <v>0</v>
      </c>
      <c r="FD98" s="107">
        <f t="shared" si="1727"/>
        <v>0</v>
      </c>
      <c r="FE98" s="107">
        <f t="shared" si="1727"/>
        <v>0</v>
      </c>
      <c r="FF98" s="107">
        <f t="shared" si="1727"/>
        <v>0</v>
      </c>
      <c r="FG98" s="107">
        <f t="shared" si="1727"/>
        <v>0</v>
      </c>
      <c r="FH98" s="107">
        <f t="shared" si="1727"/>
        <v>1</v>
      </c>
      <c r="FI98" s="107">
        <f t="shared" si="1727"/>
        <v>0</v>
      </c>
      <c r="FJ98" s="107">
        <f t="shared" si="1727"/>
        <v>0</v>
      </c>
      <c r="FK98" s="107">
        <f t="shared" si="1727"/>
        <v>0</v>
      </c>
      <c r="FL98" s="107">
        <f t="shared" si="1727"/>
        <v>3</v>
      </c>
      <c r="FM98" s="107">
        <f t="shared" si="1727"/>
        <v>348</v>
      </c>
      <c r="FN98" s="107">
        <f t="shared" si="1727"/>
        <v>0</v>
      </c>
      <c r="FO98" s="107">
        <f t="shared" si="1727"/>
        <v>0</v>
      </c>
      <c r="FP98" s="107">
        <f t="shared" si="1727"/>
        <v>0</v>
      </c>
      <c r="FQ98" s="107">
        <f t="shared" si="1727"/>
        <v>0</v>
      </c>
      <c r="FR98" s="107">
        <f t="shared" si="1727"/>
        <v>0</v>
      </c>
      <c r="FS98" s="107">
        <f t="shared" si="1727"/>
        <v>0</v>
      </c>
      <c r="FT98" s="107">
        <f t="shared" si="1727"/>
        <v>1</v>
      </c>
      <c r="FU98" s="107">
        <f t="shared" ref="FU98:FV98" si="1728">SUM(FU99:FU106)</f>
        <v>0</v>
      </c>
      <c r="FV98" s="107">
        <f t="shared" si="1728"/>
        <v>0</v>
      </c>
      <c r="FW98" s="107">
        <f t="shared" si="1727"/>
        <v>19.333333333333332</v>
      </c>
      <c r="FX98" s="107">
        <f t="shared" si="1727"/>
        <v>0</v>
      </c>
      <c r="FY98" s="107">
        <f t="shared" si="1727"/>
        <v>32</v>
      </c>
      <c r="FZ98" s="107">
        <f t="shared" si="1727"/>
        <v>2</v>
      </c>
      <c r="GA98" s="107">
        <f t="shared" si="1727"/>
        <v>0</v>
      </c>
      <c r="GB98" s="107">
        <f t="shared" si="1727"/>
        <v>0</v>
      </c>
      <c r="GC98" s="107">
        <f t="shared" si="1727"/>
        <v>0</v>
      </c>
      <c r="GD98" s="107">
        <f t="shared" si="1727"/>
        <v>0</v>
      </c>
      <c r="GE98" s="107">
        <f t="shared" si="1727"/>
        <v>0</v>
      </c>
      <c r="GF98" s="107">
        <f t="shared" si="1727"/>
        <v>0</v>
      </c>
      <c r="GG98" s="107">
        <f t="shared" si="1727"/>
        <v>0</v>
      </c>
      <c r="GH98" s="107">
        <f t="shared" si="1727"/>
        <v>707.33333333333326</v>
      </c>
      <c r="GI98" s="107">
        <f t="shared" si="1727"/>
        <v>320</v>
      </c>
      <c r="GJ98" s="107">
        <f t="shared" si="1727"/>
        <v>0</v>
      </c>
      <c r="GK98" s="107">
        <f t="shared" si="1727"/>
        <v>0</v>
      </c>
      <c r="GL98" s="42"/>
      <c r="GM98" s="268" t="s">
        <v>144</v>
      </c>
      <c r="GN98" s="269"/>
      <c r="GO98" s="270">
        <v>550</v>
      </c>
      <c r="GQ98" s="9"/>
      <c r="GR98" s="9"/>
      <c r="GS98" s="117"/>
      <c r="GT98" s="117"/>
      <c r="GU98" s="33"/>
      <c r="GV98" s="4"/>
      <c r="GW98" s="40"/>
    </row>
    <row r="99" spans="1:205" ht="24.95" customHeight="1" x14ac:dyDescent="0.35">
      <c r="A99" s="24"/>
      <c r="B99" s="1" t="s">
        <v>103</v>
      </c>
      <c r="C99" s="127" t="s">
        <v>91</v>
      </c>
      <c r="D99" s="127" t="s">
        <v>84</v>
      </c>
      <c r="E99" s="128" t="s">
        <v>113</v>
      </c>
      <c r="F99" s="128" t="s">
        <v>165</v>
      </c>
      <c r="G99" s="127">
        <v>1</v>
      </c>
      <c r="H99" s="128">
        <v>58</v>
      </c>
      <c r="I99" s="128">
        <v>1</v>
      </c>
      <c r="J99" s="128">
        <v>2</v>
      </c>
      <c r="K99" s="128">
        <f>SUM(J99)*2</f>
        <v>4</v>
      </c>
      <c r="L99" s="1">
        <v>68</v>
      </c>
      <c r="M99" s="129">
        <f t="shared" ref="M99" si="1729">SUM(N99+P99+R99+T99+V99)</f>
        <v>68</v>
      </c>
      <c r="N99" s="14">
        <v>40</v>
      </c>
      <c r="O99" s="11">
        <f t="shared" ref="O99" si="1730">SUM(N99)*I99</f>
        <v>40</v>
      </c>
      <c r="P99" s="11">
        <v>26</v>
      </c>
      <c r="Q99" s="11">
        <f t="shared" ref="Q99" si="1731">J99*P99</f>
        <v>52</v>
      </c>
      <c r="R99" s="11">
        <v>2</v>
      </c>
      <c r="S99" s="11">
        <f t="shared" ref="S99" si="1732">SUM(R99)*J99</f>
        <v>4</v>
      </c>
      <c r="T99" s="11"/>
      <c r="U99" s="11">
        <f t="shared" ref="U99" si="1733">SUM(T99)*K99</f>
        <v>0</v>
      </c>
      <c r="V99" s="220"/>
      <c r="W99" s="221">
        <f t="shared" ref="W99" si="1734">SUM(V99)*J99*5</f>
        <v>0</v>
      </c>
      <c r="X99" s="80">
        <f t="shared" ref="X99" si="1735">SUM(J99*AX99*2+K99*AZ99*2)</f>
        <v>0</v>
      </c>
      <c r="Y99" s="355">
        <f>SUM(L99*5/100*J99)</f>
        <v>6.8</v>
      </c>
      <c r="Z99" s="220"/>
      <c r="AA99" s="221"/>
      <c r="AB99" s="220"/>
      <c r="AC99" s="222">
        <f t="shared" ref="AC99" si="1736">SUM(AB99)*3*H99/5</f>
        <v>0</v>
      </c>
      <c r="AD99" s="220"/>
      <c r="AE99" s="221">
        <f t="shared" ref="AE99" si="1737">SUM(AD99*H99*(30+4))</f>
        <v>0</v>
      </c>
      <c r="AF99" s="220"/>
      <c r="AG99" s="221">
        <f t="shared" ref="AG99" si="1738">SUM(AF99*H99*3)</f>
        <v>0</v>
      </c>
      <c r="AH99" s="220"/>
      <c r="AI99" s="80">
        <f t="shared" ref="AI99" si="1739">SUM(AH99*H99/3)</f>
        <v>0</v>
      </c>
      <c r="AJ99" s="220"/>
      <c r="AK99" s="80">
        <f t="shared" ref="AK99" si="1740">SUM(AJ99*H99*2/3)</f>
        <v>0</v>
      </c>
      <c r="AL99" s="220">
        <v>1</v>
      </c>
      <c r="AM99" s="11">
        <f t="shared" ref="AM99" si="1741">SUM(AL99*H99*2)</f>
        <v>116</v>
      </c>
      <c r="AN99" s="220"/>
      <c r="AO99" s="221">
        <f t="shared" ref="AO99" si="1742">SUM(AN99*J99)</f>
        <v>0</v>
      </c>
      <c r="AP99" s="220"/>
      <c r="AQ99" s="222">
        <f t="shared" ref="AQ99" si="1743">SUM(AP99*H99*2)</f>
        <v>0</v>
      </c>
      <c r="AR99" s="220"/>
      <c r="AS99" s="80">
        <f>AR99*J99*6</f>
        <v>0</v>
      </c>
      <c r="AT99" s="14">
        <v>1</v>
      </c>
      <c r="AV99" s="220"/>
      <c r="AW99" s="80">
        <f>AT99*H99/3</f>
        <v>19.333333333333332</v>
      </c>
      <c r="AX99" s="220"/>
      <c r="AY99" s="80">
        <f t="shared" ref="AY99" si="1744">SUM(J99*AX99*8)</f>
        <v>0</v>
      </c>
      <c r="AZ99" s="220"/>
      <c r="BA99" s="80">
        <f t="shared" ref="BA99" si="1745">SUM(AZ99*K99*5*6)</f>
        <v>0</v>
      </c>
      <c r="BB99" s="220"/>
      <c r="BC99" s="222">
        <f t="shared" ref="BC99" si="1746">SUM(BB99*K99*4*6)</f>
        <v>0</v>
      </c>
      <c r="BD99" s="220"/>
      <c r="BE99" s="10">
        <f t="shared" ref="BE99" si="1747">SUM(BD99*50)</f>
        <v>0</v>
      </c>
      <c r="BF99" s="81">
        <f>O99+Q99+S99+U99+W99+X99+Y99+AA99+AC99+AE99+AG99+AI99+AK99+AM99+AO99+AQ99+AS99+AW99+AY99+BA99+BC99+BE99</f>
        <v>238.13333333333335</v>
      </c>
      <c r="BG99" s="81">
        <f>BA99+AY99+AS99+AQ99+X99+W99+U99+S99+Q99+O99</f>
        <v>96</v>
      </c>
      <c r="BH99" s="81"/>
      <c r="BI99" s="81"/>
      <c r="BJ99" s="1"/>
      <c r="BK99" s="1"/>
      <c r="BL99" s="1"/>
      <c r="BM99" s="176"/>
      <c r="BN99" s="24"/>
      <c r="BO99" s="1" t="s">
        <v>98</v>
      </c>
      <c r="BP99" s="127" t="s">
        <v>91</v>
      </c>
      <c r="BQ99" s="127" t="s">
        <v>84</v>
      </c>
      <c r="BR99" s="128" t="s">
        <v>113</v>
      </c>
      <c r="BS99" s="128" t="s">
        <v>174</v>
      </c>
      <c r="BT99" s="127">
        <v>2</v>
      </c>
      <c r="BU99" s="128">
        <v>58</v>
      </c>
      <c r="BV99" s="128">
        <v>1</v>
      </c>
      <c r="BW99" s="128">
        <v>2</v>
      </c>
      <c r="BX99" s="128">
        <f>SUM(BW99)*2</f>
        <v>4</v>
      </c>
      <c r="BY99" s="1">
        <v>100</v>
      </c>
      <c r="BZ99" s="129">
        <f t="shared" ref="BZ99:BZ100" si="1748">SUM(CA99+CC99+CE99+CG99+CI99)</f>
        <v>100</v>
      </c>
      <c r="CA99" s="14">
        <v>60</v>
      </c>
      <c r="CB99" s="11">
        <f t="shared" ref="CB99:CB100" si="1749">SUM(CA99)*BV99</f>
        <v>60</v>
      </c>
      <c r="CC99" s="14">
        <v>40</v>
      </c>
      <c r="CD99" s="11">
        <f t="shared" ref="CD99" si="1750">BW99*CC99</f>
        <v>80</v>
      </c>
      <c r="CE99" s="14"/>
      <c r="CF99" s="11">
        <f t="shared" ref="CF99:CF100" si="1751">SUM(CE99)*BW99</f>
        <v>0</v>
      </c>
      <c r="CG99" s="14"/>
      <c r="CH99" s="11">
        <f t="shared" ref="CH99:CH100" si="1752">SUM(CG99)*BX99</f>
        <v>0</v>
      </c>
      <c r="CI99" s="14"/>
      <c r="CJ99" s="11">
        <f t="shared" ref="CJ99:CJ100" si="1753">SUM(CI99)*BW99*5</f>
        <v>0</v>
      </c>
      <c r="CK99" s="80">
        <f t="shared" ref="CK99" si="1754">SUM(BW99*DK99*2+BX99*DM99*2)</f>
        <v>4</v>
      </c>
      <c r="CL99" s="81">
        <f>SUM(BY99*5/100*BW99)</f>
        <v>10</v>
      </c>
      <c r="CM99" s="14"/>
      <c r="CN99" s="11"/>
      <c r="CO99" s="14"/>
      <c r="CP99" s="80">
        <f t="shared" ref="CP99:CP100" si="1755">SUM(CO99)*3*BU99/5</f>
        <v>0</v>
      </c>
      <c r="CQ99" s="14"/>
      <c r="CR99" s="82">
        <f t="shared" ref="CR99:CR100" si="1756">SUM(CQ99*BU99*(30+4))</f>
        <v>0</v>
      </c>
      <c r="CS99" s="14"/>
      <c r="CT99" s="11">
        <f t="shared" ref="CT99:CT100" si="1757">SUM(CS99*BU99*3)</f>
        <v>0</v>
      </c>
      <c r="CU99" s="14"/>
      <c r="CV99" s="80">
        <f t="shared" ref="CV99:CV100" si="1758">SUM(CU99*BU99/3)</f>
        <v>0</v>
      </c>
      <c r="CW99" s="14"/>
      <c r="CX99" s="80">
        <f t="shared" ref="CX99:CX100" si="1759">SUM(CW99*BU99*2/3)</f>
        <v>0</v>
      </c>
      <c r="CY99" s="14">
        <v>1</v>
      </c>
      <c r="CZ99" s="11">
        <f t="shared" ref="CZ99" si="1760">SUM(CY99*BU99)*2</f>
        <v>116</v>
      </c>
      <c r="DA99" s="14"/>
      <c r="DB99" s="11">
        <f t="shared" ref="DB99" si="1761">SUM(DA99*BW99)</f>
        <v>0</v>
      </c>
      <c r="DC99" s="14"/>
      <c r="DD99" s="80">
        <f t="shared" ref="DD99" si="1762">SUM(DC99*BU99*2)</f>
        <v>0</v>
      </c>
      <c r="DE99" s="14"/>
      <c r="DF99" s="80">
        <f>DE99*BW99*6</f>
        <v>0</v>
      </c>
      <c r="DG99" s="14"/>
      <c r="DH99" s="80">
        <f t="shared" ref="DH99:DH100" si="1763">DG99*BU99/3</f>
        <v>0</v>
      </c>
      <c r="DI99" s="14"/>
      <c r="DJ99" s="11">
        <f t="shared" ref="DJ99" si="1764">SUM(DI99*BU99/3)</f>
        <v>0</v>
      </c>
      <c r="DK99" s="14">
        <v>1</v>
      </c>
      <c r="DL99" s="80">
        <f>SUM(BW99*DK99*8)</f>
        <v>16</v>
      </c>
      <c r="DM99" s="14"/>
      <c r="DN99" s="80">
        <f t="shared" ref="DN99:DN100" si="1765">SUM(DM99*BX99*5*6)</f>
        <v>0</v>
      </c>
      <c r="DO99" s="14"/>
      <c r="DP99" s="80">
        <f t="shared" ref="DP99:DP100" si="1766">SUM(DO99*BX99*4*6)</f>
        <v>0</v>
      </c>
      <c r="DQ99" s="14"/>
      <c r="DR99" s="10">
        <f t="shared" ref="DR99:DR100" si="1767">SUM(DQ99*50)</f>
        <v>0</v>
      </c>
      <c r="DS99" s="81">
        <f t="shared" ref="DS99:DS100" si="1768">CB99+CD99+CF99+CH99+CJ99+CK99+CL99+CN99+CP99+CR99+CT99+CV99+CX99+CZ99+DB99+DD99+DF99+DH99+DJ99+DL99+DN99+DP99+DR99</f>
        <v>286</v>
      </c>
      <c r="DT99" s="81">
        <f t="shared" ref="DT99:DT100" si="1769">DP99+DN99+DL99+DJ99+DF99+DD99+CK99+CJ99+CH99+CF99+CD99+CB99</f>
        <v>160</v>
      </c>
      <c r="DU99" s="112">
        <f t="shared" si="1202"/>
        <v>160</v>
      </c>
      <c r="DV99" s="140"/>
      <c r="DW99" s="4"/>
      <c r="DX99" s="4"/>
      <c r="DY99" s="4"/>
      <c r="DZ99" s="141"/>
      <c r="EA99" s="24"/>
      <c r="EB99" s="131"/>
      <c r="EC99" s="132"/>
      <c r="ED99" s="132"/>
      <c r="EE99" s="1"/>
      <c r="EF99" s="10"/>
      <c r="EG99" s="10"/>
      <c r="EH99" s="1"/>
      <c r="EI99" s="1"/>
      <c r="EJ99" s="1"/>
      <c r="EK99" s="1"/>
      <c r="EL99" s="4"/>
      <c r="EM99" s="4"/>
      <c r="EN99" s="4"/>
      <c r="EO99" s="9">
        <f t="shared" ref="EO99:EO106" si="1770">O99+CB99</f>
        <v>100</v>
      </c>
      <c r="EP99" s="9">
        <f t="shared" ref="EP99:EP106" si="1771">P99+CC99</f>
        <v>66</v>
      </c>
      <c r="EQ99" s="9">
        <f t="shared" ref="EQ99:EQ106" si="1772">Q99+CD99</f>
        <v>132</v>
      </c>
      <c r="ER99" s="9">
        <f t="shared" ref="ER99:ER106" si="1773">R99+CE99</f>
        <v>2</v>
      </c>
      <c r="ES99" s="9">
        <f t="shared" ref="ES99:ES106" si="1774">S99+CF99</f>
        <v>4</v>
      </c>
      <c r="ET99" s="9">
        <f t="shared" ref="ET99:ET106" si="1775">T99+CG99</f>
        <v>0</v>
      </c>
      <c r="EU99" s="9">
        <f t="shared" ref="EU99:EU106" si="1776">U99+CH99</f>
        <v>0</v>
      </c>
      <c r="EV99" s="9">
        <f t="shared" ref="EV99:EV106" si="1777">V99+CI99</f>
        <v>0</v>
      </c>
      <c r="EW99" s="9">
        <f t="shared" ref="EW99:EW106" si="1778">W99+CJ99</f>
        <v>0</v>
      </c>
      <c r="EX99" s="9">
        <f t="shared" ref="EX99:EX106" si="1779">X99+CK99</f>
        <v>4</v>
      </c>
      <c r="EY99" s="9">
        <f t="shared" ref="EY99:EY106" si="1780">Y99+CL99</f>
        <v>16.8</v>
      </c>
      <c r="EZ99" s="9">
        <f t="shared" ref="EZ99:EZ106" si="1781">Z99+CM99</f>
        <v>0</v>
      </c>
      <c r="FA99" s="9">
        <f t="shared" ref="FA99:FA106" si="1782">AA99+CN99</f>
        <v>0</v>
      </c>
      <c r="FB99" s="9">
        <f t="shared" ref="FB99:FB106" si="1783">AB99+CO99</f>
        <v>0</v>
      </c>
      <c r="FC99" s="9">
        <f t="shared" ref="FC99:FC106" si="1784">AC99+CP99</f>
        <v>0</v>
      </c>
      <c r="FD99" s="9">
        <f t="shared" ref="FD99:FD106" si="1785">AD99+CQ99</f>
        <v>0</v>
      </c>
      <c r="FE99" s="9">
        <f t="shared" ref="FE99:FE106" si="1786">AE99+CR99</f>
        <v>0</v>
      </c>
      <c r="FF99" s="9">
        <f t="shared" ref="FF99:FF106" si="1787">AF99+CS99</f>
        <v>0</v>
      </c>
      <c r="FG99" s="9">
        <f t="shared" ref="FG99:FG106" si="1788">AG99+CT99</f>
        <v>0</v>
      </c>
      <c r="FH99" s="9">
        <f t="shared" ref="FH99:FH106" si="1789">AH99+CU99</f>
        <v>0</v>
      </c>
      <c r="FI99" s="9">
        <f t="shared" ref="FI99:FI106" si="1790">AI99+CV99</f>
        <v>0</v>
      </c>
      <c r="FJ99" s="9">
        <f t="shared" ref="FJ99:FJ106" si="1791">AJ99+CW99</f>
        <v>0</v>
      </c>
      <c r="FK99" s="9">
        <f t="shared" ref="FK99:FK106" si="1792">AK99+CX99</f>
        <v>0</v>
      </c>
      <c r="FL99" s="9">
        <f t="shared" ref="FL99:FL106" si="1793">AL99+CY99</f>
        <v>2</v>
      </c>
      <c r="FM99" s="9">
        <f t="shared" ref="FM99:FM106" si="1794">AM99+CZ99</f>
        <v>232</v>
      </c>
      <c r="FN99" s="9">
        <f t="shared" ref="FN99:FN106" si="1795">AN99+DA99</f>
        <v>0</v>
      </c>
      <c r="FO99" s="9">
        <f t="shared" ref="FO99:FO106" si="1796">AO99+DB99</f>
        <v>0</v>
      </c>
      <c r="FP99" s="9">
        <f t="shared" ref="FP99:FP106" si="1797">AP99+DC99</f>
        <v>0</v>
      </c>
      <c r="FQ99" s="9">
        <f t="shared" ref="FQ99:FQ106" si="1798">AQ99+DD99</f>
        <v>0</v>
      </c>
      <c r="FR99" s="9">
        <f t="shared" ref="FR99:FR106" si="1799">AR99+DE99</f>
        <v>0</v>
      </c>
      <c r="FS99" s="9">
        <f t="shared" ref="FS99:FS106" si="1800">AS99+DF99</f>
        <v>0</v>
      </c>
      <c r="FT99" s="9">
        <f t="shared" ref="FT99:FU106" si="1801">AT99+DG99</f>
        <v>1</v>
      </c>
      <c r="FU99" s="9">
        <f t="shared" si="1801"/>
        <v>0</v>
      </c>
      <c r="FV99" s="9">
        <f t="shared" ref="FV99:FV106" si="1802">AV99+DI99</f>
        <v>0</v>
      </c>
      <c r="FW99" s="9">
        <f>AW99+DJ99</f>
        <v>19.333333333333332</v>
      </c>
      <c r="FX99" s="9">
        <f t="shared" ref="FX99:FX106" si="1803">AV99+DI99</f>
        <v>0</v>
      </c>
      <c r="FY99" s="9">
        <f t="shared" ref="FY99:FY106" si="1804">DL99+AY99</f>
        <v>16</v>
      </c>
      <c r="FZ99" s="9">
        <f t="shared" ref="FZ99:FZ106" si="1805">AX99+DK99</f>
        <v>1</v>
      </c>
      <c r="GA99" s="9">
        <f t="shared" ref="GA99:GA106" si="1806">DM99+AZ99</f>
        <v>0</v>
      </c>
      <c r="GB99" s="9">
        <f t="shared" ref="GB99:GB106" si="1807">AZ99+DM99</f>
        <v>0</v>
      </c>
      <c r="GC99" s="9">
        <f t="shared" ref="GC99:GC106" si="1808">BA99+DN99</f>
        <v>0</v>
      </c>
      <c r="GD99" s="9">
        <f t="shared" ref="GD99:GD106" si="1809">BB99+DO99</f>
        <v>0</v>
      </c>
      <c r="GE99" s="9">
        <f t="shared" ref="GE99:GE106" si="1810">BC99+DP99</f>
        <v>0</v>
      </c>
      <c r="GF99" s="9">
        <f t="shared" ref="GF99:GF106" si="1811">BD99+DQ99</f>
        <v>0</v>
      </c>
      <c r="GG99" s="9">
        <f t="shared" ref="GG99:GG106" si="1812">BE99+DR99</f>
        <v>0</v>
      </c>
      <c r="GH99" s="9">
        <f t="shared" ref="GH99:GH106" si="1813">BF99+DS99</f>
        <v>524.13333333333333</v>
      </c>
      <c r="GI99" s="9">
        <f t="shared" ref="GI99:GI106" si="1814">SUM(BG99+DT99)</f>
        <v>256</v>
      </c>
      <c r="GJ99" s="133"/>
      <c r="GK99" s="134"/>
      <c r="GL99" s="4"/>
      <c r="GM99" s="223"/>
      <c r="GN99" s="4"/>
      <c r="GO99" s="138"/>
      <c r="GP99" s="4"/>
      <c r="GQ99" s="9"/>
      <c r="GR99" s="9"/>
      <c r="GS99" s="1"/>
      <c r="GT99" s="128"/>
      <c r="GU99" s="32"/>
      <c r="GV99" s="4"/>
      <c r="GW99" s="40"/>
    </row>
    <row r="100" spans="1:205" ht="24.95" customHeight="1" x14ac:dyDescent="0.35">
      <c r="A100" s="24"/>
      <c r="B100" s="1"/>
      <c r="C100" s="127"/>
      <c r="D100" s="127"/>
      <c r="E100" s="128"/>
      <c r="F100" s="128"/>
      <c r="G100" s="127"/>
      <c r="H100" s="128"/>
      <c r="I100" s="128"/>
      <c r="J100" s="128"/>
      <c r="K100" s="128"/>
      <c r="L100" s="1"/>
      <c r="M100" s="129"/>
      <c r="N100" s="14"/>
      <c r="O100" s="11"/>
      <c r="P100" s="11"/>
      <c r="Q100" s="11"/>
      <c r="R100" s="11"/>
      <c r="S100" s="11"/>
      <c r="T100" s="11"/>
      <c r="U100" s="11"/>
      <c r="V100" s="220"/>
      <c r="W100" s="221"/>
      <c r="X100" s="80"/>
      <c r="Y100" s="337"/>
      <c r="Z100" s="220"/>
      <c r="AA100" s="221"/>
      <c r="AB100" s="220"/>
      <c r="AC100" s="222"/>
      <c r="AD100" s="220"/>
      <c r="AE100" s="221"/>
      <c r="AF100" s="220"/>
      <c r="AG100" s="221"/>
      <c r="AH100" s="220"/>
      <c r="AI100" s="80"/>
      <c r="AJ100" s="220"/>
      <c r="AK100" s="80"/>
      <c r="AL100" s="220"/>
      <c r="AM100" s="11"/>
      <c r="AN100" s="220"/>
      <c r="AO100" s="221"/>
      <c r="AP100" s="220"/>
      <c r="AQ100" s="222"/>
      <c r="AR100" s="220"/>
      <c r="AS100" s="80"/>
      <c r="AT100" s="14"/>
      <c r="AU100" s="80"/>
      <c r="AV100" s="220"/>
      <c r="AW100" s="11"/>
      <c r="AX100" s="220"/>
      <c r="AY100" s="80"/>
      <c r="AZ100" s="220"/>
      <c r="BA100" s="80"/>
      <c r="BB100" s="220"/>
      <c r="BC100" s="222"/>
      <c r="BD100" s="220"/>
      <c r="BE100" s="10"/>
      <c r="BF100" s="81"/>
      <c r="BG100" s="81"/>
      <c r="BH100" s="81"/>
      <c r="BI100" s="81"/>
      <c r="BJ100" s="1"/>
      <c r="BK100" s="1"/>
      <c r="BL100" s="1"/>
      <c r="BM100" s="141"/>
      <c r="BN100" s="24"/>
      <c r="BO100" s="1" t="s">
        <v>103</v>
      </c>
      <c r="BP100" s="127" t="s">
        <v>91</v>
      </c>
      <c r="BQ100" s="127" t="s">
        <v>84</v>
      </c>
      <c r="BR100" s="128" t="s">
        <v>113</v>
      </c>
      <c r="BS100" s="143" t="s">
        <v>174</v>
      </c>
      <c r="BT100" s="127">
        <v>2</v>
      </c>
      <c r="BU100" s="128">
        <v>58</v>
      </c>
      <c r="BV100" s="128">
        <v>1</v>
      </c>
      <c r="BW100" s="128">
        <v>2</v>
      </c>
      <c r="BX100" s="128">
        <f>SUM(BW100)*2</f>
        <v>4</v>
      </c>
      <c r="BY100" s="1">
        <v>32</v>
      </c>
      <c r="BZ100" s="129">
        <f t="shared" si="1748"/>
        <v>32</v>
      </c>
      <c r="CA100" s="14">
        <v>20</v>
      </c>
      <c r="CB100" s="11">
        <f t="shared" si="1749"/>
        <v>20</v>
      </c>
      <c r="CC100" s="11">
        <v>12</v>
      </c>
      <c r="CD100" s="11">
        <f>BW100*CC100</f>
        <v>24</v>
      </c>
      <c r="CE100" s="11"/>
      <c r="CF100" s="11">
        <f t="shared" si="1751"/>
        <v>0</v>
      </c>
      <c r="CG100" s="11"/>
      <c r="CH100" s="11">
        <f t="shared" si="1752"/>
        <v>0</v>
      </c>
      <c r="CI100" s="220"/>
      <c r="CJ100" s="221">
        <f t="shared" si="1753"/>
        <v>0</v>
      </c>
      <c r="CK100" s="80">
        <f>SUM(BW100*DK100*2+BX100*DM100*2)</f>
        <v>4</v>
      </c>
      <c r="CL100" s="80">
        <f>SUM(BY100*5/100*BW100)</f>
        <v>3.2</v>
      </c>
      <c r="CM100" s="220"/>
      <c r="CN100" s="221"/>
      <c r="CO100" s="220"/>
      <c r="CP100" s="222">
        <f t="shared" si="1755"/>
        <v>0</v>
      </c>
      <c r="CQ100" s="220"/>
      <c r="CR100" s="221">
        <f t="shared" si="1756"/>
        <v>0</v>
      </c>
      <c r="CS100" s="220"/>
      <c r="CT100" s="221">
        <f t="shared" si="1757"/>
        <v>0</v>
      </c>
      <c r="CU100" s="220"/>
      <c r="CV100" s="80">
        <f t="shared" si="1758"/>
        <v>0</v>
      </c>
      <c r="CW100" s="220"/>
      <c r="CX100" s="80">
        <f t="shared" si="1759"/>
        <v>0</v>
      </c>
      <c r="CY100" s="220">
        <v>1</v>
      </c>
      <c r="CZ100" s="11">
        <f>SUM(CY100*BU100*2)</f>
        <v>116</v>
      </c>
      <c r="DA100" s="220"/>
      <c r="DB100" s="221">
        <f t="shared" ref="DB100" si="1815">SUM(DA100*BW100)</f>
        <v>0</v>
      </c>
      <c r="DC100" s="220"/>
      <c r="DD100" s="222">
        <f t="shared" ref="DD100" si="1816">SUM(DC100*BU100*2)</f>
        <v>0</v>
      </c>
      <c r="DE100" s="220"/>
      <c r="DF100" s="80">
        <f>DE100*BW100*6</f>
        <v>0</v>
      </c>
      <c r="DG100" s="14"/>
      <c r="DH100" s="80">
        <f t="shared" si="1763"/>
        <v>0</v>
      </c>
      <c r="DI100" s="220"/>
      <c r="DJ100" s="11">
        <f t="shared" ref="DJ100" si="1817">SUM(DI100*BU100/3)</f>
        <v>0</v>
      </c>
      <c r="DK100" s="220">
        <v>1</v>
      </c>
      <c r="DL100" s="80">
        <f>SUM(BW100*DK100*8)</f>
        <v>16</v>
      </c>
      <c r="DM100" s="220"/>
      <c r="DN100" s="80">
        <f t="shared" si="1765"/>
        <v>0</v>
      </c>
      <c r="DO100" s="220"/>
      <c r="DP100" s="222">
        <f t="shared" si="1766"/>
        <v>0</v>
      </c>
      <c r="DQ100" s="220"/>
      <c r="DR100" s="10">
        <f t="shared" si="1767"/>
        <v>0</v>
      </c>
      <c r="DS100" s="81">
        <f t="shared" si="1768"/>
        <v>183.2</v>
      </c>
      <c r="DT100" s="81">
        <f t="shared" si="1769"/>
        <v>64</v>
      </c>
      <c r="DU100" s="112">
        <f t="shared" si="1202"/>
        <v>64</v>
      </c>
      <c r="DW100" s="4"/>
      <c r="DX100" s="4"/>
      <c r="DY100" s="4"/>
      <c r="DZ100" s="141"/>
      <c r="EA100" s="24"/>
      <c r="EB100" s="10"/>
      <c r="EC100" s="167"/>
      <c r="ED100" s="167"/>
      <c r="EE100" s="4"/>
      <c r="EF100" s="4"/>
      <c r="EG100" s="4"/>
      <c r="EH100" s="4"/>
      <c r="EI100" s="4"/>
      <c r="EJ100" s="4"/>
      <c r="EK100" s="4"/>
      <c r="EL100" s="4"/>
      <c r="EM100" s="4"/>
      <c r="EN100" s="4"/>
      <c r="EO100" s="9">
        <f t="shared" si="1770"/>
        <v>20</v>
      </c>
      <c r="EP100" s="9">
        <f t="shared" si="1771"/>
        <v>12</v>
      </c>
      <c r="EQ100" s="9">
        <f t="shared" si="1772"/>
        <v>24</v>
      </c>
      <c r="ER100" s="9">
        <f t="shared" si="1773"/>
        <v>0</v>
      </c>
      <c r="ES100" s="9">
        <f t="shared" si="1774"/>
        <v>0</v>
      </c>
      <c r="ET100" s="9">
        <f t="shared" si="1775"/>
        <v>0</v>
      </c>
      <c r="EU100" s="9">
        <f t="shared" si="1776"/>
        <v>0</v>
      </c>
      <c r="EV100" s="9">
        <f t="shared" si="1777"/>
        <v>0</v>
      </c>
      <c r="EW100" s="9">
        <f t="shared" si="1778"/>
        <v>0</v>
      </c>
      <c r="EX100" s="9">
        <f t="shared" si="1779"/>
        <v>4</v>
      </c>
      <c r="EY100" s="9">
        <f t="shared" si="1780"/>
        <v>3.2</v>
      </c>
      <c r="EZ100" s="9">
        <f t="shared" si="1781"/>
        <v>0</v>
      </c>
      <c r="FA100" s="9">
        <f t="shared" si="1782"/>
        <v>0</v>
      </c>
      <c r="FB100" s="9">
        <f t="shared" si="1783"/>
        <v>0</v>
      </c>
      <c r="FC100" s="9">
        <f t="shared" si="1784"/>
        <v>0</v>
      </c>
      <c r="FD100" s="9">
        <f t="shared" si="1785"/>
        <v>0</v>
      </c>
      <c r="FE100" s="9">
        <f t="shared" si="1786"/>
        <v>0</v>
      </c>
      <c r="FF100" s="9">
        <f t="shared" si="1787"/>
        <v>0</v>
      </c>
      <c r="FG100" s="9">
        <f t="shared" si="1788"/>
        <v>0</v>
      </c>
      <c r="FH100" s="9">
        <f t="shared" si="1789"/>
        <v>0</v>
      </c>
      <c r="FI100" s="9">
        <f t="shared" si="1790"/>
        <v>0</v>
      </c>
      <c r="FJ100" s="9">
        <f t="shared" si="1791"/>
        <v>0</v>
      </c>
      <c r="FK100" s="9">
        <f t="shared" si="1792"/>
        <v>0</v>
      </c>
      <c r="FL100" s="9">
        <f t="shared" si="1793"/>
        <v>1</v>
      </c>
      <c r="FM100" s="9">
        <f t="shared" si="1794"/>
        <v>116</v>
      </c>
      <c r="FN100" s="9">
        <f t="shared" si="1795"/>
        <v>0</v>
      </c>
      <c r="FO100" s="9">
        <f t="shared" si="1796"/>
        <v>0</v>
      </c>
      <c r="FP100" s="9">
        <f t="shared" si="1797"/>
        <v>0</v>
      </c>
      <c r="FQ100" s="9">
        <f t="shared" si="1798"/>
        <v>0</v>
      </c>
      <c r="FR100" s="9">
        <f t="shared" si="1799"/>
        <v>0</v>
      </c>
      <c r="FS100" s="9">
        <f t="shared" si="1800"/>
        <v>0</v>
      </c>
      <c r="FT100" s="9">
        <f t="shared" si="1801"/>
        <v>0</v>
      </c>
      <c r="FU100" s="9">
        <f t="shared" si="1801"/>
        <v>0</v>
      </c>
      <c r="FV100" s="9">
        <f t="shared" si="1802"/>
        <v>0</v>
      </c>
      <c r="FW100" s="9">
        <f t="shared" ref="FW100:FW106" si="1818">AW100+DJ100</f>
        <v>0</v>
      </c>
      <c r="FX100" s="9">
        <f t="shared" si="1803"/>
        <v>0</v>
      </c>
      <c r="FY100" s="9">
        <f t="shared" si="1804"/>
        <v>16</v>
      </c>
      <c r="FZ100" s="9">
        <f t="shared" si="1805"/>
        <v>1</v>
      </c>
      <c r="GA100" s="9">
        <f t="shared" si="1806"/>
        <v>0</v>
      </c>
      <c r="GB100" s="9">
        <f t="shared" si="1807"/>
        <v>0</v>
      </c>
      <c r="GC100" s="9">
        <f t="shared" si="1808"/>
        <v>0</v>
      </c>
      <c r="GD100" s="9">
        <f t="shared" si="1809"/>
        <v>0</v>
      </c>
      <c r="GE100" s="9">
        <f t="shared" si="1810"/>
        <v>0</v>
      </c>
      <c r="GF100" s="9">
        <f t="shared" si="1811"/>
        <v>0</v>
      </c>
      <c r="GG100" s="9">
        <f t="shared" si="1812"/>
        <v>0</v>
      </c>
      <c r="GH100" s="9">
        <f t="shared" si="1813"/>
        <v>183.2</v>
      </c>
      <c r="GI100" s="9">
        <f t="shared" si="1814"/>
        <v>64</v>
      </c>
      <c r="GJ100" s="133"/>
      <c r="GK100" s="134"/>
      <c r="GL100" s="4"/>
      <c r="GM100" s="223"/>
      <c r="GN100" s="4"/>
      <c r="GO100" s="138"/>
      <c r="GQ100" s="9"/>
      <c r="GR100" s="9"/>
      <c r="GS100" s="1"/>
      <c r="GT100" s="128"/>
      <c r="GU100" s="32"/>
      <c r="GV100" s="4"/>
      <c r="GW100" s="40"/>
    </row>
    <row r="101" spans="1:205" ht="24.95" customHeight="1" x14ac:dyDescent="0.35">
      <c r="A101" s="24"/>
      <c r="BF101" s="81"/>
      <c r="BG101" s="81"/>
      <c r="BH101" s="81"/>
      <c r="BI101" s="81"/>
      <c r="BJ101" s="4"/>
      <c r="BK101" s="4"/>
      <c r="BL101" s="4"/>
      <c r="BM101" s="141"/>
      <c r="BN101" s="24"/>
      <c r="BO101" s="144"/>
      <c r="BP101" s="271"/>
      <c r="BQ101" s="242"/>
      <c r="BR101" s="243"/>
      <c r="BS101" s="243"/>
      <c r="BT101" s="143"/>
      <c r="BU101" s="272"/>
      <c r="BV101" s="272"/>
      <c r="BW101" s="272"/>
      <c r="BX101" s="273"/>
      <c r="BY101" s="257"/>
      <c r="BZ101" s="147"/>
      <c r="CA101" s="214"/>
      <c r="CB101" s="215"/>
      <c r="CC101" s="214"/>
      <c r="CD101" s="149"/>
      <c r="CE101" s="214"/>
      <c r="CF101" s="215"/>
      <c r="CG101" s="214"/>
      <c r="CH101" s="215"/>
      <c r="CI101" s="214"/>
      <c r="CJ101" s="215"/>
      <c r="CK101" s="216"/>
      <c r="CL101" s="216"/>
      <c r="CM101" s="214"/>
      <c r="CN101" s="215"/>
      <c r="CO101" s="214"/>
      <c r="CP101" s="217"/>
      <c r="CQ101" s="214"/>
      <c r="CR101" s="217"/>
      <c r="CS101" s="214"/>
      <c r="CT101" s="215"/>
      <c r="CU101" s="214"/>
      <c r="CV101" s="151"/>
      <c r="CW101" s="214"/>
      <c r="CX101" s="80"/>
      <c r="CY101" s="214"/>
      <c r="CZ101" s="215"/>
      <c r="DA101" s="214"/>
      <c r="DB101" s="217"/>
      <c r="DC101" s="214"/>
      <c r="DD101" s="215"/>
      <c r="DE101" s="214"/>
      <c r="DF101" s="216"/>
      <c r="DG101" s="214"/>
      <c r="DH101" s="216"/>
      <c r="DI101" s="214"/>
      <c r="DJ101" s="216"/>
      <c r="DK101" s="214"/>
      <c r="DL101" s="216"/>
      <c r="DM101" s="214"/>
      <c r="DN101" s="217"/>
      <c r="DO101" s="214"/>
      <c r="DP101" s="218"/>
      <c r="DQ101" s="218"/>
      <c r="DR101" s="218"/>
      <c r="DS101" s="230"/>
      <c r="DT101" s="274"/>
      <c r="DU101" s="112">
        <f t="shared" si="1202"/>
        <v>0</v>
      </c>
      <c r="DV101" s="140"/>
      <c r="DW101" s="4"/>
      <c r="DX101" s="4"/>
      <c r="DY101" s="4"/>
      <c r="DZ101" s="141"/>
      <c r="EA101" s="24"/>
      <c r="EB101" s="10"/>
      <c r="EC101" s="167"/>
      <c r="ED101" s="167"/>
      <c r="EE101" s="4"/>
      <c r="EF101" s="4"/>
      <c r="EG101" s="4"/>
      <c r="EH101" s="4"/>
      <c r="EI101" s="4"/>
      <c r="EJ101" s="4"/>
      <c r="EK101" s="4"/>
      <c r="EL101" s="4"/>
      <c r="EM101" s="4"/>
      <c r="EN101" s="4"/>
      <c r="EO101" s="9">
        <f t="shared" si="1770"/>
        <v>0</v>
      </c>
      <c r="EP101" s="9">
        <f t="shared" si="1771"/>
        <v>0</v>
      </c>
      <c r="EQ101" s="9">
        <f t="shared" si="1772"/>
        <v>0</v>
      </c>
      <c r="ER101" s="9">
        <f t="shared" si="1773"/>
        <v>0</v>
      </c>
      <c r="ES101" s="9">
        <f t="shared" si="1774"/>
        <v>0</v>
      </c>
      <c r="ET101" s="9">
        <f t="shared" si="1775"/>
        <v>0</v>
      </c>
      <c r="EU101" s="9">
        <f t="shared" si="1776"/>
        <v>0</v>
      </c>
      <c r="EV101" s="9">
        <f t="shared" si="1777"/>
        <v>0</v>
      </c>
      <c r="EW101" s="9">
        <f t="shared" si="1778"/>
        <v>0</v>
      </c>
      <c r="EX101" s="9">
        <f t="shared" si="1779"/>
        <v>0</v>
      </c>
      <c r="EY101" s="9">
        <f t="shared" si="1780"/>
        <v>0</v>
      </c>
      <c r="EZ101" s="9">
        <f t="shared" si="1781"/>
        <v>0</v>
      </c>
      <c r="FA101" s="9">
        <f t="shared" si="1782"/>
        <v>0</v>
      </c>
      <c r="FB101" s="9">
        <f t="shared" si="1783"/>
        <v>0</v>
      </c>
      <c r="FC101" s="9">
        <f t="shared" si="1784"/>
        <v>0</v>
      </c>
      <c r="FD101" s="9">
        <f t="shared" si="1785"/>
        <v>0</v>
      </c>
      <c r="FE101" s="9">
        <f t="shared" si="1786"/>
        <v>0</v>
      </c>
      <c r="FF101" s="9">
        <f t="shared" si="1787"/>
        <v>0</v>
      </c>
      <c r="FG101" s="9">
        <f t="shared" si="1788"/>
        <v>0</v>
      </c>
      <c r="FH101" s="9">
        <f t="shared" si="1789"/>
        <v>0</v>
      </c>
      <c r="FI101" s="9">
        <f t="shared" si="1790"/>
        <v>0</v>
      </c>
      <c r="FJ101" s="9">
        <f t="shared" si="1791"/>
        <v>0</v>
      </c>
      <c r="FK101" s="9">
        <f t="shared" si="1792"/>
        <v>0</v>
      </c>
      <c r="FL101" s="9">
        <f t="shared" si="1793"/>
        <v>0</v>
      </c>
      <c r="FM101" s="9">
        <f t="shared" si="1794"/>
        <v>0</v>
      </c>
      <c r="FN101" s="9">
        <f t="shared" si="1795"/>
        <v>0</v>
      </c>
      <c r="FO101" s="9">
        <f t="shared" si="1796"/>
        <v>0</v>
      </c>
      <c r="FP101" s="9">
        <f t="shared" si="1797"/>
        <v>0</v>
      </c>
      <c r="FQ101" s="9">
        <f t="shared" si="1798"/>
        <v>0</v>
      </c>
      <c r="FR101" s="9">
        <f t="shared" si="1799"/>
        <v>0</v>
      </c>
      <c r="FS101" s="9">
        <f t="shared" si="1800"/>
        <v>0</v>
      </c>
      <c r="FT101" s="9">
        <f t="shared" si="1801"/>
        <v>0</v>
      </c>
      <c r="FU101" s="9">
        <f t="shared" si="1801"/>
        <v>0</v>
      </c>
      <c r="FV101" s="9">
        <f t="shared" si="1802"/>
        <v>0</v>
      </c>
      <c r="FW101" s="9">
        <f t="shared" si="1818"/>
        <v>0</v>
      </c>
      <c r="FX101" s="9">
        <f t="shared" si="1803"/>
        <v>0</v>
      </c>
      <c r="FY101" s="9">
        <f t="shared" si="1804"/>
        <v>0</v>
      </c>
      <c r="FZ101" s="9">
        <f t="shared" si="1805"/>
        <v>0</v>
      </c>
      <c r="GA101" s="9">
        <f t="shared" si="1806"/>
        <v>0</v>
      </c>
      <c r="GB101" s="9">
        <f t="shared" si="1807"/>
        <v>0</v>
      </c>
      <c r="GC101" s="9">
        <f t="shared" si="1808"/>
        <v>0</v>
      </c>
      <c r="GD101" s="9">
        <f t="shared" si="1809"/>
        <v>0</v>
      </c>
      <c r="GE101" s="9">
        <f t="shared" si="1810"/>
        <v>0</v>
      </c>
      <c r="GF101" s="9">
        <f t="shared" si="1811"/>
        <v>0</v>
      </c>
      <c r="GG101" s="9">
        <f t="shared" si="1812"/>
        <v>0</v>
      </c>
      <c r="GH101" s="9">
        <f t="shared" si="1813"/>
        <v>0</v>
      </c>
      <c r="GI101" s="9">
        <f t="shared" si="1814"/>
        <v>0</v>
      </c>
      <c r="GJ101" s="133"/>
      <c r="GK101" s="134"/>
      <c r="GL101" s="4"/>
      <c r="GM101" s="223"/>
      <c r="GN101" s="4"/>
      <c r="GO101" s="138"/>
      <c r="GQ101" s="9"/>
      <c r="GR101" s="9"/>
      <c r="GS101" s="1"/>
      <c r="GT101" s="128"/>
      <c r="GU101" s="32"/>
      <c r="GV101" s="4"/>
      <c r="GW101" s="40"/>
    </row>
    <row r="102" spans="1:205" ht="24.95" customHeight="1" x14ac:dyDescent="0.35">
      <c r="A102" s="24"/>
      <c r="B102" s="1"/>
      <c r="C102" s="139"/>
      <c r="D102" s="139"/>
      <c r="E102" s="139"/>
      <c r="F102" s="143"/>
      <c r="G102" s="139"/>
      <c r="H102" s="143"/>
      <c r="I102" s="143"/>
      <c r="J102" s="143"/>
      <c r="K102" s="127"/>
      <c r="L102" s="1"/>
      <c r="M102" s="129"/>
      <c r="N102" s="14"/>
      <c r="O102" s="11"/>
      <c r="P102" s="14"/>
      <c r="Q102" s="11"/>
      <c r="R102" s="14"/>
      <c r="S102" s="11"/>
      <c r="T102" s="14"/>
      <c r="U102" s="11"/>
      <c r="V102" s="14"/>
      <c r="W102" s="11"/>
      <c r="X102" s="80"/>
      <c r="Y102" s="338"/>
      <c r="Z102" s="14"/>
      <c r="AA102" s="11"/>
      <c r="AB102" s="14"/>
      <c r="AC102" s="80"/>
      <c r="AD102" s="14"/>
      <c r="AE102" s="82"/>
      <c r="AF102" s="14"/>
      <c r="AG102" s="11"/>
      <c r="AH102" s="14"/>
      <c r="AI102" s="80"/>
      <c r="AJ102" s="14"/>
      <c r="AK102" s="80"/>
      <c r="AL102" s="14"/>
      <c r="AM102" s="11"/>
      <c r="AN102" s="14"/>
      <c r="AO102" s="11"/>
      <c r="AP102" s="14"/>
      <c r="AQ102" s="80"/>
      <c r="AR102" s="14"/>
      <c r="AS102" s="80"/>
      <c r="AT102" s="14"/>
      <c r="AU102" s="11"/>
      <c r="AV102" s="14"/>
      <c r="AW102" s="80"/>
      <c r="AX102" s="14"/>
      <c r="AY102" s="80"/>
      <c r="AZ102" s="14"/>
      <c r="BA102" s="80"/>
      <c r="BB102" s="14"/>
      <c r="BC102" s="10"/>
      <c r="BD102" s="10"/>
      <c r="BE102" s="80"/>
      <c r="BF102" s="81"/>
      <c r="BG102" s="81"/>
      <c r="BH102" s="81"/>
      <c r="BI102" s="81"/>
      <c r="BJ102" s="4"/>
      <c r="BK102" s="4"/>
      <c r="BL102" s="4"/>
      <c r="BM102" s="141"/>
      <c r="BN102" s="24"/>
      <c r="BO102" s="1"/>
      <c r="BP102" s="139"/>
      <c r="BQ102" s="139"/>
      <c r="BR102" s="139"/>
      <c r="BS102" s="143"/>
      <c r="BT102" s="139"/>
      <c r="BU102" s="143"/>
      <c r="BV102" s="143"/>
      <c r="BW102" s="143"/>
      <c r="BX102" s="127"/>
      <c r="BY102" s="1"/>
      <c r="BZ102" s="129"/>
      <c r="CA102" s="14"/>
      <c r="CB102" s="11"/>
      <c r="CC102" s="14"/>
      <c r="CD102" s="11"/>
      <c r="CE102" s="14"/>
      <c r="CF102" s="11"/>
      <c r="CG102" s="14"/>
      <c r="CH102" s="11"/>
      <c r="CI102" s="14"/>
      <c r="CJ102" s="11"/>
      <c r="CK102" s="80"/>
      <c r="CL102" s="81"/>
      <c r="CM102" s="14"/>
      <c r="CN102" s="11"/>
      <c r="CO102" s="14"/>
      <c r="CP102" s="80"/>
      <c r="CQ102" s="14"/>
      <c r="CR102" s="82"/>
      <c r="CS102" s="14"/>
      <c r="CT102" s="11">
        <f t="shared" ref="CT102" si="1819">SUM(CS102*BU102*3)</f>
        <v>0</v>
      </c>
      <c r="CU102" s="14"/>
      <c r="CV102" s="80"/>
      <c r="CW102" s="14"/>
      <c r="CX102" s="80"/>
      <c r="CY102" s="14"/>
      <c r="CZ102" s="11"/>
      <c r="DA102" s="14"/>
      <c r="DB102" s="11"/>
      <c r="DC102" s="14"/>
      <c r="DD102" s="80"/>
      <c r="DE102" s="14"/>
      <c r="DF102" s="80"/>
      <c r="DG102" s="14"/>
      <c r="DH102" s="11"/>
      <c r="DI102" s="14"/>
      <c r="DJ102" s="80"/>
      <c r="DK102" s="14"/>
      <c r="DL102" s="80"/>
      <c r="DM102" s="14"/>
      <c r="DN102" s="80"/>
      <c r="DO102" s="14"/>
      <c r="DP102" s="10"/>
      <c r="DQ102" s="10"/>
      <c r="DR102" s="80"/>
      <c r="DS102" s="80"/>
      <c r="DT102" s="80"/>
      <c r="DU102" s="112">
        <f t="shared" si="1202"/>
        <v>0</v>
      </c>
      <c r="DV102" s="140"/>
      <c r="DW102" s="4"/>
      <c r="DX102" s="4"/>
      <c r="DY102" s="4"/>
      <c r="DZ102" s="141"/>
      <c r="EA102" s="24"/>
      <c r="EB102" s="10"/>
      <c r="EC102" s="167"/>
      <c r="ED102" s="167"/>
      <c r="EE102" s="4"/>
      <c r="EF102" s="4"/>
      <c r="EG102" s="4"/>
      <c r="EH102" s="4"/>
      <c r="EI102" s="4"/>
      <c r="EJ102" s="4"/>
      <c r="EK102" s="4"/>
      <c r="EL102" s="4"/>
      <c r="EM102" s="4"/>
      <c r="EN102" s="4"/>
      <c r="EO102" s="9">
        <f t="shared" si="1770"/>
        <v>0</v>
      </c>
      <c r="EP102" s="9">
        <f t="shared" si="1771"/>
        <v>0</v>
      </c>
      <c r="EQ102" s="9">
        <f t="shared" si="1772"/>
        <v>0</v>
      </c>
      <c r="ER102" s="9">
        <f t="shared" si="1773"/>
        <v>0</v>
      </c>
      <c r="ES102" s="9">
        <f t="shared" si="1774"/>
        <v>0</v>
      </c>
      <c r="ET102" s="9">
        <f t="shared" si="1775"/>
        <v>0</v>
      </c>
      <c r="EU102" s="9">
        <f t="shared" si="1776"/>
        <v>0</v>
      </c>
      <c r="EV102" s="9">
        <f t="shared" si="1777"/>
        <v>0</v>
      </c>
      <c r="EW102" s="9">
        <f t="shared" si="1778"/>
        <v>0</v>
      </c>
      <c r="EX102" s="9">
        <f t="shared" si="1779"/>
        <v>0</v>
      </c>
      <c r="EY102" s="9">
        <f t="shared" si="1780"/>
        <v>0</v>
      </c>
      <c r="EZ102" s="9">
        <f t="shared" si="1781"/>
        <v>0</v>
      </c>
      <c r="FA102" s="9">
        <f t="shared" si="1782"/>
        <v>0</v>
      </c>
      <c r="FB102" s="9">
        <f t="shared" si="1783"/>
        <v>0</v>
      </c>
      <c r="FC102" s="9">
        <f t="shared" si="1784"/>
        <v>0</v>
      </c>
      <c r="FD102" s="9">
        <f t="shared" si="1785"/>
        <v>0</v>
      </c>
      <c r="FE102" s="9">
        <f t="shared" si="1786"/>
        <v>0</v>
      </c>
      <c r="FF102" s="9">
        <f t="shared" si="1787"/>
        <v>0</v>
      </c>
      <c r="FG102" s="9">
        <f t="shared" si="1788"/>
        <v>0</v>
      </c>
      <c r="FH102" s="9">
        <f t="shared" si="1789"/>
        <v>0</v>
      </c>
      <c r="FI102" s="9">
        <f t="shared" si="1790"/>
        <v>0</v>
      </c>
      <c r="FJ102" s="9">
        <f t="shared" si="1791"/>
        <v>0</v>
      </c>
      <c r="FK102" s="9">
        <f t="shared" si="1792"/>
        <v>0</v>
      </c>
      <c r="FL102" s="9">
        <f t="shared" si="1793"/>
        <v>0</v>
      </c>
      <c r="FM102" s="9">
        <f t="shared" si="1794"/>
        <v>0</v>
      </c>
      <c r="FN102" s="9">
        <f t="shared" si="1795"/>
        <v>0</v>
      </c>
      <c r="FO102" s="9">
        <f t="shared" si="1796"/>
        <v>0</v>
      </c>
      <c r="FP102" s="9">
        <f t="shared" si="1797"/>
        <v>0</v>
      </c>
      <c r="FQ102" s="9">
        <f t="shared" si="1798"/>
        <v>0</v>
      </c>
      <c r="FR102" s="9">
        <f t="shared" si="1799"/>
        <v>0</v>
      </c>
      <c r="FS102" s="9">
        <f t="shared" si="1800"/>
        <v>0</v>
      </c>
      <c r="FT102" s="9">
        <f t="shared" si="1801"/>
        <v>0</v>
      </c>
      <c r="FU102" s="9">
        <f t="shared" si="1801"/>
        <v>0</v>
      </c>
      <c r="FV102" s="9">
        <f t="shared" si="1802"/>
        <v>0</v>
      </c>
      <c r="FW102" s="9">
        <f t="shared" si="1818"/>
        <v>0</v>
      </c>
      <c r="FX102" s="9">
        <f t="shared" si="1803"/>
        <v>0</v>
      </c>
      <c r="FY102" s="9">
        <f t="shared" si="1804"/>
        <v>0</v>
      </c>
      <c r="FZ102" s="9">
        <f t="shared" si="1805"/>
        <v>0</v>
      </c>
      <c r="GA102" s="9">
        <f t="shared" si="1806"/>
        <v>0</v>
      </c>
      <c r="GB102" s="9">
        <f t="shared" si="1807"/>
        <v>0</v>
      </c>
      <c r="GC102" s="9">
        <f t="shared" si="1808"/>
        <v>0</v>
      </c>
      <c r="GD102" s="9">
        <f t="shared" si="1809"/>
        <v>0</v>
      </c>
      <c r="GE102" s="9">
        <f t="shared" si="1810"/>
        <v>0</v>
      </c>
      <c r="GF102" s="9">
        <f t="shared" si="1811"/>
        <v>0</v>
      </c>
      <c r="GG102" s="9">
        <f t="shared" si="1812"/>
        <v>0</v>
      </c>
      <c r="GH102" s="9">
        <f t="shared" si="1813"/>
        <v>0</v>
      </c>
      <c r="GI102" s="9">
        <f t="shared" si="1814"/>
        <v>0</v>
      </c>
      <c r="GJ102" s="133"/>
      <c r="GK102" s="134"/>
      <c r="GL102" s="4"/>
      <c r="GM102" s="223"/>
      <c r="GN102" s="4"/>
      <c r="GO102" s="138"/>
      <c r="GQ102" s="9"/>
      <c r="GR102" s="9"/>
      <c r="GS102" s="1"/>
      <c r="GT102" s="128"/>
      <c r="GU102" s="32"/>
      <c r="GV102" s="4"/>
      <c r="GW102" s="40"/>
    </row>
    <row r="103" spans="1:205" ht="24.95" customHeight="1" x14ac:dyDescent="0.35">
      <c r="A103" s="24"/>
      <c r="B103" s="1"/>
      <c r="C103" s="128"/>
      <c r="D103" s="194"/>
      <c r="E103" s="128"/>
      <c r="F103" s="128" t="s">
        <v>162</v>
      </c>
      <c r="G103" s="128"/>
      <c r="H103" s="127"/>
      <c r="I103" s="128"/>
      <c r="J103" s="128"/>
      <c r="K103" s="128"/>
      <c r="L103" s="1"/>
      <c r="M103" s="129"/>
      <c r="N103" s="14"/>
      <c r="O103" s="11"/>
      <c r="P103" s="14"/>
      <c r="Q103" s="11"/>
      <c r="R103" s="14"/>
      <c r="S103" s="11"/>
      <c r="T103" s="14"/>
      <c r="U103" s="11"/>
      <c r="V103" s="14"/>
      <c r="W103" s="11"/>
      <c r="X103" s="80"/>
      <c r="Y103" s="337"/>
      <c r="Z103" s="14"/>
      <c r="AA103" s="11"/>
      <c r="AB103" s="14"/>
      <c r="AC103" s="80"/>
      <c r="AD103" s="14"/>
      <c r="AE103" s="195"/>
      <c r="AF103" s="14"/>
      <c r="AG103" s="11"/>
      <c r="AH103" s="14"/>
      <c r="AI103" s="80"/>
      <c r="AJ103" s="14"/>
      <c r="AK103" s="80"/>
      <c r="AL103" s="14"/>
      <c r="AM103" s="11"/>
      <c r="AN103" s="14"/>
      <c r="AO103" s="80"/>
      <c r="AP103" s="14"/>
      <c r="AQ103" s="11"/>
      <c r="AR103" s="14"/>
      <c r="AS103" s="81"/>
      <c r="AT103" s="14"/>
      <c r="AU103" s="80"/>
      <c r="AV103" s="14"/>
      <c r="AW103" s="80"/>
      <c r="AX103" s="14"/>
      <c r="AY103" s="80"/>
      <c r="AZ103" s="14"/>
      <c r="BA103" s="80"/>
      <c r="BB103" s="14"/>
      <c r="BC103" s="10"/>
      <c r="BD103" s="10"/>
      <c r="BE103" s="80"/>
      <c r="BF103" s="81"/>
      <c r="BG103" s="81"/>
      <c r="BH103" s="81"/>
      <c r="BI103" s="81"/>
      <c r="BJ103" s="4"/>
      <c r="BK103" s="4"/>
      <c r="BL103" s="4"/>
      <c r="BM103" s="141"/>
      <c r="BN103" s="24"/>
      <c r="BO103" s="1"/>
      <c r="BP103" s="128"/>
      <c r="BQ103" s="128"/>
      <c r="BR103" s="128"/>
      <c r="BS103" s="128"/>
      <c r="BT103" s="128"/>
      <c r="BU103" s="128"/>
      <c r="BV103" s="128"/>
      <c r="BW103" s="128"/>
      <c r="BX103" s="128"/>
      <c r="BY103" s="1"/>
      <c r="BZ103" s="129"/>
      <c r="CA103" s="14"/>
      <c r="CB103" s="11"/>
      <c r="CC103" s="14"/>
      <c r="CD103" s="11"/>
      <c r="CE103" s="14"/>
      <c r="CF103" s="11"/>
      <c r="CG103" s="14"/>
      <c r="CH103" s="11"/>
      <c r="CI103" s="14"/>
      <c r="CJ103" s="11"/>
      <c r="CK103" s="80"/>
      <c r="CL103" s="80"/>
      <c r="CM103" s="14"/>
      <c r="CN103" s="11"/>
      <c r="CO103" s="14"/>
      <c r="CP103" s="80"/>
      <c r="CQ103" s="14"/>
      <c r="CR103" s="82"/>
      <c r="CS103" s="14"/>
      <c r="CT103" s="11"/>
      <c r="CU103" s="14"/>
      <c r="CV103" s="80"/>
      <c r="CW103" s="14"/>
      <c r="CX103" s="80"/>
      <c r="CY103" s="14"/>
      <c r="CZ103" s="11"/>
      <c r="DA103" s="14"/>
      <c r="DB103" s="11"/>
      <c r="DC103" s="14"/>
      <c r="DD103" s="80"/>
      <c r="DE103" s="14"/>
      <c r="DF103" s="80"/>
      <c r="DG103" s="14"/>
      <c r="DH103" s="11"/>
      <c r="DI103" s="14"/>
      <c r="DJ103" s="80"/>
      <c r="DK103" s="14"/>
      <c r="DL103" s="80"/>
      <c r="DM103" s="14"/>
      <c r="DN103" s="80"/>
      <c r="DO103" s="14"/>
      <c r="DP103" s="10"/>
      <c r="DQ103" s="10"/>
      <c r="DR103" s="80"/>
      <c r="DS103" s="80"/>
      <c r="DT103" s="80"/>
      <c r="DU103" s="112">
        <f t="shared" si="1202"/>
        <v>0</v>
      </c>
      <c r="DV103" s="140"/>
      <c r="DW103" s="4"/>
      <c r="DX103" s="4"/>
      <c r="DY103" s="4"/>
      <c r="DZ103" s="141"/>
      <c r="EA103" s="24"/>
      <c r="EB103" s="131"/>
      <c r="EC103" s="132"/>
      <c r="ED103" s="132"/>
      <c r="EE103" s="4"/>
      <c r="EF103" s="4"/>
      <c r="EG103" s="4"/>
      <c r="EH103" s="4"/>
      <c r="EI103" s="4"/>
      <c r="EJ103" s="4"/>
      <c r="EK103" s="4"/>
      <c r="EL103" s="4"/>
      <c r="EM103" s="4"/>
      <c r="EN103" s="4"/>
      <c r="EO103" s="9">
        <f t="shared" si="1770"/>
        <v>0</v>
      </c>
      <c r="EP103" s="9">
        <f t="shared" si="1771"/>
        <v>0</v>
      </c>
      <c r="EQ103" s="9">
        <f t="shared" si="1772"/>
        <v>0</v>
      </c>
      <c r="ER103" s="9">
        <f t="shared" si="1773"/>
        <v>0</v>
      </c>
      <c r="ES103" s="9">
        <f t="shared" si="1774"/>
        <v>0</v>
      </c>
      <c r="ET103" s="9">
        <f t="shared" si="1775"/>
        <v>0</v>
      </c>
      <c r="EU103" s="9">
        <f t="shared" si="1776"/>
        <v>0</v>
      </c>
      <c r="EV103" s="9">
        <f t="shared" si="1777"/>
        <v>0</v>
      </c>
      <c r="EW103" s="9">
        <f t="shared" si="1778"/>
        <v>0</v>
      </c>
      <c r="EX103" s="9">
        <f t="shared" si="1779"/>
        <v>0</v>
      </c>
      <c r="EY103" s="9">
        <f t="shared" si="1780"/>
        <v>0</v>
      </c>
      <c r="EZ103" s="9">
        <f t="shared" si="1781"/>
        <v>0</v>
      </c>
      <c r="FA103" s="9">
        <f t="shared" si="1782"/>
        <v>0</v>
      </c>
      <c r="FB103" s="9">
        <f t="shared" si="1783"/>
        <v>0</v>
      </c>
      <c r="FC103" s="9">
        <f t="shared" si="1784"/>
        <v>0</v>
      </c>
      <c r="FD103" s="9">
        <f t="shared" si="1785"/>
        <v>0</v>
      </c>
      <c r="FE103" s="9">
        <f t="shared" si="1786"/>
        <v>0</v>
      </c>
      <c r="FF103" s="9">
        <f t="shared" si="1787"/>
        <v>0</v>
      </c>
      <c r="FG103" s="9">
        <f t="shared" si="1788"/>
        <v>0</v>
      </c>
      <c r="FH103" s="9">
        <f t="shared" si="1789"/>
        <v>0</v>
      </c>
      <c r="FI103" s="9">
        <f t="shared" si="1790"/>
        <v>0</v>
      </c>
      <c r="FJ103" s="9">
        <f t="shared" si="1791"/>
        <v>0</v>
      </c>
      <c r="FK103" s="9">
        <f t="shared" si="1792"/>
        <v>0</v>
      </c>
      <c r="FL103" s="9">
        <f t="shared" si="1793"/>
        <v>0</v>
      </c>
      <c r="FM103" s="9">
        <f t="shared" si="1794"/>
        <v>0</v>
      </c>
      <c r="FN103" s="9">
        <f t="shared" si="1795"/>
        <v>0</v>
      </c>
      <c r="FO103" s="9">
        <f t="shared" si="1796"/>
        <v>0</v>
      </c>
      <c r="FP103" s="9">
        <f t="shared" si="1797"/>
        <v>0</v>
      </c>
      <c r="FQ103" s="9">
        <f t="shared" si="1798"/>
        <v>0</v>
      </c>
      <c r="FR103" s="9">
        <f t="shared" si="1799"/>
        <v>0</v>
      </c>
      <c r="FS103" s="9">
        <f t="shared" si="1800"/>
        <v>0</v>
      </c>
      <c r="FT103" s="9">
        <f t="shared" si="1801"/>
        <v>0</v>
      </c>
      <c r="FU103" s="9">
        <f t="shared" si="1801"/>
        <v>0</v>
      </c>
      <c r="FV103" s="9">
        <f t="shared" si="1802"/>
        <v>0</v>
      </c>
      <c r="FW103" s="9">
        <f t="shared" si="1818"/>
        <v>0</v>
      </c>
      <c r="FX103" s="9">
        <f t="shared" si="1803"/>
        <v>0</v>
      </c>
      <c r="FY103" s="9">
        <f t="shared" si="1804"/>
        <v>0</v>
      </c>
      <c r="FZ103" s="9">
        <f t="shared" si="1805"/>
        <v>0</v>
      </c>
      <c r="GA103" s="9">
        <f t="shared" si="1806"/>
        <v>0</v>
      </c>
      <c r="GB103" s="9">
        <f t="shared" si="1807"/>
        <v>0</v>
      </c>
      <c r="GC103" s="9">
        <f t="shared" si="1808"/>
        <v>0</v>
      </c>
      <c r="GD103" s="9">
        <f t="shared" si="1809"/>
        <v>0</v>
      </c>
      <c r="GE103" s="9">
        <f t="shared" si="1810"/>
        <v>0</v>
      </c>
      <c r="GF103" s="9">
        <f t="shared" si="1811"/>
        <v>0</v>
      </c>
      <c r="GG103" s="9">
        <f t="shared" si="1812"/>
        <v>0</v>
      </c>
      <c r="GH103" s="9">
        <f t="shared" si="1813"/>
        <v>0</v>
      </c>
      <c r="GI103" s="9">
        <f t="shared" si="1814"/>
        <v>0</v>
      </c>
      <c r="GJ103" s="133"/>
      <c r="GK103" s="134"/>
      <c r="GL103" s="4"/>
      <c r="GM103" s="223"/>
      <c r="GN103" s="4"/>
      <c r="GO103" s="138"/>
      <c r="GQ103" s="9"/>
      <c r="GR103" s="9"/>
      <c r="GS103" s="1"/>
      <c r="GT103" s="128"/>
      <c r="GU103" s="32"/>
      <c r="GV103" s="4"/>
      <c r="GW103" s="40"/>
    </row>
    <row r="104" spans="1:205" ht="24.95" customHeight="1" x14ac:dyDescent="0.35">
      <c r="A104" s="24"/>
      <c r="B104" s="144"/>
      <c r="C104" s="143"/>
      <c r="D104" s="145"/>
      <c r="E104" s="143"/>
      <c r="F104" s="143"/>
      <c r="G104" s="143"/>
      <c r="H104" s="139"/>
      <c r="I104" s="139"/>
      <c r="J104" s="139"/>
      <c r="K104" s="146"/>
      <c r="L104" s="144"/>
      <c r="M104" s="147"/>
      <c r="N104" s="148"/>
      <c r="O104" s="149"/>
      <c r="P104" s="148"/>
      <c r="Q104" s="149"/>
      <c r="R104" s="148"/>
      <c r="S104" s="149"/>
      <c r="T104" s="148"/>
      <c r="U104" s="149"/>
      <c r="V104" s="148"/>
      <c r="W104" s="149"/>
      <c r="X104" s="80"/>
      <c r="Y104" s="337"/>
      <c r="Z104" s="148"/>
      <c r="AA104" s="149"/>
      <c r="AB104" s="148"/>
      <c r="AC104" s="81"/>
      <c r="AD104" s="148"/>
      <c r="AE104" s="150"/>
      <c r="AF104" s="148"/>
      <c r="AG104" s="149"/>
      <c r="AH104" s="148"/>
      <c r="AI104" s="151"/>
      <c r="AJ104" s="148"/>
      <c r="AK104" s="80"/>
      <c r="AL104" s="148"/>
      <c r="AM104" s="149"/>
      <c r="AN104" s="148"/>
      <c r="AO104" s="81"/>
      <c r="AP104" s="148"/>
      <c r="AQ104" s="149"/>
      <c r="AR104" s="148"/>
      <c r="AS104" s="80"/>
      <c r="AT104" s="148"/>
      <c r="AU104" s="80"/>
      <c r="AV104" s="148"/>
      <c r="AW104" s="80"/>
      <c r="AX104" s="148"/>
      <c r="AY104" s="80"/>
      <c r="AZ104" s="148"/>
      <c r="BA104" s="81"/>
      <c r="BB104" s="148"/>
      <c r="BC104" s="10"/>
      <c r="BD104" s="10"/>
      <c r="BE104" s="81"/>
      <c r="BF104" s="81"/>
      <c r="BG104" s="81"/>
      <c r="BH104" s="81"/>
      <c r="BI104" s="81"/>
      <c r="BJ104" s="4"/>
      <c r="BK104" s="4"/>
      <c r="BL104" s="4"/>
      <c r="BM104" s="141"/>
      <c r="BN104" s="24"/>
      <c r="BO104" s="1"/>
      <c r="BP104" s="128"/>
      <c r="BQ104" s="128"/>
      <c r="BR104" s="128"/>
      <c r="BS104" s="128"/>
      <c r="BT104" s="128"/>
      <c r="BU104" s="128"/>
      <c r="BV104" s="128"/>
      <c r="BW104" s="128"/>
      <c r="BX104" s="128"/>
      <c r="BY104" s="1"/>
      <c r="BZ104" s="129"/>
      <c r="CA104" s="14"/>
      <c r="CB104" s="11"/>
      <c r="CC104" s="14"/>
      <c r="CD104" s="11"/>
      <c r="CE104" s="14"/>
      <c r="CF104" s="11"/>
      <c r="CG104" s="14"/>
      <c r="CH104" s="11"/>
      <c r="CI104" s="14"/>
      <c r="CJ104" s="11"/>
      <c r="CK104" s="80"/>
      <c r="CL104" s="81"/>
      <c r="CM104" s="14"/>
      <c r="CN104" s="11"/>
      <c r="CO104" s="14"/>
      <c r="CP104" s="80"/>
      <c r="CQ104" s="14"/>
      <c r="CR104" s="82"/>
      <c r="CS104" s="14"/>
      <c r="CT104" s="11"/>
      <c r="CU104" s="14"/>
      <c r="CV104" s="80"/>
      <c r="CW104" s="14"/>
      <c r="CX104" s="80"/>
      <c r="CY104" s="14"/>
      <c r="CZ104" s="11"/>
      <c r="DA104" s="14"/>
      <c r="DB104" s="11"/>
      <c r="DC104" s="14"/>
      <c r="DD104" s="80"/>
      <c r="DE104" s="14"/>
      <c r="DF104" s="80"/>
      <c r="DG104" s="14"/>
      <c r="DH104" s="11"/>
      <c r="DI104" s="14"/>
      <c r="DJ104" s="80"/>
      <c r="DK104" s="14"/>
      <c r="DL104" s="80"/>
      <c r="DM104" s="14"/>
      <c r="DN104" s="80"/>
      <c r="DO104" s="14"/>
      <c r="DP104" s="10"/>
      <c r="DQ104" s="10"/>
      <c r="DR104" s="80"/>
      <c r="DS104" s="80"/>
      <c r="DT104" s="80"/>
      <c r="DU104" s="112">
        <f t="shared" si="1202"/>
        <v>0</v>
      </c>
      <c r="DV104" s="140"/>
      <c r="DW104" s="4"/>
      <c r="DX104" s="4"/>
      <c r="DY104" s="4"/>
      <c r="DZ104" s="141"/>
      <c r="EA104" s="24"/>
      <c r="EB104" s="10"/>
      <c r="EC104" s="167"/>
      <c r="ED104" s="167"/>
      <c r="EE104" s="4"/>
      <c r="EF104" s="4"/>
      <c r="EG104" s="4"/>
      <c r="EH104" s="4"/>
      <c r="EI104" s="4"/>
      <c r="EJ104" s="4"/>
      <c r="EK104" s="4"/>
      <c r="EL104" s="4"/>
      <c r="EM104" s="4"/>
      <c r="EN104" s="4"/>
      <c r="EO104" s="9">
        <f t="shared" si="1770"/>
        <v>0</v>
      </c>
      <c r="EP104" s="9">
        <f t="shared" si="1771"/>
        <v>0</v>
      </c>
      <c r="EQ104" s="9">
        <f t="shared" si="1772"/>
        <v>0</v>
      </c>
      <c r="ER104" s="9">
        <f t="shared" si="1773"/>
        <v>0</v>
      </c>
      <c r="ES104" s="9">
        <f t="shared" si="1774"/>
        <v>0</v>
      </c>
      <c r="ET104" s="9">
        <f t="shared" si="1775"/>
        <v>0</v>
      </c>
      <c r="EU104" s="9">
        <f t="shared" si="1776"/>
        <v>0</v>
      </c>
      <c r="EV104" s="9">
        <f t="shared" si="1777"/>
        <v>0</v>
      </c>
      <c r="EW104" s="9">
        <f t="shared" si="1778"/>
        <v>0</v>
      </c>
      <c r="EX104" s="9">
        <f t="shared" si="1779"/>
        <v>0</v>
      </c>
      <c r="EY104" s="9">
        <f t="shared" si="1780"/>
        <v>0</v>
      </c>
      <c r="EZ104" s="9">
        <f t="shared" si="1781"/>
        <v>0</v>
      </c>
      <c r="FA104" s="9">
        <f t="shared" si="1782"/>
        <v>0</v>
      </c>
      <c r="FB104" s="9">
        <f t="shared" si="1783"/>
        <v>0</v>
      </c>
      <c r="FC104" s="9">
        <f t="shared" si="1784"/>
        <v>0</v>
      </c>
      <c r="FD104" s="9">
        <f t="shared" si="1785"/>
        <v>0</v>
      </c>
      <c r="FE104" s="9">
        <f t="shared" si="1786"/>
        <v>0</v>
      </c>
      <c r="FF104" s="9">
        <f t="shared" si="1787"/>
        <v>0</v>
      </c>
      <c r="FG104" s="9">
        <f t="shared" si="1788"/>
        <v>0</v>
      </c>
      <c r="FH104" s="9">
        <f t="shared" si="1789"/>
        <v>0</v>
      </c>
      <c r="FI104" s="9">
        <f t="shared" si="1790"/>
        <v>0</v>
      </c>
      <c r="FJ104" s="9">
        <f t="shared" si="1791"/>
        <v>0</v>
      </c>
      <c r="FK104" s="9">
        <f t="shared" si="1792"/>
        <v>0</v>
      </c>
      <c r="FL104" s="9">
        <f t="shared" si="1793"/>
        <v>0</v>
      </c>
      <c r="FM104" s="9">
        <f t="shared" si="1794"/>
        <v>0</v>
      </c>
      <c r="FN104" s="9">
        <f t="shared" si="1795"/>
        <v>0</v>
      </c>
      <c r="FO104" s="9">
        <f t="shared" si="1796"/>
        <v>0</v>
      </c>
      <c r="FP104" s="9">
        <f t="shared" si="1797"/>
        <v>0</v>
      </c>
      <c r="FQ104" s="9">
        <f t="shared" si="1798"/>
        <v>0</v>
      </c>
      <c r="FR104" s="9">
        <f t="shared" si="1799"/>
        <v>0</v>
      </c>
      <c r="FS104" s="9">
        <f t="shared" si="1800"/>
        <v>0</v>
      </c>
      <c r="FT104" s="9">
        <f t="shared" si="1801"/>
        <v>0</v>
      </c>
      <c r="FU104" s="9">
        <f t="shared" si="1801"/>
        <v>0</v>
      </c>
      <c r="FV104" s="9">
        <f t="shared" si="1802"/>
        <v>0</v>
      </c>
      <c r="FW104" s="9">
        <f t="shared" si="1818"/>
        <v>0</v>
      </c>
      <c r="FX104" s="9">
        <f t="shared" si="1803"/>
        <v>0</v>
      </c>
      <c r="FY104" s="9">
        <f t="shared" si="1804"/>
        <v>0</v>
      </c>
      <c r="FZ104" s="9">
        <f t="shared" si="1805"/>
        <v>0</v>
      </c>
      <c r="GA104" s="9">
        <f t="shared" si="1806"/>
        <v>0</v>
      </c>
      <c r="GB104" s="9">
        <f t="shared" si="1807"/>
        <v>0</v>
      </c>
      <c r="GC104" s="9">
        <f t="shared" si="1808"/>
        <v>0</v>
      </c>
      <c r="GD104" s="9">
        <f t="shared" si="1809"/>
        <v>0</v>
      </c>
      <c r="GE104" s="9">
        <f t="shared" si="1810"/>
        <v>0</v>
      </c>
      <c r="GF104" s="9">
        <f t="shared" si="1811"/>
        <v>0</v>
      </c>
      <c r="GG104" s="9">
        <f t="shared" si="1812"/>
        <v>0</v>
      </c>
      <c r="GH104" s="9">
        <f t="shared" si="1813"/>
        <v>0</v>
      </c>
      <c r="GI104" s="9">
        <f t="shared" si="1814"/>
        <v>0</v>
      </c>
      <c r="GJ104" s="133"/>
      <c r="GK104" s="134"/>
      <c r="GL104" s="4"/>
      <c r="GM104" s="223"/>
      <c r="GN104" s="4"/>
      <c r="GO104" s="138"/>
      <c r="GQ104" s="9"/>
      <c r="GR104" s="9"/>
      <c r="GS104" s="1"/>
      <c r="GT104" s="128"/>
      <c r="GU104" s="32"/>
      <c r="GV104" s="4"/>
      <c r="GW104" s="40"/>
    </row>
    <row r="105" spans="1:205" ht="24.95" customHeight="1" thickBot="1" x14ac:dyDescent="0.4">
      <c r="A105" s="24"/>
      <c r="B105" s="144"/>
      <c r="C105" s="241"/>
      <c r="D105" s="275"/>
      <c r="E105" s="128"/>
      <c r="F105" s="243"/>
      <c r="G105" s="143"/>
      <c r="H105" s="143"/>
      <c r="I105" s="143"/>
      <c r="J105" s="143"/>
      <c r="K105" s="236"/>
      <c r="L105" s="144"/>
      <c r="M105" s="147"/>
      <c r="N105" s="148"/>
      <c r="O105" s="149"/>
      <c r="P105" s="148"/>
      <c r="Q105" s="149"/>
      <c r="R105" s="148"/>
      <c r="S105" s="149"/>
      <c r="T105" s="148"/>
      <c r="U105" s="149"/>
      <c r="V105" s="148"/>
      <c r="W105" s="149"/>
      <c r="X105" s="80"/>
      <c r="Y105" s="337"/>
      <c r="Z105" s="148"/>
      <c r="AA105" s="149"/>
      <c r="AB105" s="148"/>
      <c r="AC105" s="81"/>
      <c r="AD105" s="148"/>
      <c r="AE105" s="150"/>
      <c r="AF105" s="148"/>
      <c r="AG105" s="149"/>
      <c r="AH105" s="148"/>
      <c r="AI105" s="151"/>
      <c r="AJ105" s="148"/>
      <c r="AK105" s="80"/>
      <c r="AL105" s="148"/>
      <c r="AM105" s="149"/>
      <c r="AN105" s="148"/>
      <c r="AO105" s="81"/>
      <c r="AP105" s="148"/>
      <c r="AQ105" s="149"/>
      <c r="AR105" s="148"/>
      <c r="AS105" s="80"/>
      <c r="AT105" s="148"/>
      <c r="AU105" s="80"/>
      <c r="AV105" s="148"/>
      <c r="AW105" s="80"/>
      <c r="AX105" s="148"/>
      <c r="AY105" s="80"/>
      <c r="AZ105" s="148"/>
      <c r="BA105" s="81"/>
      <c r="BB105" s="148"/>
      <c r="BC105" s="10"/>
      <c r="BD105" s="10"/>
      <c r="BE105" s="81"/>
      <c r="BF105" s="81"/>
      <c r="BG105" s="81"/>
      <c r="BH105" s="81"/>
      <c r="BI105" s="81"/>
      <c r="BJ105" s="4"/>
      <c r="BK105" s="4"/>
      <c r="BL105" s="4"/>
      <c r="BM105" s="141"/>
      <c r="BN105" s="24"/>
      <c r="BO105" s="144"/>
      <c r="BP105" s="143"/>
      <c r="BQ105" s="139"/>
      <c r="BR105" s="143"/>
      <c r="BS105" s="128"/>
      <c r="BT105" s="139"/>
      <c r="BU105" s="127"/>
      <c r="BV105" s="127"/>
      <c r="BW105" s="127"/>
      <c r="BX105" s="146"/>
      <c r="BY105" s="144"/>
      <c r="BZ105" s="147"/>
      <c r="CA105" s="148"/>
      <c r="CB105" s="149"/>
      <c r="CC105" s="148"/>
      <c r="CD105" s="149"/>
      <c r="CE105" s="148"/>
      <c r="CF105" s="149"/>
      <c r="CG105" s="148"/>
      <c r="CH105" s="149"/>
      <c r="CI105" s="148"/>
      <c r="CJ105" s="149"/>
      <c r="CK105" s="216"/>
      <c r="CL105" s="81"/>
      <c r="CM105" s="148"/>
      <c r="CN105" s="149"/>
      <c r="CO105" s="148"/>
      <c r="CP105" s="216"/>
      <c r="CQ105" s="148"/>
      <c r="CR105" s="201"/>
      <c r="CS105" s="148"/>
      <c r="CT105" s="149">
        <f>SUM(CS105*BU105*3)</f>
        <v>0</v>
      </c>
      <c r="CU105" s="148">
        <v>1</v>
      </c>
      <c r="CV105" s="151"/>
      <c r="CW105" s="148"/>
      <c r="CX105" s="80"/>
      <c r="CY105" s="148"/>
      <c r="CZ105" s="11"/>
      <c r="DA105" s="148"/>
      <c r="DB105" s="149"/>
      <c r="DC105" s="148"/>
      <c r="DD105" s="81"/>
      <c r="DE105" s="148"/>
      <c r="DF105" s="80"/>
      <c r="DG105" s="148"/>
      <c r="DH105" s="216"/>
      <c r="DI105" s="148"/>
      <c r="DJ105" s="216"/>
      <c r="DK105" s="148"/>
      <c r="DL105" s="216"/>
      <c r="DM105" s="148"/>
      <c r="DN105" s="81"/>
      <c r="DO105" s="148"/>
      <c r="DP105" s="218"/>
      <c r="DQ105" s="10"/>
      <c r="DR105" s="81"/>
      <c r="DS105" s="81"/>
      <c r="DT105" s="81"/>
      <c r="DU105" s="112">
        <f t="shared" si="1202"/>
        <v>0</v>
      </c>
      <c r="DV105" s="140"/>
      <c r="DW105" s="4"/>
      <c r="DX105" s="4"/>
      <c r="DY105" s="4"/>
      <c r="DZ105" s="141"/>
      <c r="EA105" s="24"/>
      <c r="EB105" s="1"/>
      <c r="EC105" s="128"/>
      <c r="ED105" s="128"/>
      <c r="EE105" s="4"/>
      <c r="EF105" s="4"/>
      <c r="EG105" s="4"/>
      <c r="EH105" s="4"/>
      <c r="EI105" s="4"/>
      <c r="EJ105" s="4"/>
      <c r="EK105" s="4"/>
      <c r="EL105" s="4"/>
      <c r="EM105" s="4"/>
      <c r="EN105" s="4"/>
      <c r="EO105" s="9">
        <f t="shared" si="1770"/>
        <v>0</v>
      </c>
      <c r="EP105" s="9">
        <f t="shared" si="1771"/>
        <v>0</v>
      </c>
      <c r="EQ105" s="9">
        <f t="shared" si="1772"/>
        <v>0</v>
      </c>
      <c r="ER105" s="9">
        <f t="shared" si="1773"/>
        <v>0</v>
      </c>
      <c r="ES105" s="9">
        <f t="shared" si="1774"/>
        <v>0</v>
      </c>
      <c r="ET105" s="9">
        <f t="shared" si="1775"/>
        <v>0</v>
      </c>
      <c r="EU105" s="9">
        <f t="shared" si="1776"/>
        <v>0</v>
      </c>
      <c r="EV105" s="9">
        <f t="shared" si="1777"/>
        <v>0</v>
      </c>
      <c r="EW105" s="9">
        <f t="shared" si="1778"/>
        <v>0</v>
      </c>
      <c r="EX105" s="9">
        <f t="shared" si="1779"/>
        <v>0</v>
      </c>
      <c r="EY105" s="9">
        <f t="shared" si="1780"/>
        <v>0</v>
      </c>
      <c r="EZ105" s="9">
        <f t="shared" si="1781"/>
        <v>0</v>
      </c>
      <c r="FA105" s="9">
        <f t="shared" si="1782"/>
        <v>0</v>
      </c>
      <c r="FB105" s="9">
        <f t="shared" si="1783"/>
        <v>0</v>
      </c>
      <c r="FC105" s="9">
        <f t="shared" si="1784"/>
        <v>0</v>
      </c>
      <c r="FD105" s="9">
        <f t="shared" si="1785"/>
        <v>0</v>
      </c>
      <c r="FE105" s="9">
        <f t="shared" si="1786"/>
        <v>0</v>
      </c>
      <c r="FF105" s="9">
        <f t="shared" si="1787"/>
        <v>0</v>
      </c>
      <c r="FG105" s="9">
        <f t="shared" si="1788"/>
        <v>0</v>
      </c>
      <c r="FH105" s="9">
        <f t="shared" si="1789"/>
        <v>1</v>
      </c>
      <c r="FI105" s="9">
        <f t="shared" si="1790"/>
        <v>0</v>
      </c>
      <c r="FJ105" s="9">
        <f t="shared" si="1791"/>
        <v>0</v>
      </c>
      <c r="FK105" s="9">
        <f t="shared" si="1792"/>
        <v>0</v>
      </c>
      <c r="FL105" s="9">
        <f t="shared" si="1793"/>
        <v>0</v>
      </c>
      <c r="FM105" s="9">
        <f t="shared" si="1794"/>
        <v>0</v>
      </c>
      <c r="FN105" s="9">
        <f t="shared" si="1795"/>
        <v>0</v>
      </c>
      <c r="FO105" s="9">
        <f t="shared" si="1796"/>
        <v>0</v>
      </c>
      <c r="FP105" s="9">
        <f t="shared" si="1797"/>
        <v>0</v>
      </c>
      <c r="FQ105" s="9">
        <f t="shared" si="1798"/>
        <v>0</v>
      </c>
      <c r="FR105" s="9">
        <f t="shared" si="1799"/>
        <v>0</v>
      </c>
      <c r="FS105" s="9">
        <f t="shared" si="1800"/>
        <v>0</v>
      </c>
      <c r="FT105" s="9">
        <f t="shared" si="1801"/>
        <v>0</v>
      </c>
      <c r="FU105" s="9">
        <f t="shared" si="1801"/>
        <v>0</v>
      </c>
      <c r="FV105" s="9">
        <f t="shared" si="1802"/>
        <v>0</v>
      </c>
      <c r="FW105" s="9">
        <f t="shared" si="1818"/>
        <v>0</v>
      </c>
      <c r="FX105" s="9">
        <f t="shared" si="1803"/>
        <v>0</v>
      </c>
      <c r="FY105" s="9">
        <f t="shared" si="1804"/>
        <v>0</v>
      </c>
      <c r="FZ105" s="9">
        <f t="shared" si="1805"/>
        <v>0</v>
      </c>
      <c r="GA105" s="9">
        <f t="shared" si="1806"/>
        <v>0</v>
      </c>
      <c r="GB105" s="9">
        <f t="shared" si="1807"/>
        <v>0</v>
      </c>
      <c r="GC105" s="9">
        <f t="shared" si="1808"/>
        <v>0</v>
      </c>
      <c r="GD105" s="9">
        <f t="shared" si="1809"/>
        <v>0</v>
      </c>
      <c r="GE105" s="9">
        <f t="shared" si="1810"/>
        <v>0</v>
      </c>
      <c r="GF105" s="9">
        <f t="shared" si="1811"/>
        <v>0</v>
      </c>
      <c r="GG105" s="9">
        <f t="shared" si="1812"/>
        <v>0</v>
      </c>
      <c r="GH105" s="9">
        <f t="shared" si="1813"/>
        <v>0</v>
      </c>
      <c r="GI105" s="9">
        <f t="shared" si="1814"/>
        <v>0</v>
      </c>
      <c r="GJ105" s="133"/>
      <c r="GK105" s="134"/>
      <c r="GL105" s="4"/>
      <c r="GM105" s="223"/>
      <c r="GN105" s="4"/>
      <c r="GO105" s="138"/>
      <c r="GQ105" s="9"/>
      <c r="GR105" s="9"/>
      <c r="GS105" s="1"/>
      <c r="GT105" s="128"/>
      <c r="GU105" s="32"/>
      <c r="GV105" s="4"/>
      <c r="GW105" s="40"/>
    </row>
    <row r="106" spans="1:205" ht="24.95" customHeight="1" thickBot="1" x14ac:dyDescent="0.4">
      <c r="A106" s="24"/>
      <c r="B106" s="154"/>
      <c r="C106" s="166"/>
      <c r="D106" s="205"/>
      <c r="E106" s="166"/>
      <c r="F106" s="166"/>
      <c r="G106" s="166"/>
      <c r="H106" s="166"/>
      <c r="I106" s="166"/>
      <c r="J106" s="166"/>
      <c r="K106" s="166"/>
      <c r="L106" s="166"/>
      <c r="M106" s="166"/>
      <c r="N106" s="166"/>
      <c r="O106" s="166"/>
      <c r="P106" s="166"/>
      <c r="Q106" s="166"/>
      <c r="R106" s="166"/>
      <c r="S106" s="166"/>
      <c r="T106" s="166"/>
      <c r="U106" s="166"/>
      <c r="V106" s="166"/>
      <c r="W106" s="166"/>
      <c r="X106" s="166"/>
      <c r="Y106" s="346"/>
      <c r="Z106" s="166"/>
      <c r="AA106" s="166"/>
      <c r="AB106" s="166"/>
      <c r="AC106" s="166"/>
      <c r="AD106" s="166"/>
      <c r="AE106" s="166"/>
      <c r="AF106" s="166"/>
      <c r="AG106" s="166"/>
      <c r="AH106" s="166"/>
      <c r="AI106" s="166"/>
      <c r="AJ106" s="166"/>
      <c r="AK106" s="166"/>
      <c r="AL106" s="166"/>
      <c r="AM106" s="166"/>
      <c r="AN106" s="166"/>
      <c r="AO106" s="166"/>
      <c r="AP106" s="166"/>
      <c r="AQ106" s="166"/>
      <c r="AR106" s="166"/>
      <c r="AS106" s="166"/>
      <c r="AT106" s="166"/>
      <c r="AU106" s="166"/>
      <c r="AV106" s="166"/>
      <c r="AW106" s="166"/>
      <c r="AX106" s="166"/>
      <c r="AY106" s="166"/>
      <c r="AZ106" s="166"/>
      <c r="BA106" s="166"/>
      <c r="BB106" s="166"/>
      <c r="BC106" s="166"/>
      <c r="BD106" s="166"/>
      <c r="BE106" s="166"/>
      <c r="BF106" s="164"/>
      <c r="BG106" s="165"/>
      <c r="BH106" s="166"/>
      <c r="BI106" s="253"/>
      <c r="BJ106" s="4"/>
      <c r="BK106" s="4"/>
      <c r="BL106" s="4"/>
      <c r="BM106" s="141"/>
      <c r="BN106" s="24"/>
      <c r="DS106" s="2"/>
      <c r="DT106" s="2"/>
      <c r="DU106" s="112">
        <f t="shared" si="1202"/>
        <v>0</v>
      </c>
      <c r="DV106" s="140"/>
      <c r="DW106" s="4"/>
      <c r="DX106" s="4"/>
      <c r="DY106" s="4"/>
      <c r="DZ106" s="141"/>
      <c r="EA106" s="24"/>
      <c r="EB106" s="117"/>
      <c r="EC106" s="117"/>
      <c r="ED106" s="4"/>
      <c r="EE106" s="4"/>
      <c r="EF106" s="4"/>
      <c r="EG106" s="4"/>
      <c r="EH106" s="4"/>
      <c r="EI106" s="4"/>
      <c r="EJ106" s="4"/>
      <c r="EK106" s="4"/>
      <c r="EL106" s="4"/>
      <c r="EM106" s="4"/>
      <c r="EN106" s="4"/>
      <c r="EO106" s="9">
        <f t="shared" si="1770"/>
        <v>0</v>
      </c>
      <c r="EP106" s="9">
        <f t="shared" si="1771"/>
        <v>0</v>
      </c>
      <c r="EQ106" s="9">
        <f t="shared" si="1772"/>
        <v>0</v>
      </c>
      <c r="ER106" s="9">
        <f t="shared" si="1773"/>
        <v>0</v>
      </c>
      <c r="ES106" s="9">
        <f t="shared" si="1774"/>
        <v>0</v>
      </c>
      <c r="ET106" s="9">
        <f t="shared" si="1775"/>
        <v>0</v>
      </c>
      <c r="EU106" s="9">
        <f t="shared" si="1776"/>
        <v>0</v>
      </c>
      <c r="EV106" s="9">
        <f t="shared" si="1777"/>
        <v>0</v>
      </c>
      <c r="EW106" s="9">
        <f t="shared" si="1778"/>
        <v>0</v>
      </c>
      <c r="EX106" s="9">
        <f t="shared" si="1779"/>
        <v>0</v>
      </c>
      <c r="EY106" s="9">
        <f t="shared" si="1780"/>
        <v>0</v>
      </c>
      <c r="EZ106" s="9">
        <f t="shared" si="1781"/>
        <v>0</v>
      </c>
      <c r="FA106" s="9">
        <f t="shared" si="1782"/>
        <v>0</v>
      </c>
      <c r="FB106" s="9">
        <f t="shared" si="1783"/>
        <v>0</v>
      </c>
      <c r="FC106" s="9">
        <f t="shared" si="1784"/>
        <v>0</v>
      </c>
      <c r="FD106" s="9">
        <f t="shared" si="1785"/>
        <v>0</v>
      </c>
      <c r="FE106" s="9">
        <f t="shared" si="1786"/>
        <v>0</v>
      </c>
      <c r="FF106" s="9">
        <f t="shared" si="1787"/>
        <v>0</v>
      </c>
      <c r="FG106" s="9">
        <f t="shared" si="1788"/>
        <v>0</v>
      </c>
      <c r="FH106" s="9">
        <f t="shared" si="1789"/>
        <v>0</v>
      </c>
      <c r="FI106" s="9">
        <f t="shared" si="1790"/>
        <v>0</v>
      </c>
      <c r="FJ106" s="9">
        <f t="shared" si="1791"/>
        <v>0</v>
      </c>
      <c r="FK106" s="9">
        <f t="shared" si="1792"/>
        <v>0</v>
      </c>
      <c r="FL106" s="9">
        <f t="shared" si="1793"/>
        <v>0</v>
      </c>
      <c r="FM106" s="9">
        <f t="shared" si="1794"/>
        <v>0</v>
      </c>
      <c r="FN106" s="9">
        <f t="shared" si="1795"/>
        <v>0</v>
      </c>
      <c r="FO106" s="9">
        <f t="shared" si="1796"/>
        <v>0</v>
      </c>
      <c r="FP106" s="9">
        <f t="shared" si="1797"/>
        <v>0</v>
      </c>
      <c r="FQ106" s="9">
        <f t="shared" si="1798"/>
        <v>0</v>
      </c>
      <c r="FR106" s="9">
        <f t="shared" si="1799"/>
        <v>0</v>
      </c>
      <c r="FS106" s="9">
        <f t="shared" si="1800"/>
        <v>0</v>
      </c>
      <c r="FT106" s="9">
        <f t="shared" si="1801"/>
        <v>0</v>
      </c>
      <c r="FU106" s="9">
        <f t="shared" si="1801"/>
        <v>0</v>
      </c>
      <c r="FV106" s="9">
        <f t="shared" si="1802"/>
        <v>0</v>
      </c>
      <c r="FW106" s="9">
        <f t="shared" si="1818"/>
        <v>0</v>
      </c>
      <c r="FX106" s="9">
        <f t="shared" si="1803"/>
        <v>0</v>
      </c>
      <c r="FY106" s="9">
        <f t="shared" si="1804"/>
        <v>0</v>
      </c>
      <c r="FZ106" s="9">
        <f t="shared" si="1805"/>
        <v>0</v>
      </c>
      <c r="GA106" s="9">
        <f t="shared" si="1806"/>
        <v>0</v>
      </c>
      <c r="GB106" s="9">
        <f t="shared" si="1807"/>
        <v>0</v>
      </c>
      <c r="GC106" s="9">
        <f t="shared" si="1808"/>
        <v>0</v>
      </c>
      <c r="GD106" s="9">
        <f t="shared" si="1809"/>
        <v>0</v>
      </c>
      <c r="GE106" s="9">
        <f t="shared" si="1810"/>
        <v>0</v>
      </c>
      <c r="GF106" s="9">
        <f t="shared" si="1811"/>
        <v>0</v>
      </c>
      <c r="GG106" s="9">
        <f t="shared" si="1812"/>
        <v>0</v>
      </c>
      <c r="GH106" s="9">
        <f t="shared" si="1813"/>
        <v>0</v>
      </c>
      <c r="GI106" s="9">
        <f t="shared" si="1814"/>
        <v>0</v>
      </c>
      <c r="GJ106" s="133"/>
      <c r="GK106" s="134"/>
      <c r="GL106" s="4"/>
      <c r="GM106" s="223"/>
      <c r="GN106" s="4"/>
      <c r="GO106" s="138"/>
      <c r="GQ106" s="9"/>
      <c r="GR106" s="9"/>
      <c r="GS106" s="1"/>
      <c r="GT106" s="128"/>
      <c r="GU106" s="32"/>
      <c r="GV106" s="4"/>
      <c r="GW106" s="40"/>
    </row>
    <row r="107" spans="1:205" ht="24.95" customHeight="1" x14ac:dyDescent="0.3">
      <c r="A107" s="23">
        <v>14</v>
      </c>
      <c r="B107" s="64" t="s">
        <v>64</v>
      </c>
      <c r="C107" s="250" t="s">
        <v>57</v>
      </c>
      <c r="D107" s="105">
        <v>0.25</v>
      </c>
      <c r="E107" s="276"/>
      <c r="F107" s="20"/>
      <c r="G107" s="20"/>
      <c r="H107" s="20"/>
      <c r="I107" s="20"/>
      <c r="J107" s="20"/>
      <c r="K107" s="20"/>
      <c r="L107" s="20"/>
      <c r="M107" s="20"/>
      <c r="N107" s="20"/>
      <c r="O107" s="107">
        <f>SUM(O108:O113)</f>
        <v>30</v>
      </c>
      <c r="P107" s="107">
        <f t="shared" ref="P107:BG107" si="1820">SUM(P108:P113)</f>
        <v>20</v>
      </c>
      <c r="Q107" s="107">
        <f t="shared" si="1820"/>
        <v>40</v>
      </c>
      <c r="R107" s="107">
        <f t="shared" si="1820"/>
        <v>0</v>
      </c>
      <c r="S107" s="107">
        <f t="shared" si="1820"/>
        <v>0</v>
      </c>
      <c r="T107" s="107">
        <f t="shared" si="1820"/>
        <v>0</v>
      </c>
      <c r="U107" s="107">
        <f t="shared" si="1820"/>
        <v>0</v>
      </c>
      <c r="V107" s="107">
        <f t="shared" si="1820"/>
        <v>0</v>
      </c>
      <c r="W107" s="107">
        <f t="shared" si="1820"/>
        <v>0</v>
      </c>
      <c r="X107" s="107">
        <f t="shared" si="1820"/>
        <v>0</v>
      </c>
      <c r="Y107" s="336">
        <f t="shared" si="1820"/>
        <v>5</v>
      </c>
      <c r="Z107" s="107">
        <f t="shared" si="1820"/>
        <v>0</v>
      </c>
      <c r="AA107" s="107">
        <f t="shared" si="1820"/>
        <v>0</v>
      </c>
      <c r="AB107" s="107">
        <f t="shared" si="1820"/>
        <v>0</v>
      </c>
      <c r="AC107" s="107">
        <f t="shared" si="1820"/>
        <v>0</v>
      </c>
      <c r="AD107" s="107">
        <f t="shared" si="1820"/>
        <v>0</v>
      </c>
      <c r="AE107" s="107">
        <f t="shared" si="1820"/>
        <v>0</v>
      </c>
      <c r="AF107" s="107">
        <f t="shared" si="1820"/>
        <v>0</v>
      </c>
      <c r="AG107" s="107">
        <f t="shared" si="1820"/>
        <v>0</v>
      </c>
      <c r="AH107" s="107">
        <f t="shared" si="1820"/>
        <v>0</v>
      </c>
      <c r="AI107" s="107">
        <f t="shared" si="1820"/>
        <v>0</v>
      </c>
      <c r="AJ107" s="107">
        <f t="shared" si="1820"/>
        <v>0</v>
      </c>
      <c r="AK107" s="107">
        <f t="shared" si="1820"/>
        <v>0</v>
      </c>
      <c r="AL107" s="107">
        <f t="shared" si="1820"/>
        <v>1</v>
      </c>
      <c r="AM107" s="107">
        <f t="shared" si="1820"/>
        <v>110</v>
      </c>
      <c r="AN107" s="107">
        <f t="shared" si="1820"/>
        <v>0</v>
      </c>
      <c r="AO107" s="107">
        <f t="shared" si="1820"/>
        <v>0</v>
      </c>
      <c r="AP107" s="107">
        <f t="shared" si="1820"/>
        <v>0</v>
      </c>
      <c r="AQ107" s="107">
        <f t="shared" si="1820"/>
        <v>0</v>
      </c>
      <c r="AR107" s="107">
        <f t="shared" si="1820"/>
        <v>1</v>
      </c>
      <c r="AS107" s="107">
        <f t="shared" si="1820"/>
        <v>12</v>
      </c>
      <c r="AT107" s="107">
        <f t="shared" si="1820"/>
        <v>0</v>
      </c>
      <c r="AU107" s="107">
        <f t="shared" si="1820"/>
        <v>0</v>
      </c>
      <c r="AV107" s="107">
        <f t="shared" si="1820"/>
        <v>0</v>
      </c>
      <c r="AW107" s="107">
        <f t="shared" si="1820"/>
        <v>0</v>
      </c>
      <c r="AX107" s="107">
        <f t="shared" si="1820"/>
        <v>0</v>
      </c>
      <c r="AY107" s="107">
        <f t="shared" si="1820"/>
        <v>0</v>
      </c>
      <c r="AZ107" s="107">
        <f t="shared" si="1820"/>
        <v>0</v>
      </c>
      <c r="BA107" s="107">
        <f t="shared" si="1820"/>
        <v>0</v>
      </c>
      <c r="BB107" s="107">
        <f t="shared" si="1820"/>
        <v>0</v>
      </c>
      <c r="BC107" s="107">
        <f t="shared" si="1820"/>
        <v>0</v>
      </c>
      <c r="BD107" s="107">
        <f t="shared" si="1820"/>
        <v>0</v>
      </c>
      <c r="BE107" s="107">
        <f t="shared" si="1820"/>
        <v>0</v>
      </c>
      <c r="BF107" s="107">
        <f t="shared" si="1820"/>
        <v>197</v>
      </c>
      <c r="BG107" s="107">
        <f t="shared" si="1820"/>
        <v>82</v>
      </c>
      <c r="BH107" s="108"/>
      <c r="BI107" s="109"/>
      <c r="BJ107" s="20"/>
      <c r="BK107" s="20"/>
      <c r="BL107" s="20"/>
      <c r="BM107" s="277"/>
      <c r="BN107" s="23">
        <v>14</v>
      </c>
      <c r="BO107" s="64" t="s">
        <v>64</v>
      </c>
      <c r="BP107" s="250" t="s">
        <v>57</v>
      </c>
      <c r="BQ107" s="105">
        <v>0.25</v>
      </c>
      <c r="BR107" s="20"/>
      <c r="BS107" s="20"/>
      <c r="BT107" s="20"/>
      <c r="BU107" s="20"/>
      <c r="BV107" s="20"/>
      <c r="BW107" s="20"/>
      <c r="BX107" s="20"/>
      <c r="BY107" s="106">
        <f>SUM(BY108:BY113)</f>
        <v>0</v>
      </c>
      <c r="BZ107" s="106">
        <f t="shared" ref="BZ107:DT107" si="1821">SUM(BZ108:BZ113)</f>
        <v>0</v>
      </c>
      <c r="CA107" s="106">
        <f t="shared" si="1821"/>
        <v>0</v>
      </c>
      <c r="CB107" s="111">
        <f>SUM(CB108:CB113)</f>
        <v>0</v>
      </c>
      <c r="CC107" s="106">
        <f t="shared" si="1821"/>
        <v>0</v>
      </c>
      <c r="CD107" s="106">
        <f t="shared" si="1821"/>
        <v>0</v>
      </c>
      <c r="CE107" s="106">
        <f t="shared" si="1821"/>
        <v>0</v>
      </c>
      <c r="CF107" s="106">
        <f t="shared" si="1821"/>
        <v>0</v>
      </c>
      <c r="CG107" s="106">
        <f t="shared" si="1821"/>
        <v>0</v>
      </c>
      <c r="CH107" s="106">
        <f t="shared" si="1821"/>
        <v>0</v>
      </c>
      <c r="CI107" s="106">
        <f t="shared" si="1821"/>
        <v>0</v>
      </c>
      <c r="CJ107" s="106">
        <f t="shared" si="1821"/>
        <v>0</v>
      </c>
      <c r="CK107" s="106">
        <f t="shared" si="1821"/>
        <v>0</v>
      </c>
      <c r="CL107" s="106">
        <f t="shared" si="1821"/>
        <v>0</v>
      </c>
      <c r="CM107" s="106">
        <f t="shared" si="1821"/>
        <v>0</v>
      </c>
      <c r="CN107" s="106">
        <f t="shared" si="1821"/>
        <v>0</v>
      </c>
      <c r="CO107" s="106">
        <f t="shared" si="1821"/>
        <v>0</v>
      </c>
      <c r="CP107" s="106">
        <f t="shared" si="1821"/>
        <v>0</v>
      </c>
      <c r="CQ107" s="106">
        <f t="shared" si="1821"/>
        <v>0</v>
      </c>
      <c r="CR107" s="106">
        <f t="shared" si="1821"/>
        <v>0</v>
      </c>
      <c r="CS107" s="106">
        <f t="shared" si="1821"/>
        <v>0</v>
      </c>
      <c r="CT107" s="106">
        <f t="shared" si="1821"/>
        <v>0</v>
      </c>
      <c r="CU107" s="106">
        <f t="shared" si="1821"/>
        <v>0</v>
      </c>
      <c r="CV107" s="106">
        <f t="shared" si="1821"/>
        <v>0</v>
      </c>
      <c r="CW107" s="106">
        <f t="shared" si="1821"/>
        <v>0</v>
      </c>
      <c r="CX107" s="106">
        <f t="shared" si="1821"/>
        <v>0</v>
      </c>
      <c r="CY107" s="106">
        <f t="shared" si="1821"/>
        <v>0</v>
      </c>
      <c r="CZ107" s="106">
        <f t="shared" si="1821"/>
        <v>0</v>
      </c>
      <c r="DA107" s="106">
        <f t="shared" si="1821"/>
        <v>0</v>
      </c>
      <c r="DB107" s="106">
        <f t="shared" si="1821"/>
        <v>0</v>
      </c>
      <c r="DC107" s="106">
        <f t="shared" si="1821"/>
        <v>0</v>
      </c>
      <c r="DD107" s="106">
        <f t="shared" si="1821"/>
        <v>0</v>
      </c>
      <c r="DE107" s="106">
        <f t="shared" si="1821"/>
        <v>0</v>
      </c>
      <c r="DF107" s="106">
        <f t="shared" si="1821"/>
        <v>0</v>
      </c>
      <c r="DG107" s="106">
        <f t="shared" si="1821"/>
        <v>0</v>
      </c>
      <c r="DH107" s="106">
        <f t="shared" si="1821"/>
        <v>0</v>
      </c>
      <c r="DI107" s="106">
        <f t="shared" si="1821"/>
        <v>0</v>
      </c>
      <c r="DJ107" s="106">
        <f t="shared" si="1821"/>
        <v>0</v>
      </c>
      <c r="DK107" s="106">
        <f t="shared" si="1821"/>
        <v>0</v>
      </c>
      <c r="DL107" s="106">
        <f t="shared" si="1821"/>
        <v>0</v>
      </c>
      <c r="DM107" s="106">
        <f t="shared" si="1821"/>
        <v>0</v>
      </c>
      <c r="DN107" s="106">
        <f t="shared" si="1821"/>
        <v>0</v>
      </c>
      <c r="DO107" s="106">
        <f t="shared" si="1821"/>
        <v>0</v>
      </c>
      <c r="DP107" s="106">
        <f t="shared" si="1821"/>
        <v>0</v>
      </c>
      <c r="DQ107" s="106">
        <f t="shared" si="1821"/>
        <v>0</v>
      </c>
      <c r="DR107" s="106">
        <f t="shared" si="1821"/>
        <v>0</v>
      </c>
      <c r="DS107" s="175">
        <f>SUM(DS108:DS113)</f>
        <v>0</v>
      </c>
      <c r="DT107" s="106">
        <f t="shared" si="1821"/>
        <v>0</v>
      </c>
      <c r="DU107" s="112">
        <f t="shared" si="1202"/>
        <v>0</v>
      </c>
      <c r="DV107" s="107"/>
      <c r="DW107" s="75"/>
      <c r="DX107" s="20"/>
      <c r="DY107" s="20"/>
      <c r="DZ107" s="277"/>
      <c r="EA107" s="23">
        <v>14</v>
      </c>
      <c r="EB107" s="64" t="s">
        <v>64</v>
      </c>
      <c r="EC107" s="250" t="s">
        <v>57</v>
      </c>
      <c r="ED107" s="105">
        <v>0.25</v>
      </c>
      <c r="EE107" s="20"/>
      <c r="EF107" s="20"/>
      <c r="EG107" s="20"/>
      <c r="EH107" s="20"/>
      <c r="EI107" s="20"/>
      <c r="EJ107" s="20"/>
      <c r="EK107" s="20"/>
      <c r="EL107" s="20"/>
      <c r="EM107" s="20"/>
      <c r="EN107" s="20"/>
      <c r="EO107" s="107">
        <f>SUM(EO108:EO113)</f>
        <v>30</v>
      </c>
      <c r="EP107" s="107">
        <f t="shared" ref="EP107:GL107" si="1822">SUM(EP108:EP113)</f>
        <v>20</v>
      </c>
      <c r="EQ107" s="107">
        <f t="shared" si="1822"/>
        <v>40</v>
      </c>
      <c r="ER107" s="107">
        <f t="shared" si="1822"/>
        <v>0</v>
      </c>
      <c r="ES107" s="107">
        <f t="shared" si="1822"/>
        <v>0</v>
      </c>
      <c r="ET107" s="107">
        <f t="shared" si="1822"/>
        <v>0</v>
      </c>
      <c r="EU107" s="107">
        <f t="shared" si="1822"/>
        <v>0</v>
      </c>
      <c r="EV107" s="107">
        <f t="shared" si="1822"/>
        <v>0</v>
      </c>
      <c r="EW107" s="107">
        <f t="shared" si="1822"/>
        <v>0</v>
      </c>
      <c r="EX107" s="107">
        <f t="shared" si="1822"/>
        <v>0</v>
      </c>
      <c r="EY107" s="107">
        <f t="shared" si="1822"/>
        <v>5</v>
      </c>
      <c r="EZ107" s="107">
        <f t="shared" si="1822"/>
        <v>0</v>
      </c>
      <c r="FA107" s="107">
        <f t="shared" si="1822"/>
        <v>0</v>
      </c>
      <c r="FB107" s="107">
        <f t="shared" si="1822"/>
        <v>0</v>
      </c>
      <c r="FC107" s="107">
        <f t="shared" si="1822"/>
        <v>0</v>
      </c>
      <c r="FD107" s="107">
        <f t="shared" si="1822"/>
        <v>0</v>
      </c>
      <c r="FE107" s="107">
        <f t="shared" si="1822"/>
        <v>0</v>
      </c>
      <c r="FF107" s="107">
        <f t="shared" si="1822"/>
        <v>0</v>
      </c>
      <c r="FG107" s="107">
        <f t="shared" si="1822"/>
        <v>0</v>
      </c>
      <c r="FH107" s="107">
        <f t="shared" si="1822"/>
        <v>0</v>
      </c>
      <c r="FI107" s="107">
        <f t="shared" si="1822"/>
        <v>0</v>
      </c>
      <c r="FJ107" s="107">
        <f t="shared" si="1822"/>
        <v>0</v>
      </c>
      <c r="FK107" s="107">
        <f t="shared" si="1822"/>
        <v>0</v>
      </c>
      <c r="FL107" s="107">
        <f t="shared" si="1822"/>
        <v>1</v>
      </c>
      <c r="FM107" s="107">
        <f t="shared" si="1822"/>
        <v>110</v>
      </c>
      <c r="FN107" s="107">
        <f t="shared" si="1822"/>
        <v>0</v>
      </c>
      <c r="FO107" s="107">
        <f t="shared" si="1822"/>
        <v>0</v>
      </c>
      <c r="FP107" s="107">
        <f t="shared" si="1822"/>
        <v>0</v>
      </c>
      <c r="FQ107" s="107">
        <f t="shared" si="1822"/>
        <v>0</v>
      </c>
      <c r="FR107" s="107">
        <f t="shared" si="1822"/>
        <v>1</v>
      </c>
      <c r="FS107" s="107">
        <f t="shared" si="1822"/>
        <v>12</v>
      </c>
      <c r="FT107" s="107">
        <f t="shared" si="1822"/>
        <v>0</v>
      </c>
      <c r="FU107" s="107">
        <f t="shared" ref="FU107:FV107" si="1823">SUM(FU108:FU113)</f>
        <v>0</v>
      </c>
      <c r="FV107" s="107">
        <f t="shared" si="1823"/>
        <v>0</v>
      </c>
      <c r="FW107" s="107">
        <f t="shared" si="1822"/>
        <v>0</v>
      </c>
      <c r="FX107" s="107">
        <f t="shared" si="1822"/>
        <v>0</v>
      </c>
      <c r="FY107" s="107">
        <f t="shared" si="1822"/>
        <v>0</v>
      </c>
      <c r="FZ107" s="107">
        <f t="shared" si="1822"/>
        <v>0</v>
      </c>
      <c r="GA107" s="107">
        <f t="shared" si="1822"/>
        <v>0</v>
      </c>
      <c r="GB107" s="107">
        <f t="shared" si="1822"/>
        <v>0</v>
      </c>
      <c r="GC107" s="107">
        <f t="shared" si="1822"/>
        <v>0</v>
      </c>
      <c r="GD107" s="107">
        <f t="shared" si="1822"/>
        <v>0</v>
      </c>
      <c r="GE107" s="107">
        <f t="shared" si="1822"/>
        <v>0</v>
      </c>
      <c r="GF107" s="107">
        <f t="shared" si="1822"/>
        <v>0</v>
      </c>
      <c r="GG107" s="107">
        <f t="shared" si="1822"/>
        <v>0</v>
      </c>
      <c r="GH107" s="107">
        <f t="shared" si="1822"/>
        <v>197</v>
      </c>
      <c r="GI107" s="107">
        <f t="shared" si="1822"/>
        <v>82</v>
      </c>
      <c r="GJ107" s="107">
        <f t="shared" si="1822"/>
        <v>0</v>
      </c>
      <c r="GK107" s="107">
        <f t="shared" si="1822"/>
        <v>0</v>
      </c>
      <c r="GL107" s="107">
        <f t="shared" si="1822"/>
        <v>0</v>
      </c>
      <c r="GM107" s="102" t="s">
        <v>142</v>
      </c>
      <c r="GN107" s="69"/>
      <c r="GO107" s="278">
        <v>500</v>
      </c>
      <c r="GQ107" s="9"/>
      <c r="GR107" s="9"/>
      <c r="GS107" s="117"/>
      <c r="GT107" s="117"/>
      <c r="GU107" s="33"/>
      <c r="GV107" s="4"/>
      <c r="GW107" s="40"/>
    </row>
    <row r="108" spans="1:205" ht="24.95" customHeight="1" x14ac:dyDescent="0.35">
      <c r="A108" s="24"/>
      <c r="B108" s="1" t="s">
        <v>82</v>
      </c>
      <c r="C108" s="279" t="s">
        <v>83</v>
      </c>
      <c r="D108" s="139" t="s">
        <v>84</v>
      </c>
      <c r="E108" s="139" t="s">
        <v>85</v>
      </c>
      <c r="F108" s="139" t="s">
        <v>182</v>
      </c>
      <c r="G108" s="139">
        <v>3</v>
      </c>
      <c r="H108" s="143">
        <f>27+28</f>
        <v>55</v>
      </c>
      <c r="I108" s="143">
        <v>1</v>
      </c>
      <c r="J108" s="143">
        <v>2</v>
      </c>
      <c r="K108" s="139">
        <f t="shared" ref="K108" si="1824">SUM(J108)*2</f>
        <v>4</v>
      </c>
      <c r="L108" s="1">
        <v>50</v>
      </c>
      <c r="M108" s="129">
        <f>SUM(N108+P108+R108+T108+V108)</f>
        <v>50</v>
      </c>
      <c r="N108" s="14">
        <v>30</v>
      </c>
      <c r="O108" s="11">
        <f>SUM(N108)*I108</f>
        <v>30</v>
      </c>
      <c r="P108" s="14">
        <v>20</v>
      </c>
      <c r="Q108" s="11">
        <f>J108*P108</f>
        <v>40</v>
      </c>
      <c r="R108" s="14"/>
      <c r="S108" s="11">
        <f>SUM(R108)*J108</f>
        <v>0</v>
      </c>
      <c r="T108" s="14"/>
      <c r="U108" s="11">
        <f>SUM(T108)*K108</f>
        <v>0</v>
      </c>
      <c r="V108" s="14"/>
      <c r="W108" s="11">
        <f>SUM(V108)*J108*5</f>
        <v>0</v>
      </c>
      <c r="X108" s="80">
        <f>SUM(J108*AX108*2+K108*AZ108*2)</f>
        <v>0</v>
      </c>
      <c r="Y108" s="354">
        <f>SUM(L108*5/100*J108)</f>
        <v>5</v>
      </c>
      <c r="Z108" s="14"/>
      <c r="AA108" s="11"/>
      <c r="AB108" s="14"/>
      <c r="AC108" s="80">
        <f>SUM(AB108)*3*H108/5</f>
        <v>0</v>
      </c>
      <c r="AD108" s="14"/>
      <c r="AE108" s="82">
        <f>SUM(AD108*H108*(30+4))</f>
        <v>0</v>
      </c>
      <c r="AF108" s="14"/>
      <c r="AG108" s="11">
        <f>SUM(AF108*H108*3)</f>
        <v>0</v>
      </c>
      <c r="AH108" s="14"/>
      <c r="AI108" s="80">
        <f>SUM(AH108*H108/3)</f>
        <v>0</v>
      </c>
      <c r="AJ108" s="14"/>
      <c r="AK108" s="80">
        <f>SUM(AJ108*H108*2/3)</f>
        <v>0</v>
      </c>
      <c r="AL108" s="14">
        <v>1</v>
      </c>
      <c r="AM108" s="11">
        <f>SUM(AL108*H108)*2</f>
        <v>110</v>
      </c>
      <c r="AN108" s="14"/>
      <c r="AO108" s="11">
        <f>SUM(AN108*J108)</f>
        <v>0</v>
      </c>
      <c r="AP108" s="14"/>
      <c r="AQ108" s="80">
        <f>SUM(AP108*H108*2)</f>
        <v>0</v>
      </c>
      <c r="AR108" s="14">
        <v>1</v>
      </c>
      <c r="AS108" s="80">
        <f>AR108*J108*6</f>
        <v>12</v>
      </c>
      <c r="AT108" s="14"/>
      <c r="AU108" s="80">
        <f t="shared" ref="AU108" si="1825">AT108*H108/3</f>
        <v>0</v>
      </c>
      <c r="AV108" s="14"/>
      <c r="AW108" s="11">
        <f>SUM(J108*AV108*6)</f>
        <v>0</v>
      </c>
      <c r="AX108" s="14"/>
      <c r="AY108" s="80">
        <f>SUM(J108*AX108*8)</f>
        <v>0</v>
      </c>
      <c r="AZ108" s="14"/>
      <c r="BA108" s="80">
        <f>SUM(AZ108*K108*5*6)</f>
        <v>0</v>
      </c>
      <c r="BB108" s="14"/>
      <c r="BC108" s="80">
        <f>SUM(BB108*K108*4*6)</f>
        <v>0</v>
      </c>
      <c r="BD108" s="14"/>
      <c r="BE108" s="10">
        <f>SUM(BD108*50)</f>
        <v>0</v>
      </c>
      <c r="BF108" s="81">
        <f t="shared" ref="BF108" si="1826">O108+Q108+S108+U108+W108+X108+Y108+AA108+AC108+AE108+AG108+AI108+AK108+AM108+AO108+AQ108+AS108+AU108+AW108+AY108+BA108+BC108+BE108</f>
        <v>197</v>
      </c>
      <c r="BG108" s="81">
        <f>BA108+AY108+AW108+AS108+AQ108+X108+W108+U108+S108+Q108+O108</f>
        <v>82</v>
      </c>
      <c r="BH108" s="10"/>
      <c r="BI108" s="10"/>
      <c r="BJ108" s="1"/>
      <c r="BK108" s="1"/>
      <c r="BL108" s="1"/>
      <c r="BM108" s="176"/>
      <c r="BN108" s="24"/>
      <c r="BO108" s="1"/>
      <c r="BP108" s="139"/>
      <c r="BQ108" s="139"/>
      <c r="BR108" s="143"/>
      <c r="BS108" s="143"/>
      <c r="BT108" s="127"/>
      <c r="BU108" s="127"/>
      <c r="BV108" s="127"/>
      <c r="BW108" s="127"/>
      <c r="BX108" s="127"/>
      <c r="BY108" s="1"/>
      <c r="BZ108" s="129"/>
      <c r="CA108" s="14"/>
      <c r="CB108" s="11"/>
      <c r="CC108" s="14"/>
      <c r="CD108" s="11"/>
      <c r="CE108" s="14"/>
      <c r="CF108" s="11"/>
      <c r="CG108" s="14"/>
      <c r="CH108" s="11"/>
      <c r="CI108" s="14"/>
      <c r="CJ108" s="11"/>
      <c r="CK108" s="80"/>
      <c r="CL108" s="80"/>
      <c r="CM108" s="14"/>
      <c r="CN108" s="11"/>
      <c r="CO108" s="14"/>
      <c r="CP108" s="80"/>
      <c r="CQ108" s="14"/>
      <c r="CR108" s="82"/>
      <c r="CS108" s="14"/>
      <c r="CT108" s="11">
        <f t="shared" ref="CT108" si="1827">SUM(CS108*BU108*3)</f>
        <v>0</v>
      </c>
      <c r="CU108" s="14"/>
      <c r="CV108" s="80"/>
      <c r="CW108" s="14"/>
      <c r="CX108" s="80"/>
      <c r="CY108" s="14"/>
      <c r="CZ108" s="11"/>
      <c r="DA108" s="14"/>
      <c r="DB108" s="11"/>
      <c r="DC108" s="14"/>
      <c r="DD108" s="80"/>
      <c r="DE108" s="14"/>
      <c r="DF108" s="80"/>
      <c r="DG108" s="14"/>
      <c r="DH108" s="11"/>
      <c r="DI108" s="14"/>
      <c r="DJ108" s="80"/>
      <c r="DK108" s="14"/>
      <c r="DL108" s="80"/>
      <c r="DM108" s="14"/>
      <c r="DN108" s="80"/>
      <c r="DO108" s="14"/>
      <c r="DP108" s="10"/>
      <c r="DQ108" s="10"/>
      <c r="DR108" s="80"/>
      <c r="DS108" s="80"/>
      <c r="DT108" s="80"/>
      <c r="DU108" s="112">
        <f t="shared" si="1202"/>
        <v>0</v>
      </c>
      <c r="DV108" s="140"/>
      <c r="DW108" s="4"/>
      <c r="DX108" s="4"/>
      <c r="DY108" s="4"/>
      <c r="DZ108" s="141"/>
      <c r="EA108" s="24"/>
      <c r="EB108" s="131"/>
      <c r="EC108" s="132"/>
      <c r="ED108" s="132"/>
      <c r="EE108" s="10"/>
      <c r="EF108" s="1"/>
      <c r="EG108" s="1"/>
      <c r="EH108" s="1"/>
      <c r="EI108" s="1"/>
      <c r="EJ108" s="10"/>
      <c r="EK108" s="10"/>
      <c r="EL108" s="4"/>
      <c r="EM108" s="4"/>
      <c r="EN108" s="4"/>
      <c r="EO108" s="9">
        <f t="shared" ref="EO108:EO113" si="1828">O108+CB108</f>
        <v>30</v>
      </c>
      <c r="EP108" s="9">
        <f t="shared" ref="EP108:EP113" si="1829">P108+CC108</f>
        <v>20</v>
      </c>
      <c r="EQ108" s="9">
        <f t="shared" ref="EQ108:EQ113" si="1830">Q108+CD108</f>
        <v>40</v>
      </c>
      <c r="ER108" s="9">
        <f t="shared" ref="ER108:ER113" si="1831">R108+CE108</f>
        <v>0</v>
      </c>
      <c r="ES108" s="9">
        <f t="shared" ref="ES108:ES113" si="1832">S108+CF108</f>
        <v>0</v>
      </c>
      <c r="ET108" s="9">
        <f t="shared" ref="ET108:ET113" si="1833">T108+CG108</f>
        <v>0</v>
      </c>
      <c r="EU108" s="9">
        <f t="shared" ref="EU108:EU113" si="1834">U108+CH108</f>
        <v>0</v>
      </c>
      <c r="EV108" s="9">
        <f t="shared" ref="EV108:EV113" si="1835">V108+CI108</f>
        <v>0</v>
      </c>
      <c r="EW108" s="9">
        <f t="shared" ref="EW108:EW113" si="1836">W108+CJ108</f>
        <v>0</v>
      </c>
      <c r="EX108" s="9">
        <f t="shared" ref="EX108:EX113" si="1837">X108+CK108</f>
        <v>0</v>
      </c>
      <c r="EY108" s="9">
        <f t="shared" ref="EY108:EY113" si="1838">Y108+CL108</f>
        <v>5</v>
      </c>
      <c r="EZ108" s="9">
        <f t="shared" ref="EZ108:EZ113" si="1839">Z108+CM108</f>
        <v>0</v>
      </c>
      <c r="FA108" s="9">
        <f t="shared" ref="FA108:FA113" si="1840">AA108+CN108</f>
        <v>0</v>
      </c>
      <c r="FB108" s="9">
        <f t="shared" ref="FB108:FB113" si="1841">AB108+CO108</f>
        <v>0</v>
      </c>
      <c r="FC108" s="9">
        <f t="shared" ref="FC108:FC113" si="1842">AC108+CP108</f>
        <v>0</v>
      </c>
      <c r="FD108" s="9">
        <f t="shared" ref="FD108:FD113" si="1843">AD108+CQ108</f>
        <v>0</v>
      </c>
      <c r="FE108" s="9">
        <f t="shared" ref="FE108:FE113" si="1844">AE108+CR108</f>
        <v>0</v>
      </c>
      <c r="FF108" s="9">
        <f t="shared" ref="FF108:FF113" si="1845">AF108+CS108</f>
        <v>0</v>
      </c>
      <c r="FG108" s="9">
        <f t="shared" ref="FG108:FG113" si="1846">AG108+CT108</f>
        <v>0</v>
      </c>
      <c r="FH108" s="9">
        <f t="shared" ref="FH108:FH113" si="1847">AH108+CU108</f>
        <v>0</v>
      </c>
      <c r="FI108" s="9">
        <f t="shared" ref="FI108:FI113" si="1848">AI108+CV108</f>
        <v>0</v>
      </c>
      <c r="FJ108" s="9">
        <f t="shared" ref="FJ108:FJ113" si="1849">AJ108+CW108</f>
        <v>0</v>
      </c>
      <c r="FK108" s="9">
        <f t="shared" ref="FK108:FK113" si="1850">AK108+CX108</f>
        <v>0</v>
      </c>
      <c r="FL108" s="9">
        <f t="shared" ref="FL108:FL113" si="1851">AL108+CY108</f>
        <v>1</v>
      </c>
      <c r="FM108" s="9">
        <f t="shared" ref="FM108:FM113" si="1852">AM108+CZ108</f>
        <v>110</v>
      </c>
      <c r="FN108" s="9">
        <f t="shared" ref="FN108:FN113" si="1853">AN108+DA108</f>
        <v>0</v>
      </c>
      <c r="FO108" s="9">
        <f t="shared" ref="FO108:FO113" si="1854">AO108+DB108</f>
        <v>0</v>
      </c>
      <c r="FP108" s="9">
        <f t="shared" ref="FP108:FP113" si="1855">AP108+DC108</f>
        <v>0</v>
      </c>
      <c r="FQ108" s="9">
        <f t="shared" ref="FQ108:FQ113" si="1856">AQ108+DD108</f>
        <v>0</v>
      </c>
      <c r="FR108" s="9">
        <f t="shared" ref="FR108:FR113" si="1857">AR108+DE108</f>
        <v>1</v>
      </c>
      <c r="FS108" s="9">
        <f t="shared" ref="FS108:FS113" si="1858">AS108+DF108</f>
        <v>12</v>
      </c>
      <c r="FT108" s="9">
        <f t="shared" ref="FT108:FT113" si="1859">AT108+DG108</f>
        <v>0</v>
      </c>
      <c r="FU108" s="9">
        <f t="shared" ref="FU108:FU113" si="1860">AU108+DH108</f>
        <v>0</v>
      </c>
      <c r="FV108" s="9">
        <f t="shared" ref="FV108:FV113" si="1861">AV108+DI108</f>
        <v>0</v>
      </c>
      <c r="FW108" s="9">
        <f t="shared" ref="FW108:FW113" si="1862">AW108+DJ108</f>
        <v>0</v>
      </c>
      <c r="FX108" s="9">
        <f t="shared" ref="FX108:FX113" si="1863">AV108+DI108</f>
        <v>0</v>
      </c>
      <c r="FY108" s="9">
        <f t="shared" ref="FY108:FY113" si="1864">DL108+AY108</f>
        <v>0</v>
      </c>
      <c r="FZ108" s="9">
        <f t="shared" ref="FZ108:FZ113" si="1865">AX108+DK108</f>
        <v>0</v>
      </c>
      <c r="GA108" s="9">
        <f t="shared" ref="GA108:GA113" si="1866">DM108+AZ108</f>
        <v>0</v>
      </c>
      <c r="GB108" s="9">
        <f t="shared" ref="GB108:GB113" si="1867">AZ108+DM108</f>
        <v>0</v>
      </c>
      <c r="GC108" s="9">
        <f t="shared" ref="GC108:GC113" si="1868">BA108+DN108</f>
        <v>0</v>
      </c>
      <c r="GD108" s="9">
        <f t="shared" ref="GD108:GD113" si="1869">BB108+DO108</f>
        <v>0</v>
      </c>
      <c r="GE108" s="9">
        <f t="shared" ref="GE108:GE113" si="1870">BC108+DP108</f>
        <v>0</v>
      </c>
      <c r="GF108" s="9">
        <f t="shared" ref="GF108:GF113" si="1871">BD108+DQ108</f>
        <v>0</v>
      </c>
      <c r="GG108" s="9">
        <f t="shared" ref="GG108:GG113" si="1872">BE108+DR108</f>
        <v>0</v>
      </c>
      <c r="GH108" s="9">
        <f t="shared" ref="GH108:GH113" si="1873">BF108+DS108</f>
        <v>197</v>
      </c>
      <c r="GI108" s="9">
        <f t="shared" ref="GI108:GI113" si="1874">SUM(BG108+DT108)</f>
        <v>82</v>
      </c>
      <c r="GJ108" s="133"/>
      <c r="GK108" s="134"/>
      <c r="GL108" s="4"/>
      <c r="GM108" s="223"/>
      <c r="GN108" s="4"/>
      <c r="GO108" s="138"/>
      <c r="GQ108" s="9"/>
      <c r="GR108" s="9"/>
      <c r="GS108" s="1"/>
      <c r="GT108" s="128"/>
      <c r="GU108" s="32"/>
      <c r="GV108" s="4"/>
      <c r="GW108" s="40"/>
    </row>
    <row r="109" spans="1:205" ht="24.95" customHeight="1" x14ac:dyDescent="0.35">
      <c r="A109" s="24"/>
      <c r="B109" s="144"/>
      <c r="C109" s="139"/>
      <c r="D109" s="139"/>
      <c r="E109" s="139"/>
      <c r="F109" s="143"/>
      <c r="G109" s="143"/>
      <c r="H109" s="143"/>
      <c r="I109" s="143"/>
      <c r="J109" s="143"/>
      <c r="K109" s="146"/>
      <c r="L109" s="144"/>
      <c r="M109" s="147"/>
      <c r="N109" s="148"/>
      <c r="O109" s="149"/>
      <c r="P109" s="148"/>
      <c r="Q109" s="149"/>
      <c r="R109" s="148"/>
      <c r="S109" s="149"/>
      <c r="T109" s="148"/>
      <c r="U109" s="149"/>
      <c r="V109" s="148"/>
      <c r="W109" s="149"/>
      <c r="X109" s="216"/>
      <c r="Y109" s="338"/>
      <c r="Z109" s="148"/>
      <c r="AA109" s="149"/>
      <c r="AB109" s="148"/>
      <c r="AC109" s="81"/>
      <c r="AD109" s="148"/>
      <c r="AE109" s="201"/>
      <c r="AF109" s="148"/>
      <c r="AG109" s="149"/>
      <c r="AH109" s="148"/>
      <c r="AI109" s="151"/>
      <c r="AJ109" s="148"/>
      <c r="AK109" s="80"/>
      <c r="AL109" s="148"/>
      <c r="AM109" s="149"/>
      <c r="AN109" s="148"/>
      <c r="AO109" s="149"/>
      <c r="AP109" s="148"/>
      <c r="AQ109" s="81"/>
      <c r="AR109" s="148"/>
      <c r="AS109" s="216"/>
      <c r="AT109" s="148"/>
      <c r="AU109" s="216"/>
      <c r="AV109" s="148"/>
      <c r="AW109" s="216"/>
      <c r="AX109" s="148"/>
      <c r="AY109" s="216"/>
      <c r="AZ109" s="148"/>
      <c r="BA109" s="81"/>
      <c r="BB109" s="148"/>
      <c r="BC109" s="218"/>
      <c r="BD109" s="10"/>
      <c r="BE109" s="81"/>
      <c r="BF109" s="81"/>
      <c r="BG109" s="81"/>
      <c r="BH109" s="81"/>
      <c r="BI109" s="81"/>
      <c r="BJ109" s="4"/>
      <c r="BK109" s="4"/>
      <c r="BL109" s="4"/>
      <c r="BM109" s="141"/>
      <c r="BN109" s="24"/>
      <c r="BO109" s="1"/>
      <c r="BP109" s="128"/>
      <c r="BQ109" s="127"/>
      <c r="BR109" s="127"/>
      <c r="BS109" s="127"/>
      <c r="BT109" s="127"/>
      <c r="BU109" s="127"/>
      <c r="BV109" s="128"/>
      <c r="BW109" s="128"/>
      <c r="BX109" s="128"/>
      <c r="BY109" s="1"/>
      <c r="BZ109" s="129"/>
      <c r="CA109" s="14"/>
      <c r="CB109" s="11"/>
      <c r="CC109" s="14"/>
      <c r="CD109" s="11"/>
      <c r="CE109" s="14"/>
      <c r="CF109" s="11"/>
      <c r="CG109" s="14"/>
      <c r="CH109" s="11"/>
      <c r="CI109" s="14"/>
      <c r="CJ109" s="11"/>
      <c r="CK109" s="80"/>
      <c r="CL109" s="81"/>
      <c r="CM109" s="14"/>
      <c r="CN109" s="11"/>
      <c r="CO109" s="14"/>
      <c r="CP109" s="80"/>
      <c r="CQ109" s="14"/>
      <c r="CR109" s="82"/>
      <c r="CS109" s="14"/>
      <c r="CT109" s="11">
        <f t="shared" ref="CT109:CT110" si="1875">SUM(CS109*BU109*3)</f>
        <v>0</v>
      </c>
      <c r="CU109" s="14"/>
      <c r="CV109" s="80"/>
      <c r="CW109" s="14"/>
      <c r="CX109" s="80"/>
      <c r="CY109" s="14"/>
      <c r="CZ109" s="11"/>
      <c r="DA109" s="14"/>
      <c r="DB109" s="11"/>
      <c r="DC109" s="14"/>
      <c r="DD109" s="80"/>
      <c r="DE109" s="14"/>
      <c r="DF109" s="80"/>
      <c r="DG109" s="14"/>
      <c r="DH109" s="80"/>
      <c r="DI109" s="14"/>
      <c r="DJ109" s="80"/>
      <c r="DK109" s="14"/>
      <c r="DL109" s="80"/>
      <c r="DM109" s="14"/>
      <c r="DN109" s="80"/>
      <c r="DO109" s="14"/>
      <c r="DP109" s="10"/>
      <c r="DQ109" s="10"/>
      <c r="DR109" s="80"/>
      <c r="DS109" s="80"/>
      <c r="DT109" s="80"/>
      <c r="DU109" s="112">
        <f t="shared" si="1202"/>
        <v>0</v>
      </c>
      <c r="DV109" s="140"/>
      <c r="DW109" s="4"/>
      <c r="DX109" s="4"/>
      <c r="DY109" s="4"/>
      <c r="DZ109" s="141"/>
      <c r="EA109" s="24"/>
      <c r="EB109" s="10"/>
      <c r="EC109" s="167"/>
      <c r="ED109" s="167"/>
      <c r="EE109" s="4"/>
      <c r="EF109" s="4"/>
      <c r="EG109" s="4"/>
      <c r="EH109" s="4"/>
      <c r="EI109" s="4"/>
      <c r="EJ109" s="4"/>
      <c r="EK109" s="4"/>
      <c r="EL109" s="4"/>
      <c r="EM109" s="4"/>
      <c r="EN109" s="4"/>
      <c r="EO109" s="9">
        <f t="shared" si="1828"/>
        <v>0</v>
      </c>
      <c r="EP109" s="9">
        <f t="shared" si="1829"/>
        <v>0</v>
      </c>
      <c r="EQ109" s="9">
        <f t="shared" si="1830"/>
        <v>0</v>
      </c>
      <c r="ER109" s="9">
        <f t="shared" si="1831"/>
        <v>0</v>
      </c>
      <c r="ES109" s="9">
        <f t="shared" si="1832"/>
        <v>0</v>
      </c>
      <c r="ET109" s="9">
        <f t="shared" si="1833"/>
        <v>0</v>
      </c>
      <c r="EU109" s="9">
        <f t="shared" si="1834"/>
        <v>0</v>
      </c>
      <c r="EV109" s="9">
        <f t="shared" si="1835"/>
        <v>0</v>
      </c>
      <c r="EW109" s="9">
        <f t="shared" si="1836"/>
        <v>0</v>
      </c>
      <c r="EX109" s="9">
        <f t="shared" si="1837"/>
        <v>0</v>
      </c>
      <c r="EY109" s="9">
        <f t="shared" si="1838"/>
        <v>0</v>
      </c>
      <c r="EZ109" s="9">
        <f t="shared" si="1839"/>
        <v>0</v>
      </c>
      <c r="FA109" s="9">
        <f t="shared" si="1840"/>
        <v>0</v>
      </c>
      <c r="FB109" s="9">
        <f t="shared" si="1841"/>
        <v>0</v>
      </c>
      <c r="FC109" s="9">
        <f t="shared" si="1842"/>
        <v>0</v>
      </c>
      <c r="FD109" s="9">
        <f t="shared" si="1843"/>
        <v>0</v>
      </c>
      <c r="FE109" s="9">
        <f t="shared" si="1844"/>
        <v>0</v>
      </c>
      <c r="FF109" s="9">
        <f t="shared" si="1845"/>
        <v>0</v>
      </c>
      <c r="FG109" s="9">
        <f t="shared" si="1846"/>
        <v>0</v>
      </c>
      <c r="FH109" s="9">
        <f t="shared" si="1847"/>
        <v>0</v>
      </c>
      <c r="FI109" s="9">
        <f t="shared" si="1848"/>
        <v>0</v>
      </c>
      <c r="FJ109" s="9">
        <f t="shared" si="1849"/>
        <v>0</v>
      </c>
      <c r="FK109" s="9">
        <f t="shared" si="1850"/>
        <v>0</v>
      </c>
      <c r="FL109" s="9">
        <f t="shared" si="1851"/>
        <v>0</v>
      </c>
      <c r="FM109" s="9">
        <f t="shared" si="1852"/>
        <v>0</v>
      </c>
      <c r="FN109" s="9">
        <f t="shared" si="1853"/>
        <v>0</v>
      </c>
      <c r="FO109" s="9">
        <f t="shared" si="1854"/>
        <v>0</v>
      </c>
      <c r="FP109" s="9">
        <f t="shared" si="1855"/>
        <v>0</v>
      </c>
      <c r="FQ109" s="9">
        <f t="shared" si="1856"/>
        <v>0</v>
      </c>
      <c r="FR109" s="9">
        <f t="shared" si="1857"/>
        <v>0</v>
      </c>
      <c r="FS109" s="9">
        <f t="shared" si="1858"/>
        <v>0</v>
      </c>
      <c r="FT109" s="9">
        <f t="shared" si="1859"/>
        <v>0</v>
      </c>
      <c r="FU109" s="9">
        <f t="shared" si="1860"/>
        <v>0</v>
      </c>
      <c r="FV109" s="9">
        <f t="shared" si="1861"/>
        <v>0</v>
      </c>
      <c r="FW109" s="9">
        <f t="shared" si="1862"/>
        <v>0</v>
      </c>
      <c r="FX109" s="9">
        <f t="shared" si="1863"/>
        <v>0</v>
      </c>
      <c r="FY109" s="9">
        <f t="shared" si="1864"/>
        <v>0</v>
      </c>
      <c r="FZ109" s="9">
        <f t="shared" si="1865"/>
        <v>0</v>
      </c>
      <c r="GA109" s="9">
        <f t="shared" si="1866"/>
        <v>0</v>
      </c>
      <c r="GB109" s="9">
        <f t="shared" si="1867"/>
        <v>0</v>
      </c>
      <c r="GC109" s="9">
        <f t="shared" si="1868"/>
        <v>0</v>
      </c>
      <c r="GD109" s="9">
        <f t="shared" si="1869"/>
        <v>0</v>
      </c>
      <c r="GE109" s="9">
        <f t="shared" si="1870"/>
        <v>0</v>
      </c>
      <c r="GF109" s="9">
        <f t="shared" si="1871"/>
        <v>0</v>
      </c>
      <c r="GG109" s="9">
        <f t="shared" si="1872"/>
        <v>0</v>
      </c>
      <c r="GH109" s="9">
        <f t="shared" si="1873"/>
        <v>0</v>
      </c>
      <c r="GI109" s="9">
        <f t="shared" si="1874"/>
        <v>0</v>
      </c>
      <c r="GJ109" s="133"/>
      <c r="GK109" s="134"/>
      <c r="GL109" s="4"/>
      <c r="GM109" s="223"/>
      <c r="GN109" s="4"/>
      <c r="GO109" s="138"/>
      <c r="GQ109" s="9"/>
      <c r="GR109" s="9"/>
      <c r="GS109" s="1"/>
      <c r="GT109" s="128"/>
      <c r="GU109" s="32"/>
      <c r="GV109" s="4"/>
      <c r="GW109" s="40"/>
    </row>
    <row r="110" spans="1:205" ht="24.95" customHeight="1" x14ac:dyDescent="0.35">
      <c r="A110" s="24"/>
      <c r="B110" s="1"/>
      <c r="C110" s="139"/>
      <c r="D110" s="139"/>
      <c r="E110" s="143"/>
      <c r="F110" s="143"/>
      <c r="G110" s="127"/>
      <c r="H110" s="127"/>
      <c r="I110" s="127"/>
      <c r="J110" s="127"/>
      <c r="K110" s="127"/>
      <c r="L110" s="1"/>
      <c r="M110" s="129"/>
      <c r="N110" s="14"/>
      <c r="O110" s="11"/>
      <c r="P110" s="14"/>
      <c r="Q110" s="11"/>
      <c r="R110" s="14"/>
      <c r="S110" s="11"/>
      <c r="T110" s="14"/>
      <c r="U110" s="11"/>
      <c r="V110" s="14"/>
      <c r="W110" s="11"/>
      <c r="X110" s="80"/>
      <c r="Y110" s="337"/>
      <c r="Z110" s="14"/>
      <c r="AA110" s="11"/>
      <c r="AB110" s="14"/>
      <c r="AC110" s="80"/>
      <c r="AD110" s="14"/>
      <c r="AE110" s="82"/>
      <c r="AF110" s="14"/>
      <c r="AG110" s="11"/>
      <c r="AH110" s="14"/>
      <c r="AI110" s="80"/>
      <c r="AJ110" s="14"/>
      <c r="AK110" s="80"/>
      <c r="AL110" s="14"/>
      <c r="AM110" s="11"/>
      <c r="AN110" s="14"/>
      <c r="AO110" s="11"/>
      <c r="AP110" s="14"/>
      <c r="AQ110" s="80"/>
      <c r="AR110" s="14"/>
      <c r="AS110" s="80"/>
      <c r="AT110" s="14"/>
      <c r="AU110" s="11"/>
      <c r="AV110" s="14"/>
      <c r="AW110" s="80"/>
      <c r="AX110" s="14"/>
      <c r="AY110" s="80"/>
      <c r="AZ110" s="14"/>
      <c r="BA110" s="80"/>
      <c r="BB110" s="14"/>
      <c r="BC110" s="10"/>
      <c r="BD110" s="10"/>
      <c r="BE110" s="80"/>
      <c r="BF110" s="81"/>
      <c r="BG110" s="81"/>
      <c r="BH110" s="81"/>
      <c r="BI110" s="81"/>
      <c r="BJ110" s="4"/>
      <c r="BK110" s="4"/>
      <c r="BL110" s="4"/>
      <c r="BM110" s="141"/>
      <c r="BN110" s="24"/>
      <c r="BO110" s="144"/>
      <c r="BP110" s="143"/>
      <c r="BQ110" s="143"/>
      <c r="BR110" s="127"/>
      <c r="BS110" s="143"/>
      <c r="BT110" s="143"/>
      <c r="BU110" s="272"/>
      <c r="BV110" s="143"/>
      <c r="BW110" s="143"/>
      <c r="BX110" s="236"/>
      <c r="BY110" s="144"/>
      <c r="BZ110" s="147"/>
      <c r="CA110" s="148"/>
      <c r="CB110" s="149"/>
      <c r="CC110" s="148"/>
      <c r="CD110" s="149"/>
      <c r="CE110" s="148"/>
      <c r="CF110" s="149"/>
      <c r="CG110" s="148"/>
      <c r="CH110" s="149"/>
      <c r="CI110" s="148"/>
      <c r="CJ110" s="149"/>
      <c r="CK110" s="216"/>
      <c r="CL110" s="81"/>
      <c r="CM110" s="148"/>
      <c r="CN110" s="149"/>
      <c r="CO110" s="148"/>
      <c r="CP110" s="81"/>
      <c r="CQ110" s="148"/>
      <c r="CR110" s="201"/>
      <c r="CS110" s="148"/>
      <c r="CT110" s="149">
        <f t="shared" si="1875"/>
        <v>0</v>
      </c>
      <c r="CU110" s="148"/>
      <c r="CV110" s="151"/>
      <c r="CW110" s="148"/>
      <c r="CX110" s="80"/>
      <c r="CY110" s="148"/>
      <c r="CZ110" s="149"/>
      <c r="DA110" s="148"/>
      <c r="DB110" s="149"/>
      <c r="DC110" s="148"/>
      <c r="DD110" s="81"/>
      <c r="DE110" s="148"/>
      <c r="DF110" s="80"/>
      <c r="DG110" s="148"/>
      <c r="DH110" s="216"/>
      <c r="DI110" s="148"/>
      <c r="DJ110" s="216"/>
      <c r="DK110" s="148"/>
      <c r="DL110" s="216"/>
      <c r="DM110" s="148"/>
      <c r="DN110" s="81"/>
      <c r="DO110" s="148"/>
      <c r="DP110" s="218"/>
      <c r="DQ110" s="10"/>
      <c r="DR110" s="81"/>
      <c r="DS110" s="81"/>
      <c r="DT110" s="81"/>
      <c r="DU110" s="112">
        <f t="shared" si="1202"/>
        <v>0</v>
      </c>
      <c r="DV110" s="140"/>
      <c r="DX110" s="4"/>
      <c r="DY110" s="4"/>
      <c r="DZ110" s="141"/>
      <c r="EA110" s="24"/>
      <c r="EB110" s="10"/>
      <c r="EC110" s="142"/>
      <c r="ED110" s="167"/>
      <c r="EE110" s="4"/>
      <c r="EF110" s="4"/>
      <c r="EG110" s="4"/>
      <c r="EH110" s="4"/>
      <c r="EI110" s="4"/>
      <c r="EJ110" s="4"/>
      <c r="EK110" s="4"/>
      <c r="EL110" s="4"/>
      <c r="EM110" s="4"/>
      <c r="EN110" s="4"/>
      <c r="EO110" s="9">
        <f t="shared" si="1828"/>
        <v>0</v>
      </c>
      <c r="EP110" s="9">
        <f t="shared" si="1829"/>
        <v>0</v>
      </c>
      <c r="EQ110" s="9">
        <f t="shared" si="1830"/>
        <v>0</v>
      </c>
      <c r="ER110" s="9">
        <f t="shared" si="1831"/>
        <v>0</v>
      </c>
      <c r="ES110" s="9">
        <f t="shared" si="1832"/>
        <v>0</v>
      </c>
      <c r="ET110" s="9">
        <f t="shared" si="1833"/>
        <v>0</v>
      </c>
      <c r="EU110" s="9">
        <f t="shared" si="1834"/>
        <v>0</v>
      </c>
      <c r="EV110" s="9">
        <f t="shared" si="1835"/>
        <v>0</v>
      </c>
      <c r="EW110" s="9">
        <f t="shared" si="1836"/>
        <v>0</v>
      </c>
      <c r="EX110" s="9">
        <f t="shared" si="1837"/>
        <v>0</v>
      </c>
      <c r="EY110" s="9">
        <f t="shared" si="1838"/>
        <v>0</v>
      </c>
      <c r="EZ110" s="9">
        <f t="shared" si="1839"/>
        <v>0</v>
      </c>
      <c r="FA110" s="9">
        <f t="shared" si="1840"/>
        <v>0</v>
      </c>
      <c r="FB110" s="9">
        <f t="shared" si="1841"/>
        <v>0</v>
      </c>
      <c r="FC110" s="9">
        <f t="shared" si="1842"/>
        <v>0</v>
      </c>
      <c r="FD110" s="9">
        <f t="shared" si="1843"/>
        <v>0</v>
      </c>
      <c r="FE110" s="9">
        <f t="shared" si="1844"/>
        <v>0</v>
      </c>
      <c r="FF110" s="9">
        <f t="shared" si="1845"/>
        <v>0</v>
      </c>
      <c r="FG110" s="9">
        <f t="shared" si="1846"/>
        <v>0</v>
      </c>
      <c r="FH110" s="9">
        <f t="shared" si="1847"/>
        <v>0</v>
      </c>
      <c r="FI110" s="9">
        <f t="shared" si="1848"/>
        <v>0</v>
      </c>
      <c r="FJ110" s="9">
        <f t="shared" si="1849"/>
        <v>0</v>
      </c>
      <c r="FK110" s="9">
        <f t="shared" si="1850"/>
        <v>0</v>
      </c>
      <c r="FL110" s="9">
        <f t="shared" si="1851"/>
        <v>0</v>
      </c>
      <c r="FM110" s="9">
        <f t="shared" si="1852"/>
        <v>0</v>
      </c>
      <c r="FN110" s="9">
        <f t="shared" si="1853"/>
        <v>0</v>
      </c>
      <c r="FO110" s="9">
        <f t="shared" si="1854"/>
        <v>0</v>
      </c>
      <c r="FP110" s="9">
        <f t="shared" si="1855"/>
        <v>0</v>
      </c>
      <c r="FQ110" s="9">
        <f t="shared" si="1856"/>
        <v>0</v>
      </c>
      <c r="FR110" s="9">
        <f t="shared" si="1857"/>
        <v>0</v>
      </c>
      <c r="FS110" s="9">
        <f t="shared" si="1858"/>
        <v>0</v>
      </c>
      <c r="FT110" s="9">
        <f t="shared" si="1859"/>
        <v>0</v>
      </c>
      <c r="FU110" s="9">
        <f t="shared" si="1860"/>
        <v>0</v>
      </c>
      <c r="FV110" s="9">
        <f t="shared" si="1861"/>
        <v>0</v>
      </c>
      <c r="FW110" s="9">
        <f t="shared" si="1862"/>
        <v>0</v>
      </c>
      <c r="FX110" s="9">
        <f t="shared" si="1863"/>
        <v>0</v>
      </c>
      <c r="FY110" s="9">
        <f t="shared" si="1864"/>
        <v>0</v>
      </c>
      <c r="FZ110" s="9">
        <f t="shared" si="1865"/>
        <v>0</v>
      </c>
      <c r="GA110" s="9">
        <f t="shared" si="1866"/>
        <v>0</v>
      </c>
      <c r="GB110" s="9">
        <f t="shared" si="1867"/>
        <v>0</v>
      </c>
      <c r="GC110" s="9">
        <f t="shared" si="1868"/>
        <v>0</v>
      </c>
      <c r="GD110" s="9">
        <f t="shared" si="1869"/>
        <v>0</v>
      </c>
      <c r="GE110" s="9">
        <f t="shared" si="1870"/>
        <v>0</v>
      </c>
      <c r="GF110" s="9">
        <f t="shared" si="1871"/>
        <v>0</v>
      </c>
      <c r="GG110" s="9">
        <f t="shared" si="1872"/>
        <v>0</v>
      </c>
      <c r="GH110" s="9">
        <f t="shared" si="1873"/>
        <v>0</v>
      </c>
      <c r="GI110" s="9">
        <f t="shared" si="1874"/>
        <v>0</v>
      </c>
      <c r="GJ110" s="133"/>
      <c r="GK110" s="134"/>
      <c r="GL110" s="4"/>
      <c r="GM110" s="223"/>
      <c r="GN110" s="4"/>
      <c r="GO110" s="138"/>
      <c r="GQ110" s="9"/>
      <c r="GR110" s="9"/>
      <c r="GS110" s="1"/>
      <c r="GT110" s="128"/>
      <c r="GU110" s="32"/>
      <c r="GV110" s="4"/>
      <c r="GW110" s="40"/>
    </row>
    <row r="111" spans="1:205" ht="24.95" customHeight="1" x14ac:dyDescent="0.35">
      <c r="A111" s="24"/>
      <c r="B111" s="1"/>
      <c r="C111" s="143"/>
      <c r="D111" s="139"/>
      <c r="E111" s="143"/>
      <c r="F111" s="139"/>
      <c r="G111" s="139"/>
      <c r="H111" s="143"/>
      <c r="I111" s="143"/>
      <c r="J111" s="143"/>
      <c r="K111" s="127"/>
      <c r="L111" s="1"/>
      <c r="M111" s="129"/>
      <c r="N111" s="14"/>
      <c r="O111" s="11"/>
      <c r="P111" s="14"/>
      <c r="Q111" s="11"/>
      <c r="R111" s="14"/>
      <c r="S111" s="11"/>
      <c r="T111" s="14"/>
      <c r="U111" s="11"/>
      <c r="V111" s="14"/>
      <c r="W111" s="11"/>
      <c r="X111" s="80"/>
      <c r="Y111" s="338"/>
      <c r="Z111" s="14"/>
      <c r="AA111" s="11"/>
      <c r="AB111" s="14"/>
      <c r="AC111" s="80"/>
      <c r="AD111" s="14"/>
      <c r="AE111" s="82"/>
      <c r="AF111" s="14"/>
      <c r="AG111" s="11"/>
      <c r="AH111" s="14"/>
      <c r="AI111" s="80"/>
      <c r="AJ111" s="14"/>
      <c r="AK111" s="80"/>
      <c r="AL111" s="14"/>
      <c r="AM111" s="11"/>
      <c r="AN111" s="14"/>
      <c r="AO111" s="11"/>
      <c r="AP111" s="14"/>
      <c r="AQ111" s="80"/>
      <c r="AR111" s="14"/>
      <c r="AS111" s="80"/>
      <c r="AT111" s="14"/>
      <c r="AU111" s="11"/>
      <c r="AV111" s="14"/>
      <c r="AW111" s="80"/>
      <c r="AX111" s="14"/>
      <c r="AY111" s="80"/>
      <c r="AZ111" s="14"/>
      <c r="BA111" s="80"/>
      <c r="BB111" s="14"/>
      <c r="BC111" s="10"/>
      <c r="BD111" s="10"/>
      <c r="BE111" s="80"/>
      <c r="BF111" s="81"/>
      <c r="BG111" s="81"/>
      <c r="BH111" s="81"/>
      <c r="BI111" s="81"/>
      <c r="BJ111" s="4"/>
      <c r="BK111" s="4"/>
      <c r="BL111" s="4"/>
      <c r="BM111" s="141"/>
      <c r="BN111" s="24"/>
      <c r="BO111" s="1"/>
      <c r="BP111" s="143"/>
      <c r="BQ111" s="139"/>
      <c r="BR111" s="143"/>
      <c r="BS111" s="139"/>
      <c r="BT111" s="127"/>
      <c r="BU111" s="127"/>
      <c r="BV111" s="127"/>
      <c r="BW111" s="127"/>
      <c r="BX111" s="127"/>
      <c r="BY111" s="1"/>
      <c r="BZ111" s="129"/>
      <c r="CA111" s="14"/>
      <c r="CB111" s="11"/>
      <c r="CC111" s="14"/>
      <c r="CD111" s="11"/>
      <c r="CE111" s="14"/>
      <c r="CF111" s="11"/>
      <c r="CG111" s="14"/>
      <c r="CH111" s="11"/>
      <c r="CI111" s="14"/>
      <c r="CJ111" s="11"/>
      <c r="CK111" s="80"/>
      <c r="CL111" s="80"/>
      <c r="CM111" s="14"/>
      <c r="CN111" s="11"/>
      <c r="CO111" s="14"/>
      <c r="CP111" s="80"/>
      <c r="CQ111" s="14"/>
      <c r="CR111" s="82"/>
      <c r="CS111" s="14"/>
      <c r="CT111" s="11">
        <f t="shared" ref="CT111" si="1876">SUM(CS111*BU111*3)</f>
        <v>0</v>
      </c>
      <c r="CU111" s="14"/>
      <c r="CV111" s="80"/>
      <c r="CW111" s="14"/>
      <c r="CX111" s="80"/>
      <c r="CY111" s="14"/>
      <c r="CZ111" s="11"/>
      <c r="DA111" s="14"/>
      <c r="DB111" s="11"/>
      <c r="DC111" s="14"/>
      <c r="DD111" s="80"/>
      <c r="DE111" s="14"/>
      <c r="DF111" s="80"/>
      <c r="DG111" s="14"/>
      <c r="DH111" s="11"/>
      <c r="DI111" s="14"/>
      <c r="DJ111" s="80"/>
      <c r="DK111" s="14"/>
      <c r="DL111" s="80"/>
      <c r="DM111" s="14"/>
      <c r="DN111" s="80"/>
      <c r="DO111" s="14"/>
      <c r="DP111" s="10"/>
      <c r="DQ111" s="10"/>
      <c r="DR111" s="80"/>
      <c r="DS111" s="80"/>
      <c r="DT111" s="80"/>
      <c r="DU111" s="112">
        <f t="shared" si="1202"/>
        <v>0</v>
      </c>
      <c r="DV111" s="140"/>
      <c r="DX111" s="4"/>
      <c r="DY111" s="4"/>
      <c r="DZ111" s="141"/>
      <c r="EA111" s="24"/>
      <c r="EB111" s="10"/>
      <c r="EC111" s="142"/>
      <c r="ED111" s="167"/>
      <c r="EE111" s="4"/>
      <c r="EF111" s="4"/>
      <c r="EG111" s="4"/>
      <c r="EH111" s="4"/>
      <c r="EI111" s="4"/>
      <c r="EJ111" s="4"/>
      <c r="EK111" s="4"/>
      <c r="EL111" s="4"/>
      <c r="EM111" s="4"/>
      <c r="EN111" s="4"/>
      <c r="EO111" s="9">
        <f t="shared" si="1828"/>
        <v>0</v>
      </c>
      <c r="EP111" s="9">
        <f t="shared" si="1829"/>
        <v>0</v>
      </c>
      <c r="EQ111" s="9">
        <f t="shared" si="1830"/>
        <v>0</v>
      </c>
      <c r="ER111" s="9">
        <f t="shared" si="1831"/>
        <v>0</v>
      </c>
      <c r="ES111" s="9">
        <f t="shared" si="1832"/>
        <v>0</v>
      </c>
      <c r="ET111" s="9">
        <f t="shared" si="1833"/>
        <v>0</v>
      </c>
      <c r="EU111" s="9">
        <f t="shared" si="1834"/>
        <v>0</v>
      </c>
      <c r="EV111" s="9">
        <f t="shared" si="1835"/>
        <v>0</v>
      </c>
      <c r="EW111" s="9">
        <f t="shared" si="1836"/>
        <v>0</v>
      </c>
      <c r="EX111" s="9">
        <f t="shared" si="1837"/>
        <v>0</v>
      </c>
      <c r="EY111" s="9">
        <f t="shared" si="1838"/>
        <v>0</v>
      </c>
      <c r="EZ111" s="9">
        <f t="shared" si="1839"/>
        <v>0</v>
      </c>
      <c r="FA111" s="9">
        <f t="shared" si="1840"/>
        <v>0</v>
      </c>
      <c r="FB111" s="9">
        <f t="shared" si="1841"/>
        <v>0</v>
      </c>
      <c r="FC111" s="9">
        <f t="shared" si="1842"/>
        <v>0</v>
      </c>
      <c r="FD111" s="9">
        <f t="shared" si="1843"/>
        <v>0</v>
      </c>
      <c r="FE111" s="9">
        <f t="shared" si="1844"/>
        <v>0</v>
      </c>
      <c r="FF111" s="9">
        <f t="shared" si="1845"/>
        <v>0</v>
      </c>
      <c r="FG111" s="9">
        <f t="shared" si="1846"/>
        <v>0</v>
      </c>
      <c r="FH111" s="9">
        <f t="shared" si="1847"/>
        <v>0</v>
      </c>
      <c r="FI111" s="9">
        <f t="shared" si="1848"/>
        <v>0</v>
      </c>
      <c r="FJ111" s="9">
        <f t="shared" si="1849"/>
        <v>0</v>
      </c>
      <c r="FK111" s="9">
        <f t="shared" si="1850"/>
        <v>0</v>
      </c>
      <c r="FL111" s="9">
        <f t="shared" si="1851"/>
        <v>0</v>
      </c>
      <c r="FM111" s="9">
        <f t="shared" si="1852"/>
        <v>0</v>
      </c>
      <c r="FN111" s="9">
        <f t="shared" si="1853"/>
        <v>0</v>
      </c>
      <c r="FO111" s="9">
        <f t="shared" si="1854"/>
        <v>0</v>
      </c>
      <c r="FP111" s="9">
        <f t="shared" si="1855"/>
        <v>0</v>
      </c>
      <c r="FQ111" s="9">
        <f t="shared" si="1856"/>
        <v>0</v>
      </c>
      <c r="FR111" s="9">
        <f t="shared" si="1857"/>
        <v>0</v>
      </c>
      <c r="FS111" s="9">
        <f t="shared" si="1858"/>
        <v>0</v>
      </c>
      <c r="FT111" s="9">
        <f t="shared" si="1859"/>
        <v>0</v>
      </c>
      <c r="FU111" s="9">
        <f t="shared" si="1860"/>
        <v>0</v>
      </c>
      <c r="FV111" s="9">
        <f t="shared" si="1861"/>
        <v>0</v>
      </c>
      <c r="FW111" s="9">
        <f t="shared" si="1862"/>
        <v>0</v>
      </c>
      <c r="FX111" s="9">
        <f t="shared" si="1863"/>
        <v>0</v>
      </c>
      <c r="FY111" s="9">
        <f t="shared" si="1864"/>
        <v>0</v>
      </c>
      <c r="FZ111" s="9">
        <f t="shared" si="1865"/>
        <v>0</v>
      </c>
      <c r="GA111" s="9">
        <f t="shared" si="1866"/>
        <v>0</v>
      </c>
      <c r="GB111" s="9">
        <f t="shared" si="1867"/>
        <v>0</v>
      </c>
      <c r="GC111" s="9">
        <f t="shared" si="1868"/>
        <v>0</v>
      </c>
      <c r="GD111" s="9">
        <f t="shared" si="1869"/>
        <v>0</v>
      </c>
      <c r="GE111" s="9">
        <f t="shared" si="1870"/>
        <v>0</v>
      </c>
      <c r="GF111" s="9">
        <f t="shared" si="1871"/>
        <v>0</v>
      </c>
      <c r="GG111" s="9">
        <f t="shared" si="1872"/>
        <v>0</v>
      </c>
      <c r="GH111" s="9">
        <f t="shared" si="1873"/>
        <v>0</v>
      </c>
      <c r="GI111" s="9">
        <f t="shared" si="1874"/>
        <v>0</v>
      </c>
      <c r="GJ111" s="133"/>
      <c r="GK111" s="134"/>
      <c r="GL111" s="4"/>
      <c r="GM111" s="223"/>
      <c r="GN111" s="4"/>
      <c r="GO111" s="138"/>
      <c r="GQ111" s="9"/>
      <c r="GR111" s="9"/>
      <c r="GS111" s="1"/>
      <c r="GT111" s="128"/>
      <c r="GU111" s="32"/>
      <c r="GV111" s="4"/>
      <c r="GW111" s="40"/>
    </row>
    <row r="112" spans="1:205" ht="24.95" customHeight="1" thickBot="1" x14ac:dyDescent="0.4">
      <c r="A112" s="24"/>
      <c r="B112" s="2"/>
      <c r="C112" s="2"/>
      <c r="BF112" s="81"/>
      <c r="BG112" s="81"/>
      <c r="BH112" s="81"/>
      <c r="BI112" s="81"/>
      <c r="BJ112" s="4"/>
      <c r="BK112" s="4"/>
      <c r="BL112" s="4"/>
      <c r="BM112" s="141"/>
      <c r="BN112" s="24"/>
      <c r="BO112" s="1"/>
      <c r="BP112" s="143"/>
      <c r="BQ112" s="139"/>
      <c r="BR112" s="143"/>
      <c r="BS112" s="139"/>
      <c r="BT112" s="127"/>
      <c r="BU112" s="127"/>
      <c r="BV112" s="127"/>
      <c r="BW112" s="127"/>
      <c r="BX112" s="127"/>
      <c r="BY112" s="1"/>
      <c r="BZ112" s="129"/>
      <c r="CA112" s="14"/>
      <c r="CB112" s="11"/>
      <c r="CC112" s="14"/>
      <c r="CD112" s="11"/>
      <c r="CE112" s="14"/>
      <c r="CF112" s="11"/>
      <c r="CG112" s="14"/>
      <c r="CH112" s="11"/>
      <c r="CI112" s="14"/>
      <c r="CJ112" s="11"/>
      <c r="CK112" s="80"/>
      <c r="CL112" s="80"/>
      <c r="CM112" s="14"/>
      <c r="CN112" s="11"/>
      <c r="CO112" s="14"/>
      <c r="CP112" s="80"/>
      <c r="CQ112" s="14"/>
      <c r="CR112" s="82"/>
      <c r="CS112" s="14"/>
      <c r="CT112" s="11"/>
      <c r="CU112" s="14"/>
      <c r="CV112" s="80"/>
      <c r="CW112" s="14"/>
      <c r="CX112" s="80"/>
      <c r="CY112" s="14"/>
      <c r="CZ112" s="11"/>
      <c r="DA112" s="14"/>
      <c r="DB112" s="11"/>
      <c r="DC112" s="14"/>
      <c r="DD112" s="80"/>
      <c r="DE112" s="14"/>
      <c r="DF112" s="80"/>
      <c r="DG112" s="14"/>
      <c r="DH112" s="11"/>
      <c r="DI112" s="14"/>
      <c r="DJ112" s="80"/>
      <c r="DK112" s="14"/>
      <c r="DL112" s="80"/>
      <c r="DM112" s="14"/>
      <c r="DN112" s="80"/>
      <c r="DO112" s="14"/>
      <c r="DP112" s="10"/>
      <c r="DQ112" s="10"/>
      <c r="DR112" s="80"/>
      <c r="DS112" s="80"/>
      <c r="DT112" s="80"/>
      <c r="DU112" s="112">
        <f t="shared" si="1202"/>
        <v>0</v>
      </c>
      <c r="DV112" s="140"/>
      <c r="DX112" s="4"/>
      <c r="DY112" s="4"/>
      <c r="DZ112" s="141"/>
      <c r="EA112" s="24"/>
      <c r="EB112" s="10"/>
      <c r="EC112" s="142"/>
      <c r="ED112" s="167"/>
      <c r="EE112" s="4"/>
      <c r="EF112" s="4"/>
      <c r="EG112" s="4"/>
      <c r="EH112" s="4"/>
      <c r="EI112" s="4"/>
      <c r="EJ112" s="4"/>
      <c r="EK112" s="4"/>
      <c r="EL112" s="4"/>
      <c r="EM112" s="4"/>
      <c r="EN112" s="4"/>
      <c r="EO112" s="9">
        <f t="shared" si="1828"/>
        <v>0</v>
      </c>
      <c r="EP112" s="9">
        <f t="shared" si="1829"/>
        <v>0</v>
      </c>
      <c r="EQ112" s="9">
        <f t="shared" si="1830"/>
        <v>0</v>
      </c>
      <c r="ER112" s="9">
        <f t="shared" si="1831"/>
        <v>0</v>
      </c>
      <c r="ES112" s="9">
        <f t="shared" si="1832"/>
        <v>0</v>
      </c>
      <c r="ET112" s="9">
        <f t="shared" si="1833"/>
        <v>0</v>
      </c>
      <c r="EU112" s="9">
        <f t="shared" si="1834"/>
        <v>0</v>
      </c>
      <c r="EV112" s="9">
        <f t="shared" si="1835"/>
        <v>0</v>
      </c>
      <c r="EW112" s="9">
        <f t="shared" si="1836"/>
        <v>0</v>
      </c>
      <c r="EX112" s="9">
        <f t="shared" si="1837"/>
        <v>0</v>
      </c>
      <c r="EY112" s="9">
        <f t="shared" si="1838"/>
        <v>0</v>
      </c>
      <c r="EZ112" s="9">
        <f t="shared" si="1839"/>
        <v>0</v>
      </c>
      <c r="FA112" s="9">
        <f t="shared" si="1840"/>
        <v>0</v>
      </c>
      <c r="FB112" s="9">
        <f t="shared" si="1841"/>
        <v>0</v>
      </c>
      <c r="FC112" s="9">
        <f t="shared" si="1842"/>
        <v>0</v>
      </c>
      <c r="FD112" s="9">
        <f t="shared" si="1843"/>
        <v>0</v>
      </c>
      <c r="FE112" s="9">
        <f t="shared" si="1844"/>
        <v>0</v>
      </c>
      <c r="FF112" s="9">
        <f t="shared" si="1845"/>
        <v>0</v>
      </c>
      <c r="FG112" s="9">
        <f t="shared" si="1846"/>
        <v>0</v>
      </c>
      <c r="FH112" s="9">
        <f t="shared" si="1847"/>
        <v>0</v>
      </c>
      <c r="FI112" s="9">
        <f t="shared" si="1848"/>
        <v>0</v>
      </c>
      <c r="FJ112" s="9">
        <f t="shared" si="1849"/>
        <v>0</v>
      </c>
      <c r="FK112" s="9">
        <f t="shared" si="1850"/>
        <v>0</v>
      </c>
      <c r="FL112" s="9">
        <f t="shared" si="1851"/>
        <v>0</v>
      </c>
      <c r="FM112" s="9">
        <f t="shared" si="1852"/>
        <v>0</v>
      </c>
      <c r="FN112" s="9">
        <f t="shared" si="1853"/>
        <v>0</v>
      </c>
      <c r="FO112" s="9">
        <f t="shared" si="1854"/>
        <v>0</v>
      </c>
      <c r="FP112" s="9">
        <f t="shared" si="1855"/>
        <v>0</v>
      </c>
      <c r="FQ112" s="9">
        <f t="shared" si="1856"/>
        <v>0</v>
      </c>
      <c r="FR112" s="9">
        <f t="shared" si="1857"/>
        <v>0</v>
      </c>
      <c r="FS112" s="9">
        <f t="shared" si="1858"/>
        <v>0</v>
      </c>
      <c r="FT112" s="9">
        <f t="shared" si="1859"/>
        <v>0</v>
      </c>
      <c r="FU112" s="9">
        <f t="shared" si="1860"/>
        <v>0</v>
      </c>
      <c r="FV112" s="9">
        <f t="shared" si="1861"/>
        <v>0</v>
      </c>
      <c r="FW112" s="9">
        <f t="shared" si="1862"/>
        <v>0</v>
      </c>
      <c r="FX112" s="9">
        <f t="shared" si="1863"/>
        <v>0</v>
      </c>
      <c r="FY112" s="9">
        <f t="shared" si="1864"/>
        <v>0</v>
      </c>
      <c r="FZ112" s="9">
        <f t="shared" si="1865"/>
        <v>0</v>
      </c>
      <c r="GA112" s="9">
        <f t="shared" si="1866"/>
        <v>0</v>
      </c>
      <c r="GB112" s="9">
        <f t="shared" si="1867"/>
        <v>0</v>
      </c>
      <c r="GC112" s="9">
        <f t="shared" si="1868"/>
        <v>0</v>
      </c>
      <c r="GD112" s="9">
        <f t="shared" si="1869"/>
        <v>0</v>
      </c>
      <c r="GE112" s="9">
        <f t="shared" si="1870"/>
        <v>0</v>
      </c>
      <c r="GF112" s="9">
        <f t="shared" si="1871"/>
        <v>0</v>
      </c>
      <c r="GG112" s="9">
        <f t="shared" si="1872"/>
        <v>0</v>
      </c>
      <c r="GH112" s="9">
        <f t="shared" si="1873"/>
        <v>0</v>
      </c>
      <c r="GI112" s="9">
        <f t="shared" si="1874"/>
        <v>0</v>
      </c>
      <c r="GJ112" s="133"/>
      <c r="GK112" s="134"/>
      <c r="GL112" s="4"/>
      <c r="GM112" s="223"/>
      <c r="GN112" s="4"/>
      <c r="GO112" s="138"/>
      <c r="GQ112" s="9"/>
      <c r="GR112" s="9"/>
      <c r="GS112" s="1"/>
      <c r="GT112" s="128"/>
      <c r="GU112" s="32"/>
      <c r="GV112" s="4"/>
      <c r="GW112" s="40"/>
    </row>
    <row r="113" spans="1:205" ht="24.95" customHeight="1" thickBot="1" x14ac:dyDescent="0.4">
      <c r="A113" s="24"/>
      <c r="B113" s="196"/>
      <c r="C113" s="156"/>
      <c r="D113" s="157"/>
      <c r="E113" s="197"/>
      <c r="F113" s="156"/>
      <c r="G113" s="158"/>
      <c r="H113" s="198"/>
      <c r="I113" s="198"/>
      <c r="J113" s="198"/>
      <c r="K113" s="198"/>
      <c r="L113" s="198"/>
      <c r="M113" s="160"/>
      <c r="N113" s="161"/>
      <c r="O113" s="155"/>
      <c r="P113" s="161"/>
      <c r="Q113" s="155"/>
      <c r="R113" s="161"/>
      <c r="S113" s="155"/>
      <c r="T113" s="161"/>
      <c r="U113" s="155"/>
      <c r="V113" s="162"/>
      <c r="W113" s="155"/>
      <c r="X113" s="155"/>
      <c r="Y113" s="340"/>
      <c r="Z113" s="162"/>
      <c r="AA113" s="155"/>
      <c r="AB113" s="162"/>
      <c r="AC113" s="155"/>
      <c r="AD113" s="162"/>
      <c r="AE113" s="163"/>
      <c r="AF113" s="162"/>
      <c r="AG113" s="155"/>
      <c r="AH113" s="162"/>
      <c r="AI113" s="155"/>
      <c r="AJ113" s="162"/>
      <c r="AK113" s="155"/>
      <c r="AL113" s="162"/>
      <c r="AM113" s="155"/>
      <c r="AN113" s="162"/>
      <c r="AO113" s="155"/>
      <c r="AP113" s="162"/>
      <c r="AQ113" s="155"/>
      <c r="AR113" s="162"/>
      <c r="AS113" s="155"/>
      <c r="AT113" s="162"/>
      <c r="AU113" s="155"/>
      <c r="AV113" s="162"/>
      <c r="AW113" s="155"/>
      <c r="AX113" s="162"/>
      <c r="AY113" s="155"/>
      <c r="AZ113" s="162"/>
      <c r="BA113" s="155"/>
      <c r="BB113" s="162"/>
      <c r="BC113" s="155"/>
      <c r="BD113" s="155"/>
      <c r="BE113" s="155"/>
      <c r="BF113" s="81"/>
      <c r="BG113" s="81"/>
      <c r="BH113" s="155"/>
      <c r="BI113" s="199"/>
      <c r="BJ113" s="4"/>
      <c r="BK113" s="4"/>
      <c r="BL113" s="4"/>
      <c r="BM113" s="141"/>
      <c r="BN113" s="24"/>
      <c r="DU113" s="112">
        <f t="shared" si="1202"/>
        <v>0</v>
      </c>
      <c r="DV113" s="140"/>
      <c r="DW113" s="4"/>
      <c r="DX113" s="4"/>
      <c r="DY113" s="4"/>
      <c r="DZ113" s="141"/>
      <c r="EA113" s="24"/>
      <c r="EB113" s="10"/>
      <c r="EC113" s="167"/>
      <c r="ED113" s="142"/>
      <c r="EE113" s="4"/>
      <c r="EF113" s="4"/>
      <c r="EG113" s="4"/>
      <c r="EH113" s="4"/>
      <c r="EI113" s="4"/>
      <c r="EJ113" s="4"/>
      <c r="EK113" s="4"/>
      <c r="EL113" s="4"/>
      <c r="EM113" s="4"/>
      <c r="EN113" s="4"/>
      <c r="EO113" s="9">
        <f t="shared" si="1828"/>
        <v>0</v>
      </c>
      <c r="EP113" s="9">
        <f t="shared" si="1829"/>
        <v>0</v>
      </c>
      <c r="EQ113" s="9">
        <f t="shared" si="1830"/>
        <v>0</v>
      </c>
      <c r="ER113" s="9">
        <f t="shared" si="1831"/>
        <v>0</v>
      </c>
      <c r="ES113" s="9">
        <f t="shared" si="1832"/>
        <v>0</v>
      </c>
      <c r="ET113" s="9">
        <f t="shared" si="1833"/>
        <v>0</v>
      </c>
      <c r="EU113" s="9">
        <f t="shared" si="1834"/>
        <v>0</v>
      </c>
      <c r="EV113" s="9">
        <f t="shared" si="1835"/>
        <v>0</v>
      </c>
      <c r="EW113" s="9">
        <f t="shared" si="1836"/>
        <v>0</v>
      </c>
      <c r="EX113" s="9">
        <f t="shared" si="1837"/>
        <v>0</v>
      </c>
      <c r="EY113" s="9">
        <f t="shared" si="1838"/>
        <v>0</v>
      </c>
      <c r="EZ113" s="9">
        <f t="shared" si="1839"/>
        <v>0</v>
      </c>
      <c r="FA113" s="9">
        <f t="shared" si="1840"/>
        <v>0</v>
      </c>
      <c r="FB113" s="9">
        <f t="shared" si="1841"/>
        <v>0</v>
      </c>
      <c r="FC113" s="9">
        <f t="shared" si="1842"/>
        <v>0</v>
      </c>
      <c r="FD113" s="9">
        <f t="shared" si="1843"/>
        <v>0</v>
      </c>
      <c r="FE113" s="9">
        <f t="shared" si="1844"/>
        <v>0</v>
      </c>
      <c r="FF113" s="9">
        <f t="shared" si="1845"/>
        <v>0</v>
      </c>
      <c r="FG113" s="9">
        <f t="shared" si="1846"/>
        <v>0</v>
      </c>
      <c r="FH113" s="9">
        <f t="shared" si="1847"/>
        <v>0</v>
      </c>
      <c r="FI113" s="9">
        <f t="shared" si="1848"/>
        <v>0</v>
      </c>
      <c r="FJ113" s="9">
        <f t="shared" si="1849"/>
        <v>0</v>
      </c>
      <c r="FK113" s="9">
        <f t="shared" si="1850"/>
        <v>0</v>
      </c>
      <c r="FL113" s="9">
        <f t="shared" si="1851"/>
        <v>0</v>
      </c>
      <c r="FM113" s="9">
        <f t="shared" si="1852"/>
        <v>0</v>
      </c>
      <c r="FN113" s="9">
        <f t="shared" si="1853"/>
        <v>0</v>
      </c>
      <c r="FO113" s="9">
        <f t="shared" si="1854"/>
        <v>0</v>
      </c>
      <c r="FP113" s="9">
        <f t="shared" si="1855"/>
        <v>0</v>
      </c>
      <c r="FQ113" s="9">
        <f t="shared" si="1856"/>
        <v>0</v>
      </c>
      <c r="FR113" s="9">
        <f t="shared" si="1857"/>
        <v>0</v>
      </c>
      <c r="FS113" s="9">
        <f t="shared" si="1858"/>
        <v>0</v>
      </c>
      <c r="FT113" s="9">
        <f t="shared" si="1859"/>
        <v>0</v>
      </c>
      <c r="FU113" s="9">
        <f t="shared" si="1860"/>
        <v>0</v>
      </c>
      <c r="FV113" s="9">
        <f t="shared" si="1861"/>
        <v>0</v>
      </c>
      <c r="FW113" s="9">
        <f t="shared" si="1862"/>
        <v>0</v>
      </c>
      <c r="FX113" s="9">
        <f t="shared" si="1863"/>
        <v>0</v>
      </c>
      <c r="FY113" s="9">
        <f t="shared" si="1864"/>
        <v>0</v>
      </c>
      <c r="FZ113" s="9">
        <f t="shared" si="1865"/>
        <v>0</v>
      </c>
      <c r="GA113" s="9">
        <f t="shared" si="1866"/>
        <v>0</v>
      </c>
      <c r="GB113" s="9">
        <f t="shared" si="1867"/>
        <v>0</v>
      </c>
      <c r="GC113" s="9">
        <f t="shared" si="1868"/>
        <v>0</v>
      </c>
      <c r="GD113" s="9">
        <f t="shared" si="1869"/>
        <v>0</v>
      </c>
      <c r="GE113" s="9">
        <f t="shared" si="1870"/>
        <v>0</v>
      </c>
      <c r="GF113" s="9">
        <f t="shared" si="1871"/>
        <v>0</v>
      </c>
      <c r="GG113" s="9">
        <f t="shared" si="1872"/>
        <v>0</v>
      </c>
      <c r="GH113" s="9">
        <f t="shared" si="1873"/>
        <v>0</v>
      </c>
      <c r="GI113" s="9">
        <f t="shared" si="1874"/>
        <v>0</v>
      </c>
      <c r="GJ113" s="133"/>
      <c r="GK113" s="134"/>
      <c r="GL113" s="4"/>
      <c r="GM113" s="223"/>
      <c r="GN113" s="4"/>
      <c r="GO113" s="138"/>
      <c r="GQ113" s="9"/>
      <c r="GR113" s="9"/>
      <c r="GS113" s="1"/>
      <c r="GT113" s="128"/>
      <c r="GU113" s="32"/>
      <c r="GV113" s="4"/>
      <c r="GW113" s="40"/>
    </row>
    <row r="114" spans="1:205" ht="24.95" customHeight="1" x14ac:dyDescent="0.3">
      <c r="A114" s="62">
        <v>15</v>
      </c>
      <c r="B114" s="64" t="s">
        <v>65</v>
      </c>
      <c r="C114" s="64" t="s">
        <v>50</v>
      </c>
      <c r="D114" s="200">
        <v>1</v>
      </c>
      <c r="E114" s="106"/>
      <c r="F114" s="106"/>
      <c r="G114" s="106"/>
      <c r="H114" s="106"/>
      <c r="I114" s="106"/>
      <c r="J114" s="106"/>
      <c r="K114" s="106"/>
      <c r="L114" s="106"/>
      <c r="M114" s="106"/>
      <c r="N114" s="106"/>
      <c r="O114" s="107">
        <f>SUM(O115:O120)</f>
        <v>40</v>
      </c>
      <c r="P114" s="107">
        <f t="shared" ref="P114" si="1877">SUM(P115:P120)</f>
        <v>26</v>
      </c>
      <c r="Q114" s="107">
        <f t="shared" ref="Q114" si="1878">SUM(Q115:Q120)</f>
        <v>52</v>
      </c>
      <c r="R114" s="107">
        <f t="shared" ref="R114" si="1879">SUM(R115:R120)</f>
        <v>2</v>
      </c>
      <c r="S114" s="107">
        <f t="shared" ref="S114" si="1880">SUM(S115:S120)</f>
        <v>4</v>
      </c>
      <c r="T114" s="107">
        <f t="shared" ref="T114" si="1881">SUM(T115:T120)</f>
        <v>0</v>
      </c>
      <c r="U114" s="107">
        <f t="shared" ref="U114" si="1882">SUM(U115:U120)</f>
        <v>0</v>
      </c>
      <c r="V114" s="107">
        <f t="shared" ref="V114" si="1883">SUM(V115:V120)</f>
        <v>0</v>
      </c>
      <c r="W114" s="107">
        <f t="shared" ref="W114" si="1884">SUM(W115:W120)</f>
        <v>0</v>
      </c>
      <c r="X114" s="107">
        <f t="shared" ref="X114" si="1885">SUM(X115:X120)</f>
        <v>0</v>
      </c>
      <c r="Y114" s="336">
        <f t="shared" ref="Y114" si="1886">SUM(Y115:Y120)</f>
        <v>6.8</v>
      </c>
      <c r="Z114" s="107">
        <f t="shared" ref="Z114" si="1887">SUM(Z115:Z120)</f>
        <v>0</v>
      </c>
      <c r="AA114" s="107">
        <f t="shared" ref="AA114" si="1888">SUM(AA115:AA120)</f>
        <v>0</v>
      </c>
      <c r="AB114" s="107">
        <f t="shared" ref="AB114" si="1889">SUM(AB115:AB120)</f>
        <v>0</v>
      </c>
      <c r="AC114" s="107">
        <f t="shared" ref="AC114" si="1890">SUM(AC115:AC120)</f>
        <v>0</v>
      </c>
      <c r="AD114" s="107">
        <f t="shared" ref="AD114" si="1891">SUM(AD115:AD120)</f>
        <v>1</v>
      </c>
      <c r="AE114" s="107">
        <f t="shared" ref="AE114" si="1892">SUM(AE115:AE120)</f>
        <v>15</v>
      </c>
      <c r="AF114" s="107">
        <f t="shared" ref="AF114" si="1893">SUM(AF115:AF120)</f>
        <v>0</v>
      </c>
      <c r="AG114" s="107">
        <f t="shared" ref="AG114" si="1894">SUM(AG115:AG120)</f>
        <v>0</v>
      </c>
      <c r="AH114" s="107">
        <f t="shared" ref="AH114" si="1895">SUM(AH115:AH120)</f>
        <v>0</v>
      </c>
      <c r="AI114" s="107">
        <f t="shared" ref="AI114" si="1896">SUM(AI115:AI120)</f>
        <v>0</v>
      </c>
      <c r="AJ114" s="107">
        <f t="shared" ref="AJ114" si="1897">SUM(AJ115:AJ120)</f>
        <v>0</v>
      </c>
      <c r="AK114" s="107">
        <f t="shared" ref="AK114" si="1898">SUM(AK115:AK120)</f>
        <v>0</v>
      </c>
      <c r="AL114" s="107">
        <f t="shared" ref="AL114" si="1899">SUM(AL115:AL120)</f>
        <v>1</v>
      </c>
      <c r="AM114" s="107">
        <f t="shared" ref="AM114" si="1900">SUM(AM115:AM120)</f>
        <v>106</v>
      </c>
      <c r="AN114" s="107">
        <f t="shared" ref="AN114" si="1901">SUM(AN115:AN120)</f>
        <v>0</v>
      </c>
      <c r="AO114" s="107">
        <f t="shared" ref="AO114" si="1902">SUM(AO115:AO120)</f>
        <v>0</v>
      </c>
      <c r="AP114" s="107">
        <f t="shared" ref="AP114" si="1903">SUM(AP115:AP120)</f>
        <v>0</v>
      </c>
      <c r="AQ114" s="107">
        <f t="shared" ref="AQ114" si="1904">SUM(AQ115:AQ120)</f>
        <v>0</v>
      </c>
      <c r="AR114" s="107">
        <f t="shared" ref="AR114" si="1905">SUM(AR115:AR120)</f>
        <v>1</v>
      </c>
      <c r="AS114" s="107">
        <f t="shared" ref="AS114" si="1906">SUM(AS115:AS120)</f>
        <v>12</v>
      </c>
      <c r="AT114" s="107">
        <f t="shared" ref="AT114" si="1907">SUM(AT115:AT120)</f>
        <v>0</v>
      </c>
      <c r="AU114" s="107">
        <f t="shared" ref="AU114" si="1908">SUM(AU115:AU120)</f>
        <v>0</v>
      </c>
      <c r="AV114" s="107">
        <f t="shared" ref="AV114" si="1909">SUM(AV115:AV120)</f>
        <v>0</v>
      </c>
      <c r="AW114" s="107">
        <f t="shared" ref="AW114" si="1910">SUM(AW115:AW120)</f>
        <v>0</v>
      </c>
      <c r="AX114" s="107">
        <f t="shared" ref="AX114" si="1911">SUM(AX115:AX120)</f>
        <v>0</v>
      </c>
      <c r="AY114" s="107">
        <f t="shared" ref="AY114" si="1912">SUM(AY115:AY120)</f>
        <v>0</v>
      </c>
      <c r="AZ114" s="107">
        <f t="shared" ref="AZ114" si="1913">SUM(AZ115:AZ120)</f>
        <v>0</v>
      </c>
      <c r="BA114" s="107">
        <f t="shared" ref="BA114" si="1914">SUM(BA115:BA120)</f>
        <v>0</v>
      </c>
      <c r="BB114" s="107">
        <f t="shared" ref="BB114" si="1915">SUM(BB115:BB120)</f>
        <v>0</v>
      </c>
      <c r="BC114" s="107">
        <f t="shared" ref="BC114" si="1916">SUM(BC115:BC120)</f>
        <v>0</v>
      </c>
      <c r="BD114" s="107">
        <f t="shared" ref="BD114" si="1917">SUM(BD115:BD120)</f>
        <v>0</v>
      </c>
      <c r="BE114" s="107">
        <f t="shared" ref="BE114" si="1918">SUM(BE115:BE120)</f>
        <v>0</v>
      </c>
      <c r="BF114" s="107">
        <f t="shared" ref="BF114" si="1919">SUM(BF115:BF120)</f>
        <v>235.8</v>
      </c>
      <c r="BG114" s="107">
        <f t="shared" ref="BG114" si="1920">SUM(BG115:BG120)</f>
        <v>108</v>
      </c>
      <c r="BH114" s="108"/>
      <c r="BI114" s="109"/>
      <c r="BJ114" s="280"/>
      <c r="BK114" s="280"/>
      <c r="BL114" s="280"/>
      <c r="BM114" s="281"/>
      <c r="BN114" s="62">
        <v>15</v>
      </c>
      <c r="BO114" s="64" t="s">
        <v>65</v>
      </c>
      <c r="BP114" s="64" t="s">
        <v>50</v>
      </c>
      <c r="BQ114" s="200">
        <v>1</v>
      </c>
      <c r="BR114" s="280"/>
      <c r="BS114" s="280"/>
      <c r="BT114" s="280"/>
      <c r="BU114" s="280"/>
      <c r="BV114" s="280"/>
      <c r="BW114" s="280"/>
      <c r="BX114" s="280"/>
      <c r="BY114" s="280">
        <f>SUM(BY115:BY120)</f>
        <v>154</v>
      </c>
      <c r="BZ114" s="280">
        <f t="shared" ref="BZ114:DT114" si="1921">SUM(BZ115:BZ120)</f>
        <v>154</v>
      </c>
      <c r="CA114" s="280">
        <f t="shared" si="1921"/>
        <v>90</v>
      </c>
      <c r="CB114" s="280">
        <f>SUM(CB115:CB120)</f>
        <v>22</v>
      </c>
      <c r="CC114" s="280">
        <f t="shared" si="1921"/>
        <v>62</v>
      </c>
      <c r="CD114" s="280">
        <f t="shared" si="1921"/>
        <v>92</v>
      </c>
      <c r="CE114" s="280">
        <f t="shared" si="1921"/>
        <v>2</v>
      </c>
      <c r="CF114" s="280">
        <f t="shared" si="1921"/>
        <v>6</v>
      </c>
      <c r="CG114" s="280">
        <f t="shared" si="1921"/>
        <v>0</v>
      </c>
      <c r="CH114" s="280">
        <f t="shared" si="1921"/>
        <v>0</v>
      </c>
      <c r="CI114" s="280">
        <f t="shared" si="1921"/>
        <v>0</v>
      </c>
      <c r="CJ114" s="280">
        <f t="shared" si="1921"/>
        <v>0</v>
      </c>
      <c r="CK114" s="280">
        <f t="shared" si="1921"/>
        <v>6</v>
      </c>
      <c r="CL114" s="280">
        <f t="shared" si="1921"/>
        <v>17.5</v>
      </c>
      <c r="CM114" s="280">
        <f t="shared" si="1921"/>
        <v>0</v>
      </c>
      <c r="CN114" s="280">
        <f t="shared" si="1921"/>
        <v>0</v>
      </c>
      <c r="CO114" s="280">
        <f t="shared" si="1921"/>
        <v>0</v>
      </c>
      <c r="CP114" s="280">
        <f t="shared" si="1921"/>
        <v>0</v>
      </c>
      <c r="CQ114" s="280">
        <f t="shared" si="1921"/>
        <v>1</v>
      </c>
      <c r="CR114" s="280">
        <f t="shared" si="1921"/>
        <v>15</v>
      </c>
      <c r="CS114" s="280">
        <f t="shared" si="1921"/>
        <v>0</v>
      </c>
      <c r="CT114" s="280">
        <f t="shared" si="1921"/>
        <v>0</v>
      </c>
      <c r="CU114" s="280">
        <f t="shared" si="1921"/>
        <v>1</v>
      </c>
      <c r="CV114" s="280">
        <f t="shared" si="1921"/>
        <v>24</v>
      </c>
      <c r="CW114" s="280">
        <f t="shared" si="1921"/>
        <v>0</v>
      </c>
      <c r="CX114" s="280">
        <f t="shared" si="1921"/>
        <v>0</v>
      </c>
      <c r="CY114" s="280">
        <f t="shared" si="1921"/>
        <v>2</v>
      </c>
      <c r="CZ114" s="280">
        <f t="shared" si="1921"/>
        <v>164</v>
      </c>
      <c r="DA114" s="280">
        <f t="shared" si="1921"/>
        <v>0</v>
      </c>
      <c r="DB114" s="280">
        <f t="shared" si="1921"/>
        <v>0</v>
      </c>
      <c r="DC114" s="280">
        <f t="shared" si="1921"/>
        <v>0</v>
      </c>
      <c r="DD114" s="280">
        <f t="shared" si="1921"/>
        <v>0</v>
      </c>
      <c r="DE114" s="280">
        <f t="shared" si="1921"/>
        <v>1</v>
      </c>
      <c r="DF114" s="282">
        <f>SUM(DF115:DF120)</f>
        <v>12</v>
      </c>
      <c r="DG114" s="280">
        <f t="shared" si="1921"/>
        <v>0</v>
      </c>
      <c r="DH114" s="280">
        <f t="shared" si="1921"/>
        <v>0</v>
      </c>
      <c r="DI114" s="280">
        <f t="shared" si="1921"/>
        <v>0</v>
      </c>
      <c r="DJ114" s="280">
        <f t="shared" si="1921"/>
        <v>0</v>
      </c>
      <c r="DK114" s="280">
        <f t="shared" si="1921"/>
        <v>3</v>
      </c>
      <c r="DL114" s="280">
        <f t="shared" si="1921"/>
        <v>48</v>
      </c>
      <c r="DM114" s="280">
        <f t="shared" si="1921"/>
        <v>0</v>
      </c>
      <c r="DN114" s="280">
        <f t="shared" si="1921"/>
        <v>0</v>
      </c>
      <c r="DO114" s="280">
        <f t="shared" si="1921"/>
        <v>0</v>
      </c>
      <c r="DP114" s="280">
        <f t="shared" si="1921"/>
        <v>0</v>
      </c>
      <c r="DQ114" s="280">
        <f t="shared" si="1921"/>
        <v>0</v>
      </c>
      <c r="DR114" s="280">
        <f t="shared" si="1921"/>
        <v>0</v>
      </c>
      <c r="DS114" s="280">
        <f t="shared" si="1921"/>
        <v>406.49999999999994</v>
      </c>
      <c r="DT114" s="280">
        <f t="shared" si="1921"/>
        <v>186</v>
      </c>
      <c r="DU114" s="112">
        <f t="shared" si="1202"/>
        <v>186</v>
      </c>
      <c r="DV114" s="283"/>
      <c r="DW114" s="135"/>
      <c r="DX114" s="280"/>
      <c r="DY114" s="280"/>
      <c r="DZ114" s="281"/>
      <c r="EA114" s="62">
        <v>15</v>
      </c>
      <c r="EB114" s="64" t="s">
        <v>65</v>
      </c>
      <c r="EC114" s="64" t="s">
        <v>50</v>
      </c>
      <c r="ED114" s="200">
        <v>1</v>
      </c>
      <c r="EE114" s="280"/>
      <c r="EF114" s="280"/>
      <c r="EG114" s="280"/>
      <c r="EH114" s="280"/>
      <c r="EI114" s="280"/>
      <c r="EJ114" s="280"/>
      <c r="EK114" s="280"/>
      <c r="EL114" s="280"/>
      <c r="EM114" s="280"/>
      <c r="EN114" s="280"/>
      <c r="EO114" s="107">
        <f>SUM(EO115:EO120)</f>
        <v>62</v>
      </c>
      <c r="EP114" s="107">
        <f t="shared" ref="EP114:GK114" si="1922">SUM(EP115:EP120)</f>
        <v>88</v>
      </c>
      <c r="EQ114" s="107">
        <f t="shared" si="1922"/>
        <v>144</v>
      </c>
      <c r="ER114" s="107">
        <f t="shared" si="1922"/>
        <v>4</v>
      </c>
      <c r="ES114" s="107">
        <f t="shared" si="1922"/>
        <v>10</v>
      </c>
      <c r="ET114" s="107">
        <f t="shared" si="1922"/>
        <v>0</v>
      </c>
      <c r="EU114" s="107">
        <f t="shared" si="1922"/>
        <v>0</v>
      </c>
      <c r="EV114" s="107">
        <f t="shared" si="1922"/>
        <v>0</v>
      </c>
      <c r="EW114" s="107">
        <f t="shared" si="1922"/>
        <v>0</v>
      </c>
      <c r="EX114" s="107">
        <f t="shared" si="1922"/>
        <v>6</v>
      </c>
      <c r="EY114" s="107">
        <f t="shared" si="1922"/>
        <v>24.3</v>
      </c>
      <c r="EZ114" s="107">
        <f t="shared" si="1922"/>
        <v>0</v>
      </c>
      <c r="FA114" s="107">
        <f t="shared" si="1922"/>
        <v>0</v>
      </c>
      <c r="FB114" s="107">
        <f t="shared" si="1922"/>
        <v>0</v>
      </c>
      <c r="FC114" s="107">
        <f t="shared" si="1922"/>
        <v>0</v>
      </c>
      <c r="FD114" s="107">
        <f t="shared" si="1922"/>
        <v>2</v>
      </c>
      <c r="FE114" s="107">
        <f t="shared" si="1922"/>
        <v>30</v>
      </c>
      <c r="FF114" s="107">
        <f t="shared" si="1922"/>
        <v>0</v>
      </c>
      <c r="FG114" s="107">
        <f t="shared" si="1922"/>
        <v>0</v>
      </c>
      <c r="FH114" s="107">
        <f t="shared" si="1922"/>
        <v>1</v>
      </c>
      <c r="FI114" s="107">
        <f t="shared" si="1922"/>
        <v>24</v>
      </c>
      <c r="FJ114" s="107">
        <f t="shared" si="1922"/>
        <v>0</v>
      </c>
      <c r="FK114" s="107">
        <f t="shared" si="1922"/>
        <v>0</v>
      </c>
      <c r="FL114" s="107">
        <f t="shared" si="1922"/>
        <v>3</v>
      </c>
      <c r="FM114" s="107">
        <f t="shared" si="1922"/>
        <v>270</v>
      </c>
      <c r="FN114" s="107">
        <f t="shared" si="1922"/>
        <v>0</v>
      </c>
      <c r="FO114" s="107">
        <f t="shared" si="1922"/>
        <v>0</v>
      </c>
      <c r="FP114" s="107">
        <f t="shared" si="1922"/>
        <v>0</v>
      </c>
      <c r="FQ114" s="107">
        <f t="shared" si="1922"/>
        <v>0</v>
      </c>
      <c r="FR114" s="107">
        <f t="shared" si="1922"/>
        <v>2</v>
      </c>
      <c r="FS114" s="107">
        <f t="shared" si="1922"/>
        <v>24</v>
      </c>
      <c r="FT114" s="107">
        <f t="shared" si="1922"/>
        <v>0</v>
      </c>
      <c r="FU114" s="107">
        <f t="shared" ref="FU114:FV114" si="1923">SUM(FU115:FU120)</f>
        <v>0</v>
      </c>
      <c r="FV114" s="107">
        <f t="shared" si="1923"/>
        <v>0</v>
      </c>
      <c r="FW114" s="107">
        <f t="shared" si="1922"/>
        <v>0</v>
      </c>
      <c r="FX114" s="107">
        <f t="shared" si="1922"/>
        <v>0</v>
      </c>
      <c r="FY114" s="107">
        <f t="shared" si="1922"/>
        <v>48</v>
      </c>
      <c r="FZ114" s="107">
        <f t="shared" si="1922"/>
        <v>3</v>
      </c>
      <c r="GA114" s="107">
        <f t="shared" si="1922"/>
        <v>0</v>
      </c>
      <c r="GB114" s="107">
        <f t="shared" si="1922"/>
        <v>0</v>
      </c>
      <c r="GC114" s="107">
        <f t="shared" si="1922"/>
        <v>0</v>
      </c>
      <c r="GD114" s="107">
        <f t="shared" si="1922"/>
        <v>0</v>
      </c>
      <c r="GE114" s="107">
        <f t="shared" si="1922"/>
        <v>0</v>
      </c>
      <c r="GF114" s="107">
        <f t="shared" si="1922"/>
        <v>0</v>
      </c>
      <c r="GG114" s="107">
        <f t="shared" si="1922"/>
        <v>0</v>
      </c>
      <c r="GH114" s="107">
        <f>SUM(GH115:GH120)</f>
        <v>642.29999999999995</v>
      </c>
      <c r="GI114" s="107">
        <f t="shared" si="1922"/>
        <v>294</v>
      </c>
      <c r="GJ114" s="107">
        <f t="shared" si="1922"/>
        <v>0</v>
      </c>
      <c r="GK114" s="107">
        <f t="shared" si="1922"/>
        <v>0</v>
      </c>
      <c r="GL114" s="106"/>
      <c r="GM114" s="114">
        <v>600</v>
      </c>
      <c r="GN114" s="115"/>
      <c r="GO114" s="116">
        <v>550</v>
      </c>
      <c r="GQ114" s="9"/>
      <c r="GR114" s="9"/>
      <c r="GS114" s="117"/>
      <c r="GT114" s="117"/>
      <c r="GU114" s="33"/>
      <c r="GV114" s="4"/>
      <c r="GW114" s="40"/>
    </row>
    <row r="115" spans="1:205" ht="24.75" customHeight="1" x14ac:dyDescent="0.35">
      <c r="A115" s="44"/>
      <c r="B115" s="1" t="s">
        <v>103</v>
      </c>
      <c r="C115" s="127" t="s">
        <v>91</v>
      </c>
      <c r="D115" s="127" t="s">
        <v>84</v>
      </c>
      <c r="E115" s="128" t="s">
        <v>113</v>
      </c>
      <c r="F115" s="143" t="s">
        <v>163</v>
      </c>
      <c r="G115" s="127">
        <v>1</v>
      </c>
      <c r="H115" s="128">
        <v>53</v>
      </c>
      <c r="I115" s="128">
        <v>1</v>
      </c>
      <c r="J115" s="128">
        <v>2</v>
      </c>
      <c r="K115" s="128">
        <f>SUM(J115)*2</f>
        <v>4</v>
      </c>
      <c r="L115" s="1">
        <v>68</v>
      </c>
      <c r="M115" s="224">
        <f t="shared" ref="M115" si="1924">SUM(N115+P115+R115+T115+V115)</f>
        <v>68</v>
      </c>
      <c r="N115" s="1">
        <v>40</v>
      </c>
      <c r="O115" s="1">
        <f t="shared" ref="O115" si="1925">SUM(N115)*I115</f>
        <v>40</v>
      </c>
      <c r="P115" s="1">
        <v>26</v>
      </c>
      <c r="Q115" s="11">
        <f>J115*P115</f>
        <v>52</v>
      </c>
      <c r="R115" s="1">
        <v>2</v>
      </c>
      <c r="S115" s="1">
        <f t="shared" ref="S115" si="1926">SUM(R115)*J115</f>
        <v>4</v>
      </c>
      <c r="T115" s="1"/>
      <c r="U115" s="1">
        <f t="shared" ref="U115" si="1927">SUM(T115)*K115</f>
        <v>0</v>
      </c>
      <c r="V115" s="220"/>
      <c r="W115" s="221">
        <f t="shared" ref="W115" si="1928">SUM(V115)*J115*5</f>
        <v>0</v>
      </c>
      <c r="X115" s="80">
        <f t="shared" ref="X115" si="1929">SUM(J115*AX115*2+K115*AZ115*2)</f>
        <v>0</v>
      </c>
      <c r="Y115" s="355">
        <f>SUM(L115*5/100*J115)</f>
        <v>6.8</v>
      </c>
      <c r="Z115" s="220"/>
      <c r="AA115" s="221"/>
      <c r="AB115" s="220"/>
      <c r="AC115" s="222">
        <f t="shared" ref="AC115" si="1930">SUM(AB115)*3*H115/5</f>
        <v>0</v>
      </c>
      <c r="AD115" s="220"/>
      <c r="AE115" s="221">
        <f t="shared" ref="AE115" si="1931">SUM(AD115*H115*(30+4))</f>
        <v>0</v>
      </c>
      <c r="AF115" s="220"/>
      <c r="AG115" s="221">
        <f t="shared" ref="AG115" si="1932">SUM(AF115*H115*3)</f>
        <v>0</v>
      </c>
      <c r="AH115" s="220"/>
      <c r="AI115" s="80">
        <f t="shared" ref="AI115" si="1933">SUM(AH115*H115/3)</f>
        <v>0</v>
      </c>
      <c r="AJ115" s="220"/>
      <c r="AK115" s="80">
        <f t="shared" ref="AK115" si="1934">SUM(AJ115*H115*2/3)</f>
        <v>0</v>
      </c>
      <c r="AL115" s="220">
        <v>1</v>
      </c>
      <c r="AM115" s="11">
        <f t="shared" ref="AM115" si="1935">SUM(AL115*H115*2)</f>
        <v>106</v>
      </c>
      <c r="AN115" s="220"/>
      <c r="AO115" s="221">
        <f t="shared" ref="AO115" si="1936">SUM(AN115*J115)</f>
        <v>0</v>
      </c>
      <c r="AP115" s="220"/>
      <c r="AQ115" s="222">
        <f t="shared" ref="AQ115" si="1937">SUM(AP115*H115*2)</f>
        <v>0</v>
      </c>
      <c r="AR115" s="220">
        <v>1</v>
      </c>
      <c r="AS115" s="80">
        <f>SUM(J115*AR115*6)</f>
        <v>12</v>
      </c>
      <c r="AT115" s="14"/>
      <c r="AU115" s="80">
        <f t="shared" ref="AU115" si="1938">AT115*H115/3</f>
        <v>0</v>
      </c>
      <c r="AV115" s="220"/>
      <c r="AW115" s="11">
        <f t="shared" ref="AW115" si="1939">SUM(AV115*H115/3)</f>
        <v>0</v>
      </c>
      <c r="AX115" s="220"/>
      <c r="AY115" s="80">
        <f t="shared" ref="AY115" si="1940">SUM(J115*AX115*8)</f>
        <v>0</v>
      </c>
      <c r="AZ115" s="220"/>
      <c r="BA115" s="80">
        <f t="shared" ref="BA115" si="1941">SUM(AZ115*K115*5*6)</f>
        <v>0</v>
      </c>
      <c r="BB115" s="220"/>
      <c r="BC115" s="222">
        <f t="shared" ref="BC115" si="1942">SUM(BB115*K115*4*6)</f>
        <v>0</v>
      </c>
      <c r="BD115" s="220"/>
      <c r="BE115" s="10">
        <f t="shared" ref="BE115" si="1943">SUM(BD115*50)</f>
        <v>0</v>
      </c>
      <c r="BF115" s="81">
        <f t="shared" ref="BF115" si="1944">O115+Q115+S115+U115+W115+X115+Y115+AA115+AC115+AE115+AG115+AI115+AK115+AM115+AO115+AQ115+AS115+AU115+AW115+AY115+BA115+BC115+BE115</f>
        <v>220.8</v>
      </c>
      <c r="BG115" s="81">
        <f>BA115+AY115+AW115+AS115+AQ115+X115+W115+U115+S115+Q115+O115</f>
        <v>108</v>
      </c>
      <c r="BH115" s="80"/>
      <c r="BI115" s="80"/>
      <c r="BJ115" s="1"/>
      <c r="BK115" s="1"/>
      <c r="BL115" s="1"/>
      <c r="BM115" s="176"/>
      <c r="BN115" s="44"/>
      <c r="BO115" s="1" t="s">
        <v>103</v>
      </c>
      <c r="BP115" s="127" t="s">
        <v>91</v>
      </c>
      <c r="BQ115" s="127" t="s">
        <v>84</v>
      </c>
      <c r="BR115" s="128" t="s">
        <v>113</v>
      </c>
      <c r="BS115" s="143" t="s">
        <v>163</v>
      </c>
      <c r="BT115" s="127">
        <v>2</v>
      </c>
      <c r="BU115" s="128">
        <v>53</v>
      </c>
      <c r="BV115" s="128">
        <v>1</v>
      </c>
      <c r="BW115" s="128">
        <v>2</v>
      </c>
      <c r="BX115" s="128">
        <f>SUM(BW115)*2</f>
        <v>4</v>
      </c>
      <c r="BY115" s="1">
        <v>32</v>
      </c>
      <c r="BZ115" s="224">
        <f t="shared" ref="BZ115" si="1945">SUM(CA115+CC115+CE115+CG115+CI115)</f>
        <v>32</v>
      </c>
      <c r="CA115" s="1">
        <v>20</v>
      </c>
      <c r="CB115" s="1">
        <f>SUM(CA115)*BV115</f>
        <v>20</v>
      </c>
      <c r="CC115" s="1">
        <v>12</v>
      </c>
      <c r="CD115" s="11">
        <f>BW115*CC115</f>
        <v>24</v>
      </c>
      <c r="CE115" s="1"/>
      <c r="CF115" s="1">
        <f>SUM(CE115)*BW115</f>
        <v>0</v>
      </c>
      <c r="CG115" s="1"/>
      <c r="CH115" s="1">
        <f>SUM(CG115)*BX115</f>
        <v>0</v>
      </c>
      <c r="CI115" s="220"/>
      <c r="CJ115" s="221">
        <f>SUM(CI115)*BW115*5</f>
        <v>0</v>
      </c>
      <c r="CK115" s="80">
        <f>SUM(BW115*DK115*2+BX115*DM115*2)</f>
        <v>4</v>
      </c>
      <c r="CL115" s="80">
        <f>SUM(BY115*5/100*BW115)</f>
        <v>3.2</v>
      </c>
      <c r="CM115" s="220"/>
      <c r="CN115" s="221"/>
      <c r="CO115" s="220"/>
      <c r="CP115" s="222">
        <f t="shared" ref="CP115" si="1946">SUM(CO115)*3*BU115/5</f>
        <v>0</v>
      </c>
      <c r="CQ115" s="220"/>
      <c r="CR115" s="221">
        <f t="shared" ref="CR115" si="1947">SUM(CQ115*BU115*(30+4))</f>
        <v>0</v>
      </c>
      <c r="CS115" s="220"/>
      <c r="CT115" s="221">
        <f>SUM(CS115*BU115*3)</f>
        <v>0</v>
      </c>
      <c r="CU115" s="220"/>
      <c r="CV115" s="80">
        <f>SUM(CU115*BU115/3)</f>
        <v>0</v>
      </c>
      <c r="CW115" s="220"/>
      <c r="CX115" s="80">
        <f t="shared" ref="CX115" si="1948">SUM(CW115*BU115*2/3)</f>
        <v>0</v>
      </c>
      <c r="CY115" s="220">
        <v>1</v>
      </c>
      <c r="CZ115" s="11">
        <f>SUM(CY115*BU115*2)</f>
        <v>106</v>
      </c>
      <c r="DA115" s="220"/>
      <c r="DB115" s="221">
        <f t="shared" ref="DB115" si="1949">SUM(DA115*BW115)</f>
        <v>0</v>
      </c>
      <c r="DC115" s="220"/>
      <c r="DD115" s="222">
        <f t="shared" ref="DD115" si="1950">SUM(DC115*BU115*2)</f>
        <v>0</v>
      </c>
      <c r="DE115" s="220"/>
      <c r="DF115" s="80">
        <f>SUM(BW115*DE115*6)</f>
        <v>0</v>
      </c>
      <c r="DG115" s="14"/>
      <c r="DH115" s="80">
        <f>DG115*BU115/3</f>
        <v>0</v>
      </c>
      <c r="DI115" s="220"/>
      <c r="DJ115" s="11">
        <f t="shared" ref="DJ115" si="1951">SUM(DI115*BU115/3)</f>
        <v>0</v>
      </c>
      <c r="DK115" s="220">
        <v>1</v>
      </c>
      <c r="DL115" s="80">
        <f>SUM(BW115*DK115*8)</f>
        <v>16</v>
      </c>
      <c r="DM115" s="220"/>
      <c r="DN115" s="80">
        <f t="shared" ref="DN115" si="1952">SUM(DM115*BX115*5*6)</f>
        <v>0</v>
      </c>
      <c r="DO115" s="220"/>
      <c r="DP115" s="222">
        <f t="shared" ref="DP115" si="1953">SUM(DO115*BX115*4*6)</f>
        <v>0</v>
      </c>
      <c r="DQ115" s="220"/>
      <c r="DR115" s="10">
        <f t="shared" ref="DR115" si="1954">SUM(DQ115*50)</f>
        <v>0</v>
      </c>
      <c r="DS115" s="81">
        <f>CB115+CD115+CF115+CH115+CJ115+CK115+CL115+CN115+CP115+CR115+CT115+CV115+CX115+CZ115+DB115+DD115+DF115+DH115+DJ115+DL115+DN115+DP115+DR115</f>
        <v>173.2</v>
      </c>
      <c r="DT115" s="81">
        <f>DP115+DN115+DL115+DJ115+DF115+DD115+CK115+CJ115+CH115+CF115+CD115+CB115</f>
        <v>64</v>
      </c>
      <c r="DU115" s="112">
        <f t="shared" si="1202"/>
        <v>64</v>
      </c>
      <c r="DV115" s="284"/>
      <c r="DW115" s="285"/>
      <c r="DX115" s="101"/>
      <c r="DY115" s="101"/>
      <c r="DZ115" s="286"/>
      <c r="EA115" s="44"/>
      <c r="EB115" s="131"/>
      <c r="EC115" s="132"/>
      <c r="ED115" s="132"/>
      <c r="EE115" s="101"/>
      <c r="EF115" s="101"/>
      <c r="EG115" s="101"/>
      <c r="EH115" s="101"/>
      <c r="EI115" s="101"/>
      <c r="EJ115" s="101"/>
      <c r="EK115" s="101"/>
      <c r="EL115" s="101"/>
      <c r="EM115" s="101"/>
      <c r="EN115" s="101"/>
      <c r="EO115" s="9">
        <f t="shared" ref="EO115:EO120" si="1955">O115+CB115</f>
        <v>60</v>
      </c>
      <c r="EP115" s="9">
        <f t="shared" ref="EP115:EP120" si="1956">P115+CC115</f>
        <v>38</v>
      </c>
      <c r="EQ115" s="9">
        <f t="shared" ref="EQ115:EQ120" si="1957">Q115+CD115</f>
        <v>76</v>
      </c>
      <c r="ER115" s="9">
        <f t="shared" ref="ER115:ER120" si="1958">R115+CE115</f>
        <v>2</v>
      </c>
      <c r="ES115" s="9">
        <f t="shared" ref="ES115:ES120" si="1959">S115+CF115</f>
        <v>4</v>
      </c>
      <c r="ET115" s="9">
        <f t="shared" ref="ET115:ET120" si="1960">T115+CG115</f>
        <v>0</v>
      </c>
      <c r="EU115" s="9">
        <f t="shared" ref="EU115:EU120" si="1961">U115+CH115</f>
        <v>0</v>
      </c>
      <c r="EV115" s="9">
        <f t="shared" ref="EV115:EV120" si="1962">V115+CI115</f>
        <v>0</v>
      </c>
      <c r="EW115" s="9">
        <f t="shared" ref="EW115:EW120" si="1963">W115+CJ115</f>
        <v>0</v>
      </c>
      <c r="EX115" s="9">
        <f t="shared" ref="EX115:EX120" si="1964">X115+CK115</f>
        <v>4</v>
      </c>
      <c r="EY115" s="9">
        <f t="shared" ref="EY115:EY120" si="1965">Y115+CL115</f>
        <v>10</v>
      </c>
      <c r="EZ115" s="9">
        <f t="shared" ref="EZ115:EZ120" si="1966">Z115+CM115</f>
        <v>0</v>
      </c>
      <c r="FA115" s="9">
        <f t="shared" ref="FA115:FA120" si="1967">AA115+CN115</f>
        <v>0</v>
      </c>
      <c r="FB115" s="9">
        <f t="shared" ref="FB115:FB120" si="1968">AB115+CO115</f>
        <v>0</v>
      </c>
      <c r="FC115" s="9">
        <f t="shared" ref="FC115:FC120" si="1969">AC115+CP115</f>
        <v>0</v>
      </c>
      <c r="FD115" s="9">
        <f t="shared" ref="FD115:FD120" si="1970">AD115+CQ115</f>
        <v>0</v>
      </c>
      <c r="FE115" s="9">
        <f t="shared" ref="FE115:FE120" si="1971">AE115+CR115</f>
        <v>0</v>
      </c>
      <c r="FF115" s="9">
        <f t="shared" ref="FF115:FF120" si="1972">AF115+CS115</f>
        <v>0</v>
      </c>
      <c r="FG115" s="9">
        <f t="shared" ref="FG115:FG120" si="1973">AG115+CT115</f>
        <v>0</v>
      </c>
      <c r="FH115" s="9">
        <f t="shared" ref="FH115:FH120" si="1974">AH115+CU115</f>
        <v>0</v>
      </c>
      <c r="FI115" s="9">
        <f t="shared" ref="FI115:FI120" si="1975">AI115+CV115</f>
        <v>0</v>
      </c>
      <c r="FJ115" s="9">
        <f t="shared" ref="FJ115:FJ120" si="1976">AJ115+CW115</f>
        <v>0</v>
      </c>
      <c r="FK115" s="9">
        <f t="shared" ref="FK115:FK120" si="1977">AK115+CX115</f>
        <v>0</v>
      </c>
      <c r="FL115" s="9">
        <f t="shared" ref="FL115:FL120" si="1978">AL115+CY115</f>
        <v>2</v>
      </c>
      <c r="FM115" s="9">
        <f t="shared" ref="FM115:FM120" si="1979">AM115+CZ115</f>
        <v>212</v>
      </c>
      <c r="FN115" s="9">
        <f t="shared" ref="FN115:FN120" si="1980">AN115+DA115</f>
        <v>0</v>
      </c>
      <c r="FO115" s="9">
        <f t="shared" ref="FO115:FO120" si="1981">AO115+DB115</f>
        <v>0</v>
      </c>
      <c r="FP115" s="9">
        <f t="shared" ref="FP115:FP120" si="1982">AP115+DC115</f>
        <v>0</v>
      </c>
      <c r="FQ115" s="9">
        <f t="shared" ref="FQ115:FQ120" si="1983">AQ115+DD115</f>
        <v>0</v>
      </c>
      <c r="FR115" s="9">
        <f t="shared" ref="FR115:FR120" si="1984">AR115+DE115</f>
        <v>1</v>
      </c>
      <c r="FS115" s="9">
        <f t="shared" ref="FS115:FS120" si="1985">AS115+DF115</f>
        <v>12</v>
      </c>
      <c r="FT115" s="9">
        <f t="shared" ref="FT115:FT120" si="1986">AT115+DG115</f>
        <v>0</v>
      </c>
      <c r="FU115" s="9">
        <f t="shared" ref="FU115:FU120" si="1987">AU115+DH115</f>
        <v>0</v>
      </c>
      <c r="FV115" s="9">
        <f t="shared" ref="FV115:FV120" si="1988">AV115+DI115</f>
        <v>0</v>
      </c>
      <c r="FW115" s="9">
        <f t="shared" ref="FW115:FW120" si="1989">AW115+DJ115</f>
        <v>0</v>
      </c>
      <c r="FX115" s="9">
        <f t="shared" ref="FX115:FX120" si="1990">AV115+DI115</f>
        <v>0</v>
      </c>
      <c r="FY115" s="9">
        <f t="shared" ref="FY115:FY120" si="1991">DL115+AY115</f>
        <v>16</v>
      </c>
      <c r="FZ115" s="9">
        <f t="shared" ref="FZ115:FZ120" si="1992">AX115+DK115</f>
        <v>1</v>
      </c>
      <c r="GA115" s="9">
        <f t="shared" ref="GA115:GA120" si="1993">DM115+AZ115</f>
        <v>0</v>
      </c>
      <c r="GB115" s="9">
        <f t="shared" ref="GB115:GB120" si="1994">AZ115+DM115</f>
        <v>0</v>
      </c>
      <c r="GC115" s="9">
        <f t="shared" ref="GC115:GC120" si="1995">BA115+DN115</f>
        <v>0</v>
      </c>
      <c r="GD115" s="9">
        <f t="shared" ref="GD115:GD120" si="1996">BB115+DO115</f>
        <v>0</v>
      </c>
      <c r="GE115" s="9">
        <f t="shared" ref="GE115:GE120" si="1997">BC115+DP115</f>
        <v>0</v>
      </c>
      <c r="GF115" s="9">
        <f t="shared" ref="GF115:GF120" si="1998">BD115+DQ115</f>
        <v>0</v>
      </c>
      <c r="GG115" s="9">
        <f t="shared" ref="GG115:GG120" si="1999">BE115+DR115</f>
        <v>0</v>
      </c>
      <c r="GH115" s="9">
        <f t="shared" ref="GH115:GH120" si="2000">BF115+DS115</f>
        <v>394</v>
      </c>
      <c r="GI115" s="9">
        <f t="shared" ref="GI115:GI120" si="2001">SUM(BG115+DT115)</f>
        <v>172</v>
      </c>
      <c r="GJ115" s="133"/>
      <c r="GK115" s="134"/>
      <c r="GL115" s="106"/>
      <c r="GM115" s="114"/>
      <c r="GN115" s="115"/>
      <c r="GO115" s="98"/>
      <c r="GQ115" s="9"/>
      <c r="GR115" s="9"/>
      <c r="GS115" s="1"/>
      <c r="GT115" s="128"/>
      <c r="GU115" s="32"/>
      <c r="GV115" s="4"/>
      <c r="GW115" s="40"/>
    </row>
    <row r="116" spans="1:205" ht="24.95" customHeight="1" x14ac:dyDescent="0.35">
      <c r="A116" s="24"/>
      <c r="B116" s="1"/>
      <c r="C116" s="241"/>
      <c r="D116" s="242"/>
      <c r="E116" s="243"/>
      <c r="F116" s="242"/>
      <c r="G116" s="272"/>
      <c r="H116" s="272"/>
      <c r="I116" s="272"/>
      <c r="J116" s="272"/>
      <c r="K116" s="273"/>
      <c r="L116" s="257"/>
      <c r="M116" s="147"/>
      <c r="N116" s="214"/>
      <c r="O116" s="215"/>
      <c r="P116" s="214"/>
      <c r="Q116" s="149"/>
      <c r="R116" s="214"/>
      <c r="S116" s="215"/>
      <c r="T116" s="214"/>
      <c r="U116" s="215"/>
      <c r="V116" s="214"/>
      <c r="W116" s="215"/>
      <c r="X116" s="216"/>
      <c r="Y116" s="347"/>
      <c r="Z116" s="214"/>
      <c r="AA116" s="215"/>
      <c r="AB116" s="214"/>
      <c r="AC116" s="217"/>
      <c r="AD116" s="214"/>
      <c r="AE116" s="215"/>
      <c r="AF116" s="214"/>
      <c r="AG116" s="215"/>
      <c r="AH116" s="214"/>
      <c r="AI116" s="151"/>
      <c r="AJ116" s="214"/>
      <c r="AK116" s="80"/>
      <c r="AL116" s="214"/>
      <c r="AM116" s="215"/>
      <c r="AN116" s="214"/>
      <c r="AO116" s="215"/>
      <c r="AP116" s="214"/>
      <c r="AQ116" s="217"/>
      <c r="AR116" s="214"/>
      <c r="AS116" s="216"/>
      <c r="AT116" s="214"/>
      <c r="AU116" s="216"/>
      <c r="AV116" s="214"/>
      <c r="AW116" s="216"/>
      <c r="AX116" s="214"/>
      <c r="AY116" s="216"/>
      <c r="AZ116" s="214"/>
      <c r="BA116" s="81"/>
      <c r="BB116" s="214"/>
      <c r="BC116" s="218"/>
      <c r="BD116" s="10"/>
      <c r="BE116" s="217"/>
      <c r="BF116" s="81"/>
      <c r="BG116" s="81"/>
      <c r="BH116" s="81"/>
      <c r="BI116" s="81"/>
      <c r="BJ116" s="4"/>
      <c r="BK116" s="4"/>
      <c r="BL116" s="4"/>
      <c r="BM116" s="176"/>
      <c r="BN116" s="24"/>
      <c r="BO116" s="1" t="s">
        <v>98</v>
      </c>
      <c r="BP116" s="143" t="s">
        <v>96</v>
      </c>
      <c r="BQ116" s="139" t="s">
        <v>92</v>
      </c>
      <c r="BR116" s="143" t="s">
        <v>93</v>
      </c>
      <c r="BS116" s="143" t="s">
        <v>134</v>
      </c>
      <c r="BT116" s="128">
        <v>4</v>
      </c>
      <c r="BU116" s="128">
        <v>72</v>
      </c>
      <c r="BV116" s="128">
        <v>0</v>
      </c>
      <c r="BW116" s="128">
        <v>3</v>
      </c>
      <c r="BX116" s="128">
        <f>SUM(BW116)*2</f>
        <v>6</v>
      </c>
      <c r="BY116" s="153">
        <v>18</v>
      </c>
      <c r="BZ116" s="129">
        <f>SUM(CA116+CC116+CE116+CG116+CI116)</f>
        <v>18</v>
      </c>
      <c r="CA116" s="14">
        <v>8</v>
      </c>
      <c r="CB116" s="11">
        <f>SUM(CA116)*BV116</f>
        <v>0</v>
      </c>
      <c r="CC116" s="14">
        <v>8</v>
      </c>
      <c r="CD116" s="11">
        <f>BW116*CC116</f>
        <v>24</v>
      </c>
      <c r="CE116" s="14">
        <v>2</v>
      </c>
      <c r="CF116" s="11">
        <f>SUM(CE116)*BW116</f>
        <v>6</v>
      </c>
      <c r="CG116" s="14"/>
      <c r="CH116" s="11">
        <f>SUM(CG116)*BX116</f>
        <v>0</v>
      </c>
      <c r="CI116" s="14"/>
      <c r="CJ116" s="11">
        <f>SUM(CI116)*BW116*5</f>
        <v>0</v>
      </c>
      <c r="CK116" s="80">
        <v>0</v>
      </c>
      <c r="CL116" s="81">
        <f>SUM(BY116*15/100*BW116)</f>
        <v>8.1000000000000014</v>
      </c>
      <c r="CM116" s="14"/>
      <c r="CN116" s="11"/>
      <c r="CO116" s="14"/>
      <c r="CP116" s="80">
        <f>SUM(CO116)*3*BU116/5</f>
        <v>0</v>
      </c>
      <c r="CQ116" s="14"/>
      <c r="CR116" s="82">
        <f>SUM(CQ116*BU116*(30+4))</f>
        <v>0</v>
      </c>
      <c r="CS116" s="14"/>
      <c r="CT116" s="11">
        <f>SUM(CS116*BU116*3)</f>
        <v>0</v>
      </c>
      <c r="CU116" s="14">
        <v>1</v>
      </c>
      <c r="CV116" s="80">
        <f>SUM(CU116*BU116/3)</f>
        <v>24</v>
      </c>
      <c r="CW116" s="14"/>
      <c r="CX116" s="80">
        <f>SUM(CW116*BU116*2/3)</f>
        <v>0</v>
      </c>
      <c r="CY116" s="14"/>
      <c r="CZ116" s="11">
        <f>SUM(CY116*BU116)</f>
        <v>0</v>
      </c>
      <c r="DA116" s="14"/>
      <c r="DB116" s="11">
        <f>SUM(DA116*BW116)</f>
        <v>0</v>
      </c>
      <c r="DC116" s="14"/>
      <c r="DD116" s="80">
        <f>SUM(DC116*BU116*2)</f>
        <v>0</v>
      </c>
      <c r="DE116" s="14"/>
      <c r="DF116" s="80">
        <f>SUM(BW116*DE116*6)</f>
        <v>0</v>
      </c>
      <c r="DG116" s="14"/>
      <c r="DH116" s="80">
        <f>DG116*BU116/3</f>
        <v>0</v>
      </c>
      <c r="DI116" s="14"/>
      <c r="DJ116" s="11">
        <f>SUM(DI116*BU116/3)</f>
        <v>0</v>
      </c>
      <c r="DK116" s="14">
        <v>1</v>
      </c>
      <c r="DL116" s="80">
        <f>DK116*BW116*8</f>
        <v>24</v>
      </c>
      <c r="DM116" s="14"/>
      <c r="DN116" s="80">
        <f>SUM(DM116*BX116*5*6)</f>
        <v>0</v>
      </c>
      <c r="DO116" s="14"/>
      <c r="DP116" s="80">
        <f>SUM(DO116*BX116*4*6)</f>
        <v>0</v>
      </c>
      <c r="DQ116" s="14"/>
      <c r="DR116" s="10">
        <f>SUM(DQ116*50)</f>
        <v>0</v>
      </c>
      <c r="DS116" s="81">
        <f>CB116+CD116+CF116+CH116+CJ116+CK116+CL116+CN116+CP116+CR116+CT116+CV116+CX116+CZ116+DB116+DD116+DF116+DH116+DJ116+DL116+DN116+DP116+DR116</f>
        <v>86.1</v>
      </c>
      <c r="DT116" s="81">
        <f>DP116+DN116+DL116+DJ116+DF116+DD116+CK116+CJ116+CH116+CF116+CD116+CB116</f>
        <v>54</v>
      </c>
      <c r="DU116" s="112">
        <f t="shared" si="1202"/>
        <v>54</v>
      </c>
      <c r="DV116" s="140"/>
      <c r="DW116" s="4"/>
      <c r="DX116" s="4"/>
      <c r="DY116" s="4"/>
      <c r="DZ116" s="141"/>
      <c r="EA116" s="24"/>
      <c r="EB116" s="10"/>
      <c r="EC116" s="167"/>
      <c r="ED116" s="167"/>
      <c r="EE116" s="4"/>
      <c r="EF116" s="4"/>
      <c r="EG116" s="4"/>
      <c r="EH116" s="4"/>
      <c r="EI116" s="4"/>
      <c r="EJ116" s="4"/>
      <c r="EK116" s="4"/>
      <c r="EL116" s="101"/>
      <c r="EM116" s="101"/>
      <c r="EN116" s="4"/>
      <c r="EO116" s="9">
        <f t="shared" si="1955"/>
        <v>0</v>
      </c>
      <c r="EP116" s="9">
        <f t="shared" si="1956"/>
        <v>8</v>
      </c>
      <c r="EQ116" s="9">
        <f t="shared" si="1957"/>
        <v>24</v>
      </c>
      <c r="ER116" s="9">
        <f t="shared" si="1958"/>
        <v>2</v>
      </c>
      <c r="ES116" s="9">
        <f t="shared" si="1959"/>
        <v>6</v>
      </c>
      <c r="ET116" s="9">
        <f t="shared" si="1960"/>
        <v>0</v>
      </c>
      <c r="EU116" s="9">
        <f t="shared" si="1961"/>
        <v>0</v>
      </c>
      <c r="EV116" s="9">
        <f t="shared" si="1962"/>
        <v>0</v>
      </c>
      <c r="EW116" s="9">
        <f t="shared" si="1963"/>
        <v>0</v>
      </c>
      <c r="EX116" s="9">
        <f t="shared" si="1964"/>
        <v>0</v>
      </c>
      <c r="EY116" s="9">
        <f t="shared" si="1965"/>
        <v>8.1000000000000014</v>
      </c>
      <c r="EZ116" s="9">
        <f t="shared" si="1966"/>
        <v>0</v>
      </c>
      <c r="FA116" s="9">
        <f t="shared" si="1967"/>
        <v>0</v>
      </c>
      <c r="FB116" s="9">
        <f t="shared" si="1968"/>
        <v>0</v>
      </c>
      <c r="FC116" s="9">
        <f t="shared" si="1969"/>
        <v>0</v>
      </c>
      <c r="FD116" s="9">
        <f t="shared" si="1970"/>
        <v>0</v>
      </c>
      <c r="FE116" s="9">
        <f t="shared" si="1971"/>
        <v>0</v>
      </c>
      <c r="FF116" s="9">
        <f t="shared" si="1972"/>
        <v>0</v>
      </c>
      <c r="FG116" s="9">
        <f t="shared" si="1973"/>
        <v>0</v>
      </c>
      <c r="FH116" s="9">
        <f t="shared" si="1974"/>
        <v>1</v>
      </c>
      <c r="FI116" s="9">
        <f t="shared" si="1975"/>
        <v>24</v>
      </c>
      <c r="FJ116" s="9">
        <f t="shared" si="1976"/>
        <v>0</v>
      </c>
      <c r="FK116" s="9">
        <f t="shared" si="1977"/>
        <v>0</v>
      </c>
      <c r="FL116" s="9">
        <f t="shared" si="1978"/>
        <v>0</v>
      </c>
      <c r="FM116" s="9">
        <f t="shared" si="1979"/>
        <v>0</v>
      </c>
      <c r="FN116" s="9">
        <f t="shared" si="1980"/>
        <v>0</v>
      </c>
      <c r="FO116" s="9">
        <f t="shared" si="1981"/>
        <v>0</v>
      </c>
      <c r="FP116" s="9">
        <f t="shared" si="1982"/>
        <v>0</v>
      </c>
      <c r="FQ116" s="9">
        <f t="shared" si="1983"/>
        <v>0</v>
      </c>
      <c r="FR116" s="9">
        <f t="shared" si="1984"/>
        <v>0</v>
      </c>
      <c r="FS116" s="9">
        <f t="shared" si="1985"/>
        <v>0</v>
      </c>
      <c r="FT116" s="9">
        <f t="shared" si="1986"/>
        <v>0</v>
      </c>
      <c r="FU116" s="9">
        <f t="shared" si="1987"/>
        <v>0</v>
      </c>
      <c r="FV116" s="9">
        <f t="shared" si="1988"/>
        <v>0</v>
      </c>
      <c r="FW116" s="9">
        <f t="shared" si="1989"/>
        <v>0</v>
      </c>
      <c r="FX116" s="9">
        <f t="shared" si="1990"/>
        <v>0</v>
      </c>
      <c r="FY116" s="9">
        <f t="shared" si="1991"/>
        <v>24</v>
      </c>
      <c r="FZ116" s="9">
        <f t="shared" si="1992"/>
        <v>1</v>
      </c>
      <c r="GA116" s="9">
        <f t="shared" si="1993"/>
        <v>0</v>
      </c>
      <c r="GB116" s="9">
        <f t="shared" si="1994"/>
        <v>0</v>
      </c>
      <c r="GC116" s="9">
        <f t="shared" si="1995"/>
        <v>0</v>
      </c>
      <c r="GD116" s="9">
        <f t="shared" si="1996"/>
        <v>0</v>
      </c>
      <c r="GE116" s="9">
        <f t="shared" si="1997"/>
        <v>0</v>
      </c>
      <c r="GF116" s="9">
        <f t="shared" si="1998"/>
        <v>0</v>
      </c>
      <c r="GG116" s="9">
        <f t="shared" si="1999"/>
        <v>0</v>
      </c>
      <c r="GH116" s="9">
        <f t="shared" si="2000"/>
        <v>86.1</v>
      </c>
      <c r="GI116" s="9">
        <f t="shared" si="2001"/>
        <v>54</v>
      </c>
      <c r="GJ116" s="133"/>
      <c r="GK116" s="134"/>
      <c r="GL116" s="106"/>
      <c r="GM116" s="114"/>
      <c r="GN116" s="115"/>
      <c r="GO116" s="138"/>
      <c r="GQ116" s="9"/>
      <c r="GR116" s="9"/>
      <c r="GS116" s="1"/>
      <c r="GT116" s="128"/>
      <c r="GU116" s="32"/>
      <c r="GV116" s="4"/>
      <c r="GW116" s="40"/>
    </row>
    <row r="117" spans="1:205" ht="24.95" customHeight="1" x14ac:dyDescent="0.35">
      <c r="A117" s="24"/>
      <c r="B117" s="259"/>
      <c r="C117" s="260"/>
      <c r="D117" s="261"/>
      <c r="E117" s="261"/>
      <c r="F117" s="128"/>
      <c r="G117" s="261"/>
      <c r="H117" s="261"/>
      <c r="I117" s="261"/>
      <c r="J117" s="261"/>
      <c r="K117" s="287"/>
      <c r="L117" s="259"/>
      <c r="M117" s="262"/>
      <c r="N117" s="263"/>
      <c r="O117" s="264"/>
      <c r="P117" s="263"/>
      <c r="Q117" s="149"/>
      <c r="R117" s="263"/>
      <c r="S117" s="264"/>
      <c r="T117" s="263"/>
      <c r="U117" s="264"/>
      <c r="V117" s="263"/>
      <c r="W117" s="264"/>
      <c r="X117" s="216"/>
      <c r="Y117" s="347"/>
      <c r="Z117" s="263"/>
      <c r="AA117" s="264"/>
      <c r="AB117" s="263"/>
      <c r="AC117" s="216"/>
      <c r="AD117" s="263"/>
      <c r="AE117" s="265"/>
      <c r="AF117" s="263"/>
      <c r="AG117" s="264"/>
      <c r="AH117" s="263"/>
      <c r="AI117" s="151"/>
      <c r="AJ117" s="263"/>
      <c r="AK117" s="80"/>
      <c r="AL117" s="263"/>
      <c r="AM117" s="149"/>
      <c r="AN117" s="263"/>
      <c r="AO117" s="264"/>
      <c r="AP117" s="263"/>
      <c r="AQ117" s="216"/>
      <c r="AR117" s="263"/>
      <c r="AS117" s="80"/>
      <c r="AT117" s="263"/>
      <c r="AU117" s="216"/>
      <c r="AV117" s="263"/>
      <c r="AW117" s="216"/>
      <c r="AX117" s="263"/>
      <c r="AY117" s="216"/>
      <c r="AZ117" s="263"/>
      <c r="BA117" s="216"/>
      <c r="BB117" s="263"/>
      <c r="BC117" s="218"/>
      <c r="BD117" s="218"/>
      <c r="BE117" s="216"/>
      <c r="BF117" s="81"/>
      <c r="BG117" s="81"/>
      <c r="BH117" s="81"/>
      <c r="BI117" s="81"/>
      <c r="BJ117" s="4"/>
      <c r="BK117" s="4"/>
      <c r="BL117" s="4"/>
      <c r="BM117" s="141"/>
      <c r="BN117" s="24"/>
      <c r="BO117" s="1" t="s">
        <v>90</v>
      </c>
      <c r="BP117" s="127" t="s">
        <v>145</v>
      </c>
      <c r="BQ117" s="127" t="s">
        <v>92</v>
      </c>
      <c r="BR117" s="128" t="s">
        <v>93</v>
      </c>
      <c r="BS117" s="128" t="s">
        <v>146</v>
      </c>
      <c r="BT117" s="127">
        <v>2</v>
      </c>
      <c r="BU117" s="128">
        <v>45</v>
      </c>
      <c r="BV117" s="128">
        <v>1</v>
      </c>
      <c r="BW117" s="128">
        <v>2</v>
      </c>
      <c r="BX117" s="128">
        <f>SUM(BW117)*2</f>
        <v>4</v>
      </c>
      <c r="BY117" s="153">
        <v>4</v>
      </c>
      <c r="BZ117" s="129">
        <f>SUM(CA117+CC117+CE117+CG117+CI117)</f>
        <v>4</v>
      </c>
      <c r="CA117" s="14">
        <v>2</v>
      </c>
      <c r="CB117" s="11">
        <f>SUM(CA117)*BV117</f>
        <v>2</v>
      </c>
      <c r="CC117" s="14">
        <v>2</v>
      </c>
      <c r="CD117" s="11">
        <f>BW117*CC117</f>
        <v>4</v>
      </c>
      <c r="CE117" s="14"/>
      <c r="CF117" s="11">
        <f>SUM(CE117)*BW117</f>
        <v>0</v>
      </c>
      <c r="CG117" s="14"/>
      <c r="CH117" s="11">
        <f>SUM(CG117)*BX117</f>
        <v>0</v>
      </c>
      <c r="CI117" s="14"/>
      <c r="CJ117" s="11">
        <f>SUM(CI117)*BW117*5</f>
        <v>0</v>
      </c>
      <c r="CK117" s="80">
        <f>SUM(BW117*DK117*2+BX117*DM117*2)</f>
        <v>0</v>
      </c>
      <c r="CL117" s="81">
        <f>SUM(BY117*15/100*BW117)</f>
        <v>1.2</v>
      </c>
      <c r="CM117" s="14"/>
      <c r="CN117" s="11"/>
      <c r="CO117" s="14"/>
      <c r="CP117" s="80">
        <f>SUM(CO117)*3*BU117/5</f>
        <v>0</v>
      </c>
      <c r="CQ117" s="14"/>
      <c r="CR117" s="82">
        <f>SUM(CQ117*BU117*(30+4))</f>
        <v>0</v>
      </c>
      <c r="CS117" s="14"/>
      <c r="CT117" s="11">
        <f t="shared" ref="CT117" si="2002">SUM(CS117*BU117*3)</f>
        <v>0</v>
      </c>
      <c r="CU117" s="14"/>
      <c r="CV117" s="80">
        <f t="shared" ref="CV117" si="2003">SUM(CU117*BU117/3)</f>
        <v>0</v>
      </c>
      <c r="CW117" s="14"/>
      <c r="CX117" s="80">
        <f>SUM(CW117*BU117*2/3)</f>
        <v>0</v>
      </c>
      <c r="CY117" s="14"/>
      <c r="CZ117" s="11">
        <f t="shared" ref="CZ117" si="2004">SUM(CY117*BU117)</f>
        <v>0</v>
      </c>
      <c r="DA117" s="14"/>
      <c r="DB117" s="11">
        <f>SUM(DA117*BW117)</f>
        <v>0</v>
      </c>
      <c r="DC117" s="14"/>
      <c r="DD117" s="80">
        <f>SUM(DC117*BU117*2)</f>
        <v>0</v>
      </c>
      <c r="DE117" s="14">
        <v>1</v>
      </c>
      <c r="DF117" s="80">
        <f>DE117*BW117*6</f>
        <v>12</v>
      </c>
      <c r="DG117" s="14"/>
      <c r="DH117" s="80">
        <f>DG117*BU117/3</f>
        <v>0</v>
      </c>
      <c r="DI117" s="14"/>
      <c r="DJ117" s="11">
        <f>SUM(BW117*DI117*6)</f>
        <v>0</v>
      </c>
      <c r="DK117" s="14"/>
      <c r="DL117" s="80">
        <f>DK117*BU117/3</f>
        <v>0</v>
      </c>
      <c r="DM117" s="14"/>
      <c r="DN117" s="80">
        <f>SUM(DM117*BX117*5*6)</f>
        <v>0</v>
      </c>
      <c r="DO117" s="14"/>
      <c r="DP117" s="80">
        <f>SUM(DO117*BX117*4*6)</f>
        <v>0</v>
      </c>
      <c r="DQ117" s="14"/>
      <c r="DR117" s="10">
        <f>SUM(DQ117*50)</f>
        <v>0</v>
      </c>
      <c r="DS117" s="81">
        <f>CB117+CD117+CF117+CH117+CJ117+CK117+CL117+CN117+CP117+CR117+CT117+CV117+CX117+CZ117+DB117+DD117+DF117+DH117+DJ117+DL117+DN117+DP117+DR117</f>
        <v>19.2</v>
      </c>
      <c r="DT117" s="81">
        <f>DP117+DN117+DL117+DJ117+DF117+DD117+CK117+CJ117+CH117+CF117+CD117+CB117</f>
        <v>18</v>
      </c>
      <c r="DU117" s="112">
        <f t="shared" si="1202"/>
        <v>18</v>
      </c>
      <c r="DV117" s="140"/>
      <c r="DW117" s="4"/>
      <c r="DX117" s="4"/>
      <c r="DY117" s="4"/>
      <c r="DZ117" s="141"/>
      <c r="EA117" s="24"/>
      <c r="EB117" s="10"/>
      <c r="EC117" s="167"/>
      <c r="ED117" s="167"/>
      <c r="EE117" s="4"/>
      <c r="EF117" s="4"/>
      <c r="EG117" s="4"/>
      <c r="EH117" s="4"/>
      <c r="EI117" s="4"/>
      <c r="EJ117" s="4"/>
      <c r="EK117" s="4"/>
      <c r="EL117" s="4"/>
      <c r="EM117" s="4"/>
      <c r="EN117" s="4"/>
      <c r="EO117" s="9">
        <f t="shared" si="1955"/>
        <v>2</v>
      </c>
      <c r="EP117" s="9">
        <f t="shared" si="1956"/>
        <v>2</v>
      </c>
      <c r="EQ117" s="9">
        <f t="shared" si="1957"/>
        <v>4</v>
      </c>
      <c r="ER117" s="9">
        <f t="shared" si="1958"/>
        <v>0</v>
      </c>
      <c r="ES117" s="9">
        <f t="shared" si="1959"/>
        <v>0</v>
      </c>
      <c r="ET117" s="9">
        <f t="shared" si="1960"/>
        <v>0</v>
      </c>
      <c r="EU117" s="9">
        <f t="shared" si="1961"/>
        <v>0</v>
      </c>
      <c r="EV117" s="9">
        <f t="shared" si="1962"/>
        <v>0</v>
      </c>
      <c r="EW117" s="9">
        <f t="shared" si="1963"/>
        <v>0</v>
      </c>
      <c r="EX117" s="9">
        <f t="shared" si="1964"/>
        <v>0</v>
      </c>
      <c r="EY117" s="9">
        <f t="shared" si="1965"/>
        <v>1.2</v>
      </c>
      <c r="EZ117" s="9">
        <f t="shared" si="1966"/>
        <v>0</v>
      </c>
      <c r="FA117" s="9">
        <f t="shared" si="1967"/>
        <v>0</v>
      </c>
      <c r="FB117" s="9">
        <f t="shared" si="1968"/>
        <v>0</v>
      </c>
      <c r="FC117" s="9">
        <f t="shared" si="1969"/>
        <v>0</v>
      </c>
      <c r="FD117" s="9">
        <f t="shared" si="1970"/>
        <v>0</v>
      </c>
      <c r="FE117" s="9">
        <f t="shared" si="1971"/>
        <v>0</v>
      </c>
      <c r="FF117" s="9">
        <f t="shared" si="1972"/>
        <v>0</v>
      </c>
      <c r="FG117" s="9">
        <f t="shared" si="1973"/>
        <v>0</v>
      </c>
      <c r="FH117" s="9">
        <f t="shared" si="1974"/>
        <v>0</v>
      </c>
      <c r="FI117" s="9">
        <f t="shared" si="1975"/>
        <v>0</v>
      </c>
      <c r="FJ117" s="9">
        <f t="shared" si="1976"/>
        <v>0</v>
      </c>
      <c r="FK117" s="9">
        <f t="shared" si="1977"/>
        <v>0</v>
      </c>
      <c r="FL117" s="9">
        <f t="shared" si="1978"/>
        <v>0</v>
      </c>
      <c r="FM117" s="9">
        <f t="shared" si="1979"/>
        <v>0</v>
      </c>
      <c r="FN117" s="9">
        <f t="shared" si="1980"/>
        <v>0</v>
      </c>
      <c r="FO117" s="9">
        <f t="shared" si="1981"/>
        <v>0</v>
      </c>
      <c r="FP117" s="9">
        <f t="shared" si="1982"/>
        <v>0</v>
      </c>
      <c r="FQ117" s="9">
        <f t="shared" si="1983"/>
        <v>0</v>
      </c>
      <c r="FR117" s="9">
        <f t="shared" si="1984"/>
        <v>1</v>
      </c>
      <c r="FS117" s="9">
        <f t="shared" si="1985"/>
        <v>12</v>
      </c>
      <c r="FT117" s="9">
        <f t="shared" si="1986"/>
        <v>0</v>
      </c>
      <c r="FU117" s="9">
        <f t="shared" si="1987"/>
        <v>0</v>
      </c>
      <c r="FV117" s="9">
        <f t="shared" si="1988"/>
        <v>0</v>
      </c>
      <c r="FW117" s="9">
        <f t="shared" si="1989"/>
        <v>0</v>
      </c>
      <c r="FX117" s="9">
        <f t="shared" si="1990"/>
        <v>0</v>
      </c>
      <c r="FY117" s="9">
        <f t="shared" si="1991"/>
        <v>0</v>
      </c>
      <c r="FZ117" s="9">
        <f t="shared" si="1992"/>
        <v>0</v>
      </c>
      <c r="GA117" s="9">
        <f t="shared" si="1993"/>
        <v>0</v>
      </c>
      <c r="GB117" s="9">
        <f t="shared" si="1994"/>
        <v>0</v>
      </c>
      <c r="GC117" s="9">
        <f t="shared" si="1995"/>
        <v>0</v>
      </c>
      <c r="GD117" s="9">
        <f t="shared" si="1996"/>
        <v>0</v>
      </c>
      <c r="GE117" s="9">
        <f t="shared" si="1997"/>
        <v>0</v>
      </c>
      <c r="GF117" s="9">
        <f t="shared" si="1998"/>
        <v>0</v>
      </c>
      <c r="GG117" s="9">
        <f t="shared" si="1999"/>
        <v>0</v>
      </c>
      <c r="GH117" s="9">
        <f t="shared" si="2000"/>
        <v>19.2</v>
      </c>
      <c r="GI117" s="9">
        <f t="shared" si="2001"/>
        <v>18</v>
      </c>
      <c r="GJ117" s="133"/>
      <c r="GK117" s="134"/>
      <c r="GL117" s="106"/>
      <c r="GM117" s="114"/>
      <c r="GN117" s="115"/>
      <c r="GO117" s="138"/>
      <c r="GQ117" s="9"/>
      <c r="GR117" s="9"/>
      <c r="GS117" s="1"/>
      <c r="GT117" s="128"/>
      <c r="GU117" s="32"/>
      <c r="GV117" s="4"/>
      <c r="GW117" s="40"/>
    </row>
    <row r="118" spans="1:205" ht="24.95" customHeight="1" x14ac:dyDescent="0.35">
      <c r="A118" s="24"/>
      <c r="B118" s="144"/>
      <c r="C118" s="241"/>
      <c r="D118" s="242"/>
      <c r="E118" s="243"/>
      <c r="F118" s="243"/>
      <c r="G118" s="143"/>
      <c r="H118" s="272"/>
      <c r="I118" s="272"/>
      <c r="J118" s="272"/>
      <c r="K118" s="273"/>
      <c r="L118" s="288"/>
      <c r="M118" s="147"/>
      <c r="N118" s="214"/>
      <c r="O118" s="215"/>
      <c r="P118" s="214"/>
      <c r="Q118" s="149"/>
      <c r="R118" s="214"/>
      <c r="S118" s="215"/>
      <c r="T118" s="214"/>
      <c r="U118" s="215"/>
      <c r="V118" s="214"/>
      <c r="W118" s="215"/>
      <c r="X118" s="216"/>
      <c r="Y118" s="347"/>
      <c r="Z118" s="214"/>
      <c r="AA118" s="215"/>
      <c r="AB118" s="214"/>
      <c r="AC118" s="217"/>
      <c r="AD118" s="214"/>
      <c r="AE118" s="215"/>
      <c r="AF118" s="214"/>
      <c r="AG118" s="215"/>
      <c r="AH118" s="214"/>
      <c r="AI118" s="151"/>
      <c r="AJ118" s="214"/>
      <c r="AK118" s="80"/>
      <c r="AL118" s="214"/>
      <c r="AM118" s="215"/>
      <c r="AN118" s="214"/>
      <c r="AO118" s="215"/>
      <c r="AP118" s="214"/>
      <c r="AQ118" s="217"/>
      <c r="AR118" s="214"/>
      <c r="AS118" s="80"/>
      <c r="AT118" s="214"/>
      <c r="AU118" s="216"/>
      <c r="AV118" s="214"/>
      <c r="AW118" s="216"/>
      <c r="AX118" s="214"/>
      <c r="AY118" s="216"/>
      <c r="AZ118" s="214"/>
      <c r="BA118" s="217"/>
      <c r="BB118" s="214"/>
      <c r="BC118" s="218"/>
      <c r="BD118" s="10"/>
      <c r="BE118" s="217"/>
      <c r="BF118" s="81"/>
      <c r="BG118" s="81"/>
      <c r="BH118" s="81"/>
      <c r="BI118" s="81"/>
      <c r="BJ118" s="4"/>
      <c r="BK118" s="4"/>
      <c r="BL118" s="4"/>
      <c r="BM118" s="141"/>
      <c r="BN118" s="24"/>
      <c r="BO118" s="1" t="s">
        <v>98</v>
      </c>
      <c r="BP118" s="127" t="s">
        <v>91</v>
      </c>
      <c r="BQ118" s="127" t="s">
        <v>84</v>
      </c>
      <c r="BR118" s="128" t="s">
        <v>113</v>
      </c>
      <c r="BS118" s="128" t="s">
        <v>181</v>
      </c>
      <c r="BT118" s="127">
        <v>2</v>
      </c>
      <c r="BU118" s="128">
        <v>29</v>
      </c>
      <c r="BV118" s="128">
        <v>0</v>
      </c>
      <c r="BW118" s="128">
        <v>1</v>
      </c>
      <c r="BX118" s="128">
        <f>SUM(BW118)*2</f>
        <v>2</v>
      </c>
      <c r="BY118" s="1">
        <v>100</v>
      </c>
      <c r="BZ118" s="129">
        <f t="shared" ref="BZ118:BZ119" si="2005">SUM(CA118+CC118+CE118+CG118+CI118)</f>
        <v>100</v>
      </c>
      <c r="CA118" s="14">
        <v>60</v>
      </c>
      <c r="CB118" s="11">
        <f t="shared" ref="CB118:CB119" si="2006">SUM(CA118)*BV118</f>
        <v>0</v>
      </c>
      <c r="CC118" s="14">
        <v>40</v>
      </c>
      <c r="CD118" s="11">
        <f t="shared" ref="CD118:CD119" si="2007">BW118*CC118</f>
        <v>40</v>
      </c>
      <c r="CE118" s="14"/>
      <c r="CF118" s="11">
        <f t="shared" ref="CF118:CF119" si="2008">SUM(CE118)*BW118</f>
        <v>0</v>
      </c>
      <c r="CG118" s="14"/>
      <c r="CH118" s="11">
        <f t="shared" ref="CH118:CH119" si="2009">SUM(CG118)*BX118</f>
        <v>0</v>
      </c>
      <c r="CI118" s="14"/>
      <c r="CJ118" s="11">
        <f t="shared" ref="CJ118:CJ119" si="2010">SUM(CI118)*BW118*5</f>
        <v>0</v>
      </c>
      <c r="CK118" s="80">
        <f t="shared" ref="CK118" si="2011">SUM(BW118*DK118*2+BX118*DM118*2)</f>
        <v>2</v>
      </c>
      <c r="CL118" s="81">
        <f>SUM(BY118*5/100*BW118)</f>
        <v>5</v>
      </c>
      <c r="CM118" s="14"/>
      <c r="CN118" s="11"/>
      <c r="CO118" s="14"/>
      <c r="CP118" s="80">
        <f t="shared" ref="CP118" si="2012">SUM(CO118)*3*BU118/5</f>
        <v>0</v>
      </c>
      <c r="CQ118" s="14"/>
      <c r="CR118" s="82">
        <f t="shared" ref="CR118" si="2013">SUM(CQ118*BU118*(30+4))</f>
        <v>0</v>
      </c>
      <c r="CS118" s="14"/>
      <c r="CT118" s="11">
        <f t="shared" ref="CT118" si="2014">SUM(CS118*BU118*3)</f>
        <v>0</v>
      </c>
      <c r="CU118" s="14"/>
      <c r="CV118" s="80">
        <f t="shared" ref="CV118:CV119" si="2015">SUM(CU118*BU118/3)</f>
        <v>0</v>
      </c>
      <c r="CW118" s="14"/>
      <c r="CX118" s="80">
        <f t="shared" ref="CX118" si="2016">SUM(CW118*BU118*2/3)</f>
        <v>0</v>
      </c>
      <c r="CY118" s="14">
        <v>1</v>
      </c>
      <c r="CZ118" s="11">
        <f t="shared" ref="CZ118" si="2017">SUM(CY118*BU118)*2</f>
        <v>58</v>
      </c>
      <c r="DA118" s="14"/>
      <c r="DB118" s="11">
        <f t="shared" ref="DB118:DB119" si="2018">SUM(DA118*BW118)</f>
        <v>0</v>
      </c>
      <c r="DC118" s="14"/>
      <c r="DD118" s="80">
        <f t="shared" ref="DD118" si="2019">SUM(DC118*BU118*2)</f>
        <v>0</v>
      </c>
      <c r="DE118" s="14"/>
      <c r="DF118" s="80">
        <f>DE118*BW118*6</f>
        <v>0</v>
      </c>
      <c r="DG118" s="14"/>
      <c r="DH118" s="80">
        <f t="shared" ref="DH118:DH119" si="2020">DG118*BU118/3</f>
        <v>0</v>
      </c>
      <c r="DI118" s="14"/>
      <c r="DJ118" s="11">
        <f t="shared" ref="DJ118" si="2021">SUM(DI118*BU118/3)</f>
        <v>0</v>
      </c>
      <c r="DK118" s="14">
        <v>1</v>
      </c>
      <c r="DL118" s="80">
        <f>SUM(BW118*DK118*8)</f>
        <v>8</v>
      </c>
      <c r="DM118" s="14"/>
      <c r="DN118" s="80">
        <f t="shared" ref="DN118" si="2022">SUM(DM118*BX118*5*6)</f>
        <v>0</v>
      </c>
      <c r="DO118" s="14"/>
      <c r="DP118" s="80">
        <f t="shared" ref="DP118" si="2023">SUM(DO118*BX118*4*6)</f>
        <v>0</v>
      </c>
      <c r="DQ118" s="14"/>
      <c r="DR118" s="10">
        <f t="shared" ref="DR118:DR119" si="2024">SUM(DQ118*50)</f>
        <v>0</v>
      </c>
      <c r="DS118" s="81">
        <f t="shared" ref="DS118:DS119" si="2025">CB118+CD118+CF118+CH118+CJ118+CK118+CL118+CN118+CP118+CR118+CT118+CV118+CX118+CZ118+DB118+DD118+DF118+DH118+DJ118+DL118+DN118+DP118+DR118</f>
        <v>113</v>
      </c>
      <c r="DT118" s="81">
        <f t="shared" ref="DT118:DT119" si="2026">DP118+DN118+DL118+DJ118+DF118+DD118+CK118+CJ118+CH118+CF118+CD118+CB118</f>
        <v>50</v>
      </c>
      <c r="DU118" s="112">
        <f t="shared" si="1202"/>
        <v>50</v>
      </c>
      <c r="DV118" s="140"/>
      <c r="DW118" s="4"/>
      <c r="DX118" s="4"/>
      <c r="DY118" s="4"/>
      <c r="DZ118" s="141"/>
      <c r="EA118" s="24"/>
      <c r="EB118" s="10"/>
      <c r="EC118" s="167"/>
      <c r="ED118" s="167"/>
      <c r="EE118" s="4"/>
      <c r="EF118" s="4"/>
      <c r="EG118" s="4"/>
      <c r="EH118" s="4"/>
      <c r="EI118" s="4"/>
      <c r="EJ118" s="4"/>
      <c r="EK118" s="4"/>
      <c r="EL118" s="4"/>
      <c r="EM118" s="4"/>
      <c r="EN118" s="4"/>
      <c r="EO118" s="9">
        <f t="shared" si="1955"/>
        <v>0</v>
      </c>
      <c r="EP118" s="9">
        <f t="shared" si="1956"/>
        <v>40</v>
      </c>
      <c r="EQ118" s="9">
        <f t="shared" si="1957"/>
        <v>40</v>
      </c>
      <c r="ER118" s="9">
        <f t="shared" si="1958"/>
        <v>0</v>
      </c>
      <c r="ES118" s="9">
        <f t="shared" si="1959"/>
        <v>0</v>
      </c>
      <c r="ET118" s="9">
        <f t="shared" si="1960"/>
        <v>0</v>
      </c>
      <c r="EU118" s="9">
        <f t="shared" si="1961"/>
        <v>0</v>
      </c>
      <c r="EV118" s="9">
        <f t="shared" si="1962"/>
        <v>0</v>
      </c>
      <c r="EW118" s="9">
        <f t="shared" si="1963"/>
        <v>0</v>
      </c>
      <c r="EX118" s="9">
        <f t="shared" si="1964"/>
        <v>2</v>
      </c>
      <c r="EY118" s="9">
        <f t="shared" si="1965"/>
        <v>5</v>
      </c>
      <c r="EZ118" s="9">
        <f t="shared" si="1966"/>
        <v>0</v>
      </c>
      <c r="FA118" s="9">
        <f t="shared" si="1967"/>
        <v>0</v>
      </c>
      <c r="FB118" s="9">
        <f t="shared" si="1968"/>
        <v>0</v>
      </c>
      <c r="FC118" s="9">
        <f t="shared" si="1969"/>
        <v>0</v>
      </c>
      <c r="FD118" s="9">
        <f t="shared" si="1970"/>
        <v>0</v>
      </c>
      <c r="FE118" s="9">
        <f t="shared" si="1971"/>
        <v>0</v>
      </c>
      <c r="FF118" s="9">
        <f t="shared" si="1972"/>
        <v>0</v>
      </c>
      <c r="FG118" s="9">
        <f t="shared" si="1973"/>
        <v>0</v>
      </c>
      <c r="FH118" s="9">
        <f t="shared" si="1974"/>
        <v>0</v>
      </c>
      <c r="FI118" s="9">
        <f t="shared" si="1975"/>
        <v>0</v>
      </c>
      <c r="FJ118" s="9">
        <f t="shared" si="1976"/>
        <v>0</v>
      </c>
      <c r="FK118" s="9">
        <f t="shared" si="1977"/>
        <v>0</v>
      </c>
      <c r="FL118" s="9">
        <f t="shared" si="1978"/>
        <v>1</v>
      </c>
      <c r="FM118" s="9">
        <f t="shared" si="1979"/>
        <v>58</v>
      </c>
      <c r="FN118" s="9">
        <f t="shared" si="1980"/>
        <v>0</v>
      </c>
      <c r="FO118" s="9">
        <f t="shared" si="1981"/>
        <v>0</v>
      </c>
      <c r="FP118" s="9">
        <f t="shared" si="1982"/>
        <v>0</v>
      </c>
      <c r="FQ118" s="9">
        <f t="shared" si="1983"/>
        <v>0</v>
      </c>
      <c r="FR118" s="9">
        <f t="shared" si="1984"/>
        <v>0</v>
      </c>
      <c r="FS118" s="9">
        <f t="shared" si="1985"/>
        <v>0</v>
      </c>
      <c r="FT118" s="9">
        <f t="shared" si="1986"/>
        <v>0</v>
      </c>
      <c r="FU118" s="9">
        <f t="shared" si="1987"/>
        <v>0</v>
      </c>
      <c r="FV118" s="9">
        <f t="shared" si="1988"/>
        <v>0</v>
      </c>
      <c r="FW118" s="9">
        <f t="shared" si="1989"/>
        <v>0</v>
      </c>
      <c r="FX118" s="9">
        <f t="shared" si="1990"/>
        <v>0</v>
      </c>
      <c r="FY118" s="9">
        <f t="shared" si="1991"/>
        <v>8</v>
      </c>
      <c r="FZ118" s="9">
        <f t="shared" si="1992"/>
        <v>1</v>
      </c>
      <c r="GA118" s="9">
        <f t="shared" si="1993"/>
        <v>0</v>
      </c>
      <c r="GB118" s="9">
        <f t="shared" si="1994"/>
        <v>0</v>
      </c>
      <c r="GC118" s="9">
        <f t="shared" si="1995"/>
        <v>0</v>
      </c>
      <c r="GD118" s="9">
        <f t="shared" si="1996"/>
        <v>0</v>
      </c>
      <c r="GE118" s="9">
        <f t="shared" si="1997"/>
        <v>0</v>
      </c>
      <c r="GF118" s="9">
        <f t="shared" si="1998"/>
        <v>0</v>
      </c>
      <c r="GG118" s="9">
        <f t="shared" si="1999"/>
        <v>0</v>
      </c>
      <c r="GH118" s="9">
        <f t="shared" si="2000"/>
        <v>113</v>
      </c>
      <c r="GI118" s="9">
        <f t="shared" si="2001"/>
        <v>50</v>
      </c>
      <c r="GJ118" s="133"/>
      <c r="GK118" s="134"/>
      <c r="GL118" s="106"/>
      <c r="GM118" s="114"/>
      <c r="GN118" s="115"/>
      <c r="GO118" s="138"/>
      <c r="GQ118" s="9"/>
      <c r="GR118" s="9"/>
      <c r="GS118" s="1"/>
      <c r="GT118" s="128"/>
      <c r="GU118" s="32"/>
      <c r="GV118" s="4"/>
      <c r="GW118" s="40"/>
    </row>
    <row r="119" spans="1:205" ht="24.95" customHeight="1" thickBot="1" x14ac:dyDescent="0.4">
      <c r="A119" s="24"/>
      <c r="B119" s="1" t="s">
        <v>183</v>
      </c>
      <c r="C119" s="127" t="s">
        <v>91</v>
      </c>
      <c r="D119" s="139" t="s">
        <v>84</v>
      </c>
      <c r="E119" s="143" t="s">
        <v>113</v>
      </c>
      <c r="F119" s="139" t="s">
        <v>185</v>
      </c>
      <c r="G119" s="127">
        <v>10</v>
      </c>
      <c r="H119" s="128">
        <v>1</v>
      </c>
      <c r="I119" s="128"/>
      <c r="J119" s="128"/>
      <c r="K119" s="128"/>
      <c r="L119" s="1"/>
      <c r="M119" s="129">
        <f t="shared" ref="M119" si="2027">SUM(N119+P119+R119+T119+V119)</f>
        <v>0</v>
      </c>
      <c r="N119" s="14"/>
      <c r="O119" s="11">
        <f t="shared" ref="O119" si="2028">SUM(N119)*I119</f>
        <v>0</v>
      </c>
      <c r="P119" s="14"/>
      <c r="Q119" s="11">
        <f t="shared" ref="Q119" si="2029">J119*P119</f>
        <v>0</v>
      </c>
      <c r="R119" s="14"/>
      <c r="S119" s="11">
        <f t="shared" ref="S119" si="2030">SUM(R119)*J119</f>
        <v>0</v>
      </c>
      <c r="T119" s="14"/>
      <c r="U119" s="11">
        <f t="shared" ref="U119" si="2031">SUM(T119)*K119</f>
        <v>0</v>
      </c>
      <c r="V119" s="14"/>
      <c r="W119" s="11">
        <f t="shared" ref="W119" si="2032">SUM(V119)*J119*5</f>
        <v>0</v>
      </c>
      <c r="X119" s="80">
        <v>0</v>
      </c>
      <c r="Y119" s="337">
        <f t="shared" ref="Y119" si="2033">L119*J119*0.05</f>
        <v>0</v>
      </c>
      <c r="Z119" s="14"/>
      <c r="AA119" s="11"/>
      <c r="AB119" s="14"/>
      <c r="AC119" s="80">
        <f t="shared" ref="AC119" si="2034">SUM(AB119)*3*H119/5</f>
        <v>0</v>
      </c>
      <c r="AD119" s="14">
        <v>1</v>
      </c>
      <c r="AE119" s="82">
        <f>SUM(AD119*H119*(15))</f>
        <v>15</v>
      </c>
      <c r="AF119" s="14"/>
      <c r="AG119" s="11">
        <f t="shared" ref="AG119" si="2035">SUM(AF119*H119*3)</f>
        <v>0</v>
      </c>
      <c r="AH119" s="14"/>
      <c r="AI119" s="80">
        <f t="shared" ref="AI119" si="2036">SUM(AH119*H119/3)</f>
        <v>0</v>
      </c>
      <c r="AJ119" s="14"/>
      <c r="AK119" s="80">
        <f t="shared" ref="AK119" si="2037">SUM(AJ119*H119*2/3)</f>
        <v>0</v>
      </c>
      <c r="AL119" s="14"/>
      <c r="AM119" s="11">
        <f t="shared" ref="AM119" si="2038">SUM(AL119*H119)</f>
        <v>0</v>
      </c>
      <c r="AN119" s="14"/>
      <c r="AO119" s="11">
        <f t="shared" ref="AO119" si="2039">SUM(AN119*J119)</f>
        <v>0</v>
      </c>
      <c r="AP119" s="14"/>
      <c r="AQ119" s="80">
        <f t="shared" ref="AQ119" si="2040">SUM(AP119*H119*2)</f>
        <v>0</v>
      </c>
      <c r="AR119" s="14"/>
      <c r="AS119" s="80">
        <f t="shared" ref="AS119" si="2041">SUM(J119*AR119*6)</f>
        <v>0</v>
      </c>
      <c r="AT119" s="14"/>
      <c r="AU119" s="80">
        <f t="shared" ref="AU119" si="2042">AT119*H119/3</f>
        <v>0</v>
      </c>
      <c r="AV119" s="14"/>
      <c r="AW119" s="11">
        <f>SUM(AV119*H119/3)</f>
        <v>0</v>
      </c>
      <c r="AX119" s="14"/>
      <c r="AY119" s="80">
        <f t="shared" ref="AY119" si="2043">SUM(J119*AX119*8)</f>
        <v>0</v>
      </c>
      <c r="AZ119" s="14"/>
      <c r="BA119" s="80">
        <f>AZ119*3*K119*8</f>
        <v>0</v>
      </c>
      <c r="BB119" s="14"/>
      <c r="BC119" s="80">
        <f t="shared" ref="BC119" si="2044">SUM(BB119*K119*4*6)</f>
        <v>0</v>
      </c>
      <c r="BD119" s="14"/>
      <c r="BE119" s="10">
        <f t="shared" ref="BE119" si="2045">SUM(BD119*50)</f>
        <v>0</v>
      </c>
      <c r="BF119" s="81">
        <f t="shared" ref="BF119" si="2046">O119+Q119+S119+U119+W119+X119+Y119+AA119+AC119+AE119+AG119+AI119+AK119+AM119+AO119+AQ119+AS119+AU119+AW119+AY119+BA119+BC119+BE119</f>
        <v>15</v>
      </c>
      <c r="BG119" s="81">
        <f t="shared" ref="BG119" si="2047">BC119+BA119+AY119+AW119+AS119+AQ119+X119+W119+U119+S119+Q119+O119</f>
        <v>0</v>
      </c>
      <c r="BH119" s="81"/>
      <c r="BI119" s="81"/>
      <c r="BJ119" s="4"/>
      <c r="BK119" s="4"/>
      <c r="BL119" s="4"/>
      <c r="BM119" s="141"/>
      <c r="BN119" s="24"/>
      <c r="BO119" s="1" t="s">
        <v>183</v>
      </c>
      <c r="BP119" s="127" t="s">
        <v>91</v>
      </c>
      <c r="BQ119" s="139" t="s">
        <v>84</v>
      </c>
      <c r="BR119" s="143" t="s">
        <v>113</v>
      </c>
      <c r="BS119" s="139" t="s">
        <v>185</v>
      </c>
      <c r="BT119" s="127">
        <v>10</v>
      </c>
      <c r="BU119" s="128">
        <v>1</v>
      </c>
      <c r="BV119" s="128"/>
      <c r="BW119" s="128"/>
      <c r="BX119" s="128"/>
      <c r="BY119" s="1"/>
      <c r="BZ119" s="129">
        <f t="shared" si="2005"/>
        <v>0</v>
      </c>
      <c r="CA119" s="14"/>
      <c r="CB119" s="11">
        <f t="shared" si="2006"/>
        <v>0</v>
      </c>
      <c r="CC119" s="14"/>
      <c r="CD119" s="11">
        <f t="shared" si="2007"/>
        <v>0</v>
      </c>
      <c r="CE119" s="14"/>
      <c r="CF119" s="11">
        <f t="shared" si="2008"/>
        <v>0</v>
      </c>
      <c r="CG119" s="14"/>
      <c r="CH119" s="11">
        <f t="shared" si="2009"/>
        <v>0</v>
      </c>
      <c r="CI119" s="14"/>
      <c r="CJ119" s="11">
        <f t="shared" si="2010"/>
        <v>0</v>
      </c>
      <c r="CK119" s="80">
        <v>0</v>
      </c>
      <c r="CL119" s="80">
        <f t="shared" ref="CL119" si="2048">BY119*BW119*0.05</f>
        <v>0</v>
      </c>
      <c r="CM119" s="14"/>
      <c r="CN119" s="11"/>
      <c r="CO119" s="14"/>
      <c r="CP119" s="80">
        <f t="shared" ref="CP119" si="2049">SUM(CO119)*3*BU119/5</f>
        <v>0</v>
      </c>
      <c r="CQ119" s="14">
        <v>1</v>
      </c>
      <c r="CR119" s="82">
        <f>SUM(CQ119*BU119*(15))</f>
        <v>15</v>
      </c>
      <c r="CS119" s="14"/>
      <c r="CT119" s="11">
        <f t="shared" ref="CT119" si="2050">SUM(CS119*BU119*3)</f>
        <v>0</v>
      </c>
      <c r="CU119" s="14"/>
      <c r="CV119" s="80">
        <f t="shared" si="2015"/>
        <v>0</v>
      </c>
      <c r="CW119" s="14"/>
      <c r="CX119" s="80">
        <f t="shared" ref="CX119" si="2051">SUM(CW119*BU119*2/3)</f>
        <v>0</v>
      </c>
      <c r="CY119" s="14"/>
      <c r="CZ119" s="11">
        <f t="shared" ref="CZ119" si="2052">SUM(CY119*BU119)</f>
        <v>0</v>
      </c>
      <c r="DA119" s="14"/>
      <c r="DB119" s="11">
        <f t="shared" si="2018"/>
        <v>0</v>
      </c>
      <c r="DC119" s="14"/>
      <c r="DD119" s="80">
        <f t="shared" ref="DD119" si="2053">SUM(DC119*BU119*2)</f>
        <v>0</v>
      </c>
      <c r="DE119" s="14"/>
      <c r="DF119" s="80">
        <f t="shared" ref="DF119" si="2054">SUM(BW119*DE119*6)</f>
        <v>0</v>
      </c>
      <c r="DG119" s="14"/>
      <c r="DH119" s="80">
        <f t="shared" si="2020"/>
        <v>0</v>
      </c>
      <c r="DI119" s="14"/>
      <c r="DJ119" s="11">
        <f>SUM(DI119*BU119/3)</f>
        <v>0</v>
      </c>
      <c r="DK119" s="14"/>
      <c r="DL119" s="80">
        <f t="shared" ref="DL119" si="2055">SUM(BW119*DK119*8)</f>
        <v>0</v>
      </c>
      <c r="DM119" s="14"/>
      <c r="DN119" s="80">
        <f>DM119*3*BX119*8</f>
        <v>0</v>
      </c>
      <c r="DO119" s="14"/>
      <c r="DP119" s="80">
        <f t="shared" ref="DP119" si="2056">SUM(DO119*BX119*4*6)</f>
        <v>0</v>
      </c>
      <c r="DQ119" s="14"/>
      <c r="DR119" s="10">
        <f t="shared" si="2024"/>
        <v>0</v>
      </c>
      <c r="DS119" s="81">
        <f t="shared" si="2025"/>
        <v>15</v>
      </c>
      <c r="DT119" s="81">
        <f t="shared" si="2026"/>
        <v>0</v>
      </c>
      <c r="DU119" s="112">
        <f t="shared" si="1202"/>
        <v>0</v>
      </c>
      <c r="DV119" s="140"/>
      <c r="DW119" s="4"/>
      <c r="DX119" s="4"/>
      <c r="DY119" s="4"/>
      <c r="DZ119" s="141"/>
      <c r="EA119" s="24"/>
      <c r="EB119" s="10"/>
      <c r="EC119" s="167"/>
      <c r="ED119" s="167"/>
      <c r="EE119" s="4"/>
      <c r="EF119" s="4"/>
      <c r="EG119" s="4"/>
      <c r="EH119" s="4"/>
      <c r="EI119" s="4"/>
      <c r="EJ119" s="4"/>
      <c r="EK119" s="4"/>
      <c r="EL119" s="4"/>
      <c r="EM119" s="4"/>
      <c r="EN119" s="4"/>
      <c r="EO119" s="9">
        <f t="shared" si="1955"/>
        <v>0</v>
      </c>
      <c r="EP119" s="9">
        <f t="shared" si="1956"/>
        <v>0</v>
      </c>
      <c r="EQ119" s="9">
        <f t="shared" si="1957"/>
        <v>0</v>
      </c>
      <c r="ER119" s="9">
        <f t="shared" si="1958"/>
        <v>0</v>
      </c>
      <c r="ES119" s="9">
        <f t="shared" si="1959"/>
        <v>0</v>
      </c>
      <c r="ET119" s="9">
        <f t="shared" si="1960"/>
        <v>0</v>
      </c>
      <c r="EU119" s="9">
        <f t="shared" si="1961"/>
        <v>0</v>
      </c>
      <c r="EV119" s="9">
        <f t="shared" si="1962"/>
        <v>0</v>
      </c>
      <c r="EW119" s="9">
        <f t="shared" si="1963"/>
        <v>0</v>
      </c>
      <c r="EX119" s="9">
        <f t="shared" si="1964"/>
        <v>0</v>
      </c>
      <c r="EY119" s="9">
        <f t="shared" si="1965"/>
        <v>0</v>
      </c>
      <c r="EZ119" s="9">
        <f t="shared" si="1966"/>
        <v>0</v>
      </c>
      <c r="FA119" s="9">
        <f t="shared" si="1967"/>
        <v>0</v>
      </c>
      <c r="FB119" s="9">
        <f t="shared" si="1968"/>
        <v>0</v>
      </c>
      <c r="FC119" s="9">
        <f t="shared" si="1969"/>
        <v>0</v>
      </c>
      <c r="FD119" s="9">
        <f t="shared" si="1970"/>
        <v>2</v>
      </c>
      <c r="FE119" s="9">
        <f t="shared" si="1971"/>
        <v>30</v>
      </c>
      <c r="FF119" s="9">
        <f t="shared" si="1972"/>
        <v>0</v>
      </c>
      <c r="FG119" s="9">
        <f t="shared" si="1973"/>
        <v>0</v>
      </c>
      <c r="FH119" s="9">
        <f t="shared" si="1974"/>
        <v>0</v>
      </c>
      <c r="FI119" s="9">
        <f t="shared" si="1975"/>
        <v>0</v>
      </c>
      <c r="FJ119" s="9">
        <f t="shared" si="1976"/>
        <v>0</v>
      </c>
      <c r="FK119" s="9">
        <f t="shared" si="1977"/>
        <v>0</v>
      </c>
      <c r="FL119" s="9">
        <f t="shared" si="1978"/>
        <v>0</v>
      </c>
      <c r="FM119" s="9">
        <f t="shared" si="1979"/>
        <v>0</v>
      </c>
      <c r="FN119" s="9">
        <f t="shared" si="1980"/>
        <v>0</v>
      </c>
      <c r="FO119" s="9">
        <f t="shared" si="1981"/>
        <v>0</v>
      </c>
      <c r="FP119" s="9">
        <f t="shared" si="1982"/>
        <v>0</v>
      </c>
      <c r="FQ119" s="9">
        <f t="shared" si="1983"/>
        <v>0</v>
      </c>
      <c r="FR119" s="9">
        <f t="shared" si="1984"/>
        <v>0</v>
      </c>
      <c r="FS119" s="9">
        <f t="shared" si="1985"/>
        <v>0</v>
      </c>
      <c r="FT119" s="9">
        <f t="shared" si="1986"/>
        <v>0</v>
      </c>
      <c r="FU119" s="9">
        <f t="shared" si="1987"/>
        <v>0</v>
      </c>
      <c r="FV119" s="9">
        <f t="shared" si="1988"/>
        <v>0</v>
      </c>
      <c r="FW119" s="9">
        <f t="shared" si="1989"/>
        <v>0</v>
      </c>
      <c r="FX119" s="9">
        <f t="shared" si="1990"/>
        <v>0</v>
      </c>
      <c r="FY119" s="9">
        <f t="shared" si="1991"/>
        <v>0</v>
      </c>
      <c r="FZ119" s="9">
        <f t="shared" si="1992"/>
        <v>0</v>
      </c>
      <c r="GA119" s="9">
        <f t="shared" si="1993"/>
        <v>0</v>
      </c>
      <c r="GB119" s="9">
        <f t="shared" si="1994"/>
        <v>0</v>
      </c>
      <c r="GC119" s="9">
        <f t="shared" si="1995"/>
        <v>0</v>
      </c>
      <c r="GD119" s="9">
        <f t="shared" si="1996"/>
        <v>0</v>
      </c>
      <c r="GE119" s="9">
        <f t="shared" si="1997"/>
        <v>0</v>
      </c>
      <c r="GF119" s="9">
        <f t="shared" si="1998"/>
        <v>0</v>
      </c>
      <c r="GG119" s="9">
        <f t="shared" si="1999"/>
        <v>0</v>
      </c>
      <c r="GH119" s="9">
        <f t="shared" si="2000"/>
        <v>30</v>
      </c>
      <c r="GI119" s="9">
        <f t="shared" si="2001"/>
        <v>0</v>
      </c>
      <c r="GJ119" s="133"/>
      <c r="GK119" s="134"/>
      <c r="GL119" s="106"/>
      <c r="GM119" s="114"/>
      <c r="GN119" s="115"/>
      <c r="GO119" s="138"/>
      <c r="GQ119" s="9"/>
      <c r="GR119" s="9"/>
      <c r="GS119" s="1"/>
      <c r="GT119" s="128"/>
      <c r="GU119" s="32"/>
      <c r="GV119" s="4"/>
      <c r="GW119" s="40"/>
    </row>
    <row r="120" spans="1:205" ht="24.95" customHeight="1" thickBot="1" x14ac:dyDescent="0.4">
      <c r="A120" s="24"/>
      <c r="B120" s="154"/>
      <c r="C120" s="166"/>
      <c r="D120" s="205"/>
      <c r="E120" s="166"/>
      <c r="F120" s="166"/>
      <c r="G120" s="166"/>
      <c r="H120" s="166"/>
      <c r="I120" s="166"/>
      <c r="J120" s="166"/>
      <c r="K120" s="166"/>
      <c r="L120" s="166"/>
      <c r="M120" s="166"/>
      <c r="N120" s="166"/>
      <c r="O120" s="166"/>
      <c r="P120" s="166"/>
      <c r="Q120" s="166"/>
      <c r="R120" s="166"/>
      <c r="S120" s="166"/>
      <c r="T120" s="166"/>
      <c r="U120" s="166"/>
      <c r="V120" s="166"/>
      <c r="W120" s="166"/>
      <c r="X120" s="166"/>
      <c r="Y120" s="346"/>
      <c r="Z120" s="166"/>
      <c r="AA120" s="166"/>
      <c r="AB120" s="166"/>
      <c r="AC120" s="166"/>
      <c r="AD120" s="166"/>
      <c r="AE120" s="166"/>
      <c r="AF120" s="166"/>
      <c r="AG120" s="166"/>
      <c r="AH120" s="166"/>
      <c r="AI120" s="166"/>
      <c r="AJ120" s="166"/>
      <c r="AK120" s="166"/>
      <c r="AL120" s="166"/>
      <c r="AM120" s="166"/>
      <c r="AN120" s="166"/>
      <c r="AO120" s="166"/>
      <c r="AP120" s="166"/>
      <c r="AQ120" s="166"/>
      <c r="AR120" s="166"/>
      <c r="AS120" s="166"/>
      <c r="AT120" s="166"/>
      <c r="AU120" s="166"/>
      <c r="AV120" s="166"/>
      <c r="AW120" s="166"/>
      <c r="AX120" s="166"/>
      <c r="AY120" s="166"/>
      <c r="AZ120" s="166"/>
      <c r="BA120" s="166"/>
      <c r="BB120" s="166"/>
      <c r="BC120" s="166"/>
      <c r="BD120" s="166"/>
      <c r="BE120" s="166"/>
      <c r="BF120" s="164"/>
      <c r="BG120" s="165"/>
      <c r="BH120" s="166"/>
      <c r="BI120" s="253"/>
      <c r="BJ120" s="4"/>
      <c r="BK120" s="4"/>
      <c r="BL120" s="4"/>
      <c r="BM120" s="141"/>
      <c r="BN120" s="24"/>
      <c r="BO120" s="144"/>
      <c r="BP120" s="241"/>
      <c r="BQ120" s="242"/>
      <c r="BR120" s="128"/>
      <c r="BS120" s="243"/>
      <c r="BT120" s="143"/>
      <c r="BU120" s="143"/>
      <c r="BV120" s="143"/>
      <c r="BW120" s="143"/>
      <c r="BX120" s="236"/>
      <c r="BY120" s="144"/>
      <c r="BZ120" s="147"/>
      <c r="CA120" s="148"/>
      <c r="CB120" s="149"/>
      <c r="CC120" s="148"/>
      <c r="CD120" s="149"/>
      <c r="CE120" s="148"/>
      <c r="CF120" s="149"/>
      <c r="CG120" s="148"/>
      <c r="CH120" s="149"/>
      <c r="CI120" s="148"/>
      <c r="CJ120" s="149"/>
      <c r="CK120" s="80"/>
      <c r="CL120" s="80"/>
      <c r="CM120" s="148"/>
      <c r="CN120" s="149"/>
      <c r="CO120" s="148"/>
      <c r="CP120" s="81"/>
      <c r="CQ120" s="148"/>
      <c r="CR120" s="201"/>
      <c r="CS120" s="148"/>
      <c r="CT120" s="149">
        <f t="shared" ref="CT120" si="2057">SUM(CS120*BU120*3)</f>
        <v>0</v>
      </c>
      <c r="CU120" s="148"/>
      <c r="CV120" s="151"/>
      <c r="CW120" s="148"/>
      <c r="CX120" s="80"/>
      <c r="CY120" s="148"/>
      <c r="CZ120" s="149"/>
      <c r="DA120" s="148"/>
      <c r="DB120" s="149"/>
      <c r="DC120" s="148"/>
      <c r="DD120" s="81"/>
      <c r="DE120" s="148"/>
      <c r="DF120" s="80"/>
      <c r="DG120" s="148"/>
      <c r="DH120" s="80"/>
      <c r="DI120" s="148"/>
      <c r="DJ120" s="80"/>
      <c r="DK120" s="148"/>
      <c r="DL120" s="80"/>
      <c r="DM120" s="148"/>
      <c r="DN120" s="81"/>
      <c r="DO120" s="148"/>
      <c r="DP120" s="10"/>
      <c r="DQ120" s="10"/>
      <c r="DR120" s="81"/>
      <c r="DS120" s="81"/>
      <c r="DT120" s="81"/>
      <c r="DU120" s="112">
        <f t="shared" si="1202"/>
        <v>0</v>
      </c>
      <c r="DV120" s="140"/>
      <c r="DW120" s="4"/>
      <c r="DX120" s="4"/>
      <c r="DY120" s="4"/>
      <c r="DZ120" s="141"/>
      <c r="EA120" s="24"/>
      <c r="EB120" s="1"/>
      <c r="EC120" s="128"/>
      <c r="ED120" s="128"/>
      <c r="EE120" s="4"/>
      <c r="EF120" s="4"/>
      <c r="EG120" s="4"/>
      <c r="EH120" s="4"/>
      <c r="EI120" s="4"/>
      <c r="EJ120" s="4"/>
      <c r="EK120" s="4"/>
      <c r="EL120" s="4"/>
      <c r="EM120" s="4"/>
      <c r="EN120" s="4"/>
      <c r="EO120" s="9">
        <f t="shared" si="1955"/>
        <v>0</v>
      </c>
      <c r="EP120" s="9">
        <f t="shared" si="1956"/>
        <v>0</v>
      </c>
      <c r="EQ120" s="9">
        <f t="shared" si="1957"/>
        <v>0</v>
      </c>
      <c r="ER120" s="9">
        <f t="shared" si="1958"/>
        <v>0</v>
      </c>
      <c r="ES120" s="9">
        <f t="shared" si="1959"/>
        <v>0</v>
      </c>
      <c r="ET120" s="9">
        <f t="shared" si="1960"/>
        <v>0</v>
      </c>
      <c r="EU120" s="9">
        <f t="shared" si="1961"/>
        <v>0</v>
      </c>
      <c r="EV120" s="9">
        <f t="shared" si="1962"/>
        <v>0</v>
      </c>
      <c r="EW120" s="9">
        <f t="shared" si="1963"/>
        <v>0</v>
      </c>
      <c r="EX120" s="9">
        <f t="shared" si="1964"/>
        <v>0</v>
      </c>
      <c r="EY120" s="9">
        <f t="shared" si="1965"/>
        <v>0</v>
      </c>
      <c r="EZ120" s="9">
        <f t="shared" si="1966"/>
        <v>0</v>
      </c>
      <c r="FA120" s="9">
        <f t="shared" si="1967"/>
        <v>0</v>
      </c>
      <c r="FB120" s="9">
        <f t="shared" si="1968"/>
        <v>0</v>
      </c>
      <c r="FC120" s="9">
        <f t="shared" si="1969"/>
        <v>0</v>
      </c>
      <c r="FD120" s="9">
        <f t="shared" si="1970"/>
        <v>0</v>
      </c>
      <c r="FE120" s="9">
        <f t="shared" si="1971"/>
        <v>0</v>
      </c>
      <c r="FF120" s="9">
        <f t="shared" si="1972"/>
        <v>0</v>
      </c>
      <c r="FG120" s="9">
        <f t="shared" si="1973"/>
        <v>0</v>
      </c>
      <c r="FH120" s="9">
        <f t="shared" si="1974"/>
        <v>0</v>
      </c>
      <c r="FI120" s="9">
        <f t="shared" si="1975"/>
        <v>0</v>
      </c>
      <c r="FJ120" s="9">
        <f t="shared" si="1976"/>
        <v>0</v>
      </c>
      <c r="FK120" s="9">
        <f t="shared" si="1977"/>
        <v>0</v>
      </c>
      <c r="FL120" s="9">
        <f t="shared" si="1978"/>
        <v>0</v>
      </c>
      <c r="FM120" s="9">
        <f t="shared" si="1979"/>
        <v>0</v>
      </c>
      <c r="FN120" s="9">
        <f t="shared" si="1980"/>
        <v>0</v>
      </c>
      <c r="FO120" s="9">
        <f t="shared" si="1981"/>
        <v>0</v>
      </c>
      <c r="FP120" s="9">
        <f t="shared" si="1982"/>
        <v>0</v>
      </c>
      <c r="FQ120" s="9">
        <f t="shared" si="1983"/>
        <v>0</v>
      </c>
      <c r="FR120" s="9">
        <f t="shared" si="1984"/>
        <v>0</v>
      </c>
      <c r="FS120" s="9">
        <f t="shared" si="1985"/>
        <v>0</v>
      </c>
      <c r="FT120" s="9">
        <f t="shared" si="1986"/>
        <v>0</v>
      </c>
      <c r="FU120" s="9">
        <f t="shared" si="1987"/>
        <v>0</v>
      </c>
      <c r="FV120" s="9">
        <f t="shared" si="1988"/>
        <v>0</v>
      </c>
      <c r="FW120" s="9">
        <f t="shared" si="1989"/>
        <v>0</v>
      </c>
      <c r="FX120" s="9">
        <f t="shared" si="1990"/>
        <v>0</v>
      </c>
      <c r="FY120" s="9">
        <f t="shared" si="1991"/>
        <v>0</v>
      </c>
      <c r="FZ120" s="9">
        <f t="shared" si="1992"/>
        <v>0</v>
      </c>
      <c r="GA120" s="9">
        <f t="shared" si="1993"/>
        <v>0</v>
      </c>
      <c r="GB120" s="9">
        <f t="shared" si="1994"/>
        <v>0</v>
      </c>
      <c r="GC120" s="9">
        <f t="shared" si="1995"/>
        <v>0</v>
      </c>
      <c r="GD120" s="9">
        <f t="shared" si="1996"/>
        <v>0</v>
      </c>
      <c r="GE120" s="9">
        <f t="shared" si="1997"/>
        <v>0</v>
      </c>
      <c r="GF120" s="9">
        <f t="shared" si="1998"/>
        <v>0</v>
      </c>
      <c r="GG120" s="9">
        <f t="shared" si="1999"/>
        <v>0</v>
      </c>
      <c r="GH120" s="9">
        <f t="shared" si="2000"/>
        <v>0</v>
      </c>
      <c r="GI120" s="9">
        <f t="shared" si="2001"/>
        <v>0</v>
      </c>
      <c r="GJ120" s="133"/>
      <c r="GK120" s="134"/>
      <c r="GL120" s="106"/>
      <c r="GM120" s="114"/>
      <c r="GN120" s="115"/>
      <c r="GO120" s="138"/>
      <c r="GQ120" s="9"/>
      <c r="GR120" s="9"/>
      <c r="GS120" s="1"/>
      <c r="GT120" s="128"/>
      <c r="GU120" s="32"/>
      <c r="GV120" s="4"/>
      <c r="GW120" s="40"/>
    </row>
    <row r="121" spans="1:205" ht="24.95" customHeight="1" x14ac:dyDescent="0.35">
      <c r="A121" s="61">
        <v>16</v>
      </c>
      <c r="B121" s="256" t="s">
        <v>66</v>
      </c>
      <c r="C121" s="64" t="s">
        <v>52</v>
      </c>
      <c r="D121" s="200">
        <v>1</v>
      </c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107">
        <f>SUM(O122:O126)</f>
        <v>0</v>
      </c>
      <c r="P121" s="107">
        <f t="shared" ref="P121:BG121" si="2058">SUM(P122:P126)</f>
        <v>56</v>
      </c>
      <c r="Q121" s="107">
        <f t="shared" si="2058"/>
        <v>112</v>
      </c>
      <c r="R121" s="107">
        <f t="shared" si="2058"/>
        <v>2</v>
      </c>
      <c r="S121" s="107">
        <f t="shared" si="2058"/>
        <v>4</v>
      </c>
      <c r="T121" s="107">
        <f t="shared" si="2058"/>
        <v>0</v>
      </c>
      <c r="U121" s="107">
        <f t="shared" si="2058"/>
        <v>0</v>
      </c>
      <c r="V121" s="107">
        <f t="shared" si="2058"/>
        <v>0</v>
      </c>
      <c r="W121" s="107">
        <f t="shared" si="2058"/>
        <v>0</v>
      </c>
      <c r="X121" s="107">
        <f t="shared" si="2058"/>
        <v>4</v>
      </c>
      <c r="Y121" s="336">
        <f t="shared" si="2058"/>
        <v>15</v>
      </c>
      <c r="Z121" s="107">
        <f t="shared" si="2058"/>
        <v>0</v>
      </c>
      <c r="AA121" s="107">
        <f t="shared" si="2058"/>
        <v>0</v>
      </c>
      <c r="AB121" s="107">
        <f t="shared" si="2058"/>
        <v>0</v>
      </c>
      <c r="AC121" s="107">
        <f t="shared" si="2058"/>
        <v>0</v>
      </c>
      <c r="AD121" s="107">
        <f t="shared" si="2058"/>
        <v>1</v>
      </c>
      <c r="AE121" s="107">
        <f t="shared" si="2058"/>
        <v>15</v>
      </c>
      <c r="AF121" s="107">
        <f t="shared" si="2058"/>
        <v>0</v>
      </c>
      <c r="AG121" s="107">
        <f t="shared" si="2058"/>
        <v>0</v>
      </c>
      <c r="AH121" s="107">
        <f t="shared" si="2058"/>
        <v>1</v>
      </c>
      <c r="AI121" s="107">
        <f t="shared" si="2058"/>
        <v>16.666666666666668</v>
      </c>
      <c r="AJ121" s="107">
        <f t="shared" si="2058"/>
        <v>0</v>
      </c>
      <c r="AK121" s="107">
        <f t="shared" si="2058"/>
        <v>0</v>
      </c>
      <c r="AL121" s="107">
        <f t="shared" si="2058"/>
        <v>1</v>
      </c>
      <c r="AM121" s="107">
        <f t="shared" si="2058"/>
        <v>92</v>
      </c>
      <c r="AN121" s="107">
        <f t="shared" si="2058"/>
        <v>0</v>
      </c>
      <c r="AO121" s="107">
        <f t="shared" si="2058"/>
        <v>0</v>
      </c>
      <c r="AP121" s="107">
        <f t="shared" si="2058"/>
        <v>0</v>
      </c>
      <c r="AQ121" s="107">
        <f t="shared" si="2058"/>
        <v>0</v>
      </c>
      <c r="AR121" s="107">
        <f t="shared" si="2058"/>
        <v>0</v>
      </c>
      <c r="AS121" s="107">
        <f t="shared" si="2058"/>
        <v>0</v>
      </c>
      <c r="AT121" s="107">
        <f t="shared" si="2058"/>
        <v>0</v>
      </c>
      <c r="AU121" s="107">
        <f t="shared" si="2058"/>
        <v>0</v>
      </c>
      <c r="AV121" s="107">
        <f t="shared" si="2058"/>
        <v>0</v>
      </c>
      <c r="AW121" s="107">
        <f t="shared" si="2058"/>
        <v>0</v>
      </c>
      <c r="AX121" s="107">
        <f t="shared" si="2058"/>
        <v>2</v>
      </c>
      <c r="AY121" s="107">
        <f t="shared" si="2058"/>
        <v>32</v>
      </c>
      <c r="AZ121" s="107">
        <f t="shared" si="2058"/>
        <v>0</v>
      </c>
      <c r="BA121" s="107">
        <f t="shared" si="2058"/>
        <v>0</v>
      </c>
      <c r="BB121" s="107">
        <f t="shared" si="2058"/>
        <v>0</v>
      </c>
      <c r="BC121" s="107">
        <f t="shared" si="2058"/>
        <v>0</v>
      </c>
      <c r="BD121" s="107">
        <f t="shared" si="2058"/>
        <v>0</v>
      </c>
      <c r="BE121" s="107">
        <f t="shared" si="2058"/>
        <v>0</v>
      </c>
      <c r="BF121" s="107">
        <f t="shared" si="2058"/>
        <v>290.66666666666669</v>
      </c>
      <c r="BG121" s="107">
        <f t="shared" si="2058"/>
        <v>152</v>
      </c>
      <c r="BH121" s="108"/>
      <c r="BI121" s="109"/>
      <c r="BJ121" s="7"/>
      <c r="BK121" s="7"/>
      <c r="BL121" s="7"/>
      <c r="BM121" s="174"/>
      <c r="BN121" s="66">
        <v>16</v>
      </c>
      <c r="BO121" s="256" t="s">
        <v>66</v>
      </c>
      <c r="BP121" s="64" t="s">
        <v>52</v>
      </c>
      <c r="BQ121" s="200">
        <v>1</v>
      </c>
      <c r="BR121" s="106"/>
      <c r="BS121" s="106"/>
      <c r="BT121" s="106"/>
      <c r="BU121" s="106"/>
      <c r="BV121" s="106"/>
      <c r="BW121" s="106"/>
      <c r="BX121" s="106"/>
      <c r="BY121" s="106">
        <f>SUM(BY122:BY126)</f>
        <v>152</v>
      </c>
      <c r="BZ121" s="106">
        <f t="shared" ref="BZ121:DT121" si="2059">SUM(BZ122:BZ126)</f>
        <v>152</v>
      </c>
      <c r="CA121" s="106">
        <f t="shared" si="2059"/>
        <v>84</v>
      </c>
      <c r="CB121" s="111">
        <f>SUM(CB122:CB126)</f>
        <v>84</v>
      </c>
      <c r="CC121" s="106">
        <f t="shared" si="2059"/>
        <v>68</v>
      </c>
      <c r="CD121" s="106">
        <f t="shared" si="2059"/>
        <v>118</v>
      </c>
      <c r="CE121" s="106">
        <f t="shared" si="2059"/>
        <v>0</v>
      </c>
      <c r="CF121" s="106">
        <f t="shared" si="2059"/>
        <v>0</v>
      </c>
      <c r="CG121" s="106">
        <f t="shared" si="2059"/>
        <v>0</v>
      </c>
      <c r="CH121" s="106">
        <f t="shared" si="2059"/>
        <v>0</v>
      </c>
      <c r="CI121" s="106">
        <f t="shared" si="2059"/>
        <v>0</v>
      </c>
      <c r="CJ121" s="106">
        <f t="shared" si="2059"/>
        <v>0</v>
      </c>
      <c r="CK121" s="106">
        <f t="shared" si="2059"/>
        <v>0</v>
      </c>
      <c r="CL121" s="106">
        <f t="shared" si="2059"/>
        <v>18.899999999999999</v>
      </c>
      <c r="CM121" s="106">
        <f t="shared" si="2059"/>
        <v>0</v>
      </c>
      <c r="CN121" s="106">
        <f t="shared" si="2059"/>
        <v>0</v>
      </c>
      <c r="CO121" s="106">
        <f t="shared" si="2059"/>
        <v>0</v>
      </c>
      <c r="CP121" s="106">
        <f t="shared" si="2059"/>
        <v>0</v>
      </c>
      <c r="CQ121" s="106">
        <f t="shared" si="2059"/>
        <v>1</v>
      </c>
      <c r="CR121" s="106">
        <f t="shared" si="2059"/>
        <v>15</v>
      </c>
      <c r="CS121" s="106">
        <f t="shared" si="2059"/>
        <v>0</v>
      </c>
      <c r="CT121" s="106">
        <f t="shared" si="2059"/>
        <v>0</v>
      </c>
      <c r="CU121" s="106">
        <f t="shared" si="2059"/>
        <v>1</v>
      </c>
      <c r="CV121" s="106">
        <f t="shared" si="2059"/>
        <v>27.333333333333332</v>
      </c>
      <c r="CW121" s="106">
        <f t="shared" si="2059"/>
        <v>0</v>
      </c>
      <c r="CX121" s="106">
        <f t="shared" si="2059"/>
        <v>0</v>
      </c>
      <c r="CY121" s="106">
        <f t="shared" si="2059"/>
        <v>3</v>
      </c>
      <c r="CZ121" s="106">
        <f t="shared" si="2059"/>
        <v>150</v>
      </c>
      <c r="DA121" s="106">
        <f t="shared" si="2059"/>
        <v>0</v>
      </c>
      <c r="DB121" s="106">
        <f t="shared" si="2059"/>
        <v>0</v>
      </c>
      <c r="DC121" s="106">
        <f t="shared" si="2059"/>
        <v>0</v>
      </c>
      <c r="DD121" s="106">
        <f t="shared" si="2059"/>
        <v>0</v>
      </c>
      <c r="DE121" s="106">
        <f t="shared" si="2059"/>
        <v>3</v>
      </c>
      <c r="DF121" s="175">
        <f>SUM(DF122:DF126)</f>
        <v>20</v>
      </c>
      <c r="DG121" s="106">
        <f t="shared" si="2059"/>
        <v>0</v>
      </c>
      <c r="DH121" s="106">
        <f t="shared" si="2059"/>
        <v>0</v>
      </c>
      <c r="DI121" s="106">
        <f t="shared" si="2059"/>
        <v>0</v>
      </c>
      <c r="DJ121" s="106">
        <f t="shared" si="2059"/>
        <v>0</v>
      </c>
      <c r="DK121" s="106">
        <f t="shared" si="2059"/>
        <v>1</v>
      </c>
      <c r="DL121" s="106">
        <f t="shared" si="2059"/>
        <v>24</v>
      </c>
      <c r="DM121" s="106">
        <f t="shared" si="2059"/>
        <v>0</v>
      </c>
      <c r="DN121" s="106">
        <f t="shared" si="2059"/>
        <v>0</v>
      </c>
      <c r="DO121" s="106">
        <f t="shared" si="2059"/>
        <v>0</v>
      </c>
      <c r="DP121" s="106">
        <f t="shared" si="2059"/>
        <v>0</v>
      </c>
      <c r="DQ121" s="106">
        <f t="shared" si="2059"/>
        <v>0</v>
      </c>
      <c r="DR121" s="106">
        <f t="shared" si="2059"/>
        <v>0</v>
      </c>
      <c r="DS121" s="106">
        <f t="shared" si="2059"/>
        <v>457.23333333333335</v>
      </c>
      <c r="DT121" s="106">
        <f t="shared" si="2059"/>
        <v>246</v>
      </c>
      <c r="DU121" s="112">
        <f t="shared" si="1202"/>
        <v>246</v>
      </c>
      <c r="DV121" s="112"/>
      <c r="DW121" s="179"/>
      <c r="DX121" s="7"/>
      <c r="DY121" s="7"/>
      <c r="DZ121" s="174"/>
      <c r="EA121" s="66">
        <v>16</v>
      </c>
      <c r="EB121" s="256" t="s">
        <v>66</v>
      </c>
      <c r="EC121" s="64" t="s">
        <v>52</v>
      </c>
      <c r="ED121" s="200">
        <v>1</v>
      </c>
      <c r="EE121" s="7"/>
      <c r="EF121" s="7"/>
      <c r="EG121" s="7"/>
      <c r="EH121" s="7"/>
      <c r="EI121" s="7"/>
      <c r="EJ121" s="7"/>
      <c r="EK121" s="7"/>
      <c r="EL121" s="7"/>
      <c r="EM121" s="7"/>
      <c r="EN121" s="7"/>
      <c r="EO121" s="107">
        <f>SUM(EO122:EO126)</f>
        <v>84</v>
      </c>
      <c r="EP121" s="107">
        <f t="shared" ref="EP121:GI121" si="2060">SUM(EP122:EP126)</f>
        <v>124</v>
      </c>
      <c r="EQ121" s="107">
        <f t="shared" si="2060"/>
        <v>230</v>
      </c>
      <c r="ER121" s="107">
        <f t="shared" si="2060"/>
        <v>2</v>
      </c>
      <c r="ES121" s="107">
        <f t="shared" si="2060"/>
        <v>4</v>
      </c>
      <c r="ET121" s="107">
        <f t="shared" si="2060"/>
        <v>0</v>
      </c>
      <c r="EU121" s="107">
        <f t="shared" si="2060"/>
        <v>0</v>
      </c>
      <c r="EV121" s="107">
        <f t="shared" si="2060"/>
        <v>0</v>
      </c>
      <c r="EW121" s="107">
        <f t="shared" si="2060"/>
        <v>0</v>
      </c>
      <c r="EX121" s="107">
        <f t="shared" si="2060"/>
        <v>4</v>
      </c>
      <c r="EY121" s="107">
        <f t="shared" si="2060"/>
        <v>33.9</v>
      </c>
      <c r="EZ121" s="107">
        <f t="shared" si="2060"/>
        <v>0</v>
      </c>
      <c r="FA121" s="107">
        <f t="shared" si="2060"/>
        <v>0</v>
      </c>
      <c r="FB121" s="107">
        <f t="shared" si="2060"/>
        <v>0</v>
      </c>
      <c r="FC121" s="107">
        <f t="shared" si="2060"/>
        <v>0</v>
      </c>
      <c r="FD121" s="107">
        <f t="shared" si="2060"/>
        <v>2</v>
      </c>
      <c r="FE121" s="107">
        <f t="shared" si="2060"/>
        <v>30</v>
      </c>
      <c r="FF121" s="107">
        <f t="shared" si="2060"/>
        <v>0</v>
      </c>
      <c r="FG121" s="107">
        <f t="shared" si="2060"/>
        <v>0</v>
      </c>
      <c r="FH121" s="107">
        <f t="shared" si="2060"/>
        <v>2</v>
      </c>
      <c r="FI121" s="107">
        <f t="shared" si="2060"/>
        <v>44</v>
      </c>
      <c r="FJ121" s="107">
        <f t="shared" si="2060"/>
        <v>0</v>
      </c>
      <c r="FK121" s="107">
        <f t="shared" si="2060"/>
        <v>0</v>
      </c>
      <c r="FL121" s="107">
        <f t="shared" si="2060"/>
        <v>4</v>
      </c>
      <c r="FM121" s="107">
        <f t="shared" si="2060"/>
        <v>242</v>
      </c>
      <c r="FN121" s="107">
        <f t="shared" si="2060"/>
        <v>0</v>
      </c>
      <c r="FO121" s="107">
        <f t="shared" si="2060"/>
        <v>0</v>
      </c>
      <c r="FP121" s="107">
        <f t="shared" si="2060"/>
        <v>0</v>
      </c>
      <c r="FQ121" s="107">
        <f t="shared" si="2060"/>
        <v>0</v>
      </c>
      <c r="FR121" s="107">
        <f t="shared" si="2060"/>
        <v>3</v>
      </c>
      <c r="FS121" s="107">
        <f t="shared" si="2060"/>
        <v>20</v>
      </c>
      <c r="FT121" s="107">
        <f t="shared" si="2060"/>
        <v>0</v>
      </c>
      <c r="FU121" s="107">
        <f t="shared" ref="FU121:FV121" si="2061">SUM(FU122:FU126)</f>
        <v>0</v>
      </c>
      <c r="FV121" s="107">
        <f t="shared" si="2061"/>
        <v>0</v>
      </c>
      <c r="FW121" s="107">
        <f t="shared" si="2060"/>
        <v>0</v>
      </c>
      <c r="FX121" s="107">
        <f t="shared" si="2060"/>
        <v>0</v>
      </c>
      <c r="FY121" s="107">
        <f t="shared" si="2060"/>
        <v>56</v>
      </c>
      <c r="FZ121" s="107">
        <f t="shared" si="2060"/>
        <v>3</v>
      </c>
      <c r="GA121" s="107">
        <f t="shared" si="2060"/>
        <v>0</v>
      </c>
      <c r="GB121" s="107">
        <f t="shared" si="2060"/>
        <v>0</v>
      </c>
      <c r="GC121" s="107">
        <f t="shared" si="2060"/>
        <v>0</v>
      </c>
      <c r="GD121" s="107">
        <f t="shared" si="2060"/>
        <v>0</v>
      </c>
      <c r="GE121" s="107">
        <f t="shared" si="2060"/>
        <v>0</v>
      </c>
      <c r="GF121" s="107">
        <f t="shared" si="2060"/>
        <v>0</v>
      </c>
      <c r="GG121" s="107">
        <f t="shared" si="2060"/>
        <v>0</v>
      </c>
      <c r="GH121" s="107">
        <f>SUM(GH122:GH126)</f>
        <v>747.90000000000009</v>
      </c>
      <c r="GI121" s="107">
        <f t="shared" si="2060"/>
        <v>398</v>
      </c>
      <c r="GJ121" s="207"/>
      <c r="GK121" s="208"/>
      <c r="GL121" s="106"/>
      <c r="GM121" s="114" t="s">
        <v>140</v>
      </c>
      <c r="GN121" s="115"/>
      <c r="GO121" s="219">
        <v>550</v>
      </c>
      <c r="GQ121" s="9"/>
      <c r="GR121" s="9"/>
      <c r="GS121" s="117"/>
      <c r="GT121" s="117"/>
      <c r="GU121" s="33"/>
      <c r="GV121" s="4"/>
      <c r="GW121" s="40"/>
    </row>
    <row r="122" spans="1:205" ht="24.95" customHeight="1" x14ac:dyDescent="0.35">
      <c r="A122" s="44"/>
      <c r="B122" s="1" t="s">
        <v>103</v>
      </c>
      <c r="C122" s="127" t="s">
        <v>96</v>
      </c>
      <c r="D122" s="127" t="s">
        <v>84</v>
      </c>
      <c r="E122" s="128" t="s">
        <v>112</v>
      </c>
      <c r="F122" s="128" t="s">
        <v>177</v>
      </c>
      <c r="G122" s="128">
        <v>1</v>
      </c>
      <c r="H122" s="128">
        <v>46</v>
      </c>
      <c r="I122" s="128">
        <v>0</v>
      </c>
      <c r="J122" s="128">
        <v>2</v>
      </c>
      <c r="K122" s="128">
        <f>SUM(J122)*2</f>
        <v>4</v>
      </c>
      <c r="L122" s="1">
        <v>90</v>
      </c>
      <c r="M122" s="129">
        <f t="shared" ref="M122:M123" si="2062">SUM(N122+P122+R122+T122+V122)</f>
        <v>90</v>
      </c>
      <c r="N122" s="14">
        <v>44</v>
      </c>
      <c r="O122" s="11">
        <f t="shared" ref="O122:O123" si="2063">SUM(N122)*I122</f>
        <v>0</v>
      </c>
      <c r="P122" s="14">
        <v>46</v>
      </c>
      <c r="Q122" s="11">
        <f t="shared" ref="Q122:Q123" si="2064">J122*P122</f>
        <v>92</v>
      </c>
      <c r="R122" s="14"/>
      <c r="S122" s="11">
        <f t="shared" ref="S122:S123" si="2065">SUM(R122)*J122</f>
        <v>0</v>
      </c>
      <c r="T122" s="14"/>
      <c r="U122" s="11">
        <f t="shared" ref="U122:U123" si="2066">SUM(T122)*K122</f>
        <v>0</v>
      </c>
      <c r="V122" s="14"/>
      <c r="W122" s="11">
        <f t="shared" ref="W122:W123" si="2067">SUM(V122)*J122*5</f>
        <v>0</v>
      </c>
      <c r="X122" s="80">
        <f t="shared" ref="X122" si="2068">SUM(J122*AX122*2+K122*AZ122*2)</f>
        <v>4</v>
      </c>
      <c r="Y122" s="355">
        <f t="shared" ref="Y122" si="2069">SUM(L122*5/100*J122)</f>
        <v>9</v>
      </c>
      <c r="Z122" s="14"/>
      <c r="AA122" s="11"/>
      <c r="AB122" s="14"/>
      <c r="AC122" s="80">
        <f t="shared" ref="AC122:AC123" si="2070">SUM(AB122)*3*H122/5</f>
        <v>0</v>
      </c>
      <c r="AD122" s="14"/>
      <c r="AE122" s="82">
        <f t="shared" ref="AE122:AE123" si="2071">SUM(AD122*H122*(30+4))</f>
        <v>0</v>
      </c>
      <c r="AF122" s="14"/>
      <c r="AG122" s="11">
        <f t="shared" ref="AG122:AG123" si="2072">SUM(AF122*H122*3)</f>
        <v>0</v>
      </c>
      <c r="AH122" s="14"/>
      <c r="AI122" s="80">
        <f t="shared" ref="AI122:AI123" si="2073">SUM(AH122*H122/3)</f>
        <v>0</v>
      </c>
      <c r="AJ122" s="14"/>
      <c r="AK122" s="80">
        <f t="shared" ref="AK122:AK123" si="2074">SUM(AJ122*H122*2/3)</f>
        <v>0</v>
      </c>
      <c r="AL122" s="14">
        <v>1</v>
      </c>
      <c r="AM122" s="11">
        <f t="shared" ref="AM122" si="2075">SUM(AL122*H122*2)</f>
        <v>92</v>
      </c>
      <c r="AN122" s="14"/>
      <c r="AO122" s="11">
        <f t="shared" ref="AO122:AO123" si="2076">SUM(AN122*J122)</f>
        <v>0</v>
      </c>
      <c r="AP122" s="14"/>
      <c r="AQ122" s="80">
        <f t="shared" ref="AQ122:AQ123" si="2077">SUM(AP122*H122*2)</f>
        <v>0</v>
      </c>
      <c r="AR122" s="14"/>
      <c r="AS122" s="80">
        <f>SUM(J122*AR122*6)</f>
        <v>0</v>
      </c>
      <c r="AT122" s="14"/>
      <c r="AU122" s="80">
        <f t="shared" ref="AU122:AU123" si="2078">AT122*H122/3</f>
        <v>0</v>
      </c>
      <c r="AV122" s="14"/>
      <c r="AW122" s="11">
        <f t="shared" ref="AW122:AW123" si="2079">SUM(AV122*H122/3)</f>
        <v>0</v>
      </c>
      <c r="AX122" s="14">
        <v>1</v>
      </c>
      <c r="AY122" s="80">
        <f t="shared" ref="AY122" si="2080">SUM(J122*AX122*8)</f>
        <v>16</v>
      </c>
      <c r="AZ122" s="14"/>
      <c r="BA122" s="80">
        <f t="shared" ref="BA122:BA123" si="2081">SUM(AZ122*K122*5*6)</f>
        <v>0</v>
      </c>
      <c r="BB122" s="14"/>
      <c r="BC122" s="80">
        <f t="shared" ref="BC122:BC123" si="2082">SUM(BB122*K122*4*6)</f>
        <v>0</v>
      </c>
      <c r="BD122" s="14"/>
      <c r="BE122" s="10">
        <f t="shared" ref="BE122:BE123" si="2083">SUM(BD122*50)</f>
        <v>0</v>
      </c>
      <c r="BF122" s="81">
        <f t="shared" ref="BF122:BF123" si="2084">O122+Q122+S122+U122+W122+X122+Y122+AA122+AC122+AE122+AG122+AI122+AK122+AM122+AO122+AQ122+AS122+AU122+AW122+AY122+BA122+BC122+BE122</f>
        <v>213</v>
      </c>
      <c r="BG122" s="81">
        <f>BA122+AY122+AW122+AS122+AQ122+X122+W122+U122+S122+Q122+O122</f>
        <v>112</v>
      </c>
      <c r="BH122" s="10"/>
      <c r="BI122" s="10"/>
      <c r="BJ122" s="1"/>
      <c r="BK122" s="1"/>
      <c r="BL122" s="1"/>
      <c r="BM122" s="176"/>
      <c r="BN122" s="24"/>
      <c r="BO122" s="1" t="s">
        <v>98</v>
      </c>
      <c r="BP122" s="128" t="s">
        <v>135</v>
      </c>
      <c r="BQ122" s="127" t="s">
        <v>136</v>
      </c>
      <c r="BR122" s="128" t="s">
        <v>93</v>
      </c>
      <c r="BS122" s="128" t="s">
        <v>137</v>
      </c>
      <c r="BT122" s="127">
        <v>2</v>
      </c>
      <c r="BU122" s="128">
        <v>82</v>
      </c>
      <c r="BV122" s="128">
        <v>1</v>
      </c>
      <c r="BW122" s="128">
        <v>3</v>
      </c>
      <c r="BX122" s="128">
        <f>SUM(BW122)*2</f>
        <v>6</v>
      </c>
      <c r="BY122" s="1">
        <v>22</v>
      </c>
      <c r="BZ122" s="129">
        <f t="shared" ref="BZ122" si="2085">SUM(CA122+CC122+CE122+CG122+CI122)</f>
        <v>22</v>
      </c>
      <c r="CA122" s="14">
        <v>6</v>
      </c>
      <c r="CB122" s="11">
        <f t="shared" ref="CB122" si="2086">SUM(CA122)*BV122</f>
        <v>6</v>
      </c>
      <c r="CC122" s="14">
        <v>16</v>
      </c>
      <c r="CD122" s="11">
        <f t="shared" ref="CD122" si="2087">BW122*CC122</f>
        <v>48</v>
      </c>
      <c r="CE122" s="14"/>
      <c r="CF122" s="11">
        <f t="shared" ref="CF122" si="2088">SUM(CE122)*BW122</f>
        <v>0</v>
      </c>
      <c r="CG122" s="14"/>
      <c r="CH122" s="11">
        <f t="shared" ref="CH122" si="2089">SUM(CG122)*BX122</f>
        <v>0</v>
      </c>
      <c r="CI122" s="14"/>
      <c r="CJ122" s="11">
        <f t="shared" ref="CJ122" si="2090">SUM(CI122)*BW122*5</f>
        <v>0</v>
      </c>
      <c r="CK122" s="80">
        <v>0</v>
      </c>
      <c r="CL122" s="81">
        <f t="shared" ref="CL122" si="2091">SUM(BY122*15/100*BW122)</f>
        <v>9.8999999999999986</v>
      </c>
      <c r="CM122" s="14"/>
      <c r="CN122" s="11"/>
      <c r="CO122" s="14"/>
      <c r="CP122" s="80">
        <f t="shared" ref="CP122" si="2092">SUM(CO122)*3*BU122/5</f>
        <v>0</v>
      </c>
      <c r="CQ122" s="14"/>
      <c r="CR122" s="82">
        <f t="shared" ref="CR122" si="2093">SUM(CQ122*BU122*(30+4))</f>
        <v>0</v>
      </c>
      <c r="CS122" s="14"/>
      <c r="CT122" s="11">
        <f t="shared" ref="CT122" si="2094">SUM(CS122*BU122*3)</f>
        <v>0</v>
      </c>
      <c r="CU122" s="14">
        <v>1</v>
      </c>
      <c r="CV122" s="80">
        <f t="shared" ref="CV122" si="2095">SUM(CU122*BU122/3)</f>
        <v>27.333333333333332</v>
      </c>
      <c r="CW122" s="14"/>
      <c r="CX122" s="80">
        <f t="shared" ref="CX122" si="2096">SUM(CW122*BU122*2/3)</f>
        <v>0</v>
      </c>
      <c r="CY122" s="14"/>
      <c r="CZ122" s="11">
        <f t="shared" ref="CZ122" si="2097">SUM(CY122*BU122)</f>
        <v>0</v>
      </c>
      <c r="DA122" s="14"/>
      <c r="DB122" s="11">
        <f t="shared" ref="DB122" si="2098">SUM(DA122*BW122)</f>
        <v>0</v>
      </c>
      <c r="DC122" s="14"/>
      <c r="DD122" s="80">
        <f t="shared" ref="DD122" si="2099">SUM(DC122*BU122*2)</f>
        <v>0</v>
      </c>
      <c r="DE122" s="14"/>
      <c r="DF122" s="80">
        <f>SUM(BW122*DE122*6)</f>
        <v>0</v>
      </c>
      <c r="DG122" s="14"/>
      <c r="DH122" s="80">
        <f t="shared" ref="DH122" si="2100">DG122*BU122/3</f>
        <v>0</v>
      </c>
      <c r="DI122" s="14"/>
      <c r="DJ122" s="11">
        <f t="shared" ref="DJ122" si="2101">SUM(DI122*BU122/3)</f>
        <v>0</v>
      </c>
      <c r="DK122" s="14">
        <v>1</v>
      </c>
      <c r="DL122" s="80">
        <f>DK122*BW122*8</f>
        <v>24</v>
      </c>
      <c r="DM122" s="14"/>
      <c r="DN122" s="80">
        <f t="shared" ref="DN122" si="2102">SUM(DM122*BX122*5*6)</f>
        <v>0</v>
      </c>
      <c r="DO122" s="14"/>
      <c r="DP122" s="80">
        <f t="shared" ref="DP122" si="2103">SUM(DO122*BX122*4*6)</f>
        <v>0</v>
      </c>
      <c r="DQ122" s="14"/>
      <c r="DR122" s="10">
        <f t="shared" ref="DR122" si="2104">SUM(DQ122*50)</f>
        <v>0</v>
      </c>
      <c r="DS122" s="81">
        <f t="shared" ref="DS122" si="2105">CB122+CD122+CF122+CH122+CJ122+CK122+CL122+CN122+CP122+CR122+CT122+CV122+CX122+CZ122+DB122+DD122+DF122+DH122+DJ122+DL122+DN122+DP122+DR122</f>
        <v>115.23333333333333</v>
      </c>
      <c r="DT122" s="81">
        <f t="shared" ref="DT122" si="2106">DP122+DN122+DL122+DJ122+DF122+DD122+CK122+CJ122+CH122+CF122+CD122+CB122</f>
        <v>78</v>
      </c>
      <c r="DU122" s="112">
        <f t="shared" si="1202"/>
        <v>78</v>
      </c>
      <c r="DV122" s="178"/>
      <c r="DW122" s="4"/>
      <c r="DX122" s="4"/>
      <c r="DY122" s="4"/>
      <c r="DZ122" s="141"/>
      <c r="EA122" s="24"/>
      <c r="EB122" s="131"/>
      <c r="EC122" s="132"/>
      <c r="ED122" s="132"/>
      <c r="EE122" s="4"/>
      <c r="EF122" s="4"/>
      <c r="EG122" s="4"/>
      <c r="EH122" s="4"/>
      <c r="EI122" s="4"/>
      <c r="EJ122" s="4"/>
      <c r="EK122" s="4"/>
      <c r="EL122" s="4"/>
      <c r="EM122" s="4"/>
      <c r="EN122" s="4"/>
      <c r="EO122" s="9">
        <f t="shared" ref="EO122:EO126" si="2107">O122+CB122</f>
        <v>6</v>
      </c>
      <c r="EP122" s="9">
        <f t="shared" ref="EP122:EP126" si="2108">P122+CC122</f>
        <v>62</v>
      </c>
      <c r="EQ122" s="9">
        <f t="shared" ref="EQ122:EQ126" si="2109">Q122+CD122</f>
        <v>140</v>
      </c>
      <c r="ER122" s="9">
        <f t="shared" ref="ER122:ER126" si="2110">R122+CE122</f>
        <v>0</v>
      </c>
      <c r="ES122" s="9">
        <f t="shared" ref="ES122:ES126" si="2111">S122+CF122</f>
        <v>0</v>
      </c>
      <c r="ET122" s="9">
        <f t="shared" ref="ET122:ET126" si="2112">T122+CG122</f>
        <v>0</v>
      </c>
      <c r="EU122" s="9">
        <f t="shared" ref="EU122:EU126" si="2113">U122+CH122</f>
        <v>0</v>
      </c>
      <c r="EV122" s="9">
        <f t="shared" ref="EV122:EV126" si="2114">V122+CI122</f>
        <v>0</v>
      </c>
      <c r="EW122" s="9">
        <f t="shared" ref="EW122:EW126" si="2115">W122+CJ122</f>
        <v>0</v>
      </c>
      <c r="EX122" s="9">
        <f t="shared" ref="EX122:EX126" si="2116">X122+CK122</f>
        <v>4</v>
      </c>
      <c r="EY122" s="9">
        <f t="shared" ref="EY122:EY126" si="2117">Y122+CL122</f>
        <v>18.899999999999999</v>
      </c>
      <c r="EZ122" s="9">
        <f t="shared" ref="EZ122:EZ126" si="2118">Z122+CM122</f>
        <v>0</v>
      </c>
      <c r="FA122" s="9">
        <f t="shared" ref="FA122:FA126" si="2119">AA122+CN122</f>
        <v>0</v>
      </c>
      <c r="FB122" s="9">
        <f t="shared" ref="FB122:FB126" si="2120">AB122+CO122</f>
        <v>0</v>
      </c>
      <c r="FC122" s="9">
        <f t="shared" ref="FC122:FC126" si="2121">AC122+CP122</f>
        <v>0</v>
      </c>
      <c r="FD122" s="9">
        <f t="shared" ref="FD122:FD126" si="2122">AD122+CQ122</f>
        <v>0</v>
      </c>
      <c r="FE122" s="9">
        <f t="shared" ref="FE122:FE126" si="2123">AE122+CR122</f>
        <v>0</v>
      </c>
      <c r="FF122" s="9">
        <f t="shared" ref="FF122:FF126" si="2124">AF122+CS122</f>
        <v>0</v>
      </c>
      <c r="FG122" s="9">
        <f t="shared" ref="FG122:FG126" si="2125">AG122+CT122</f>
        <v>0</v>
      </c>
      <c r="FH122" s="9">
        <f t="shared" ref="FH122:FH126" si="2126">AH122+CU122</f>
        <v>1</v>
      </c>
      <c r="FI122" s="9">
        <f t="shared" ref="FI122:FI126" si="2127">AI122+CV122</f>
        <v>27.333333333333332</v>
      </c>
      <c r="FJ122" s="9">
        <f t="shared" ref="FJ122:FJ126" si="2128">AJ122+CW122</f>
        <v>0</v>
      </c>
      <c r="FK122" s="9">
        <f t="shared" ref="FK122:FK126" si="2129">AK122+CX122</f>
        <v>0</v>
      </c>
      <c r="FL122" s="9">
        <f t="shared" ref="FL122:FL126" si="2130">AL122+CY122</f>
        <v>1</v>
      </c>
      <c r="FM122" s="9">
        <f t="shared" ref="FM122:FM126" si="2131">AM122+CZ122</f>
        <v>92</v>
      </c>
      <c r="FN122" s="9">
        <f t="shared" ref="FN122:FN126" si="2132">AN122+DA122</f>
        <v>0</v>
      </c>
      <c r="FO122" s="9">
        <f t="shared" ref="FO122:FO126" si="2133">AO122+DB122</f>
        <v>0</v>
      </c>
      <c r="FP122" s="9">
        <f t="shared" ref="FP122:FP126" si="2134">AP122+DC122</f>
        <v>0</v>
      </c>
      <c r="FQ122" s="9">
        <f t="shared" ref="FQ122:FQ126" si="2135">AQ122+DD122</f>
        <v>0</v>
      </c>
      <c r="FR122" s="9">
        <f t="shared" ref="FR122:FR126" si="2136">AR122+DE122</f>
        <v>0</v>
      </c>
      <c r="FS122" s="9">
        <f t="shared" ref="FS122:FS126" si="2137">AS122+DF122</f>
        <v>0</v>
      </c>
      <c r="FT122" s="9">
        <f t="shared" ref="FT122:FT126" si="2138">AT122+DG122</f>
        <v>0</v>
      </c>
      <c r="FU122" s="9">
        <f t="shared" ref="FU122:FU126" si="2139">AU122+DH122</f>
        <v>0</v>
      </c>
      <c r="FV122" s="9">
        <f t="shared" ref="FV122:FV126" si="2140">AV122+DI122</f>
        <v>0</v>
      </c>
      <c r="FW122" s="9">
        <f t="shared" ref="FW122:FW126" si="2141">AW122+DJ122</f>
        <v>0</v>
      </c>
      <c r="FX122" s="9">
        <f t="shared" ref="FX122:FX126" si="2142">AV122+DI122</f>
        <v>0</v>
      </c>
      <c r="FY122" s="9">
        <f t="shared" ref="FY122:FY126" si="2143">DL122+AY122</f>
        <v>40</v>
      </c>
      <c r="FZ122" s="9">
        <f t="shared" ref="FZ122:FZ126" si="2144">AX122+DK122</f>
        <v>2</v>
      </c>
      <c r="GA122" s="9">
        <f t="shared" ref="GA122:GA126" si="2145">DM122+AZ122</f>
        <v>0</v>
      </c>
      <c r="GB122" s="9">
        <f t="shared" ref="GB122:GB126" si="2146">AZ122+DM122</f>
        <v>0</v>
      </c>
      <c r="GC122" s="9">
        <f t="shared" ref="GC122:GC126" si="2147">BA122+DN122</f>
        <v>0</v>
      </c>
      <c r="GD122" s="9">
        <f t="shared" ref="GD122:GD126" si="2148">BB122+DO122</f>
        <v>0</v>
      </c>
      <c r="GE122" s="9">
        <f t="shared" ref="GE122:GE126" si="2149">BC122+DP122</f>
        <v>0</v>
      </c>
      <c r="GF122" s="9">
        <f t="shared" ref="GF122:GF126" si="2150">BD122+DQ122</f>
        <v>0</v>
      </c>
      <c r="GG122" s="9">
        <f t="shared" ref="GG122:GG126" si="2151">BE122+DR122</f>
        <v>0</v>
      </c>
      <c r="GH122" s="9">
        <f t="shared" ref="GH122:GH126" si="2152">BF122+DS122</f>
        <v>328.23333333333335</v>
      </c>
      <c r="GI122" s="9">
        <f t="shared" ref="GI122:GI126" si="2153">SUM(BG122+DT122)</f>
        <v>190</v>
      </c>
      <c r="GJ122" s="133"/>
      <c r="GK122" s="134"/>
      <c r="GL122" s="106"/>
      <c r="GM122" s="114"/>
      <c r="GN122" s="115"/>
      <c r="GO122" s="138"/>
      <c r="GQ122" s="9"/>
      <c r="GR122" s="9"/>
      <c r="GS122" s="1"/>
      <c r="GT122" s="128"/>
      <c r="GU122" s="32"/>
      <c r="GV122" s="4"/>
      <c r="GW122" s="4"/>
    </row>
    <row r="123" spans="1:205" ht="24.95" customHeight="1" thickBot="1" x14ac:dyDescent="0.4">
      <c r="A123" s="4"/>
      <c r="B123" s="1" t="s">
        <v>103</v>
      </c>
      <c r="C123" s="128" t="s">
        <v>91</v>
      </c>
      <c r="D123" s="127" t="s">
        <v>92</v>
      </c>
      <c r="E123" s="128" t="s">
        <v>93</v>
      </c>
      <c r="F123" s="127" t="s">
        <v>188</v>
      </c>
      <c r="G123" s="128">
        <v>1</v>
      </c>
      <c r="H123" s="128">
        <v>50</v>
      </c>
      <c r="I123" s="128">
        <v>0</v>
      </c>
      <c r="J123" s="128">
        <v>2</v>
      </c>
      <c r="K123" s="128">
        <f>SUM(J123)*2</f>
        <v>4</v>
      </c>
      <c r="L123" s="153">
        <v>20</v>
      </c>
      <c r="M123" s="129">
        <f t="shared" si="2062"/>
        <v>20</v>
      </c>
      <c r="N123" s="14">
        <v>8</v>
      </c>
      <c r="O123" s="11">
        <f t="shared" si="2063"/>
        <v>0</v>
      </c>
      <c r="P123" s="14">
        <v>10</v>
      </c>
      <c r="Q123" s="11">
        <f t="shared" si="2064"/>
        <v>20</v>
      </c>
      <c r="R123" s="14">
        <v>2</v>
      </c>
      <c r="S123" s="11">
        <f t="shared" si="2065"/>
        <v>4</v>
      </c>
      <c r="T123" s="14"/>
      <c r="U123" s="11">
        <f t="shared" si="2066"/>
        <v>0</v>
      </c>
      <c r="V123" s="14"/>
      <c r="W123" s="11">
        <f t="shared" si="2067"/>
        <v>0</v>
      </c>
      <c r="X123" s="80"/>
      <c r="Y123" s="355">
        <f>SUM(L123*15/100*J123)</f>
        <v>6</v>
      </c>
      <c r="Z123" s="14"/>
      <c r="AA123" s="11"/>
      <c r="AB123" s="14"/>
      <c r="AC123" s="80">
        <f t="shared" si="2070"/>
        <v>0</v>
      </c>
      <c r="AD123" s="14"/>
      <c r="AE123" s="82">
        <f t="shared" si="2071"/>
        <v>0</v>
      </c>
      <c r="AF123" s="14"/>
      <c r="AG123" s="11">
        <f t="shared" si="2072"/>
        <v>0</v>
      </c>
      <c r="AH123" s="14">
        <v>1</v>
      </c>
      <c r="AI123" s="80">
        <f t="shared" si="2073"/>
        <v>16.666666666666668</v>
      </c>
      <c r="AJ123" s="14"/>
      <c r="AK123" s="80">
        <f t="shared" si="2074"/>
        <v>0</v>
      </c>
      <c r="AL123" s="14"/>
      <c r="AM123" s="11">
        <f>SUM(AL123*H123*2)</f>
        <v>0</v>
      </c>
      <c r="AN123" s="14"/>
      <c r="AO123" s="11">
        <f t="shared" si="2076"/>
        <v>0</v>
      </c>
      <c r="AP123" s="14"/>
      <c r="AQ123" s="80">
        <f t="shared" si="2077"/>
        <v>0</v>
      </c>
      <c r="AR123" s="14"/>
      <c r="AS123" s="80">
        <f>SUM(J123*AR123*6)</f>
        <v>0</v>
      </c>
      <c r="AT123" s="14"/>
      <c r="AU123" s="80">
        <f t="shared" si="2078"/>
        <v>0</v>
      </c>
      <c r="AV123" s="14"/>
      <c r="AW123" s="11">
        <f t="shared" si="2079"/>
        <v>0</v>
      </c>
      <c r="AX123" s="14">
        <v>1</v>
      </c>
      <c r="AY123" s="80">
        <f>AX123*J123*8</f>
        <v>16</v>
      </c>
      <c r="AZ123" s="14"/>
      <c r="BA123" s="80">
        <f t="shared" si="2081"/>
        <v>0</v>
      </c>
      <c r="BB123" s="14"/>
      <c r="BC123" s="80">
        <f t="shared" si="2082"/>
        <v>0</v>
      </c>
      <c r="BD123" s="14"/>
      <c r="BE123" s="10">
        <f t="shared" si="2083"/>
        <v>0</v>
      </c>
      <c r="BF123" s="81">
        <f t="shared" si="2084"/>
        <v>62.666666666666671</v>
      </c>
      <c r="BG123" s="81">
        <f>BA123+AY123+AW123+AS123+AQ123+X123+W123+U123+S123+Q123+O123</f>
        <v>40</v>
      </c>
      <c r="BH123" s="81"/>
      <c r="BI123" s="81"/>
      <c r="BJ123" s="1"/>
      <c r="BK123" s="1"/>
      <c r="BL123" s="1"/>
      <c r="BM123" s="141"/>
      <c r="BN123" s="24"/>
      <c r="BO123" s="1" t="s">
        <v>117</v>
      </c>
      <c r="BP123" s="279" t="s">
        <v>83</v>
      </c>
      <c r="BQ123" s="139" t="s">
        <v>84</v>
      </c>
      <c r="BR123" s="139" t="s">
        <v>85</v>
      </c>
      <c r="BS123" s="143" t="s">
        <v>147</v>
      </c>
      <c r="BT123" s="139">
        <v>2</v>
      </c>
      <c r="BU123" s="143">
        <v>51</v>
      </c>
      <c r="BV123" s="143">
        <v>1</v>
      </c>
      <c r="BW123" s="143">
        <v>2</v>
      </c>
      <c r="BX123" s="139">
        <f>SUM(BW123)*2</f>
        <v>4</v>
      </c>
      <c r="BY123" s="1">
        <v>50</v>
      </c>
      <c r="BZ123" s="129">
        <f>SUM(CA123+CC123+CE123+CG123+CI123)</f>
        <v>50</v>
      </c>
      <c r="CA123" s="14">
        <v>32</v>
      </c>
      <c r="CB123" s="11">
        <f>SUM(CA123)*BV123</f>
        <v>32</v>
      </c>
      <c r="CC123" s="14">
        <v>18</v>
      </c>
      <c r="CD123" s="11">
        <f>BW123*CC123</f>
        <v>36</v>
      </c>
      <c r="CE123" s="14"/>
      <c r="CF123" s="11">
        <f>SUM(CE123)*BW123</f>
        <v>0</v>
      </c>
      <c r="CG123" s="220"/>
      <c r="CH123" s="11">
        <f>SUM(CG123)*BX123</f>
        <v>0</v>
      </c>
      <c r="CI123" s="14"/>
      <c r="CJ123" s="11">
        <f>SUM(CI123)*BW123*5</f>
        <v>0</v>
      </c>
      <c r="CK123" s="80">
        <f t="shared" ref="CK123" si="2154">SUM(BW123*DK123*2+BX123*DM123*2)</f>
        <v>0</v>
      </c>
      <c r="CL123" s="81">
        <f>SUM(BY123*5/100*BW123)</f>
        <v>5</v>
      </c>
      <c r="CM123" s="14"/>
      <c r="CN123" s="11"/>
      <c r="CO123" s="14"/>
      <c r="CP123" s="80">
        <f>SUM(CO123)*3*BU123/5</f>
        <v>0</v>
      </c>
      <c r="CQ123" s="14"/>
      <c r="CR123" s="82">
        <f t="shared" ref="CR123" si="2155">SUM(CQ123*BU123*(30+4))</f>
        <v>0</v>
      </c>
      <c r="CS123" s="14"/>
      <c r="CT123" s="11">
        <f>SUM(CS123*BU123*3)</f>
        <v>0</v>
      </c>
      <c r="CU123" s="14"/>
      <c r="CV123" s="80">
        <f>SUM(CU123*BU123/3)</f>
        <v>0</v>
      </c>
      <c r="CW123" s="14"/>
      <c r="CX123" s="80">
        <f>SUM(CW123*BU123*2/3)</f>
        <v>0</v>
      </c>
      <c r="CY123" s="14">
        <v>1</v>
      </c>
      <c r="CZ123" s="11">
        <f>SUM(CY123*BU123)*2</f>
        <v>102</v>
      </c>
      <c r="DA123" s="14"/>
      <c r="DB123" s="11">
        <f>SUM(DA123*BW123)</f>
        <v>0</v>
      </c>
      <c r="DC123" s="14"/>
      <c r="DD123" s="80">
        <f>SUM(DC123*BU123*2)</f>
        <v>0</v>
      </c>
      <c r="DE123" s="14">
        <v>1</v>
      </c>
      <c r="DF123" s="80">
        <f>DE123*BW123*6</f>
        <v>12</v>
      </c>
      <c r="DG123" s="14"/>
      <c r="DH123" s="80">
        <f t="shared" ref="DH123" si="2156">DG123*BU123/3</f>
        <v>0</v>
      </c>
      <c r="DI123" s="14"/>
      <c r="DJ123" s="11">
        <f>SUM(BW123*DI123*6)</f>
        <v>0</v>
      </c>
      <c r="DK123" s="14"/>
      <c r="DL123" s="80">
        <f>SUM(BW123*DK123*8)</f>
        <v>0</v>
      </c>
      <c r="DM123" s="14"/>
      <c r="DN123" s="80">
        <f>SUM(DM123*BX123*5*6)</f>
        <v>0</v>
      </c>
      <c r="DO123" s="14"/>
      <c r="DP123" s="80">
        <f>SUM(DO123*BX123*4*6)</f>
        <v>0</v>
      </c>
      <c r="DQ123" s="14"/>
      <c r="DR123" s="10">
        <f t="shared" ref="DR123" si="2157">SUM(DQ123*50)</f>
        <v>0</v>
      </c>
      <c r="DS123" s="81">
        <f t="shared" ref="DS123" si="2158">CB123+CD123+CF123+CH123+CJ123+CK123+CL123+CN123+CP123+CR123+CT123+CV123+CX123+CZ123+DB123+DD123+DF123+DH123+DJ123+DL123+DN123+DP123+DR123</f>
        <v>187</v>
      </c>
      <c r="DT123" s="81">
        <f t="shared" ref="DT123" si="2159">DP123+DN123+DL123+DJ123+DF123+DD123+CK123+CJ123+CH123+CF123+CD123+CB123</f>
        <v>80</v>
      </c>
      <c r="DU123" s="112">
        <f t="shared" si="1202"/>
        <v>80</v>
      </c>
      <c r="DV123" s="178"/>
      <c r="DW123" s="4"/>
      <c r="DX123" s="4"/>
      <c r="DY123" s="4"/>
      <c r="DZ123" s="141"/>
      <c r="EA123" s="24"/>
      <c r="EB123" s="10"/>
      <c r="EC123" s="167"/>
      <c r="ED123" s="167"/>
      <c r="EE123" s="4"/>
      <c r="EF123" s="4"/>
      <c r="EG123" s="4"/>
      <c r="EH123" s="4"/>
      <c r="EI123" s="4"/>
      <c r="EJ123" s="4"/>
      <c r="EK123" s="4"/>
      <c r="EL123" s="4"/>
      <c r="EM123" s="4"/>
      <c r="EN123" s="4"/>
      <c r="EO123" s="9">
        <f t="shared" si="2107"/>
        <v>32</v>
      </c>
      <c r="EP123" s="9">
        <f t="shared" si="2108"/>
        <v>28</v>
      </c>
      <c r="EQ123" s="9">
        <f t="shared" si="2109"/>
        <v>56</v>
      </c>
      <c r="ER123" s="9">
        <f t="shared" si="2110"/>
        <v>2</v>
      </c>
      <c r="ES123" s="9">
        <f t="shared" si="2111"/>
        <v>4</v>
      </c>
      <c r="ET123" s="9">
        <f t="shared" si="2112"/>
        <v>0</v>
      </c>
      <c r="EU123" s="9">
        <f t="shared" si="2113"/>
        <v>0</v>
      </c>
      <c r="EV123" s="9">
        <f t="shared" si="2114"/>
        <v>0</v>
      </c>
      <c r="EW123" s="9">
        <f t="shared" si="2115"/>
        <v>0</v>
      </c>
      <c r="EX123" s="9">
        <f t="shared" si="2116"/>
        <v>0</v>
      </c>
      <c r="EY123" s="9">
        <f t="shared" si="2117"/>
        <v>11</v>
      </c>
      <c r="EZ123" s="9">
        <f t="shared" si="2118"/>
        <v>0</v>
      </c>
      <c r="FA123" s="9">
        <f t="shared" si="2119"/>
        <v>0</v>
      </c>
      <c r="FB123" s="9">
        <f t="shared" si="2120"/>
        <v>0</v>
      </c>
      <c r="FC123" s="9">
        <f t="shared" si="2121"/>
        <v>0</v>
      </c>
      <c r="FD123" s="9">
        <f t="shared" si="2122"/>
        <v>0</v>
      </c>
      <c r="FE123" s="9">
        <f t="shared" si="2123"/>
        <v>0</v>
      </c>
      <c r="FF123" s="9">
        <f t="shared" si="2124"/>
        <v>0</v>
      </c>
      <c r="FG123" s="9">
        <f t="shared" si="2125"/>
        <v>0</v>
      </c>
      <c r="FH123" s="9">
        <f t="shared" si="2126"/>
        <v>1</v>
      </c>
      <c r="FI123" s="9">
        <f t="shared" si="2127"/>
        <v>16.666666666666668</v>
      </c>
      <c r="FJ123" s="9">
        <f t="shared" si="2128"/>
        <v>0</v>
      </c>
      <c r="FK123" s="9">
        <f t="shared" si="2129"/>
        <v>0</v>
      </c>
      <c r="FL123" s="9">
        <f t="shared" si="2130"/>
        <v>1</v>
      </c>
      <c r="FM123" s="9">
        <f t="shared" si="2131"/>
        <v>102</v>
      </c>
      <c r="FN123" s="9">
        <f t="shared" si="2132"/>
        <v>0</v>
      </c>
      <c r="FO123" s="9">
        <f t="shared" si="2133"/>
        <v>0</v>
      </c>
      <c r="FP123" s="9">
        <f t="shared" si="2134"/>
        <v>0</v>
      </c>
      <c r="FQ123" s="9">
        <f t="shared" si="2135"/>
        <v>0</v>
      </c>
      <c r="FR123" s="9">
        <f t="shared" si="2136"/>
        <v>1</v>
      </c>
      <c r="FS123" s="9">
        <f t="shared" si="2137"/>
        <v>12</v>
      </c>
      <c r="FT123" s="9">
        <f t="shared" si="2138"/>
        <v>0</v>
      </c>
      <c r="FU123" s="9">
        <f t="shared" si="2139"/>
        <v>0</v>
      </c>
      <c r="FV123" s="9">
        <f t="shared" si="2140"/>
        <v>0</v>
      </c>
      <c r="FW123" s="9">
        <f t="shared" si="2141"/>
        <v>0</v>
      </c>
      <c r="FX123" s="9">
        <f t="shared" si="2142"/>
        <v>0</v>
      </c>
      <c r="FY123" s="9">
        <f t="shared" si="2143"/>
        <v>16</v>
      </c>
      <c r="FZ123" s="9">
        <f t="shared" si="2144"/>
        <v>1</v>
      </c>
      <c r="GA123" s="9">
        <f t="shared" si="2145"/>
        <v>0</v>
      </c>
      <c r="GB123" s="9">
        <f t="shared" si="2146"/>
        <v>0</v>
      </c>
      <c r="GC123" s="9">
        <f t="shared" si="2147"/>
        <v>0</v>
      </c>
      <c r="GD123" s="9">
        <f t="shared" si="2148"/>
        <v>0</v>
      </c>
      <c r="GE123" s="9">
        <f t="shared" si="2149"/>
        <v>0</v>
      </c>
      <c r="GF123" s="9">
        <f t="shared" si="2150"/>
        <v>0</v>
      </c>
      <c r="GG123" s="9">
        <f t="shared" si="2151"/>
        <v>0</v>
      </c>
      <c r="GH123" s="9">
        <f t="shared" si="2152"/>
        <v>249.66666666666669</v>
      </c>
      <c r="GI123" s="9">
        <f t="shared" si="2153"/>
        <v>120</v>
      </c>
      <c r="GJ123" s="133"/>
      <c r="GK123" s="134"/>
      <c r="GL123" s="106"/>
      <c r="GM123" s="114"/>
      <c r="GN123" s="115"/>
      <c r="GO123" s="138"/>
      <c r="GQ123" s="9"/>
      <c r="GR123" s="9"/>
      <c r="GS123" s="1"/>
      <c r="GT123" s="128"/>
      <c r="GU123" s="32"/>
      <c r="GV123" s="4"/>
      <c r="GW123" s="4"/>
    </row>
    <row r="124" spans="1:205" ht="24.95" customHeight="1" thickBot="1" x14ac:dyDescent="0.4">
      <c r="A124" s="24"/>
      <c r="B124" s="154"/>
      <c r="C124" s="166"/>
      <c r="D124" s="205"/>
      <c r="E124" s="166"/>
      <c r="F124" s="166"/>
      <c r="G124" s="166"/>
      <c r="H124" s="166"/>
      <c r="I124" s="166"/>
      <c r="J124" s="166"/>
      <c r="K124" s="166"/>
      <c r="L124" s="166"/>
      <c r="M124" s="166"/>
      <c r="N124" s="166"/>
      <c r="O124" s="166"/>
      <c r="P124" s="166"/>
      <c r="Q124" s="166"/>
      <c r="R124" s="166"/>
      <c r="S124" s="166"/>
      <c r="T124" s="166"/>
      <c r="U124" s="166"/>
      <c r="V124" s="166"/>
      <c r="W124" s="166"/>
      <c r="X124" s="166"/>
      <c r="Y124" s="346"/>
      <c r="Z124" s="166"/>
      <c r="AA124" s="166"/>
      <c r="AB124" s="166"/>
      <c r="AC124" s="166"/>
      <c r="AD124" s="166"/>
      <c r="AE124" s="166"/>
      <c r="AF124" s="166"/>
      <c r="AG124" s="166"/>
      <c r="AH124" s="166"/>
      <c r="AI124" s="166"/>
      <c r="AJ124" s="166"/>
      <c r="AK124" s="166"/>
      <c r="AL124" s="166"/>
      <c r="AM124" s="166"/>
      <c r="AN124" s="166"/>
      <c r="AO124" s="166"/>
      <c r="AP124" s="166"/>
      <c r="AQ124" s="166"/>
      <c r="AR124" s="166"/>
      <c r="AS124" s="166"/>
      <c r="AT124" s="166"/>
      <c r="AU124" s="166"/>
      <c r="AV124" s="166"/>
      <c r="AW124" s="166"/>
      <c r="AX124" s="166"/>
      <c r="AY124" s="166"/>
      <c r="AZ124" s="166"/>
      <c r="BA124" s="166"/>
      <c r="BB124" s="166"/>
      <c r="BC124" s="166"/>
      <c r="BD124" s="166"/>
      <c r="BE124" s="166"/>
      <c r="BF124" s="164"/>
      <c r="BG124" s="165"/>
      <c r="BH124" s="166"/>
      <c r="BI124" s="253"/>
      <c r="BJ124" s="1"/>
      <c r="BK124" s="1"/>
      <c r="BL124" s="1"/>
      <c r="BM124" s="141"/>
      <c r="BN124" s="24"/>
      <c r="BO124" s="1" t="s">
        <v>117</v>
      </c>
      <c r="BP124" s="279" t="s">
        <v>83</v>
      </c>
      <c r="BQ124" s="139" t="s">
        <v>84</v>
      </c>
      <c r="BR124" s="139" t="s">
        <v>148</v>
      </c>
      <c r="BS124" s="143" t="s">
        <v>89</v>
      </c>
      <c r="BT124" s="139">
        <v>2</v>
      </c>
      <c r="BU124" s="143">
        <v>12</v>
      </c>
      <c r="BV124" s="143">
        <v>1</v>
      </c>
      <c r="BW124" s="143">
        <v>1</v>
      </c>
      <c r="BX124" s="128">
        <v>1</v>
      </c>
      <c r="BY124" s="1">
        <v>40</v>
      </c>
      <c r="BZ124" s="129">
        <f t="shared" ref="BZ124:BZ126" si="2160">SUM(CA124+CC124+CE124+CG124+CI124)</f>
        <v>40</v>
      </c>
      <c r="CA124" s="14">
        <v>30</v>
      </c>
      <c r="CB124" s="11">
        <f t="shared" ref="CB124:CB126" si="2161">SUM(CA124)*BV124</f>
        <v>30</v>
      </c>
      <c r="CC124" s="14">
        <v>10</v>
      </c>
      <c r="CD124" s="11">
        <f t="shared" ref="CD124:CD126" si="2162">BW124*CC124</f>
        <v>10</v>
      </c>
      <c r="CE124" s="14"/>
      <c r="CF124" s="11">
        <f t="shared" ref="CF124:CF126" si="2163">SUM(CE124)*BW124</f>
        <v>0</v>
      </c>
      <c r="CG124" s="14"/>
      <c r="CH124" s="11">
        <f t="shared" ref="CH124:CH126" si="2164">SUM(CG124)*BX124</f>
        <v>0</v>
      </c>
      <c r="CI124" s="14"/>
      <c r="CJ124" s="11">
        <f t="shared" ref="CJ124:CJ126" si="2165">SUM(CI124)*BW124*5</f>
        <v>0</v>
      </c>
      <c r="CK124" s="80">
        <f>SUM(BW124*DK124*2+BX124*DM124*2)</f>
        <v>0</v>
      </c>
      <c r="CL124" s="81">
        <f t="shared" ref="CL124" si="2166">SUM(BY124*5/100*BW124)</f>
        <v>2</v>
      </c>
      <c r="CM124" s="14"/>
      <c r="CN124" s="11"/>
      <c r="CO124" s="14"/>
      <c r="CP124" s="80">
        <f t="shared" ref="CP124:CP125" si="2167">SUM(CO124)*3*BU124/5</f>
        <v>0</v>
      </c>
      <c r="CQ124" s="14"/>
      <c r="CR124" s="82">
        <f>SUM(CQ124*BU124*(30+4))</f>
        <v>0</v>
      </c>
      <c r="CS124" s="14"/>
      <c r="CT124" s="11">
        <f t="shared" ref="CT124:CT125" si="2168">SUM(CS124*BU124*3)</f>
        <v>0</v>
      </c>
      <c r="CU124" s="14"/>
      <c r="CV124" s="80">
        <f t="shared" ref="CV124:CV126" si="2169">SUM(CU124*BU124/3)</f>
        <v>0</v>
      </c>
      <c r="CW124" s="14"/>
      <c r="CX124" s="80">
        <f t="shared" ref="CX124" si="2170">SUM(CW124*BU124*2/3)</f>
        <v>0</v>
      </c>
      <c r="CY124" s="14">
        <v>1</v>
      </c>
      <c r="CZ124" s="11">
        <f>SUM(CY124*BU124)*2</f>
        <v>24</v>
      </c>
      <c r="DA124" s="14"/>
      <c r="DB124" s="11">
        <f t="shared" ref="DB124" si="2171">SUM(DA124*BW124)</f>
        <v>0</v>
      </c>
      <c r="DC124" s="14"/>
      <c r="DD124" s="80">
        <f t="shared" ref="DD124" si="2172">SUM(DC124*BU124*2)</f>
        <v>0</v>
      </c>
      <c r="DE124" s="14">
        <v>1</v>
      </c>
      <c r="DF124" s="80">
        <f>SUM(DE124*BU124/3)</f>
        <v>4</v>
      </c>
      <c r="DG124" s="14"/>
      <c r="DH124" s="80">
        <f t="shared" ref="DH124" si="2173">DG124*BU124/3</f>
        <v>0</v>
      </c>
      <c r="DI124" s="14"/>
      <c r="DJ124" s="11">
        <f>SUM(BW124*DI124*6)</f>
        <v>0</v>
      </c>
      <c r="DK124" s="14"/>
      <c r="DL124" s="80">
        <f t="shared" ref="DL124" si="2174">SUM(BW124*DK124*8)</f>
        <v>0</v>
      </c>
      <c r="DM124" s="14"/>
      <c r="DN124" s="80">
        <f t="shared" ref="DN124" si="2175">SUM(DM124*BX124*5*6)</f>
        <v>0</v>
      </c>
      <c r="DO124" s="14"/>
      <c r="DP124" s="80">
        <f t="shared" ref="DP124" si="2176">SUM(DO124*BX124*4*6)</f>
        <v>0</v>
      </c>
      <c r="DQ124" s="14"/>
      <c r="DR124" s="10">
        <f>SUM(DQ124*50)</f>
        <v>0</v>
      </c>
      <c r="DS124" s="81">
        <f t="shared" ref="DS124" si="2177">CB124+CD124+CF124+CH124+CJ124+CK124+CL124+CN124+CP124+CR124+CT124+CV124+CX124+CZ124+DB124+DD124+DF124+DH124+DJ124+DL124+DN124+DP124+DR124</f>
        <v>70</v>
      </c>
      <c r="DT124" s="81">
        <f t="shared" ref="DT124" si="2178">DP124+DN124+DL124+DJ124+DF124+DD124+CK124+CJ124+CH124+CF124+CD124+CB124</f>
        <v>44</v>
      </c>
      <c r="DU124" s="112">
        <f t="shared" si="1202"/>
        <v>44</v>
      </c>
      <c r="DV124" s="140"/>
      <c r="DW124" s="4"/>
      <c r="DX124" s="4"/>
      <c r="DY124" s="4"/>
      <c r="DZ124" s="141"/>
      <c r="EA124" s="24"/>
      <c r="EB124" s="117"/>
      <c r="EC124" s="117"/>
      <c r="ED124" s="4"/>
      <c r="EE124" s="4"/>
      <c r="EF124" s="4"/>
      <c r="EG124" s="4"/>
      <c r="EH124" s="4"/>
      <c r="EI124" s="4"/>
      <c r="EJ124" s="4"/>
      <c r="EK124" s="4"/>
      <c r="EL124" s="101"/>
      <c r="EM124" s="101"/>
      <c r="EN124" s="101"/>
      <c r="EO124" s="9">
        <f t="shared" si="2107"/>
        <v>30</v>
      </c>
      <c r="EP124" s="9">
        <f t="shared" si="2108"/>
        <v>10</v>
      </c>
      <c r="EQ124" s="9">
        <f t="shared" si="2109"/>
        <v>10</v>
      </c>
      <c r="ER124" s="9">
        <f t="shared" si="2110"/>
        <v>0</v>
      </c>
      <c r="ES124" s="9">
        <f t="shared" si="2111"/>
        <v>0</v>
      </c>
      <c r="ET124" s="9">
        <f t="shared" si="2112"/>
        <v>0</v>
      </c>
      <c r="EU124" s="9">
        <f t="shared" si="2113"/>
        <v>0</v>
      </c>
      <c r="EV124" s="9">
        <f t="shared" si="2114"/>
        <v>0</v>
      </c>
      <c r="EW124" s="9">
        <f t="shared" si="2115"/>
        <v>0</v>
      </c>
      <c r="EX124" s="9">
        <f t="shared" si="2116"/>
        <v>0</v>
      </c>
      <c r="EY124" s="9">
        <f t="shared" si="2117"/>
        <v>2</v>
      </c>
      <c r="EZ124" s="9">
        <f t="shared" si="2118"/>
        <v>0</v>
      </c>
      <c r="FA124" s="9">
        <f t="shared" si="2119"/>
        <v>0</v>
      </c>
      <c r="FB124" s="9">
        <f t="shared" si="2120"/>
        <v>0</v>
      </c>
      <c r="FC124" s="9">
        <f t="shared" si="2121"/>
        <v>0</v>
      </c>
      <c r="FD124" s="9">
        <f t="shared" si="2122"/>
        <v>0</v>
      </c>
      <c r="FE124" s="9">
        <f t="shared" si="2123"/>
        <v>0</v>
      </c>
      <c r="FF124" s="9">
        <f t="shared" si="2124"/>
        <v>0</v>
      </c>
      <c r="FG124" s="9">
        <f t="shared" si="2125"/>
        <v>0</v>
      </c>
      <c r="FH124" s="9">
        <f t="shared" si="2126"/>
        <v>0</v>
      </c>
      <c r="FI124" s="9">
        <f t="shared" si="2127"/>
        <v>0</v>
      </c>
      <c r="FJ124" s="9">
        <f t="shared" si="2128"/>
        <v>0</v>
      </c>
      <c r="FK124" s="9">
        <f t="shared" si="2129"/>
        <v>0</v>
      </c>
      <c r="FL124" s="9">
        <f t="shared" si="2130"/>
        <v>1</v>
      </c>
      <c r="FM124" s="9">
        <f t="shared" si="2131"/>
        <v>24</v>
      </c>
      <c r="FN124" s="9">
        <f t="shared" si="2132"/>
        <v>0</v>
      </c>
      <c r="FO124" s="9">
        <f t="shared" si="2133"/>
        <v>0</v>
      </c>
      <c r="FP124" s="9">
        <f t="shared" si="2134"/>
        <v>0</v>
      </c>
      <c r="FQ124" s="9">
        <f t="shared" si="2135"/>
        <v>0</v>
      </c>
      <c r="FR124" s="9">
        <f t="shared" si="2136"/>
        <v>1</v>
      </c>
      <c r="FS124" s="9">
        <f t="shared" si="2137"/>
        <v>4</v>
      </c>
      <c r="FT124" s="9">
        <f t="shared" si="2138"/>
        <v>0</v>
      </c>
      <c r="FU124" s="9">
        <f t="shared" si="2139"/>
        <v>0</v>
      </c>
      <c r="FV124" s="9">
        <f t="shared" si="2140"/>
        <v>0</v>
      </c>
      <c r="FW124" s="9">
        <f t="shared" si="2141"/>
        <v>0</v>
      </c>
      <c r="FX124" s="9">
        <f t="shared" si="2142"/>
        <v>0</v>
      </c>
      <c r="FY124" s="9">
        <f t="shared" si="2143"/>
        <v>0</v>
      </c>
      <c r="FZ124" s="9">
        <f t="shared" si="2144"/>
        <v>0</v>
      </c>
      <c r="GA124" s="9">
        <f t="shared" si="2145"/>
        <v>0</v>
      </c>
      <c r="GB124" s="9">
        <f t="shared" si="2146"/>
        <v>0</v>
      </c>
      <c r="GC124" s="9">
        <f t="shared" si="2147"/>
        <v>0</v>
      </c>
      <c r="GD124" s="9">
        <f t="shared" si="2148"/>
        <v>0</v>
      </c>
      <c r="GE124" s="9">
        <f t="shared" si="2149"/>
        <v>0</v>
      </c>
      <c r="GF124" s="9">
        <f t="shared" si="2150"/>
        <v>0</v>
      </c>
      <c r="GG124" s="9">
        <f t="shared" si="2151"/>
        <v>0</v>
      </c>
      <c r="GH124" s="9">
        <f t="shared" si="2152"/>
        <v>70</v>
      </c>
      <c r="GI124" s="9">
        <f t="shared" si="2153"/>
        <v>44</v>
      </c>
      <c r="GJ124" s="133"/>
      <c r="GK124" s="134"/>
      <c r="GL124" s="106"/>
      <c r="GM124" s="114"/>
      <c r="GN124" s="115"/>
      <c r="GO124" s="138"/>
      <c r="GQ124" s="9"/>
      <c r="GR124" s="9"/>
      <c r="GS124" s="1"/>
      <c r="GT124" s="128"/>
      <c r="GU124" s="32"/>
      <c r="GV124" s="4"/>
      <c r="GW124" s="4"/>
    </row>
    <row r="125" spans="1:205" ht="24.95" customHeight="1" x14ac:dyDescent="0.35">
      <c r="A125" s="24"/>
      <c r="B125" s="1" t="s">
        <v>183</v>
      </c>
      <c r="C125" s="127" t="s">
        <v>91</v>
      </c>
      <c r="D125" s="139" t="s">
        <v>84</v>
      </c>
      <c r="E125" s="143" t="s">
        <v>113</v>
      </c>
      <c r="F125" s="139" t="s">
        <v>185</v>
      </c>
      <c r="G125" s="127">
        <v>10</v>
      </c>
      <c r="H125" s="128">
        <v>1</v>
      </c>
      <c r="I125" s="128"/>
      <c r="J125" s="128"/>
      <c r="K125" s="128"/>
      <c r="L125" s="1"/>
      <c r="M125" s="129">
        <f t="shared" ref="M125" si="2179">SUM(N125+P125+R125+T125+V125)</f>
        <v>0</v>
      </c>
      <c r="N125" s="14"/>
      <c r="O125" s="11">
        <f t="shared" ref="O125" si="2180">SUM(N125)*I125</f>
        <v>0</v>
      </c>
      <c r="P125" s="14"/>
      <c r="Q125" s="11">
        <f t="shared" ref="Q125" si="2181">J125*P125</f>
        <v>0</v>
      </c>
      <c r="R125" s="14"/>
      <c r="S125" s="11">
        <f t="shared" ref="S125" si="2182">SUM(R125)*J125</f>
        <v>0</v>
      </c>
      <c r="T125" s="14"/>
      <c r="U125" s="11">
        <f t="shared" ref="U125" si="2183">SUM(T125)*K125</f>
        <v>0</v>
      </c>
      <c r="V125" s="14"/>
      <c r="W125" s="11">
        <f t="shared" ref="W125" si="2184">SUM(V125)*J125*5</f>
        <v>0</v>
      </c>
      <c r="X125" s="80">
        <v>0</v>
      </c>
      <c r="Y125" s="337">
        <f t="shared" ref="Y125" si="2185">L125*J125*0.05</f>
        <v>0</v>
      </c>
      <c r="Z125" s="14"/>
      <c r="AA125" s="11"/>
      <c r="AB125" s="14"/>
      <c r="AC125" s="80">
        <f t="shared" ref="AC125" si="2186">SUM(AB125)*3*H125/5</f>
        <v>0</v>
      </c>
      <c r="AD125" s="14">
        <v>1</v>
      </c>
      <c r="AE125" s="82">
        <f>SUM(AD125*H125*(15))</f>
        <v>15</v>
      </c>
      <c r="AF125" s="14"/>
      <c r="AG125" s="11">
        <f t="shared" ref="AG125" si="2187">SUM(AF125*H125*3)</f>
        <v>0</v>
      </c>
      <c r="AH125" s="14"/>
      <c r="AI125" s="80">
        <f t="shared" ref="AI125" si="2188">SUM(AH125*H125/3)</f>
        <v>0</v>
      </c>
      <c r="AJ125" s="14"/>
      <c r="AK125" s="80">
        <f t="shared" ref="AK125" si="2189">SUM(AJ125*H125*2/3)</f>
        <v>0</v>
      </c>
      <c r="AL125" s="14"/>
      <c r="AM125" s="11">
        <f t="shared" ref="AM125" si="2190">SUM(AL125*H125)</f>
        <v>0</v>
      </c>
      <c r="AN125" s="14"/>
      <c r="AO125" s="11">
        <f t="shared" ref="AO125" si="2191">SUM(AN125*J125)</f>
        <v>0</v>
      </c>
      <c r="AP125" s="14"/>
      <c r="AQ125" s="80">
        <f t="shared" ref="AQ125" si="2192">SUM(AP125*H125*2)</f>
        <v>0</v>
      </c>
      <c r="AR125" s="14"/>
      <c r="AS125" s="80">
        <f t="shared" ref="AS125" si="2193">SUM(J125*AR125*6)</f>
        <v>0</v>
      </c>
      <c r="AT125" s="14"/>
      <c r="AU125" s="80">
        <f t="shared" ref="AU125" si="2194">AT125*H125/3</f>
        <v>0</v>
      </c>
      <c r="AV125" s="14"/>
      <c r="AW125" s="11">
        <f>SUM(AV125*H125/3)</f>
        <v>0</v>
      </c>
      <c r="AX125" s="14"/>
      <c r="AY125" s="80">
        <f t="shared" ref="AY125" si="2195">SUM(J125*AX125*8)</f>
        <v>0</v>
      </c>
      <c r="AZ125" s="14"/>
      <c r="BA125" s="80">
        <f>AZ125*3*K125*8</f>
        <v>0</v>
      </c>
      <c r="BB125" s="14"/>
      <c r="BC125" s="80">
        <f t="shared" ref="BC125" si="2196">SUM(BB125*K125*4*6)</f>
        <v>0</v>
      </c>
      <c r="BD125" s="14"/>
      <c r="BE125" s="10">
        <f t="shared" ref="BE125" si="2197">SUM(BD125*50)</f>
        <v>0</v>
      </c>
      <c r="BF125" s="81">
        <f t="shared" ref="BF125" si="2198">O125+Q125+S125+U125+W125+X125+Y125+AA125+AC125+AE125+AG125+AI125+AK125+AM125+AO125+AQ125+AS125+AU125+AW125+AY125+BA125+BC125+BE125</f>
        <v>15</v>
      </c>
      <c r="BG125" s="81">
        <f t="shared" ref="BG125" si="2199">BC125+BA125+AY125+AW125+AS125+AQ125+X125+W125+U125+S125+Q125+O125</f>
        <v>0</v>
      </c>
      <c r="BH125" s="81"/>
      <c r="BI125" s="81"/>
      <c r="BJ125" s="4"/>
      <c r="BK125" s="4"/>
      <c r="BL125" s="4"/>
      <c r="BM125" s="141"/>
      <c r="BN125" s="24"/>
      <c r="BO125" s="1" t="s">
        <v>90</v>
      </c>
      <c r="BP125" s="279" t="s">
        <v>83</v>
      </c>
      <c r="BQ125" s="139" t="s">
        <v>84</v>
      </c>
      <c r="BR125" s="139" t="s">
        <v>148</v>
      </c>
      <c r="BS125" s="143" t="s">
        <v>89</v>
      </c>
      <c r="BT125" s="127">
        <v>2</v>
      </c>
      <c r="BU125" s="143">
        <v>12</v>
      </c>
      <c r="BV125" s="143">
        <v>1</v>
      </c>
      <c r="BW125" s="143">
        <v>1</v>
      </c>
      <c r="BX125" s="128">
        <v>1</v>
      </c>
      <c r="BY125" s="1">
        <v>40</v>
      </c>
      <c r="BZ125" s="129">
        <f t="shared" si="2160"/>
        <v>40</v>
      </c>
      <c r="CA125" s="14">
        <v>16</v>
      </c>
      <c r="CB125" s="11">
        <f t="shared" si="2161"/>
        <v>16</v>
      </c>
      <c r="CC125" s="14">
        <v>24</v>
      </c>
      <c r="CD125" s="11">
        <f t="shared" si="2162"/>
        <v>24</v>
      </c>
      <c r="CE125" s="14"/>
      <c r="CF125" s="11">
        <f t="shared" si="2163"/>
        <v>0</v>
      </c>
      <c r="CG125" s="14"/>
      <c r="CH125" s="11">
        <f t="shared" si="2164"/>
        <v>0</v>
      </c>
      <c r="CI125" s="14"/>
      <c r="CJ125" s="11">
        <f t="shared" si="2165"/>
        <v>0</v>
      </c>
      <c r="CK125" s="80">
        <f t="shared" ref="CK125" si="2200">SUM(BW125*DK125*2+BX125*DM125*2)</f>
        <v>0</v>
      </c>
      <c r="CL125" s="81">
        <f t="shared" ref="CL125" si="2201">SUM(BY125*5/100*BW125)</f>
        <v>2</v>
      </c>
      <c r="CM125" s="14"/>
      <c r="CN125" s="11"/>
      <c r="CO125" s="14"/>
      <c r="CP125" s="80">
        <f t="shared" si="2167"/>
        <v>0</v>
      </c>
      <c r="CQ125" s="14"/>
      <c r="CR125" s="82">
        <f t="shared" ref="CR125" si="2202">SUM(CQ125*BU125*(30+4))</f>
        <v>0</v>
      </c>
      <c r="CS125" s="14"/>
      <c r="CT125" s="11">
        <f t="shared" si="2168"/>
        <v>0</v>
      </c>
      <c r="CU125" s="14"/>
      <c r="CV125" s="80">
        <f t="shared" si="2169"/>
        <v>0</v>
      </c>
      <c r="CW125" s="14"/>
      <c r="CX125" s="80">
        <f t="shared" ref="CX125" si="2203">SUM(CW125*BU125*2/3)</f>
        <v>0</v>
      </c>
      <c r="CY125" s="14">
        <v>1</v>
      </c>
      <c r="CZ125" s="11">
        <f>SUM(CY125*BU125)*2</f>
        <v>24</v>
      </c>
      <c r="DA125" s="14"/>
      <c r="DB125" s="11">
        <f t="shared" ref="DB125:DB126" si="2204">SUM(DA125*BW125)</f>
        <v>0</v>
      </c>
      <c r="DC125" s="14"/>
      <c r="DD125" s="80">
        <f t="shared" ref="DD125" si="2205">SUM(DC125*BU125*2)</f>
        <v>0</v>
      </c>
      <c r="DE125" s="14">
        <v>1</v>
      </c>
      <c r="DF125" s="80">
        <f>SUM(DE125*BU125/3)</f>
        <v>4</v>
      </c>
      <c r="DG125" s="14"/>
      <c r="DH125" s="80">
        <f>DG125*BU125/3</f>
        <v>0</v>
      </c>
      <c r="DI125" s="14"/>
      <c r="DJ125" s="11">
        <f t="shared" ref="DJ125" si="2206">SUM(BW125*DI125*6)</f>
        <v>0</v>
      </c>
      <c r="DK125" s="14"/>
      <c r="DL125" s="80">
        <f t="shared" ref="DL125" si="2207">SUM(DK125*BU125/3)</f>
        <v>0</v>
      </c>
      <c r="DM125" s="14"/>
      <c r="DN125" s="80">
        <f t="shared" ref="DN125" si="2208">SUM(DM125*BX125*5*6)</f>
        <v>0</v>
      </c>
      <c r="DO125" s="14"/>
      <c r="DP125" s="80">
        <f t="shared" ref="DP125" si="2209">SUM(DO125*BX125*4*6)</f>
        <v>0</v>
      </c>
      <c r="DQ125" s="14"/>
      <c r="DR125" s="10">
        <f t="shared" ref="DR125:DR126" si="2210">SUM(DQ125*50)</f>
        <v>0</v>
      </c>
      <c r="DS125" s="81">
        <f>CB125+CD125+CF125+CH125+CJ125+CK125+CL125+CN125+CP125+CR125+CT125+CV125+CX125+CZ125+DB125+DD125+DF125+DH125+DJ125+DL125+DN125+DP125+DR125</f>
        <v>70</v>
      </c>
      <c r="DT125" s="81">
        <f>DP125+DN125+DL125+DJ125+DF125+DD125+CK125+CJ125+CH125+CF125+CD125+CB125</f>
        <v>44</v>
      </c>
      <c r="DU125" s="112">
        <f t="shared" si="1202"/>
        <v>44</v>
      </c>
      <c r="DV125" s="140"/>
      <c r="DW125" s="4"/>
      <c r="DX125" s="4"/>
      <c r="DY125" s="4"/>
      <c r="DZ125" s="141"/>
      <c r="EA125" s="24"/>
      <c r="EB125" s="289"/>
      <c r="EC125" s="142"/>
      <c r="ED125" s="142"/>
      <c r="EE125" s="4"/>
      <c r="EF125" s="4"/>
      <c r="EG125" s="4"/>
      <c r="EH125" s="4"/>
      <c r="EI125" s="4"/>
      <c r="EJ125" s="4"/>
      <c r="EK125" s="4"/>
      <c r="EL125" s="4"/>
      <c r="EM125" s="4"/>
      <c r="EN125" s="4"/>
      <c r="EO125" s="9">
        <f t="shared" si="2107"/>
        <v>16</v>
      </c>
      <c r="EP125" s="9">
        <f t="shared" si="2108"/>
        <v>24</v>
      </c>
      <c r="EQ125" s="9">
        <f t="shared" si="2109"/>
        <v>24</v>
      </c>
      <c r="ER125" s="9">
        <f t="shared" si="2110"/>
        <v>0</v>
      </c>
      <c r="ES125" s="9">
        <f t="shared" si="2111"/>
        <v>0</v>
      </c>
      <c r="ET125" s="9">
        <f t="shared" si="2112"/>
        <v>0</v>
      </c>
      <c r="EU125" s="9">
        <f t="shared" si="2113"/>
        <v>0</v>
      </c>
      <c r="EV125" s="9">
        <f t="shared" si="2114"/>
        <v>0</v>
      </c>
      <c r="EW125" s="9">
        <f t="shared" si="2115"/>
        <v>0</v>
      </c>
      <c r="EX125" s="9">
        <f t="shared" si="2116"/>
        <v>0</v>
      </c>
      <c r="EY125" s="9">
        <f t="shared" si="2117"/>
        <v>2</v>
      </c>
      <c r="EZ125" s="9">
        <f t="shared" si="2118"/>
        <v>0</v>
      </c>
      <c r="FA125" s="9">
        <f t="shared" si="2119"/>
        <v>0</v>
      </c>
      <c r="FB125" s="9">
        <f t="shared" si="2120"/>
        <v>0</v>
      </c>
      <c r="FC125" s="9">
        <f t="shared" si="2121"/>
        <v>0</v>
      </c>
      <c r="FD125" s="9">
        <f t="shared" si="2122"/>
        <v>1</v>
      </c>
      <c r="FE125" s="9">
        <f t="shared" si="2123"/>
        <v>15</v>
      </c>
      <c r="FF125" s="9">
        <f t="shared" si="2124"/>
        <v>0</v>
      </c>
      <c r="FG125" s="9">
        <f t="shared" si="2125"/>
        <v>0</v>
      </c>
      <c r="FH125" s="9">
        <f t="shared" si="2126"/>
        <v>0</v>
      </c>
      <c r="FI125" s="9">
        <f t="shared" si="2127"/>
        <v>0</v>
      </c>
      <c r="FJ125" s="9">
        <f t="shared" si="2128"/>
        <v>0</v>
      </c>
      <c r="FK125" s="9">
        <f t="shared" si="2129"/>
        <v>0</v>
      </c>
      <c r="FL125" s="9">
        <f t="shared" si="2130"/>
        <v>1</v>
      </c>
      <c r="FM125" s="9">
        <f t="shared" si="2131"/>
        <v>24</v>
      </c>
      <c r="FN125" s="9">
        <f t="shared" si="2132"/>
        <v>0</v>
      </c>
      <c r="FO125" s="9">
        <f t="shared" si="2133"/>
        <v>0</v>
      </c>
      <c r="FP125" s="9">
        <f t="shared" si="2134"/>
        <v>0</v>
      </c>
      <c r="FQ125" s="9">
        <f t="shared" si="2135"/>
        <v>0</v>
      </c>
      <c r="FR125" s="9">
        <f t="shared" si="2136"/>
        <v>1</v>
      </c>
      <c r="FS125" s="9">
        <f t="shared" si="2137"/>
        <v>4</v>
      </c>
      <c r="FT125" s="9">
        <f t="shared" si="2138"/>
        <v>0</v>
      </c>
      <c r="FU125" s="9">
        <f t="shared" si="2139"/>
        <v>0</v>
      </c>
      <c r="FV125" s="9">
        <f t="shared" si="2140"/>
        <v>0</v>
      </c>
      <c r="FW125" s="9">
        <f t="shared" si="2141"/>
        <v>0</v>
      </c>
      <c r="FX125" s="9">
        <f t="shared" si="2142"/>
        <v>0</v>
      </c>
      <c r="FY125" s="9">
        <f t="shared" si="2143"/>
        <v>0</v>
      </c>
      <c r="FZ125" s="9">
        <f t="shared" si="2144"/>
        <v>0</v>
      </c>
      <c r="GA125" s="9">
        <f t="shared" si="2145"/>
        <v>0</v>
      </c>
      <c r="GB125" s="9">
        <f t="shared" si="2146"/>
        <v>0</v>
      </c>
      <c r="GC125" s="9">
        <f t="shared" si="2147"/>
        <v>0</v>
      </c>
      <c r="GD125" s="9">
        <f t="shared" si="2148"/>
        <v>0</v>
      </c>
      <c r="GE125" s="9">
        <f t="shared" si="2149"/>
        <v>0</v>
      </c>
      <c r="GF125" s="9">
        <f t="shared" si="2150"/>
        <v>0</v>
      </c>
      <c r="GG125" s="9">
        <f t="shared" si="2151"/>
        <v>0</v>
      </c>
      <c r="GH125" s="9">
        <f t="shared" si="2152"/>
        <v>85</v>
      </c>
      <c r="GI125" s="9">
        <f t="shared" si="2153"/>
        <v>44</v>
      </c>
      <c r="GJ125" s="133"/>
      <c r="GK125" s="134"/>
      <c r="GL125" s="106"/>
      <c r="GM125" s="114"/>
      <c r="GN125" s="115"/>
      <c r="GO125" s="138"/>
      <c r="GQ125" s="9"/>
      <c r="GR125" s="9"/>
      <c r="GS125" s="1"/>
      <c r="GT125" s="128"/>
      <c r="GU125" s="32"/>
      <c r="GV125" s="4"/>
      <c r="GW125" s="4"/>
    </row>
    <row r="126" spans="1:205" ht="24.95" customHeight="1" thickBot="1" x14ac:dyDescent="0.4">
      <c r="A126" s="24"/>
      <c r="B126" s="117"/>
      <c r="C126" s="128"/>
      <c r="D126" s="194"/>
      <c r="E126" s="128"/>
      <c r="F126" s="128"/>
      <c r="G126" s="128"/>
      <c r="H126" s="128"/>
      <c r="I126" s="128"/>
      <c r="J126" s="128"/>
      <c r="K126" s="128"/>
      <c r="L126" s="1"/>
      <c r="M126" s="170"/>
      <c r="N126" s="14"/>
      <c r="O126" s="10"/>
      <c r="P126" s="14"/>
      <c r="Q126" s="10"/>
      <c r="R126" s="14"/>
      <c r="S126" s="10"/>
      <c r="T126" s="14"/>
      <c r="U126" s="10"/>
      <c r="V126" s="171"/>
      <c r="W126" s="10"/>
      <c r="X126" s="10"/>
      <c r="Y126" s="341"/>
      <c r="Z126" s="171"/>
      <c r="AA126" s="10"/>
      <c r="AB126" s="171"/>
      <c r="AC126" s="10"/>
      <c r="AD126" s="171"/>
      <c r="AE126" s="172"/>
      <c r="AF126" s="171"/>
      <c r="AG126" s="10"/>
      <c r="AH126" s="171"/>
      <c r="AI126" s="10"/>
      <c r="AJ126" s="171"/>
      <c r="AK126" s="10"/>
      <c r="AL126" s="171"/>
      <c r="AM126" s="10"/>
      <c r="AN126" s="171"/>
      <c r="AO126" s="10"/>
      <c r="AP126" s="171"/>
      <c r="AQ126" s="10"/>
      <c r="AR126" s="171"/>
      <c r="AS126" s="10"/>
      <c r="AT126" s="171"/>
      <c r="AU126" s="10"/>
      <c r="AV126" s="171"/>
      <c r="AW126" s="10"/>
      <c r="AX126" s="171"/>
      <c r="AY126" s="10"/>
      <c r="AZ126" s="171"/>
      <c r="BA126" s="10"/>
      <c r="BB126" s="171"/>
      <c r="BC126" s="10"/>
      <c r="BD126" s="10"/>
      <c r="BE126" s="10"/>
      <c r="BF126" s="230"/>
      <c r="BG126" s="230"/>
      <c r="BH126" s="10"/>
      <c r="BI126" s="10"/>
      <c r="BJ126" s="4"/>
      <c r="BK126" s="4"/>
      <c r="BL126" s="4"/>
      <c r="BM126" s="141"/>
      <c r="BN126" s="24"/>
      <c r="BO126" s="1" t="s">
        <v>183</v>
      </c>
      <c r="BP126" s="127" t="s">
        <v>91</v>
      </c>
      <c r="BQ126" s="139" t="s">
        <v>84</v>
      </c>
      <c r="BR126" s="143" t="s">
        <v>113</v>
      </c>
      <c r="BS126" s="139" t="s">
        <v>185</v>
      </c>
      <c r="BT126" s="127">
        <v>10</v>
      </c>
      <c r="BU126" s="128">
        <v>1</v>
      </c>
      <c r="BV126" s="128"/>
      <c r="BW126" s="128"/>
      <c r="BX126" s="128"/>
      <c r="BY126" s="1"/>
      <c r="BZ126" s="129">
        <f t="shared" si="2160"/>
        <v>0</v>
      </c>
      <c r="CA126" s="14"/>
      <c r="CB126" s="11">
        <f t="shared" si="2161"/>
        <v>0</v>
      </c>
      <c r="CC126" s="14"/>
      <c r="CD126" s="11">
        <f t="shared" si="2162"/>
        <v>0</v>
      </c>
      <c r="CE126" s="14"/>
      <c r="CF126" s="11">
        <f t="shared" si="2163"/>
        <v>0</v>
      </c>
      <c r="CG126" s="14"/>
      <c r="CH126" s="11">
        <f t="shared" si="2164"/>
        <v>0</v>
      </c>
      <c r="CI126" s="14"/>
      <c r="CJ126" s="11">
        <f t="shared" si="2165"/>
        <v>0</v>
      </c>
      <c r="CK126" s="80">
        <v>0</v>
      </c>
      <c r="CL126" s="80">
        <f t="shared" ref="CL126" si="2211">BY126*BW126*0.05</f>
        <v>0</v>
      </c>
      <c r="CM126" s="14"/>
      <c r="CN126" s="11"/>
      <c r="CO126" s="14"/>
      <c r="CP126" s="80">
        <f t="shared" ref="CP126" si="2212">SUM(CO126)*3*BU126/5</f>
        <v>0</v>
      </c>
      <c r="CQ126" s="14">
        <v>1</v>
      </c>
      <c r="CR126" s="82">
        <f>SUM(CQ126*BU126*(15))</f>
        <v>15</v>
      </c>
      <c r="CS126" s="14"/>
      <c r="CT126" s="11">
        <f t="shared" ref="CT126" si="2213">SUM(CS126*BU126*3)</f>
        <v>0</v>
      </c>
      <c r="CU126" s="14"/>
      <c r="CV126" s="80">
        <f t="shared" si="2169"/>
        <v>0</v>
      </c>
      <c r="CW126" s="14"/>
      <c r="CX126" s="80">
        <f t="shared" ref="CX126" si="2214">SUM(CW126*BU126*2/3)</f>
        <v>0</v>
      </c>
      <c r="CY126" s="14"/>
      <c r="CZ126" s="11">
        <f t="shared" ref="CZ126" si="2215">SUM(CY126*BU126)</f>
        <v>0</v>
      </c>
      <c r="DA126" s="14"/>
      <c r="DB126" s="11">
        <f t="shared" si="2204"/>
        <v>0</v>
      </c>
      <c r="DC126" s="14"/>
      <c r="DD126" s="80">
        <f t="shared" ref="DD126" si="2216">SUM(DC126*BU126*2)</f>
        <v>0</v>
      </c>
      <c r="DE126" s="14"/>
      <c r="DF126" s="80">
        <f t="shared" ref="DF126" si="2217">SUM(BW126*DE126*6)</f>
        <v>0</v>
      </c>
      <c r="DG126" s="14"/>
      <c r="DH126" s="80">
        <f t="shared" ref="DH126" si="2218">DG126*BU126/3</f>
        <v>0</v>
      </c>
      <c r="DI126" s="14"/>
      <c r="DJ126" s="11">
        <f>SUM(DI126*BU126/3)</f>
        <v>0</v>
      </c>
      <c r="DK126" s="14"/>
      <c r="DL126" s="80">
        <f t="shared" ref="DL126" si="2219">SUM(BW126*DK126*8)</f>
        <v>0</v>
      </c>
      <c r="DM126" s="14"/>
      <c r="DN126" s="80">
        <f>DM126*3*BX126*8</f>
        <v>0</v>
      </c>
      <c r="DO126" s="14"/>
      <c r="DP126" s="80">
        <f t="shared" ref="DP126" si="2220">SUM(DO126*BX126*4*6)</f>
        <v>0</v>
      </c>
      <c r="DQ126" s="14"/>
      <c r="DR126" s="10">
        <f t="shared" si="2210"/>
        <v>0</v>
      </c>
      <c r="DS126" s="81">
        <f t="shared" ref="DS126" si="2221">CB126+CD126+CF126+CH126+CJ126+CK126+CL126+CN126+CP126+CR126+CT126+CV126+CX126+CZ126+DB126+DD126+DF126+DH126+DJ126+DL126+DN126+DP126+DR126</f>
        <v>15</v>
      </c>
      <c r="DT126" s="81">
        <f t="shared" ref="DT126" si="2222">DP126+DN126+DL126+DJ126+DF126+DD126+CK126+CJ126+CH126+CF126+CD126+CB126</f>
        <v>0</v>
      </c>
      <c r="DU126" s="112">
        <f t="shared" si="1202"/>
        <v>0</v>
      </c>
      <c r="DV126" s="178"/>
      <c r="DW126" s="4"/>
      <c r="DX126" s="4"/>
      <c r="DY126" s="4"/>
      <c r="DZ126" s="141"/>
      <c r="EA126" s="24"/>
      <c r="EB126" s="290"/>
      <c r="EC126" s="261"/>
      <c r="ED126" s="128"/>
      <c r="EE126" s="5"/>
      <c r="EF126" s="5"/>
      <c r="EG126" s="5"/>
      <c r="EH126" s="5"/>
      <c r="EI126" s="5"/>
      <c r="EJ126" s="5"/>
      <c r="EK126" s="5"/>
      <c r="EL126" s="4"/>
      <c r="EM126" s="4"/>
      <c r="EN126" s="4"/>
      <c r="EO126" s="9">
        <f t="shared" si="2107"/>
        <v>0</v>
      </c>
      <c r="EP126" s="9">
        <f t="shared" si="2108"/>
        <v>0</v>
      </c>
      <c r="EQ126" s="9">
        <f t="shared" si="2109"/>
        <v>0</v>
      </c>
      <c r="ER126" s="9">
        <f t="shared" si="2110"/>
        <v>0</v>
      </c>
      <c r="ES126" s="9">
        <f t="shared" si="2111"/>
        <v>0</v>
      </c>
      <c r="ET126" s="9">
        <f t="shared" si="2112"/>
        <v>0</v>
      </c>
      <c r="EU126" s="9">
        <f t="shared" si="2113"/>
        <v>0</v>
      </c>
      <c r="EV126" s="9">
        <f t="shared" si="2114"/>
        <v>0</v>
      </c>
      <c r="EW126" s="9">
        <f t="shared" si="2115"/>
        <v>0</v>
      </c>
      <c r="EX126" s="9">
        <f t="shared" si="2116"/>
        <v>0</v>
      </c>
      <c r="EY126" s="9">
        <f t="shared" si="2117"/>
        <v>0</v>
      </c>
      <c r="EZ126" s="9">
        <f t="shared" si="2118"/>
        <v>0</v>
      </c>
      <c r="FA126" s="9">
        <f t="shared" si="2119"/>
        <v>0</v>
      </c>
      <c r="FB126" s="9">
        <f t="shared" si="2120"/>
        <v>0</v>
      </c>
      <c r="FC126" s="9">
        <f t="shared" si="2121"/>
        <v>0</v>
      </c>
      <c r="FD126" s="9">
        <f t="shared" si="2122"/>
        <v>1</v>
      </c>
      <c r="FE126" s="9">
        <f t="shared" si="2123"/>
        <v>15</v>
      </c>
      <c r="FF126" s="9">
        <f t="shared" si="2124"/>
        <v>0</v>
      </c>
      <c r="FG126" s="9">
        <f t="shared" si="2125"/>
        <v>0</v>
      </c>
      <c r="FH126" s="9">
        <f t="shared" si="2126"/>
        <v>0</v>
      </c>
      <c r="FI126" s="9">
        <f t="shared" si="2127"/>
        <v>0</v>
      </c>
      <c r="FJ126" s="9">
        <f t="shared" si="2128"/>
        <v>0</v>
      </c>
      <c r="FK126" s="9">
        <f t="shared" si="2129"/>
        <v>0</v>
      </c>
      <c r="FL126" s="9">
        <f t="shared" si="2130"/>
        <v>0</v>
      </c>
      <c r="FM126" s="9">
        <f t="shared" si="2131"/>
        <v>0</v>
      </c>
      <c r="FN126" s="9">
        <f t="shared" si="2132"/>
        <v>0</v>
      </c>
      <c r="FO126" s="9">
        <f t="shared" si="2133"/>
        <v>0</v>
      </c>
      <c r="FP126" s="9">
        <f t="shared" si="2134"/>
        <v>0</v>
      </c>
      <c r="FQ126" s="9">
        <f t="shared" si="2135"/>
        <v>0</v>
      </c>
      <c r="FR126" s="9">
        <f t="shared" si="2136"/>
        <v>0</v>
      </c>
      <c r="FS126" s="9">
        <f t="shared" si="2137"/>
        <v>0</v>
      </c>
      <c r="FT126" s="9">
        <f t="shared" si="2138"/>
        <v>0</v>
      </c>
      <c r="FU126" s="9">
        <f t="shared" si="2139"/>
        <v>0</v>
      </c>
      <c r="FV126" s="9">
        <f t="shared" si="2140"/>
        <v>0</v>
      </c>
      <c r="FW126" s="9">
        <f t="shared" si="2141"/>
        <v>0</v>
      </c>
      <c r="FX126" s="9">
        <f t="shared" si="2142"/>
        <v>0</v>
      </c>
      <c r="FY126" s="9">
        <f t="shared" si="2143"/>
        <v>0</v>
      </c>
      <c r="FZ126" s="9">
        <f t="shared" si="2144"/>
        <v>0</v>
      </c>
      <c r="GA126" s="9">
        <f t="shared" si="2145"/>
        <v>0</v>
      </c>
      <c r="GB126" s="9">
        <f t="shared" si="2146"/>
        <v>0</v>
      </c>
      <c r="GC126" s="9">
        <f t="shared" si="2147"/>
        <v>0</v>
      </c>
      <c r="GD126" s="9">
        <f t="shared" si="2148"/>
        <v>0</v>
      </c>
      <c r="GE126" s="9">
        <f t="shared" si="2149"/>
        <v>0</v>
      </c>
      <c r="GF126" s="9">
        <f t="shared" si="2150"/>
        <v>0</v>
      </c>
      <c r="GG126" s="9">
        <f t="shared" si="2151"/>
        <v>0</v>
      </c>
      <c r="GH126" s="9">
        <f t="shared" si="2152"/>
        <v>15</v>
      </c>
      <c r="GI126" s="9">
        <f t="shared" si="2153"/>
        <v>0</v>
      </c>
      <c r="GJ126" s="133"/>
      <c r="GK126" s="134"/>
      <c r="GL126" s="106"/>
      <c r="GM126" s="114"/>
      <c r="GN126" s="115"/>
      <c r="GO126" s="219"/>
      <c r="GQ126" s="9"/>
      <c r="GR126" s="9"/>
      <c r="GS126" s="1"/>
      <c r="GT126" s="128"/>
      <c r="GU126" s="32"/>
      <c r="GV126" s="4"/>
      <c r="GW126" s="4"/>
    </row>
    <row r="127" spans="1:205" ht="24.95" customHeight="1" thickBot="1" x14ac:dyDescent="0.4">
      <c r="A127" s="106">
        <v>17</v>
      </c>
      <c r="B127" s="256" t="s">
        <v>67</v>
      </c>
      <c r="C127" s="250" t="s">
        <v>57</v>
      </c>
      <c r="D127" s="105">
        <v>0.25</v>
      </c>
      <c r="E127" s="106"/>
      <c r="F127" s="106"/>
      <c r="G127" s="106"/>
      <c r="H127" s="106"/>
      <c r="I127" s="106"/>
      <c r="J127" s="106"/>
      <c r="K127" s="106"/>
      <c r="L127" s="106"/>
      <c r="M127" s="106"/>
      <c r="N127" s="106"/>
      <c r="O127" s="107">
        <f>SUM(O128:O132)</f>
        <v>44</v>
      </c>
      <c r="P127" s="107">
        <f t="shared" ref="P127" si="2223">SUM(P128:P132)</f>
        <v>46</v>
      </c>
      <c r="Q127" s="107">
        <f t="shared" ref="Q127" si="2224">SUM(Q128:Q132)</f>
        <v>0</v>
      </c>
      <c r="R127" s="107">
        <f t="shared" ref="R127" si="2225">SUM(R128:R132)</f>
        <v>0</v>
      </c>
      <c r="S127" s="107">
        <f t="shared" ref="S127" si="2226">SUM(S128:S132)</f>
        <v>0</v>
      </c>
      <c r="T127" s="107">
        <f t="shared" ref="T127" si="2227">SUM(T128:T132)</f>
        <v>0</v>
      </c>
      <c r="U127" s="107">
        <f t="shared" ref="U127" si="2228">SUM(U128:U132)</f>
        <v>0</v>
      </c>
      <c r="V127" s="107">
        <f t="shared" ref="V127" si="2229">SUM(V128:V132)</f>
        <v>0</v>
      </c>
      <c r="W127" s="107">
        <f t="shared" ref="W127" si="2230">SUM(W128:W132)</f>
        <v>0</v>
      </c>
      <c r="X127" s="107">
        <f t="shared" ref="X127" si="2231">SUM(X128:X132)</f>
        <v>0</v>
      </c>
      <c r="Y127" s="336">
        <f t="shared" ref="Y127" si="2232">SUM(Y128:Y132)</f>
        <v>0</v>
      </c>
      <c r="Z127" s="107">
        <f t="shared" ref="Z127" si="2233">SUM(Z128:Z132)</f>
        <v>0</v>
      </c>
      <c r="AA127" s="107">
        <f t="shared" ref="AA127" si="2234">SUM(AA128:AA132)</f>
        <v>0</v>
      </c>
      <c r="AB127" s="107">
        <f t="shared" ref="AB127" si="2235">SUM(AB128:AB132)</f>
        <v>0</v>
      </c>
      <c r="AC127" s="107">
        <f t="shared" ref="AC127" si="2236">SUM(AC128:AC132)</f>
        <v>0</v>
      </c>
      <c r="AD127" s="107">
        <f t="shared" ref="AD127" si="2237">SUM(AD128:AD132)</f>
        <v>1</v>
      </c>
      <c r="AE127" s="107">
        <f t="shared" ref="AE127" si="2238">SUM(AE128:AE132)</f>
        <v>15</v>
      </c>
      <c r="AF127" s="107">
        <f t="shared" ref="AF127" si="2239">SUM(AF128:AF132)</f>
        <v>0</v>
      </c>
      <c r="AG127" s="107">
        <f t="shared" ref="AG127" si="2240">SUM(AG128:AG132)</f>
        <v>0</v>
      </c>
      <c r="AH127" s="107">
        <f t="shared" ref="AH127" si="2241">SUM(AH128:AH132)</f>
        <v>0</v>
      </c>
      <c r="AI127" s="107">
        <f t="shared" ref="AI127" si="2242">SUM(AI128:AI132)</f>
        <v>0</v>
      </c>
      <c r="AJ127" s="107">
        <f t="shared" ref="AJ127" si="2243">SUM(AJ128:AJ132)</f>
        <v>0</v>
      </c>
      <c r="AK127" s="107">
        <f t="shared" ref="AK127" si="2244">SUM(AK128:AK132)</f>
        <v>0</v>
      </c>
      <c r="AL127" s="107">
        <f t="shared" ref="AL127" si="2245">SUM(AL128:AL132)</f>
        <v>1</v>
      </c>
      <c r="AM127" s="107">
        <f t="shared" ref="AM127" si="2246">SUM(AM128:AM132)</f>
        <v>0</v>
      </c>
      <c r="AN127" s="107">
        <f t="shared" ref="AN127" si="2247">SUM(AN128:AN132)</f>
        <v>0</v>
      </c>
      <c r="AO127" s="107">
        <f t="shared" ref="AO127" si="2248">SUM(AO128:AO132)</f>
        <v>0</v>
      </c>
      <c r="AP127" s="107">
        <f t="shared" ref="AP127" si="2249">SUM(AP128:AP132)</f>
        <v>0</v>
      </c>
      <c r="AQ127" s="107">
        <f t="shared" ref="AQ127" si="2250">SUM(AQ128:AQ132)</f>
        <v>0</v>
      </c>
      <c r="AR127" s="107">
        <f t="shared" ref="AR127" si="2251">SUM(AR128:AR132)</f>
        <v>0</v>
      </c>
      <c r="AS127" s="107">
        <f t="shared" ref="AS127" si="2252">SUM(AS128:AS132)</f>
        <v>0</v>
      </c>
      <c r="AT127" s="107">
        <f t="shared" ref="AT127" si="2253">SUM(AT128:AT132)</f>
        <v>0</v>
      </c>
      <c r="AU127" s="107">
        <f t="shared" ref="AU127" si="2254">SUM(AU128:AU132)</f>
        <v>0</v>
      </c>
      <c r="AV127" s="107">
        <f t="shared" ref="AV127" si="2255">SUM(AV128:AV132)</f>
        <v>0</v>
      </c>
      <c r="AW127" s="107">
        <f t="shared" ref="AW127" si="2256">SUM(AW128:AW132)</f>
        <v>0</v>
      </c>
      <c r="AX127" s="107">
        <f t="shared" ref="AX127" si="2257">SUM(AX128:AX132)</f>
        <v>1</v>
      </c>
      <c r="AY127" s="107">
        <f t="shared" ref="AY127" si="2258">SUM(AY128:AY132)</f>
        <v>0</v>
      </c>
      <c r="AZ127" s="107">
        <f t="shared" ref="AZ127" si="2259">SUM(AZ128:AZ132)</f>
        <v>0</v>
      </c>
      <c r="BA127" s="107">
        <f t="shared" ref="BA127" si="2260">SUM(BA128:BA132)</f>
        <v>0</v>
      </c>
      <c r="BB127" s="107">
        <f t="shared" ref="BB127" si="2261">SUM(BB128:BB132)</f>
        <v>0</v>
      </c>
      <c r="BC127" s="107">
        <f t="shared" ref="BC127" si="2262">SUM(BC128:BC132)</f>
        <v>0</v>
      </c>
      <c r="BD127" s="107">
        <f t="shared" ref="BD127" si="2263">SUM(BD128:BD132)</f>
        <v>0</v>
      </c>
      <c r="BE127" s="107">
        <f t="shared" ref="BE127" si="2264">SUM(BE128:BE132)</f>
        <v>0</v>
      </c>
      <c r="BF127" s="107">
        <f t="shared" ref="BF127" si="2265">SUM(BF128:BF132)</f>
        <v>59</v>
      </c>
      <c r="BG127" s="107">
        <f t="shared" ref="BG127" si="2266">SUM(BG128:BG132)</f>
        <v>44</v>
      </c>
      <c r="BH127" s="108"/>
      <c r="BI127" s="109"/>
      <c r="BJ127" s="21"/>
      <c r="BK127" s="21"/>
      <c r="BL127" s="21"/>
      <c r="BM127" s="266"/>
      <c r="BN127" s="34"/>
      <c r="BO127" s="256" t="s">
        <v>67</v>
      </c>
      <c r="BP127" s="250" t="s">
        <v>57</v>
      </c>
      <c r="BQ127" s="105">
        <v>0.25</v>
      </c>
      <c r="BR127" s="21"/>
      <c r="BS127" s="21"/>
      <c r="BT127" s="21"/>
      <c r="BU127" s="21"/>
      <c r="BV127" s="21"/>
      <c r="BW127" s="21"/>
      <c r="BX127" s="21"/>
      <c r="BY127" s="21">
        <f>SUM(BY128:BY132)</f>
        <v>90</v>
      </c>
      <c r="BZ127" s="21">
        <f t="shared" ref="BZ127:DT127" si="2267">SUM(BZ128:BZ132)</f>
        <v>90</v>
      </c>
      <c r="CA127" s="21">
        <f t="shared" si="2267"/>
        <v>44</v>
      </c>
      <c r="CB127" s="291">
        <f>SUM(CB128:CB132)</f>
        <v>44</v>
      </c>
      <c r="CC127" s="21">
        <f t="shared" si="2267"/>
        <v>46</v>
      </c>
      <c r="CD127" s="21">
        <f t="shared" si="2267"/>
        <v>46</v>
      </c>
      <c r="CE127" s="21">
        <f t="shared" si="2267"/>
        <v>0</v>
      </c>
      <c r="CF127" s="21">
        <f t="shared" si="2267"/>
        <v>0</v>
      </c>
      <c r="CG127" s="21">
        <f t="shared" si="2267"/>
        <v>0</v>
      </c>
      <c r="CH127" s="21">
        <f t="shared" si="2267"/>
        <v>0</v>
      </c>
      <c r="CI127" s="21">
        <f t="shared" si="2267"/>
        <v>0</v>
      </c>
      <c r="CJ127" s="21">
        <f t="shared" si="2267"/>
        <v>0</v>
      </c>
      <c r="CK127" s="21">
        <f t="shared" si="2267"/>
        <v>2</v>
      </c>
      <c r="CL127" s="21">
        <f t="shared" si="2267"/>
        <v>4.5</v>
      </c>
      <c r="CM127" s="21">
        <f t="shared" si="2267"/>
        <v>0</v>
      </c>
      <c r="CN127" s="21">
        <f t="shared" si="2267"/>
        <v>0</v>
      </c>
      <c r="CO127" s="21">
        <f t="shared" si="2267"/>
        <v>0</v>
      </c>
      <c r="CP127" s="21">
        <f t="shared" si="2267"/>
        <v>0</v>
      </c>
      <c r="CQ127" s="21">
        <f t="shared" si="2267"/>
        <v>1</v>
      </c>
      <c r="CR127" s="21">
        <f t="shared" si="2267"/>
        <v>15</v>
      </c>
      <c r="CS127" s="21">
        <f t="shared" si="2267"/>
        <v>0</v>
      </c>
      <c r="CT127" s="21">
        <f t="shared" si="2267"/>
        <v>0</v>
      </c>
      <c r="CU127" s="21">
        <f t="shared" si="2267"/>
        <v>0</v>
      </c>
      <c r="CV127" s="21">
        <f t="shared" si="2267"/>
        <v>0</v>
      </c>
      <c r="CW127" s="21">
        <f t="shared" si="2267"/>
        <v>0</v>
      </c>
      <c r="CX127" s="21">
        <f t="shared" si="2267"/>
        <v>0</v>
      </c>
      <c r="CY127" s="21">
        <f t="shared" si="2267"/>
        <v>1</v>
      </c>
      <c r="CZ127" s="21">
        <f t="shared" si="2267"/>
        <v>60</v>
      </c>
      <c r="DA127" s="21">
        <f t="shared" si="2267"/>
        <v>0</v>
      </c>
      <c r="DB127" s="21">
        <f t="shared" si="2267"/>
        <v>0</v>
      </c>
      <c r="DC127" s="21">
        <f t="shared" si="2267"/>
        <v>0</v>
      </c>
      <c r="DD127" s="21">
        <f t="shared" si="2267"/>
        <v>0</v>
      </c>
      <c r="DE127" s="21">
        <f t="shared" si="2267"/>
        <v>0</v>
      </c>
      <c r="DF127" s="292">
        <f>SUM(DF128:DF132)</f>
        <v>0</v>
      </c>
      <c r="DG127" s="21">
        <f t="shared" si="2267"/>
        <v>0</v>
      </c>
      <c r="DH127" s="21">
        <f t="shared" si="2267"/>
        <v>0</v>
      </c>
      <c r="DI127" s="21">
        <f t="shared" si="2267"/>
        <v>0</v>
      </c>
      <c r="DJ127" s="21">
        <f t="shared" si="2267"/>
        <v>0</v>
      </c>
      <c r="DK127" s="21">
        <f t="shared" si="2267"/>
        <v>1</v>
      </c>
      <c r="DL127" s="21">
        <f t="shared" si="2267"/>
        <v>8</v>
      </c>
      <c r="DM127" s="21">
        <f t="shared" si="2267"/>
        <v>0</v>
      </c>
      <c r="DN127" s="21">
        <f t="shared" si="2267"/>
        <v>0</v>
      </c>
      <c r="DO127" s="21">
        <f t="shared" si="2267"/>
        <v>0</v>
      </c>
      <c r="DP127" s="21">
        <f t="shared" si="2267"/>
        <v>0</v>
      </c>
      <c r="DQ127" s="21">
        <f t="shared" si="2267"/>
        <v>0</v>
      </c>
      <c r="DR127" s="21">
        <f t="shared" si="2267"/>
        <v>0</v>
      </c>
      <c r="DS127" s="292">
        <f>SUM(DS128:DS132)</f>
        <v>179.5</v>
      </c>
      <c r="DT127" s="21">
        <f t="shared" si="2267"/>
        <v>100</v>
      </c>
      <c r="DU127" s="112">
        <f t="shared" si="1202"/>
        <v>100</v>
      </c>
      <c r="DV127" s="267"/>
      <c r="DW127" s="42"/>
      <c r="DX127" s="21"/>
      <c r="DY127" s="21"/>
      <c r="DZ127" s="266"/>
      <c r="EA127" s="34">
        <v>17</v>
      </c>
      <c r="EB127" s="256" t="s">
        <v>67</v>
      </c>
      <c r="EC127" s="250" t="s">
        <v>57</v>
      </c>
      <c r="ED127" s="105">
        <v>0.25</v>
      </c>
      <c r="EE127" s="21"/>
      <c r="EF127" s="21"/>
      <c r="EG127" s="21"/>
      <c r="EH127" s="21"/>
      <c r="EI127" s="21"/>
      <c r="EJ127" s="21"/>
      <c r="EK127" s="21"/>
      <c r="EL127" s="21"/>
      <c r="EM127" s="21"/>
      <c r="EN127" s="21"/>
      <c r="EO127" s="107">
        <f>SUM(EO128:EO132)</f>
        <v>88</v>
      </c>
      <c r="EP127" s="107">
        <f t="shared" ref="EP127:GI127" si="2268">SUM(EP128:EP132)</f>
        <v>92</v>
      </c>
      <c r="EQ127" s="107">
        <f t="shared" si="2268"/>
        <v>46</v>
      </c>
      <c r="ER127" s="107">
        <f t="shared" si="2268"/>
        <v>0</v>
      </c>
      <c r="ES127" s="107">
        <f t="shared" si="2268"/>
        <v>0</v>
      </c>
      <c r="ET127" s="107">
        <f t="shared" si="2268"/>
        <v>0</v>
      </c>
      <c r="EU127" s="107">
        <f t="shared" si="2268"/>
        <v>0</v>
      </c>
      <c r="EV127" s="107">
        <f t="shared" si="2268"/>
        <v>0</v>
      </c>
      <c r="EW127" s="107">
        <f t="shared" si="2268"/>
        <v>0</v>
      </c>
      <c r="EX127" s="107">
        <f t="shared" si="2268"/>
        <v>2</v>
      </c>
      <c r="EY127" s="107">
        <f t="shared" si="2268"/>
        <v>4.5</v>
      </c>
      <c r="EZ127" s="107">
        <f t="shared" si="2268"/>
        <v>0</v>
      </c>
      <c r="FA127" s="107">
        <f t="shared" si="2268"/>
        <v>0</v>
      </c>
      <c r="FB127" s="107">
        <f t="shared" si="2268"/>
        <v>0</v>
      </c>
      <c r="FC127" s="107">
        <f t="shared" si="2268"/>
        <v>0</v>
      </c>
      <c r="FD127" s="107">
        <f t="shared" si="2268"/>
        <v>2</v>
      </c>
      <c r="FE127" s="107">
        <f t="shared" si="2268"/>
        <v>30</v>
      </c>
      <c r="FF127" s="107">
        <f t="shared" si="2268"/>
        <v>0</v>
      </c>
      <c r="FG127" s="107">
        <f t="shared" si="2268"/>
        <v>0</v>
      </c>
      <c r="FH127" s="107">
        <f t="shared" si="2268"/>
        <v>0</v>
      </c>
      <c r="FI127" s="107">
        <f t="shared" si="2268"/>
        <v>0</v>
      </c>
      <c r="FJ127" s="107">
        <f t="shared" si="2268"/>
        <v>0</v>
      </c>
      <c r="FK127" s="107">
        <f t="shared" si="2268"/>
        <v>0</v>
      </c>
      <c r="FL127" s="107">
        <f t="shared" si="2268"/>
        <v>2</v>
      </c>
      <c r="FM127" s="107">
        <f t="shared" si="2268"/>
        <v>60</v>
      </c>
      <c r="FN127" s="107">
        <f t="shared" si="2268"/>
        <v>0</v>
      </c>
      <c r="FO127" s="107">
        <f t="shared" si="2268"/>
        <v>0</v>
      </c>
      <c r="FP127" s="107">
        <f t="shared" si="2268"/>
        <v>0</v>
      </c>
      <c r="FQ127" s="107">
        <f t="shared" si="2268"/>
        <v>0</v>
      </c>
      <c r="FR127" s="107">
        <f t="shared" si="2268"/>
        <v>0</v>
      </c>
      <c r="FS127" s="107">
        <f t="shared" si="2268"/>
        <v>0</v>
      </c>
      <c r="FT127" s="107">
        <f t="shared" si="2268"/>
        <v>0</v>
      </c>
      <c r="FU127" s="107">
        <f t="shared" ref="FU127:FV127" si="2269">SUM(FU128:FU132)</f>
        <v>0</v>
      </c>
      <c r="FV127" s="107">
        <f t="shared" si="2269"/>
        <v>0</v>
      </c>
      <c r="FW127" s="107">
        <f t="shared" si="2268"/>
        <v>0</v>
      </c>
      <c r="FX127" s="107">
        <f t="shared" si="2268"/>
        <v>0</v>
      </c>
      <c r="FY127" s="107">
        <f t="shared" si="2268"/>
        <v>8</v>
      </c>
      <c r="FZ127" s="107">
        <f t="shared" si="2268"/>
        <v>2</v>
      </c>
      <c r="GA127" s="107">
        <f t="shared" si="2268"/>
        <v>0</v>
      </c>
      <c r="GB127" s="107">
        <f t="shared" si="2268"/>
        <v>0</v>
      </c>
      <c r="GC127" s="107">
        <f t="shared" si="2268"/>
        <v>0</v>
      </c>
      <c r="GD127" s="107">
        <f t="shared" si="2268"/>
        <v>0</v>
      </c>
      <c r="GE127" s="107">
        <f t="shared" si="2268"/>
        <v>0</v>
      </c>
      <c r="GF127" s="107">
        <f t="shared" si="2268"/>
        <v>0</v>
      </c>
      <c r="GG127" s="107">
        <f t="shared" si="2268"/>
        <v>0</v>
      </c>
      <c r="GH127" s="107">
        <f>SUM(GH128:GH132)</f>
        <v>238.5</v>
      </c>
      <c r="GI127" s="107">
        <f t="shared" si="2268"/>
        <v>144</v>
      </c>
      <c r="GJ127" s="293"/>
      <c r="GK127" s="294"/>
      <c r="GL127" s="106"/>
      <c r="GM127" s="114" t="s">
        <v>142</v>
      </c>
      <c r="GN127" s="115"/>
      <c r="GO127" s="270">
        <v>300</v>
      </c>
      <c r="GQ127" s="9"/>
      <c r="GR127" s="9"/>
      <c r="GS127" s="117"/>
      <c r="GT127" s="117"/>
      <c r="GU127" s="33"/>
      <c r="GV127" s="4"/>
      <c r="GW127" s="40"/>
    </row>
    <row r="128" spans="1:205" ht="24.75" customHeight="1" x14ac:dyDescent="0.35">
      <c r="A128" s="24"/>
      <c r="B128" s="144" t="s">
        <v>103</v>
      </c>
      <c r="C128" s="139" t="s">
        <v>96</v>
      </c>
      <c r="D128" s="139" t="s">
        <v>84</v>
      </c>
      <c r="E128" s="139" t="s">
        <v>114</v>
      </c>
      <c r="F128" s="139" t="s">
        <v>115</v>
      </c>
      <c r="G128" s="143">
        <v>1</v>
      </c>
      <c r="H128" s="128">
        <v>30</v>
      </c>
      <c r="I128" s="128">
        <v>1</v>
      </c>
      <c r="J128" s="128">
        <v>0</v>
      </c>
      <c r="K128" s="128">
        <f>SUM(J128)*2</f>
        <v>0</v>
      </c>
      <c r="L128" s="144">
        <v>90</v>
      </c>
      <c r="M128" s="147">
        <f t="shared" ref="M128" si="2270">SUM(N128+P128+R128+T128+V128)</f>
        <v>90</v>
      </c>
      <c r="N128" s="148">
        <v>44</v>
      </c>
      <c r="O128" s="149">
        <f t="shared" ref="O128" si="2271">SUM(N128)*I128</f>
        <v>44</v>
      </c>
      <c r="P128" s="148">
        <v>46</v>
      </c>
      <c r="Q128" s="149">
        <f t="shared" ref="Q128" si="2272">J128*P128</f>
        <v>0</v>
      </c>
      <c r="R128" s="148"/>
      <c r="S128" s="149">
        <f t="shared" ref="S128" si="2273">SUM(R128)*J128</f>
        <v>0</v>
      </c>
      <c r="T128" s="148"/>
      <c r="U128" s="149">
        <f t="shared" ref="U128" si="2274">SUM(T128)*K128</f>
        <v>0</v>
      </c>
      <c r="V128" s="148"/>
      <c r="W128" s="149">
        <f t="shared" ref="W128" si="2275">SUM(V128)*J128*5</f>
        <v>0</v>
      </c>
      <c r="X128" s="80">
        <f t="shared" ref="X128" si="2276">SUM(J128*AX128*2+K128*AZ128*2)</f>
        <v>0</v>
      </c>
      <c r="Y128" s="354">
        <f t="shared" ref="Y128" si="2277">SUM(L128*5/100*J128)</f>
        <v>0</v>
      </c>
      <c r="Z128" s="148"/>
      <c r="AA128" s="149"/>
      <c r="AB128" s="148"/>
      <c r="AC128" s="81">
        <f t="shared" ref="AC128" si="2278">SUM(AB128)*3*H128/5</f>
        <v>0</v>
      </c>
      <c r="AD128" s="148"/>
      <c r="AE128" s="201">
        <f t="shared" ref="AE128" si="2279">SUM(AD128*H128*(30+4))</f>
        <v>0</v>
      </c>
      <c r="AF128" s="148"/>
      <c r="AG128" s="149">
        <f t="shared" ref="AG128" si="2280">SUM(AF128*H128*3)</f>
        <v>0</v>
      </c>
      <c r="AH128" s="148"/>
      <c r="AI128" s="151">
        <f t="shared" ref="AI128" si="2281">SUM(AH128*H128/3)</f>
        <v>0</v>
      </c>
      <c r="AJ128" s="148"/>
      <c r="AK128" s="80">
        <f t="shared" ref="AK128" si="2282">SUM(AJ128*H128*2/3)</f>
        <v>0</v>
      </c>
      <c r="AL128" s="148">
        <v>1</v>
      </c>
      <c r="AM128" s="149">
        <v>0</v>
      </c>
      <c r="AN128" s="148"/>
      <c r="AO128" s="149">
        <f t="shared" ref="AO128" si="2283">SUM(AN128*J128)</f>
        <v>0</v>
      </c>
      <c r="AP128" s="148"/>
      <c r="AQ128" s="81">
        <f t="shared" ref="AQ128" si="2284">SUM(AP128*H128*2)</f>
        <v>0</v>
      </c>
      <c r="AR128" s="148"/>
      <c r="AS128" s="80">
        <f>SUM(J128*AR128*6)</f>
        <v>0</v>
      </c>
      <c r="AT128" s="14"/>
      <c r="AU128" s="80">
        <f t="shared" ref="AU128" si="2285">AT128*H128/3</f>
        <v>0</v>
      </c>
      <c r="AV128" s="148"/>
      <c r="AW128" s="11">
        <f t="shared" ref="AW128" si="2286">SUM(AV128*H128/3)</f>
        <v>0</v>
      </c>
      <c r="AX128" s="148">
        <v>1</v>
      </c>
      <c r="AY128" s="80">
        <f t="shared" ref="AY128" si="2287">SUM(J128*AX128*8)</f>
        <v>0</v>
      </c>
      <c r="AZ128" s="148"/>
      <c r="BA128" s="80">
        <f t="shared" ref="BA128" si="2288">SUM(AZ128*K128*5*6)</f>
        <v>0</v>
      </c>
      <c r="BB128" s="148"/>
      <c r="BC128" s="81">
        <f t="shared" ref="BC128" si="2289">SUM(BB128*K128*4*6)</f>
        <v>0</v>
      </c>
      <c r="BD128" s="148"/>
      <c r="BE128" s="10">
        <f t="shared" ref="BE128" si="2290">SUM(BD128*50)</f>
        <v>0</v>
      </c>
      <c r="BF128" s="81">
        <f t="shared" ref="BF128" si="2291">O128+Q128+S128+U128+W128+X128+Y128+AA128+AC128+AE128+AG128+AI128+AK128+AM128+AO128+AQ128+AS128+AU128+AW128+AY128+BA128+BC128+BE128</f>
        <v>44</v>
      </c>
      <c r="BG128" s="81">
        <f>BA128+AY128+AW128+AS128+AQ128+X128+W128+U128+S128+Q128+O128</f>
        <v>44</v>
      </c>
      <c r="BH128" s="10"/>
      <c r="BI128" s="10"/>
      <c r="BJ128" s="1"/>
      <c r="BK128" s="1"/>
      <c r="BL128" s="1"/>
      <c r="BM128" s="141"/>
      <c r="BN128" s="24"/>
      <c r="BO128" s="1" t="s">
        <v>98</v>
      </c>
      <c r="BP128" s="127" t="s">
        <v>96</v>
      </c>
      <c r="BQ128" s="127" t="s">
        <v>84</v>
      </c>
      <c r="BR128" s="127" t="s">
        <v>114</v>
      </c>
      <c r="BS128" s="139" t="s">
        <v>178</v>
      </c>
      <c r="BT128" s="127">
        <v>2</v>
      </c>
      <c r="BU128" s="128">
        <v>30</v>
      </c>
      <c r="BV128" s="128">
        <v>1</v>
      </c>
      <c r="BW128" s="128">
        <v>1</v>
      </c>
      <c r="BX128" s="128">
        <f>SUM(BW128)*2</f>
        <v>2</v>
      </c>
      <c r="BY128" s="1">
        <v>90</v>
      </c>
      <c r="BZ128" s="129">
        <f t="shared" ref="BZ128" si="2292">SUM(CA128+CC128+CE128+CG128+CI128)</f>
        <v>90</v>
      </c>
      <c r="CA128" s="14">
        <v>44</v>
      </c>
      <c r="CB128" s="11">
        <f t="shared" ref="CB128" si="2293">SUM(CA128)*BV128</f>
        <v>44</v>
      </c>
      <c r="CC128" s="14">
        <v>46</v>
      </c>
      <c r="CD128" s="11">
        <f t="shared" ref="CD128" si="2294">BW128*CC128</f>
        <v>46</v>
      </c>
      <c r="CE128" s="14"/>
      <c r="CF128" s="11">
        <f t="shared" ref="CF128" si="2295">SUM(CE128)*BW128</f>
        <v>0</v>
      </c>
      <c r="CG128" s="14"/>
      <c r="CH128" s="11">
        <f t="shared" ref="CH128" si="2296">SUM(CG128)*BX128</f>
        <v>0</v>
      </c>
      <c r="CI128" s="14"/>
      <c r="CJ128" s="11">
        <f t="shared" ref="CJ128" si="2297">SUM(CI128)*BW128*5</f>
        <v>0</v>
      </c>
      <c r="CK128" s="80">
        <f t="shared" ref="CK128" si="2298">SUM(BW128*DK128*2+BX128*DM128*2)</f>
        <v>2</v>
      </c>
      <c r="CL128" s="81">
        <f t="shared" ref="CL128" si="2299">SUM(BY128*5/100*BW128)</f>
        <v>4.5</v>
      </c>
      <c r="CM128" s="14"/>
      <c r="CN128" s="11"/>
      <c r="CO128" s="14"/>
      <c r="CP128" s="80">
        <f t="shared" ref="CP128" si="2300">SUM(CO128)*3*BU128/5</f>
        <v>0</v>
      </c>
      <c r="CQ128" s="14"/>
      <c r="CR128" s="82">
        <f t="shared" ref="CR128" si="2301">SUM(CQ128*BU128*(30+4))</f>
        <v>0</v>
      </c>
      <c r="CS128" s="14"/>
      <c r="CT128" s="11">
        <f t="shared" ref="CT128" si="2302">SUM(CS128*BU128*3)</f>
        <v>0</v>
      </c>
      <c r="CU128" s="14"/>
      <c r="CV128" s="80">
        <f t="shared" ref="CV128" si="2303">SUM(CU128*BU128/3)</f>
        <v>0</v>
      </c>
      <c r="CW128" s="14"/>
      <c r="CX128" s="80">
        <f t="shared" ref="CX128" si="2304">SUM(CW128*BU128*2/3)</f>
        <v>0</v>
      </c>
      <c r="CY128" s="14">
        <v>1</v>
      </c>
      <c r="CZ128" s="11">
        <f t="shared" ref="CZ128" si="2305">SUM(CY128*BU128)*2</f>
        <v>60</v>
      </c>
      <c r="DA128" s="14"/>
      <c r="DB128" s="11">
        <f t="shared" ref="DB128" si="2306">SUM(DA128*BW128)</f>
        <v>0</v>
      </c>
      <c r="DC128" s="14"/>
      <c r="DD128" s="80">
        <f t="shared" ref="DD128" si="2307">SUM(DC128*BU128*2)</f>
        <v>0</v>
      </c>
      <c r="DE128" s="14"/>
      <c r="DF128" s="80">
        <f>SUM(BW128*DE128*6)</f>
        <v>0</v>
      </c>
      <c r="DG128" s="14"/>
      <c r="DH128" s="80">
        <f t="shared" ref="DH128" si="2308">DG128*BU128/3</f>
        <v>0</v>
      </c>
      <c r="DI128" s="14"/>
      <c r="DJ128" s="11">
        <f t="shared" ref="DJ128" si="2309">SUM(DI128*BU128/3)</f>
        <v>0</v>
      </c>
      <c r="DK128" s="14">
        <v>1</v>
      </c>
      <c r="DL128" s="80">
        <f>SUM(BW128*DK128*8)</f>
        <v>8</v>
      </c>
      <c r="DM128" s="14"/>
      <c r="DN128" s="80">
        <f t="shared" ref="DN128" si="2310">SUM(DM128*BX128*5*6)</f>
        <v>0</v>
      </c>
      <c r="DO128" s="14"/>
      <c r="DP128" s="80">
        <f t="shared" ref="DP128" si="2311">SUM(DO128*BX128*4*6)</f>
        <v>0</v>
      </c>
      <c r="DQ128" s="14"/>
      <c r="DR128" s="10">
        <f t="shared" ref="DR128" si="2312">SUM(DQ128*50)</f>
        <v>0</v>
      </c>
      <c r="DS128" s="81">
        <f t="shared" ref="DS128" si="2313">CB128+CD128+CF128+CH128+CJ128+CK128+CL128+CN128+CP128+CR128+CT128+CV128+CX128+CZ128+DB128+DD128+DF128+DH128+DJ128+DL128+DN128+DP128+DR128</f>
        <v>164.5</v>
      </c>
      <c r="DT128" s="81">
        <f t="shared" ref="DT128" si="2314">DP128+DN128+DL128+DJ128+DF128+DD128+CK128+CJ128+CH128+CF128+CD128+CB128</f>
        <v>100</v>
      </c>
      <c r="DU128" s="112">
        <f t="shared" si="1202"/>
        <v>100</v>
      </c>
      <c r="DV128" s="178"/>
      <c r="DW128" s="4"/>
      <c r="DX128" s="4"/>
      <c r="DY128" s="4"/>
      <c r="DZ128" s="141"/>
      <c r="EA128" s="24"/>
      <c r="EB128" s="131"/>
      <c r="EC128" s="132"/>
      <c r="ED128" s="132"/>
      <c r="EE128" s="4"/>
      <c r="EF128" s="4"/>
      <c r="EG128" s="4"/>
      <c r="EH128" s="4"/>
      <c r="EI128" s="4"/>
      <c r="EJ128" s="4"/>
      <c r="EK128" s="4"/>
      <c r="EL128" s="4"/>
      <c r="EM128" s="4"/>
      <c r="EN128" s="4"/>
      <c r="EO128" s="9">
        <f t="shared" ref="EO128:EO132" si="2315">O128+CB128</f>
        <v>88</v>
      </c>
      <c r="EP128" s="9">
        <f t="shared" ref="EP128:EP132" si="2316">P128+CC128</f>
        <v>92</v>
      </c>
      <c r="EQ128" s="9">
        <f t="shared" ref="EQ128:EQ132" si="2317">Q128+CD128</f>
        <v>46</v>
      </c>
      <c r="ER128" s="9">
        <f t="shared" ref="ER128:ER132" si="2318">R128+CE128</f>
        <v>0</v>
      </c>
      <c r="ES128" s="9">
        <f t="shared" ref="ES128:ES132" si="2319">S128+CF128</f>
        <v>0</v>
      </c>
      <c r="ET128" s="9">
        <f t="shared" ref="ET128:ET132" si="2320">T128+CG128</f>
        <v>0</v>
      </c>
      <c r="EU128" s="9">
        <f t="shared" ref="EU128:EU132" si="2321">U128+CH128</f>
        <v>0</v>
      </c>
      <c r="EV128" s="9">
        <f t="shared" ref="EV128:EV132" si="2322">V128+CI128</f>
        <v>0</v>
      </c>
      <c r="EW128" s="9">
        <f t="shared" ref="EW128:EW132" si="2323">W128+CJ128</f>
        <v>0</v>
      </c>
      <c r="EX128" s="9">
        <f t="shared" ref="EX128:EX132" si="2324">X128+CK128</f>
        <v>2</v>
      </c>
      <c r="EY128" s="9">
        <f t="shared" ref="EY128:EY132" si="2325">Y128+CL128</f>
        <v>4.5</v>
      </c>
      <c r="EZ128" s="9">
        <f t="shared" ref="EZ128:EZ132" si="2326">Z128+CM128</f>
        <v>0</v>
      </c>
      <c r="FA128" s="9">
        <f t="shared" ref="FA128:FA132" si="2327">AA128+CN128</f>
        <v>0</v>
      </c>
      <c r="FB128" s="9">
        <f t="shared" ref="FB128:FB132" si="2328">AB128+CO128</f>
        <v>0</v>
      </c>
      <c r="FC128" s="9">
        <f t="shared" ref="FC128:FC132" si="2329">AC128+CP128</f>
        <v>0</v>
      </c>
      <c r="FD128" s="9">
        <f t="shared" ref="FD128:FD132" si="2330">AD128+CQ128</f>
        <v>0</v>
      </c>
      <c r="FE128" s="9">
        <f t="shared" ref="FE128:FE132" si="2331">AE128+CR128</f>
        <v>0</v>
      </c>
      <c r="FF128" s="9">
        <f t="shared" ref="FF128:FF132" si="2332">AF128+CS128</f>
        <v>0</v>
      </c>
      <c r="FG128" s="9">
        <f t="shared" ref="FG128:FG132" si="2333">AG128+CT128</f>
        <v>0</v>
      </c>
      <c r="FH128" s="9">
        <f t="shared" ref="FH128:FH132" si="2334">AH128+CU128</f>
        <v>0</v>
      </c>
      <c r="FI128" s="9">
        <f t="shared" ref="FI128:FI132" si="2335">AI128+CV128</f>
        <v>0</v>
      </c>
      <c r="FJ128" s="9">
        <f t="shared" ref="FJ128:FJ132" si="2336">AJ128+CW128</f>
        <v>0</v>
      </c>
      <c r="FK128" s="9">
        <f t="shared" ref="FK128:FK132" si="2337">AK128+CX128</f>
        <v>0</v>
      </c>
      <c r="FL128" s="9">
        <f t="shared" ref="FL128:FL132" si="2338">AL128+CY128</f>
        <v>2</v>
      </c>
      <c r="FM128" s="9">
        <f t="shared" ref="FM128:FM132" si="2339">AM128+CZ128</f>
        <v>60</v>
      </c>
      <c r="FN128" s="9">
        <f t="shared" ref="FN128:FN132" si="2340">AN128+DA128</f>
        <v>0</v>
      </c>
      <c r="FO128" s="9">
        <f t="shared" ref="FO128:FO132" si="2341">AO128+DB128</f>
        <v>0</v>
      </c>
      <c r="FP128" s="9">
        <f t="shared" ref="FP128:FP132" si="2342">AP128+DC128</f>
        <v>0</v>
      </c>
      <c r="FQ128" s="9">
        <f t="shared" ref="FQ128:FQ132" si="2343">AQ128+DD128</f>
        <v>0</v>
      </c>
      <c r="FR128" s="9">
        <f t="shared" ref="FR128:FR132" si="2344">AR128+DE128</f>
        <v>0</v>
      </c>
      <c r="FS128" s="9">
        <f t="shared" ref="FS128:FS132" si="2345">AS128+DF128</f>
        <v>0</v>
      </c>
      <c r="FT128" s="9">
        <f t="shared" ref="FT128:FT132" si="2346">AT128+DG128</f>
        <v>0</v>
      </c>
      <c r="FU128" s="9">
        <f t="shared" ref="FU128:FU132" si="2347">AU128+DH128</f>
        <v>0</v>
      </c>
      <c r="FV128" s="9">
        <f t="shared" ref="FV128:FV132" si="2348">AV128+DI128</f>
        <v>0</v>
      </c>
      <c r="FW128" s="9">
        <f t="shared" ref="FW128:FW132" si="2349">AW128+DJ128</f>
        <v>0</v>
      </c>
      <c r="FX128" s="9">
        <f t="shared" ref="FX128:FX132" si="2350">AV128+DI128</f>
        <v>0</v>
      </c>
      <c r="FY128" s="9">
        <f t="shared" ref="FY128:FY132" si="2351">DL128+AY128</f>
        <v>8</v>
      </c>
      <c r="FZ128" s="9">
        <f t="shared" ref="FZ128:FZ132" si="2352">AX128+DK128</f>
        <v>2</v>
      </c>
      <c r="GA128" s="9">
        <f t="shared" ref="GA128:GA132" si="2353">DM128+AZ128</f>
        <v>0</v>
      </c>
      <c r="GB128" s="9">
        <f t="shared" ref="GB128:GB132" si="2354">AZ128+DM128</f>
        <v>0</v>
      </c>
      <c r="GC128" s="9">
        <f t="shared" ref="GC128:GC132" si="2355">BA128+DN128</f>
        <v>0</v>
      </c>
      <c r="GD128" s="9">
        <f t="shared" ref="GD128:GD132" si="2356">BB128+DO128</f>
        <v>0</v>
      </c>
      <c r="GE128" s="9">
        <f t="shared" ref="GE128:GE132" si="2357">BC128+DP128</f>
        <v>0</v>
      </c>
      <c r="GF128" s="9">
        <f t="shared" ref="GF128:GF132" si="2358">BD128+DQ128</f>
        <v>0</v>
      </c>
      <c r="GG128" s="9">
        <f t="shared" ref="GG128:GG132" si="2359">BE128+DR128</f>
        <v>0</v>
      </c>
      <c r="GH128" s="9">
        <f t="shared" ref="GH128:GH132" si="2360">BF128+DS128</f>
        <v>208.5</v>
      </c>
      <c r="GI128" s="9">
        <f t="shared" ref="GI128:GI132" si="2361">SUM(BG128+DT128)</f>
        <v>144</v>
      </c>
      <c r="GJ128" s="133"/>
      <c r="GK128" s="134"/>
      <c r="GL128" s="4"/>
      <c r="GM128" s="295"/>
      <c r="GN128" s="4"/>
      <c r="GO128" s="138"/>
      <c r="GQ128" s="9"/>
      <c r="GR128" s="9"/>
      <c r="GS128" s="1"/>
      <c r="GT128" s="128"/>
      <c r="GU128" s="32"/>
      <c r="GV128" s="4"/>
      <c r="GW128" s="40"/>
    </row>
    <row r="129" spans="1:273" ht="24.95" customHeight="1" x14ac:dyDescent="0.35">
      <c r="A129" s="24"/>
      <c r="B129" s="2"/>
      <c r="C129" s="2"/>
      <c r="BF129" s="80"/>
      <c r="BG129" s="80"/>
      <c r="BJ129" s="1"/>
      <c r="BK129" s="1"/>
      <c r="BL129" s="1"/>
      <c r="BM129" s="176"/>
      <c r="BN129" s="24"/>
      <c r="BO129" s="1"/>
      <c r="BP129" s="128"/>
      <c r="BQ129" s="128"/>
      <c r="BR129" s="128"/>
      <c r="BS129" s="128"/>
      <c r="BT129" s="128"/>
      <c r="BU129" s="128"/>
      <c r="BV129" s="128"/>
      <c r="BW129" s="128"/>
      <c r="BX129" s="128"/>
      <c r="BY129" s="1"/>
      <c r="BZ129" s="129"/>
      <c r="CA129" s="14"/>
      <c r="CB129" s="11"/>
      <c r="CC129" s="14"/>
      <c r="CD129" s="11"/>
      <c r="CE129" s="14"/>
      <c r="CF129" s="11"/>
      <c r="CG129" s="14"/>
      <c r="CH129" s="11"/>
      <c r="CI129" s="14"/>
      <c r="CJ129" s="11"/>
      <c r="CK129" s="80"/>
      <c r="CL129" s="80"/>
      <c r="CM129" s="14"/>
      <c r="CN129" s="11"/>
      <c r="CO129" s="14"/>
      <c r="CP129" s="80"/>
      <c r="CQ129" s="14"/>
      <c r="CR129" s="82"/>
      <c r="CS129" s="14"/>
      <c r="CT129" s="11"/>
      <c r="CU129" s="14"/>
      <c r="CV129" s="80"/>
      <c r="CW129" s="14"/>
      <c r="CX129" s="80"/>
      <c r="CY129" s="14"/>
      <c r="CZ129" s="11"/>
      <c r="DA129" s="14"/>
      <c r="DB129" s="11"/>
      <c r="DC129" s="14"/>
      <c r="DD129" s="80"/>
      <c r="DE129" s="14"/>
      <c r="DF129" s="80"/>
      <c r="DG129" s="14"/>
      <c r="DH129" s="11"/>
      <c r="DI129" s="14"/>
      <c r="DJ129" s="80"/>
      <c r="DK129" s="14"/>
      <c r="DL129" s="80"/>
      <c r="DM129" s="14"/>
      <c r="DN129" s="80"/>
      <c r="DO129" s="14"/>
      <c r="DP129" s="10"/>
      <c r="DQ129" s="10"/>
      <c r="DR129" s="80"/>
      <c r="DS129" s="80"/>
      <c r="DT129" s="80"/>
      <c r="DU129" s="112">
        <f t="shared" si="1202"/>
        <v>0</v>
      </c>
      <c r="DW129" s="4"/>
      <c r="DX129" s="4"/>
      <c r="DY129" s="4"/>
      <c r="DZ129" s="141"/>
      <c r="EA129" s="24"/>
      <c r="EB129" s="10"/>
      <c r="EC129" s="142"/>
      <c r="ED129" s="142"/>
      <c r="EE129" s="4"/>
      <c r="EF129" s="4"/>
      <c r="EG129" s="4"/>
      <c r="EH129" s="4"/>
      <c r="EI129" s="4"/>
      <c r="EJ129" s="4"/>
      <c r="EK129" s="4"/>
      <c r="EL129" s="4"/>
      <c r="EM129" s="4"/>
      <c r="EN129" s="4"/>
      <c r="EO129" s="9">
        <f t="shared" si="2315"/>
        <v>0</v>
      </c>
      <c r="EP129" s="9">
        <f t="shared" si="2316"/>
        <v>0</v>
      </c>
      <c r="EQ129" s="9">
        <f t="shared" si="2317"/>
        <v>0</v>
      </c>
      <c r="ER129" s="9">
        <f t="shared" si="2318"/>
        <v>0</v>
      </c>
      <c r="ES129" s="9">
        <f t="shared" si="2319"/>
        <v>0</v>
      </c>
      <c r="ET129" s="9">
        <f t="shared" si="2320"/>
        <v>0</v>
      </c>
      <c r="EU129" s="9">
        <f t="shared" si="2321"/>
        <v>0</v>
      </c>
      <c r="EV129" s="9">
        <f t="shared" si="2322"/>
        <v>0</v>
      </c>
      <c r="EW129" s="9">
        <f t="shared" si="2323"/>
        <v>0</v>
      </c>
      <c r="EX129" s="9">
        <f t="shared" si="2324"/>
        <v>0</v>
      </c>
      <c r="EY129" s="9">
        <f t="shared" si="2325"/>
        <v>0</v>
      </c>
      <c r="EZ129" s="9">
        <f t="shared" si="2326"/>
        <v>0</v>
      </c>
      <c r="FA129" s="9">
        <f t="shared" si="2327"/>
        <v>0</v>
      </c>
      <c r="FB129" s="9">
        <f t="shared" si="2328"/>
        <v>0</v>
      </c>
      <c r="FC129" s="9">
        <f t="shared" si="2329"/>
        <v>0</v>
      </c>
      <c r="FD129" s="9">
        <f t="shared" si="2330"/>
        <v>0</v>
      </c>
      <c r="FE129" s="9">
        <f t="shared" si="2331"/>
        <v>0</v>
      </c>
      <c r="FF129" s="9">
        <f t="shared" si="2332"/>
        <v>0</v>
      </c>
      <c r="FG129" s="9">
        <f t="shared" si="2333"/>
        <v>0</v>
      </c>
      <c r="FH129" s="9">
        <f t="shared" si="2334"/>
        <v>0</v>
      </c>
      <c r="FI129" s="9">
        <f t="shared" si="2335"/>
        <v>0</v>
      </c>
      <c r="FJ129" s="9">
        <f t="shared" si="2336"/>
        <v>0</v>
      </c>
      <c r="FK129" s="9">
        <f t="shared" si="2337"/>
        <v>0</v>
      </c>
      <c r="FL129" s="9">
        <f t="shared" si="2338"/>
        <v>0</v>
      </c>
      <c r="FM129" s="9">
        <f t="shared" si="2339"/>
        <v>0</v>
      </c>
      <c r="FN129" s="9">
        <f t="shared" si="2340"/>
        <v>0</v>
      </c>
      <c r="FO129" s="9">
        <f t="shared" si="2341"/>
        <v>0</v>
      </c>
      <c r="FP129" s="9">
        <f t="shared" si="2342"/>
        <v>0</v>
      </c>
      <c r="FQ129" s="9">
        <f t="shared" si="2343"/>
        <v>0</v>
      </c>
      <c r="FR129" s="9">
        <f t="shared" si="2344"/>
        <v>0</v>
      </c>
      <c r="FS129" s="9">
        <f t="shared" si="2345"/>
        <v>0</v>
      </c>
      <c r="FT129" s="9">
        <f t="shared" si="2346"/>
        <v>0</v>
      </c>
      <c r="FU129" s="9">
        <f t="shared" si="2347"/>
        <v>0</v>
      </c>
      <c r="FV129" s="9">
        <f t="shared" si="2348"/>
        <v>0</v>
      </c>
      <c r="FW129" s="9">
        <f t="shared" si="2349"/>
        <v>0</v>
      </c>
      <c r="FX129" s="9">
        <f t="shared" si="2350"/>
        <v>0</v>
      </c>
      <c r="FY129" s="9">
        <f t="shared" si="2351"/>
        <v>0</v>
      </c>
      <c r="FZ129" s="9">
        <f t="shared" si="2352"/>
        <v>0</v>
      </c>
      <c r="GA129" s="9">
        <f t="shared" si="2353"/>
        <v>0</v>
      </c>
      <c r="GB129" s="9">
        <f t="shared" si="2354"/>
        <v>0</v>
      </c>
      <c r="GC129" s="9">
        <f t="shared" si="2355"/>
        <v>0</v>
      </c>
      <c r="GD129" s="9">
        <f t="shared" si="2356"/>
        <v>0</v>
      </c>
      <c r="GE129" s="9">
        <f t="shared" si="2357"/>
        <v>0</v>
      </c>
      <c r="GF129" s="9">
        <f t="shared" si="2358"/>
        <v>0</v>
      </c>
      <c r="GG129" s="9">
        <f t="shared" si="2359"/>
        <v>0</v>
      </c>
      <c r="GH129" s="9">
        <f t="shared" si="2360"/>
        <v>0</v>
      </c>
      <c r="GI129" s="9">
        <f t="shared" si="2361"/>
        <v>0</v>
      </c>
      <c r="GJ129" s="133"/>
      <c r="GK129" s="134"/>
      <c r="GL129" s="4"/>
      <c r="GM129" s="295"/>
      <c r="GN129" s="4"/>
      <c r="GO129" s="138"/>
      <c r="GQ129" s="9"/>
      <c r="GR129" s="9"/>
      <c r="GS129" s="1"/>
      <c r="GT129" s="128"/>
      <c r="GU129" s="32"/>
      <c r="GV129" s="4"/>
      <c r="GW129" s="40"/>
    </row>
    <row r="130" spans="1:273" ht="24.95" customHeight="1" x14ac:dyDescent="0.35">
      <c r="A130" s="24"/>
      <c r="B130" s="2"/>
      <c r="C130" s="2"/>
      <c r="BF130" s="80"/>
      <c r="BG130" s="80"/>
      <c r="BJ130" s="1"/>
      <c r="BK130" s="1"/>
      <c r="BL130" s="1"/>
      <c r="BM130" s="176"/>
      <c r="BN130" s="24"/>
      <c r="BO130" s="1"/>
      <c r="BP130" s="128"/>
      <c r="BQ130" s="128"/>
      <c r="BR130" s="128"/>
      <c r="BS130" s="128"/>
      <c r="BT130" s="128"/>
      <c r="BU130" s="128"/>
      <c r="BV130" s="128"/>
      <c r="BW130" s="128"/>
      <c r="BX130" s="128"/>
      <c r="BY130" s="1"/>
      <c r="BZ130" s="129"/>
      <c r="CA130" s="14"/>
      <c r="CB130" s="11"/>
      <c r="CC130" s="14"/>
      <c r="CD130" s="11"/>
      <c r="CE130" s="14"/>
      <c r="CF130" s="11"/>
      <c r="CG130" s="14"/>
      <c r="CH130" s="11"/>
      <c r="CI130" s="14"/>
      <c r="CJ130" s="11"/>
      <c r="CK130" s="80"/>
      <c r="CL130" s="80"/>
      <c r="CM130" s="14"/>
      <c r="CN130" s="11"/>
      <c r="CO130" s="14"/>
      <c r="CP130" s="80"/>
      <c r="CQ130" s="14"/>
      <c r="CR130" s="82"/>
      <c r="CS130" s="14"/>
      <c r="CT130" s="11"/>
      <c r="CU130" s="14"/>
      <c r="CV130" s="80"/>
      <c r="CW130" s="14"/>
      <c r="CX130" s="80"/>
      <c r="CY130" s="14"/>
      <c r="CZ130" s="11"/>
      <c r="DA130" s="14"/>
      <c r="DB130" s="11"/>
      <c r="DC130" s="14"/>
      <c r="DD130" s="80"/>
      <c r="DE130" s="14"/>
      <c r="DF130" s="80"/>
      <c r="DG130" s="14"/>
      <c r="DH130" s="11"/>
      <c r="DI130" s="14"/>
      <c r="DJ130" s="80"/>
      <c r="DK130" s="14"/>
      <c r="DL130" s="80"/>
      <c r="DM130" s="14"/>
      <c r="DN130" s="80"/>
      <c r="DO130" s="14"/>
      <c r="DP130" s="10"/>
      <c r="DQ130" s="10"/>
      <c r="DR130" s="80"/>
      <c r="DS130" s="80"/>
      <c r="DT130" s="80"/>
      <c r="DU130" s="112">
        <f t="shared" si="1202"/>
        <v>0</v>
      </c>
      <c r="DW130" s="4"/>
      <c r="DX130" s="4"/>
      <c r="DY130" s="4"/>
      <c r="DZ130" s="141"/>
      <c r="EA130" s="24"/>
      <c r="EB130" s="10"/>
      <c r="EC130" s="142"/>
      <c r="ED130" s="142"/>
      <c r="EE130" s="4"/>
      <c r="EF130" s="4"/>
      <c r="EG130" s="4"/>
      <c r="EH130" s="4"/>
      <c r="EI130" s="4"/>
      <c r="EJ130" s="4"/>
      <c r="EK130" s="4"/>
      <c r="EL130" s="4"/>
      <c r="EM130" s="4"/>
      <c r="EN130" s="4"/>
      <c r="EO130" s="9">
        <f t="shared" si="2315"/>
        <v>0</v>
      </c>
      <c r="EP130" s="9">
        <f t="shared" si="2316"/>
        <v>0</v>
      </c>
      <c r="EQ130" s="9">
        <f t="shared" si="2317"/>
        <v>0</v>
      </c>
      <c r="ER130" s="9">
        <f t="shared" si="2318"/>
        <v>0</v>
      </c>
      <c r="ES130" s="9">
        <f t="shared" si="2319"/>
        <v>0</v>
      </c>
      <c r="ET130" s="9">
        <f t="shared" si="2320"/>
        <v>0</v>
      </c>
      <c r="EU130" s="9">
        <f t="shared" si="2321"/>
        <v>0</v>
      </c>
      <c r="EV130" s="9">
        <f t="shared" si="2322"/>
        <v>0</v>
      </c>
      <c r="EW130" s="9">
        <f t="shared" si="2323"/>
        <v>0</v>
      </c>
      <c r="EX130" s="9">
        <f t="shared" si="2324"/>
        <v>0</v>
      </c>
      <c r="EY130" s="9">
        <f t="shared" si="2325"/>
        <v>0</v>
      </c>
      <c r="EZ130" s="9">
        <f t="shared" si="2326"/>
        <v>0</v>
      </c>
      <c r="FA130" s="9">
        <f t="shared" si="2327"/>
        <v>0</v>
      </c>
      <c r="FB130" s="9">
        <f t="shared" si="2328"/>
        <v>0</v>
      </c>
      <c r="FC130" s="9">
        <f t="shared" si="2329"/>
        <v>0</v>
      </c>
      <c r="FD130" s="9">
        <f t="shared" si="2330"/>
        <v>0</v>
      </c>
      <c r="FE130" s="9">
        <f t="shared" si="2331"/>
        <v>0</v>
      </c>
      <c r="FF130" s="9">
        <f t="shared" si="2332"/>
        <v>0</v>
      </c>
      <c r="FG130" s="9">
        <f t="shared" si="2333"/>
        <v>0</v>
      </c>
      <c r="FH130" s="9">
        <f t="shared" si="2334"/>
        <v>0</v>
      </c>
      <c r="FI130" s="9">
        <f t="shared" si="2335"/>
        <v>0</v>
      </c>
      <c r="FJ130" s="9">
        <f t="shared" si="2336"/>
        <v>0</v>
      </c>
      <c r="FK130" s="9">
        <f t="shared" si="2337"/>
        <v>0</v>
      </c>
      <c r="FL130" s="9">
        <f t="shared" si="2338"/>
        <v>0</v>
      </c>
      <c r="FM130" s="9">
        <f t="shared" si="2339"/>
        <v>0</v>
      </c>
      <c r="FN130" s="9">
        <f t="shared" si="2340"/>
        <v>0</v>
      </c>
      <c r="FO130" s="9">
        <f t="shared" si="2341"/>
        <v>0</v>
      </c>
      <c r="FP130" s="9">
        <f t="shared" si="2342"/>
        <v>0</v>
      </c>
      <c r="FQ130" s="9">
        <f t="shared" si="2343"/>
        <v>0</v>
      </c>
      <c r="FR130" s="9">
        <f t="shared" si="2344"/>
        <v>0</v>
      </c>
      <c r="FS130" s="9">
        <f t="shared" si="2345"/>
        <v>0</v>
      </c>
      <c r="FT130" s="9">
        <f t="shared" si="2346"/>
        <v>0</v>
      </c>
      <c r="FU130" s="9">
        <f t="shared" si="2347"/>
        <v>0</v>
      </c>
      <c r="FV130" s="9">
        <f t="shared" si="2348"/>
        <v>0</v>
      </c>
      <c r="FW130" s="9">
        <f t="shared" si="2349"/>
        <v>0</v>
      </c>
      <c r="FX130" s="9">
        <f t="shared" si="2350"/>
        <v>0</v>
      </c>
      <c r="FY130" s="9">
        <f t="shared" si="2351"/>
        <v>0</v>
      </c>
      <c r="FZ130" s="9">
        <f t="shared" si="2352"/>
        <v>0</v>
      </c>
      <c r="GA130" s="9">
        <f t="shared" si="2353"/>
        <v>0</v>
      </c>
      <c r="GB130" s="9">
        <f t="shared" si="2354"/>
        <v>0</v>
      </c>
      <c r="GC130" s="9">
        <f t="shared" si="2355"/>
        <v>0</v>
      </c>
      <c r="GD130" s="9">
        <f t="shared" si="2356"/>
        <v>0</v>
      </c>
      <c r="GE130" s="9">
        <f t="shared" si="2357"/>
        <v>0</v>
      </c>
      <c r="GF130" s="9">
        <f t="shared" si="2358"/>
        <v>0</v>
      </c>
      <c r="GG130" s="9">
        <f t="shared" si="2359"/>
        <v>0</v>
      </c>
      <c r="GH130" s="9">
        <f t="shared" si="2360"/>
        <v>0</v>
      </c>
      <c r="GI130" s="9">
        <f t="shared" si="2361"/>
        <v>0</v>
      </c>
      <c r="GJ130" s="133"/>
      <c r="GK130" s="134"/>
      <c r="GL130" s="4"/>
      <c r="GM130" s="295"/>
      <c r="GN130" s="4"/>
      <c r="GO130" s="138"/>
      <c r="GQ130" s="9"/>
      <c r="GR130" s="9"/>
      <c r="GS130" s="1"/>
      <c r="GT130" s="128"/>
      <c r="GU130" s="32"/>
      <c r="GV130" s="4"/>
      <c r="GW130" s="40"/>
    </row>
    <row r="131" spans="1:273" ht="24.95" customHeight="1" thickBot="1" x14ac:dyDescent="0.4">
      <c r="A131" s="24"/>
      <c r="B131" s="1" t="s">
        <v>183</v>
      </c>
      <c r="C131" s="127" t="s">
        <v>91</v>
      </c>
      <c r="D131" s="139" t="s">
        <v>84</v>
      </c>
      <c r="E131" s="143" t="s">
        <v>113</v>
      </c>
      <c r="F131" s="139" t="s">
        <v>185</v>
      </c>
      <c r="G131" s="127">
        <v>10</v>
      </c>
      <c r="H131" s="128">
        <v>1</v>
      </c>
      <c r="I131" s="128"/>
      <c r="J131" s="128"/>
      <c r="K131" s="128"/>
      <c r="L131" s="1"/>
      <c r="M131" s="129">
        <f t="shared" ref="M131" si="2362">SUM(N131+P131+R131+T131+V131)</f>
        <v>0</v>
      </c>
      <c r="N131" s="14"/>
      <c r="O131" s="11">
        <f t="shared" ref="O131" si="2363">SUM(N131)*I131</f>
        <v>0</v>
      </c>
      <c r="P131" s="14"/>
      <c r="Q131" s="11">
        <f t="shared" ref="Q131" si="2364">J131*P131</f>
        <v>0</v>
      </c>
      <c r="R131" s="14"/>
      <c r="S131" s="11">
        <f t="shared" ref="S131" si="2365">SUM(R131)*J131</f>
        <v>0</v>
      </c>
      <c r="T131" s="14"/>
      <c r="U131" s="11">
        <f t="shared" ref="U131" si="2366">SUM(T131)*K131</f>
        <v>0</v>
      </c>
      <c r="V131" s="14"/>
      <c r="W131" s="11">
        <f t="shared" ref="W131" si="2367">SUM(V131)*J131*5</f>
        <v>0</v>
      </c>
      <c r="X131" s="80">
        <v>0</v>
      </c>
      <c r="Y131" s="337">
        <f t="shared" ref="Y131" si="2368">L131*J131*0.05</f>
        <v>0</v>
      </c>
      <c r="Z131" s="14"/>
      <c r="AA131" s="11"/>
      <c r="AB131" s="14"/>
      <c r="AC131" s="80">
        <f t="shared" ref="AC131" si="2369">SUM(AB131)*3*H131/5</f>
        <v>0</v>
      </c>
      <c r="AD131" s="14">
        <v>1</v>
      </c>
      <c r="AE131" s="82">
        <f>SUM(AD131*H131*(15))</f>
        <v>15</v>
      </c>
      <c r="AF131" s="14"/>
      <c r="AG131" s="11">
        <f t="shared" ref="AG131" si="2370">SUM(AF131*H131*3)</f>
        <v>0</v>
      </c>
      <c r="AH131" s="14"/>
      <c r="AI131" s="80">
        <f t="shared" ref="AI131" si="2371">SUM(AH131*H131/3)</f>
        <v>0</v>
      </c>
      <c r="AJ131" s="14"/>
      <c r="AK131" s="80">
        <f t="shared" ref="AK131" si="2372">SUM(AJ131*H131*2/3)</f>
        <v>0</v>
      </c>
      <c r="AL131" s="14"/>
      <c r="AM131" s="11">
        <f t="shared" ref="AM131" si="2373">SUM(AL131*H131)</f>
        <v>0</v>
      </c>
      <c r="AN131" s="14"/>
      <c r="AO131" s="11">
        <f t="shared" ref="AO131" si="2374">SUM(AN131*J131)</f>
        <v>0</v>
      </c>
      <c r="AP131" s="14"/>
      <c r="AQ131" s="80">
        <f t="shared" ref="AQ131" si="2375">SUM(AP131*H131*2)</f>
        <v>0</v>
      </c>
      <c r="AR131" s="14"/>
      <c r="AS131" s="80">
        <f t="shared" ref="AS131" si="2376">SUM(J131*AR131*6)</f>
        <v>0</v>
      </c>
      <c r="AT131" s="14"/>
      <c r="AU131" s="80">
        <f t="shared" ref="AU131" si="2377">AT131*H131/3</f>
        <v>0</v>
      </c>
      <c r="AV131" s="14"/>
      <c r="AW131" s="11">
        <f>SUM(AV131*H131/3)</f>
        <v>0</v>
      </c>
      <c r="AX131" s="14"/>
      <c r="AY131" s="80">
        <f t="shared" ref="AY131" si="2378">SUM(J131*AX131*8)</f>
        <v>0</v>
      </c>
      <c r="AZ131" s="14"/>
      <c r="BA131" s="80">
        <f>AZ131*3*K131*8</f>
        <v>0</v>
      </c>
      <c r="BB131" s="14"/>
      <c r="BC131" s="80">
        <f t="shared" ref="BC131" si="2379">SUM(BB131*K131*4*6)</f>
        <v>0</v>
      </c>
      <c r="BD131" s="14"/>
      <c r="BE131" s="10">
        <f t="shared" ref="BE131" si="2380">SUM(BD131*50)</f>
        <v>0</v>
      </c>
      <c r="BF131" s="81">
        <f t="shared" ref="BF131" si="2381">O131+Q131+S131+U131+W131+X131+Y131+AA131+AC131+AE131+AG131+AI131+AK131+AM131+AO131+AQ131+AS131+AU131+AW131+AY131+BA131+BC131+BE131</f>
        <v>15</v>
      </c>
      <c r="BG131" s="81">
        <f t="shared" ref="BG131" si="2382">BC131+BA131+AY131+AW131+AS131+AQ131+X131+W131+U131+S131+Q131+O131</f>
        <v>0</v>
      </c>
      <c r="BJ131" s="1"/>
      <c r="BK131" s="1"/>
      <c r="BL131" s="1"/>
      <c r="BM131" s="176"/>
      <c r="BN131" s="24"/>
      <c r="BO131" s="1" t="s">
        <v>183</v>
      </c>
      <c r="BP131" s="127" t="s">
        <v>91</v>
      </c>
      <c r="BQ131" s="139" t="s">
        <v>84</v>
      </c>
      <c r="BR131" s="143" t="s">
        <v>113</v>
      </c>
      <c r="BS131" s="139" t="s">
        <v>185</v>
      </c>
      <c r="BT131" s="127">
        <v>10</v>
      </c>
      <c r="BU131" s="128">
        <v>1</v>
      </c>
      <c r="BV131" s="128"/>
      <c r="BW131" s="128"/>
      <c r="BX131" s="128"/>
      <c r="BY131" s="1"/>
      <c r="BZ131" s="129">
        <f t="shared" ref="BZ131" si="2383">SUM(CA131+CC131+CE131+CG131+CI131)</f>
        <v>0</v>
      </c>
      <c r="CA131" s="14"/>
      <c r="CB131" s="11">
        <f t="shared" ref="CB131" si="2384">SUM(CA131)*BV131</f>
        <v>0</v>
      </c>
      <c r="CC131" s="14"/>
      <c r="CD131" s="11">
        <f t="shared" ref="CD131" si="2385">BW131*CC131</f>
        <v>0</v>
      </c>
      <c r="CE131" s="14"/>
      <c r="CF131" s="11">
        <f t="shared" ref="CF131" si="2386">SUM(CE131)*BW131</f>
        <v>0</v>
      </c>
      <c r="CG131" s="14"/>
      <c r="CH131" s="11">
        <f t="shared" ref="CH131" si="2387">SUM(CG131)*BX131</f>
        <v>0</v>
      </c>
      <c r="CI131" s="14"/>
      <c r="CJ131" s="11">
        <f t="shared" ref="CJ131" si="2388">SUM(CI131)*BW131*5</f>
        <v>0</v>
      </c>
      <c r="CK131" s="80">
        <v>0</v>
      </c>
      <c r="CL131" s="80">
        <f t="shared" ref="CL131" si="2389">BY131*BW131*0.05</f>
        <v>0</v>
      </c>
      <c r="CM131" s="14"/>
      <c r="CN131" s="11"/>
      <c r="CO131" s="14"/>
      <c r="CP131" s="80">
        <f t="shared" ref="CP131" si="2390">SUM(CO131)*3*BU131/5</f>
        <v>0</v>
      </c>
      <c r="CQ131" s="14">
        <v>1</v>
      </c>
      <c r="CR131" s="82">
        <f>SUM(CQ131*BU131*(15))</f>
        <v>15</v>
      </c>
      <c r="CS131" s="14"/>
      <c r="CT131" s="11">
        <f t="shared" ref="CT131" si="2391">SUM(CS131*BU131*3)</f>
        <v>0</v>
      </c>
      <c r="CU131" s="14"/>
      <c r="CV131" s="80">
        <f t="shared" ref="CV131" si="2392">SUM(CU131*BU131/3)</f>
        <v>0</v>
      </c>
      <c r="CW131" s="14"/>
      <c r="CX131" s="80">
        <f t="shared" ref="CX131" si="2393">SUM(CW131*BU131*2/3)</f>
        <v>0</v>
      </c>
      <c r="CY131" s="14"/>
      <c r="CZ131" s="11">
        <f t="shared" ref="CZ131" si="2394">SUM(CY131*BU131)</f>
        <v>0</v>
      </c>
      <c r="DA131" s="14"/>
      <c r="DB131" s="11">
        <f t="shared" ref="DB131" si="2395">SUM(DA131*BW131)</f>
        <v>0</v>
      </c>
      <c r="DC131" s="14"/>
      <c r="DD131" s="80">
        <f t="shared" ref="DD131" si="2396">SUM(DC131*BU131*2)</f>
        <v>0</v>
      </c>
      <c r="DE131" s="14"/>
      <c r="DF131" s="80">
        <f t="shared" ref="DF131" si="2397">SUM(BW131*DE131*6)</f>
        <v>0</v>
      </c>
      <c r="DG131" s="14"/>
      <c r="DH131" s="80">
        <f t="shared" ref="DH131" si="2398">DG131*BU131/3</f>
        <v>0</v>
      </c>
      <c r="DI131" s="14"/>
      <c r="DJ131" s="11">
        <f>SUM(DI131*BU131/3)</f>
        <v>0</v>
      </c>
      <c r="DK131" s="14"/>
      <c r="DL131" s="80">
        <f t="shared" ref="DL131" si="2399">SUM(BW131*DK131*8)</f>
        <v>0</v>
      </c>
      <c r="DM131" s="14"/>
      <c r="DN131" s="80">
        <f>DM131*3*BX131*8</f>
        <v>0</v>
      </c>
      <c r="DO131" s="14"/>
      <c r="DP131" s="80">
        <f t="shared" ref="DP131" si="2400">SUM(DO131*BX131*4*6)</f>
        <v>0</v>
      </c>
      <c r="DQ131" s="14"/>
      <c r="DR131" s="10">
        <f t="shared" ref="DR131" si="2401">SUM(DQ131*50)</f>
        <v>0</v>
      </c>
      <c r="DS131" s="81">
        <f t="shared" ref="DS131" si="2402">CB131+CD131+CF131+CH131+CJ131+CK131+CL131+CN131+CP131+CR131+CT131+CV131+CX131+CZ131+DB131+DD131+DF131+DH131+DJ131+DL131+DN131+DP131+DR131</f>
        <v>15</v>
      </c>
      <c r="DT131" s="81">
        <f t="shared" ref="DT131" si="2403">DP131+DN131+DL131+DJ131+DF131+DD131+CK131+CJ131+CH131+CF131+CD131+CB131</f>
        <v>0</v>
      </c>
      <c r="DU131" s="112">
        <f t="shared" si="1202"/>
        <v>0</v>
      </c>
      <c r="DW131" s="4"/>
      <c r="DX131" s="4"/>
      <c r="DY131" s="4"/>
      <c r="DZ131" s="141"/>
      <c r="EA131" s="24"/>
      <c r="EB131" s="10"/>
      <c r="EC131" s="142"/>
      <c r="ED131" s="142"/>
      <c r="EE131" s="4"/>
      <c r="EF131" s="4"/>
      <c r="EG131" s="4"/>
      <c r="EH131" s="4"/>
      <c r="EI131" s="4"/>
      <c r="EJ131" s="4"/>
      <c r="EK131" s="4"/>
      <c r="EL131" s="4"/>
      <c r="EM131" s="4"/>
      <c r="EN131" s="4"/>
      <c r="EO131" s="9">
        <f t="shared" si="2315"/>
        <v>0</v>
      </c>
      <c r="EP131" s="9">
        <f t="shared" si="2316"/>
        <v>0</v>
      </c>
      <c r="EQ131" s="9">
        <f t="shared" si="2317"/>
        <v>0</v>
      </c>
      <c r="ER131" s="9">
        <f t="shared" si="2318"/>
        <v>0</v>
      </c>
      <c r="ES131" s="9">
        <f t="shared" si="2319"/>
        <v>0</v>
      </c>
      <c r="ET131" s="9">
        <f t="shared" si="2320"/>
        <v>0</v>
      </c>
      <c r="EU131" s="9">
        <f t="shared" si="2321"/>
        <v>0</v>
      </c>
      <c r="EV131" s="9">
        <f t="shared" si="2322"/>
        <v>0</v>
      </c>
      <c r="EW131" s="9">
        <f t="shared" si="2323"/>
        <v>0</v>
      </c>
      <c r="EX131" s="9">
        <f t="shared" si="2324"/>
        <v>0</v>
      </c>
      <c r="EY131" s="9">
        <f t="shared" si="2325"/>
        <v>0</v>
      </c>
      <c r="EZ131" s="9">
        <f t="shared" si="2326"/>
        <v>0</v>
      </c>
      <c r="FA131" s="9">
        <f t="shared" si="2327"/>
        <v>0</v>
      </c>
      <c r="FB131" s="9">
        <f t="shared" si="2328"/>
        <v>0</v>
      </c>
      <c r="FC131" s="9">
        <f t="shared" si="2329"/>
        <v>0</v>
      </c>
      <c r="FD131" s="9">
        <f t="shared" si="2330"/>
        <v>2</v>
      </c>
      <c r="FE131" s="9">
        <f t="shared" si="2331"/>
        <v>30</v>
      </c>
      <c r="FF131" s="9">
        <f t="shared" si="2332"/>
        <v>0</v>
      </c>
      <c r="FG131" s="9">
        <f t="shared" si="2333"/>
        <v>0</v>
      </c>
      <c r="FH131" s="9">
        <f t="shared" si="2334"/>
        <v>0</v>
      </c>
      <c r="FI131" s="9">
        <f t="shared" si="2335"/>
        <v>0</v>
      </c>
      <c r="FJ131" s="9">
        <f t="shared" si="2336"/>
        <v>0</v>
      </c>
      <c r="FK131" s="9">
        <f t="shared" si="2337"/>
        <v>0</v>
      </c>
      <c r="FL131" s="9">
        <f t="shared" si="2338"/>
        <v>0</v>
      </c>
      <c r="FM131" s="9">
        <f t="shared" si="2339"/>
        <v>0</v>
      </c>
      <c r="FN131" s="9">
        <f t="shared" si="2340"/>
        <v>0</v>
      </c>
      <c r="FO131" s="9">
        <f t="shared" si="2341"/>
        <v>0</v>
      </c>
      <c r="FP131" s="9">
        <f t="shared" si="2342"/>
        <v>0</v>
      </c>
      <c r="FQ131" s="9">
        <f t="shared" si="2343"/>
        <v>0</v>
      </c>
      <c r="FR131" s="9">
        <f t="shared" si="2344"/>
        <v>0</v>
      </c>
      <c r="FS131" s="9">
        <f t="shared" si="2345"/>
        <v>0</v>
      </c>
      <c r="FT131" s="9">
        <f t="shared" si="2346"/>
        <v>0</v>
      </c>
      <c r="FU131" s="9">
        <f t="shared" si="2347"/>
        <v>0</v>
      </c>
      <c r="FV131" s="9">
        <f t="shared" si="2348"/>
        <v>0</v>
      </c>
      <c r="FW131" s="9">
        <f t="shared" si="2349"/>
        <v>0</v>
      </c>
      <c r="FX131" s="9">
        <f t="shared" si="2350"/>
        <v>0</v>
      </c>
      <c r="FY131" s="9">
        <f t="shared" si="2351"/>
        <v>0</v>
      </c>
      <c r="FZ131" s="9">
        <f t="shared" si="2352"/>
        <v>0</v>
      </c>
      <c r="GA131" s="9">
        <f t="shared" si="2353"/>
        <v>0</v>
      </c>
      <c r="GB131" s="9">
        <f t="shared" si="2354"/>
        <v>0</v>
      </c>
      <c r="GC131" s="9">
        <f t="shared" si="2355"/>
        <v>0</v>
      </c>
      <c r="GD131" s="9">
        <f t="shared" si="2356"/>
        <v>0</v>
      </c>
      <c r="GE131" s="9">
        <f t="shared" si="2357"/>
        <v>0</v>
      </c>
      <c r="GF131" s="9">
        <f t="shared" si="2358"/>
        <v>0</v>
      </c>
      <c r="GG131" s="9">
        <f t="shared" si="2359"/>
        <v>0</v>
      </c>
      <c r="GH131" s="9">
        <f t="shared" si="2360"/>
        <v>30</v>
      </c>
      <c r="GI131" s="9">
        <f t="shared" si="2361"/>
        <v>0</v>
      </c>
      <c r="GJ131" s="133"/>
      <c r="GK131" s="134"/>
      <c r="GL131" s="4"/>
      <c r="GM131" s="295"/>
      <c r="GN131" s="4"/>
      <c r="GO131" s="138"/>
      <c r="GQ131" s="9"/>
      <c r="GR131" s="9"/>
      <c r="GS131" s="1"/>
      <c r="GT131" s="128"/>
      <c r="GU131" s="32"/>
      <c r="GV131" s="4"/>
      <c r="GW131" s="40"/>
    </row>
    <row r="132" spans="1:273" ht="24.95" customHeight="1" thickBot="1" x14ac:dyDescent="0.4">
      <c r="A132" s="24"/>
      <c r="B132" s="154"/>
      <c r="C132" s="166"/>
      <c r="D132" s="205"/>
      <c r="E132" s="166"/>
      <c r="F132" s="166"/>
      <c r="G132" s="166"/>
      <c r="H132" s="166"/>
      <c r="I132" s="166"/>
      <c r="J132" s="166"/>
      <c r="K132" s="166"/>
      <c r="L132" s="166"/>
      <c r="M132" s="166"/>
      <c r="N132" s="166"/>
      <c r="O132" s="166"/>
      <c r="P132" s="166"/>
      <c r="Q132" s="166"/>
      <c r="R132" s="166"/>
      <c r="S132" s="166"/>
      <c r="T132" s="166"/>
      <c r="U132" s="166"/>
      <c r="V132" s="166"/>
      <c r="W132" s="166"/>
      <c r="X132" s="166"/>
      <c r="Y132" s="346"/>
      <c r="Z132" s="166"/>
      <c r="AA132" s="166"/>
      <c r="AB132" s="166"/>
      <c r="AC132" s="166"/>
      <c r="AD132" s="166"/>
      <c r="AE132" s="166"/>
      <c r="AF132" s="166"/>
      <c r="AG132" s="166"/>
      <c r="AH132" s="166"/>
      <c r="AI132" s="166"/>
      <c r="AJ132" s="166"/>
      <c r="AK132" s="166"/>
      <c r="AL132" s="166"/>
      <c r="AM132" s="166"/>
      <c r="AN132" s="166"/>
      <c r="AO132" s="166"/>
      <c r="AP132" s="166"/>
      <c r="AQ132" s="166"/>
      <c r="AR132" s="166"/>
      <c r="AS132" s="166"/>
      <c r="AT132" s="166"/>
      <c r="AU132" s="166"/>
      <c r="AV132" s="166"/>
      <c r="AW132" s="166"/>
      <c r="AX132" s="166"/>
      <c r="AY132" s="166"/>
      <c r="AZ132" s="166"/>
      <c r="BA132" s="166"/>
      <c r="BB132" s="166"/>
      <c r="BC132" s="166"/>
      <c r="BD132" s="166"/>
      <c r="BE132" s="166"/>
      <c r="BF132" s="80"/>
      <c r="BG132" s="80"/>
      <c r="BH132" s="166"/>
      <c r="BI132" s="253"/>
      <c r="BJ132" s="4"/>
      <c r="BK132" s="4"/>
      <c r="BL132" s="4"/>
      <c r="BM132" s="141"/>
      <c r="BN132" s="24"/>
      <c r="BO132" s="1"/>
      <c r="BP132" s="128"/>
      <c r="BQ132" s="128"/>
      <c r="BR132" s="128"/>
      <c r="BS132" s="128"/>
      <c r="BT132" s="128"/>
      <c r="BU132" s="128"/>
      <c r="BV132" s="128"/>
      <c r="BW132" s="128"/>
      <c r="BX132" s="128"/>
      <c r="BY132" s="1"/>
      <c r="BZ132" s="129"/>
      <c r="CA132" s="14"/>
      <c r="CB132" s="11"/>
      <c r="CC132" s="14"/>
      <c r="CD132" s="11"/>
      <c r="CE132" s="14"/>
      <c r="CF132" s="11"/>
      <c r="CG132" s="14"/>
      <c r="CH132" s="11"/>
      <c r="CI132" s="14"/>
      <c r="CJ132" s="11"/>
      <c r="CK132" s="80"/>
      <c r="CL132" s="81"/>
      <c r="CM132" s="14"/>
      <c r="CN132" s="11"/>
      <c r="CO132" s="14"/>
      <c r="CP132" s="80"/>
      <c r="CQ132" s="14"/>
      <c r="CR132" s="82"/>
      <c r="CS132" s="14"/>
      <c r="CT132" s="11"/>
      <c r="CU132" s="14"/>
      <c r="CV132" s="80"/>
      <c r="CW132" s="14"/>
      <c r="CX132" s="80"/>
      <c r="CY132" s="14"/>
      <c r="CZ132" s="11"/>
      <c r="DA132" s="14"/>
      <c r="DB132" s="11"/>
      <c r="DC132" s="14"/>
      <c r="DD132" s="80"/>
      <c r="DE132" s="14"/>
      <c r="DF132" s="80"/>
      <c r="DG132" s="14"/>
      <c r="DH132" s="11"/>
      <c r="DI132" s="14"/>
      <c r="DJ132" s="80"/>
      <c r="DK132" s="14"/>
      <c r="DL132" s="80"/>
      <c r="DM132" s="14"/>
      <c r="DN132" s="80"/>
      <c r="DO132" s="14"/>
      <c r="DP132" s="10"/>
      <c r="DQ132" s="10"/>
      <c r="DR132" s="80"/>
      <c r="DS132" s="80"/>
      <c r="DT132" s="80"/>
      <c r="DU132" s="112">
        <f t="shared" si="1202"/>
        <v>0</v>
      </c>
      <c r="DW132" s="4"/>
      <c r="DX132" s="4"/>
      <c r="DY132" s="4"/>
      <c r="DZ132" s="141"/>
      <c r="EA132" s="24"/>
      <c r="EB132" s="289"/>
      <c r="EC132" s="142"/>
      <c r="ED132" s="142"/>
      <c r="EE132" s="4"/>
      <c r="EF132" s="4"/>
      <c r="EG132" s="4"/>
      <c r="EH132" s="4"/>
      <c r="EI132" s="4"/>
      <c r="EJ132" s="4"/>
      <c r="EK132" s="4"/>
      <c r="EL132" s="4"/>
      <c r="EM132" s="4"/>
      <c r="EN132" s="4"/>
      <c r="EO132" s="9">
        <f t="shared" si="2315"/>
        <v>0</v>
      </c>
      <c r="EP132" s="9">
        <f t="shared" si="2316"/>
        <v>0</v>
      </c>
      <c r="EQ132" s="9">
        <f t="shared" si="2317"/>
        <v>0</v>
      </c>
      <c r="ER132" s="9">
        <f t="shared" si="2318"/>
        <v>0</v>
      </c>
      <c r="ES132" s="9">
        <f t="shared" si="2319"/>
        <v>0</v>
      </c>
      <c r="ET132" s="9">
        <f t="shared" si="2320"/>
        <v>0</v>
      </c>
      <c r="EU132" s="9">
        <f t="shared" si="2321"/>
        <v>0</v>
      </c>
      <c r="EV132" s="9">
        <f t="shared" si="2322"/>
        <v>0</v>
      </c>
      <c r="EW132" s="9">
        <f t="shared" si="2323"/>
        <v>0</v>
      </c>
      <c r="EX132" s="9">
        <f t="shared" si="2324"/>
        <v>0</v>
      </c>
      <c r="EY132" s="9">
        <f t="shared" si="2325"/>
        <v>0</v>
      </c>
      <c r="EZ132" s="9">
        <f t="shared" si="2326"/>
        <v>0</v>
      </c>
      <c r="FA132" s="9">
        <f t="shared" si="2327"/>
        <v>0</v>
      </c>
      <c r="FB132" s="9">
        <f t="shared" si="2328"/>
        <v>0</v>
      </c>
      <c r="FC132" s="9">
        <f t="shared" si="2329"/>
        <v>0</v>
      </c>
      <c r="FD132" s="9">
        <f t="shared" si="2330"/>
        <v>0</v>
      </c>
      <c r="FE132" s="9">
        <f t="shared" si="2331"/>
        <v>0</v>
      </c>
      <c r="FF132" s="9">
        <f t="shared" si="2332"/>
        <v>0</v>
      </c>
      <c r="FG132" s="9">
        <f t="shared" si="2333"/>
        <v>0</v>
      </c>
      <c r="FH132" s="9">
        <f t="shared" si="2334"/>
        <v>0</v>
      </c>
      <c r="FI132" s="9">
        <f t="shared" si="2335"/>
        <v>0</v>
      </c>
      <c r="FJ132" s="9">
        <f t="shared" si="2336"/>
        <v>0</v>
      </c>
      <c r="FK132" s="9">
        <f t="shared" si="2337"/>
        <v>0</v>
      </c>
      <c r="FL132" s="9">
        <f t="shared" si="2338"/>
        <v>0</v>
      </c>
      <c r="FM132" s="9">
        <f t="shared" si="2339"/>
        <v>0</v>
      </c>
      <c r="FN132" s="9">
        <f t="shared" si="2340"/>
        <v>0</v>
      </c>
      <c r="FO132" s="9">
        <f t="shared" si="2341"/>
        <v>0</v>
      </c>
      <c r="FP132" s="9">
        <f t="shared" si="2342"/>
        <v>0</v>
      </c>
      <c r="FQ132" s="9">
        <f t="shared" si="2343"/>
        <v>0</v>
      </c>
      <c r="FR132" s="9">
        <f t="shared" si="2344"/>
        <v>0</v>
      </c>
      <c r="FS132" s="9">
        <f t="shared" si="2345"/>
        <v>0</v>
      </c>
      <c r="FT132" s="9">
        <f t="shared" si="2346"/>
        <v>0</v>
      </c>
      <c r="FU132" s="9">
        <f t="shared" si="2347"/>
        <v>0</v>
      </c>
      <c r="FV132" s="9">
        <f t="shared" si="2348"/>
        <v>0</v>
      </c>
      <c r="FW132" s="9">
        <f t="shared" si="2349"/>
        <v>0</v>
      </c>
      <c r="FX132" s="9">
        <f t="shared" si="2350"/>
        <v>0</v>
      </c>
      <c r="FY132" s="9">
        <f t="shared" si="2351"/>
        <v>0</v>
      </c>
      <c r="FZ132" s="9">
        <f t="shared" si="2352"/>
        <v>0</v>
      </c>
      <c r="GA132" s="9">
        <f t="shared" si="2353"/>
        <v>0</v>
      </c>
      <c r="GB132" s="9">
        <f t="shared" si="2354"/>
        <v>0</v>
      </c>
      <c r="GC132" s="9">
        <f t="shared" si="2355"/>
        <v>0</v>
      </c>
      <c r="GD132" s="9">
        <f t="shared" si="2356"/>
        <v>0</v>
      </c>
      <c r="GE132" s="9">
        <f t="shared" si="2357"/>
        <v>0</v>
      </c>
      <c r="GF132" s="9">
        <f t="shared" si="2358"/>
        <v>0</v>
      </c>
      <c r="GG132" s="9">
        <f t="shared" si="2359"/>
        <v>0</v>
      </c>
      <c r="GH132" s="9">
        <f t="shared" si="2360"/>
        <v>0</v>
      </c>
      <c r="GI132" s="9">
        <f t="shared" si="2361"/>
        <v>0</v>
      </c>
      <c r="GJ132" s="133"/>
      <c r="GK132" s="134"/>
      <c r="GL132" s="4"/>
      <c r="GM132" s="295"/>
      <c r="GN132" s="4"/>
      <c r="GO132" s="138"/>
      <c r="GQ132" s="9"/>
      <c r="GR132" s="9"/>
      <c r="GS132" s="1"/>
      <c r="GT132" s="128"/>
      <c r="GU132" s="32"/>
      <c r="GV132" s="4"/>
      <c r="GW132" s="40"/>
    </row>
    <row r="133" spans="1:273" s="17" customFormat="1" ht="24.95" customHeight="1" thickBot="1" x14ac:dyDescent="0.35">
      <c r="A133" s="296"/>
      <c r="B133" s="297" t="s">
        <v>34</v>
      </c>
      <c r="C133" s="297"/>
      <c r="D133" s="298">
        <f t="shared" ref="D133:AI133" si="2404">SUM(D127+D121+D114+D107+D98+D92+D86+D80+D69+D62+D55+D45+D38+D30+D23+D17+D9)</f>
        <v>14.5</v>
      </c>
      <c r="E133" s="298">
        <f t="shared" si="2404"/>
        <v>0</v>
      </c>
      <c r="F133" s="298">
        <f t="shared" si="2404"/>
        <v>0</v>
      </c>
      <c r="G133" s="298">
        <f t="shared" si="2404"/>
        <v>0</v>
      </c>
      <c r="H133" s="298">
        <f>SUM(H127+H121+H114+H107+H98+H92+H86+H80+H69+H62+H55+H45+H38+H30+H23+H17+H9)</f>
        <v>0</v>
      </c>
      <c r="I133" s="298">
        <f t="shared" si="2404"/>
        <v>0</v>
      </c>
      <c r="J133" s="298">
        <f t="shared" si="2404"/>
        <v>0</v>
      </c>
      <c r="K133" s="298">
        <f t="shared" si="2404"/>
        <v>0</v>
      </c>
      <c r="L133" s="298">
        <f t="shared" si="2404"/>
        <v>130</v>
      </c>
      <c r="M133" s="298">
        <f t="shared" si="2404"/>
        <v>130</v>
      </c>
      <c r="N133" s="298">
        <f t="shared" si="2404"/>
        <v>74</v>
      </c>
      <c r="O133" s="298">
        <f t="shared" si="2404"/>
        <v>468</v>
      </c>
      <c r="P133" s="298">
        <f t="shared" si="2404"/>
        <v>532</v>
      </c>
      <c r="Q133" s="298">
        <f t="shared" si="2404"/>
        <v>862</v>
      </c>
      <c r="R133" s="298">
        <f t="shared" si="2404"/>
        <v>28</v>
      </c>
      <c r="S133" s="298">
        <f t="shared" si="2404"/>
        <v>50</v>
      </c>
      <c r="T133" s="298">
        <f t="shared" si="2404"/>
        <v>0</v>
      </c>
      <c r="U133" s="298">
        <f t="shared" si="2404"/>
        <v>0</v>
      </c>
      <c r="V133" s="298">
        <f t="shared" si="2404"/>
        <v>0</v>
      </c>
      <c r="W133" s="298">
        <f t="shared" si="2404"/>
        <v>0</v>
      </c>
      <c r="X133" s="298">
        <f t="shared" si="2404"/>
        <v>17</v>
      </c>
      <c r="Y133" s="348">
        <f t="shared" si="2404"/>
        <v>124.6</v>
      </c>
      <c r="Z133" s="298">
        <f t="shared" si="2404"/>
        <v>0</v>
      </c>
      <c r="AA133" s="298">
        <f t="shared" si="2404"/>
        <v>0</v>
      </c>
      <c r="AB133" s="298">
        <f t="shared" si="2404"/>
        <v>0</v>
      </c>
      <c r="AC133" s="298">
        <f t="shared" si="2404"/>
        <v>0</v>
      </c>
      <c r="AD133" s="298">
        <f t="shared" si="2404"/>
        <v>11</v>
      </c>
      <c r="AE133" s="298">
        <f t="shared" si="2404"/>
        <v>240</v>
      </c>
      <c r="AF133" s="298">
        <f t="shared" si="2404"/>
        <v>0</v>
      </c>
      <c r="AG133" s="298">
        <f t="shared" si="2404"/>
        <v>0</v>
      </c>
      <c r="AH133" s="298">
        <f t="shared" si="2404"/>
        <v>5</v>
      </c>
      <c r="AI133" s="298">
        <f t="shared" si="2404"/>
        <v>57.000000000000007</v>
      </c>
      <c r="AJ133" s="298">
        <f t="shared" ref="AJ133:BG133" si="2405">SUM(AJ127+AJ121+AJ114+AJ107+AJ98+AJ92+AJ86+AJ80+AJ69+AJ62+AJ55+AJ45+AJ38+AJ30+AJ23+AJ17+AJ9)</f>
        <v>0</v>
      </c>
      <c r="AK133" s="298">
        <f t="shared" si="2405"/>
        <v>0</v>
      </c>
      <c r="AL133" s="298">
        <f t="shared" si="2405"/>
        <v>16</v>
      </c>
      <c r="AM133" s="298">
        <f t="shared" si="2405"/>
        <v>1150</v>
      </c>
      <c r="AN133" s="298">
        <f t="shared" si="2405"/>
        <v>0</v>
      </c>
      <c r="AO133" s="298">
        <f t="shared" si="2405"/>
        <v>0</v>
      </c>
      <c r="AP133" s="298">
        <f t="shared" si="2405"/>
        <v>0</v>
      </c>
      <c r="AQ133" s="298">
        <f t="shared" si="2405"/>
        <v>0</v>
      </c>
      <c r="AR133" s="298">
        <f t="shared" si="2405"/>
        <v>11</v>
      </c>
      <c r="AS133" s="298">
        <f t="shared" si="2405"/>
        <v>101.66666666666667</v>
      </c>
      <c r="AT133" s="298">
        <f t="shared" si="2405"/>
        <v>4</v>
      </c>
      <c r="AU133" s="298">
        <f t="shared" si="2405"/>
        <v>0</v>
      </c>
      <c r="AV133" s="298">
        <f t="shared" si="2405"/>
        <v>0</v>
      </c>
      <c r="AW133" s="298">
        <f t="shared" si="2405"/>
        <v>65.333333333333329</v>
      </c>
      <c r="AX133" s="298">
        <f t="shared" si="2405"/>
        <v>9</v>
      </c>
      <c r="AY133" s="298">
        <f t="shared" si="2405"/>
        <v>120</v>
      </c>
      <c r="AZ133" s="298">
        <f t="shared" si="2405"/>
        <v>0</v>
      </c>
      <c r="BA133" s="298">
        <f t="shared" si="2405"/>
        <v>2</v>
      </c>
      <c r="BB133" s="298">
        <f t="shared" si="2405"/>
        <v>2</v>
      </c>
      <c r="BC133" s="298">
        <f t="shared" si="2405"/>
        <v>25</v>
      </c>
      <c r="BD133" s="298"/>
      <c r="BE133" s="298">
        <f t="shared" si="2405"/>
        <v>0</v>
      </c>
      <c r="BF133" s="298">
        <f>SUM(BF127+BF121+BF114+BF107+BF98+BF92+BF86+BF80+BF69+BF62+BF55+BF45+BF38+BF30+BF23+BF17+BF9)</f>
        <v>3282.6000000000004</v>
      </c>
      <c r="BG133" s="298">
        <f t="shared" si="2405"/>
        <v>1620.6666666666665</v>
      </c>
      <c r="BH133" s="207"/>
      <c r="BI133" s="207"/>
      <c r="BJ133" s="299"/>
      <c r="BK133" s="299"/>
      <c r="BL133" s="299"/>
      <c r="BM133" s="300"/>
      <c r="BN133" s="46" t="s">
        <v>69</v>
      </c>
      <c r="BO133" s="27" t="s">
        <v>34</v>
      </c>
      <c r="BP133" s="28"/>
      <c r="BQ133" s="298">
        <f t="shared" ref="BQ133:CV133" si="2406">SUM(BQ127+BQ121+BQ114+BQ107+BQ98+BQ92+BQ86+BQ80+BQ69+BQ62+BQ55+BQ45+BQ38+BQ30+BQ23+BQ17+BQ9)</f>
        <v>14.5</v>
      </c>
      <c r="BR133" s="298">
        <f t="shared" si="2406"/>
        <v>0</v>
      </c>
      <c r="BS133" s="298">
        <f t="shared" si="2406"/>
        <v>0</v>
      </c>
      <c r="BT133" s="298">
        <f t="shared" si="2406"/>
        <v>0</v>
      </c>
      <c r="BU133" s="298">
        <f t="shared" si="2406"/>
        <v>0</v>
      </c>
      <c r="BV133" s="298">
        <f t="shared" si="2406"/>
        <v>0</v>
      </c>
      <c r="BW133" s="298">
        <f t="shared" si="2406"/>
        <v>0</v>
      </c>
      <c r="BX133" s="298">
        <f t="shared" si="2406"/>
        <v>0</v>
      </c>
      <c r="BY133" s="298">
        <f t="shared" si="2406"/>
        <v>1802</v>
      </c>
      <c r="BZ133" s="298">
        <f t="shared" si="2406"/>
        <v>1802</v>
      </c>
      <c r="CA133" s="298">
        <f t="shared" si="2406"/>
        <v>984</v>
      </c>
      <c r="CB133" s="298">
        <f t="shared" si="2406"/>
        <v>918</v>
      </c>
      <c r="CC133" s="298">
        <f t="shared" si="2406"/>
        <v>850</v>
      </c>
      <c r="CD133" s="298">
        <f t="shared" si="2406"/>
        <v>1596</v>
      </c>
      <c r="CE133" s="298">
        <f t="shared" si="2406"/>
        <v>20</v>
      </c>
      <c r="CF133" s="298">
        <f t="shared" si="2406"/>
        <v>50</v>
      </c>
      <c r="CG133" s="298">
        <f t="shared" si="2406"/>
        <v>0</v>
      </c>
      <c r="CH133" s="298">
        <f t="shared" si="2406"/>
        <v>0</v>
      </c>
      <c r="CI133" s="298">
        <f t="shared" si="2406"/>
        <v>0</v>
      </c>
      <c r="CJ133" s="298">
        <f t="shared" si="2406"/>
        <v>0</v>
      </c>
      <c r="CK133" s="298">
        <f t="shared" si="2406"/>
        <v>60</v>
      </c>
      <c r="CL133" s="298">
        <f t="shared" si="2406"/>
        <v>258.7</v>
      </c>
      <c r="CM133" s="298">
        <f t="shared" si="2406"/>
        <v>0</v>
      </c>
      <c r="CN133" s="298">
        <f t="shared" si="2406"/>
        <v>0</v>
      </c>
      <c r="CO133" s="298">
        <f t="shared" si="2406"/>
        <v>8</v>
      </c>
      <c r="CP133" s="298">
        <f t="shared" si="2406"/>
        <v>24</v>
      </c>
      <c r="CQ133" s="298">
        <f t="shared" si="2406"/>
        <v>11</v>
      </c>
      <c r="CR133" s="298">
        <f t="shared" si="2406"/>
        <v>240</v>
      </c>
      <c r="CS133" s="298">
        <f t="shared" si="2406"/>
        <v>0</v>
      </c>
      <c r="CT133" s="298">
        <f t="shared" si="2406"/>
        <v>0</v>
      </c>
      <c r="CU133" s="298">
        <f t="shared" si="2406"/>
        <v>14</v>
      </c>
      <c r="CV133" s="298">
        <f t="shared" si="2406"/>
        <v>265</v>
      </c>
      <c r="CW133" s="298">
        <f t="shared" ref="CW133:DT133" si="2407">SUM(CW127+CW121+CW114+CW107+CW98+CW92+CW86+CW80+CW69+CW62+CW55+CW45+CW38+CW30+CW23+CW17+CW9)</f>
        <v>0</v>
      </c>
      <c r="CX133" s="298">
        <f t="shared" si="2407"/>
        <v>0</v>
      </c>
      <c r="CY133" s="298">
        <f t="shared" si="2407"/>
        <v>27</v>
      </c>
      <c r="CZ133" s="298">
        <f t="shared" si="2407"/>
        <v>2082</v>
      </c>
      <c r="DA133" s="298">
        <f t="shared" si="2407"/>
        <v>0</v>
      </c>
      <c r="DB133" s="298">
        <f t="shared" si="2407"/>
        <v>0</v>
      </c>
      <c r="DC133" s="298">
        <f t="shared" si="2407"/>
        <v>1</v>
      </c>
      <c r="DD133" s="298">
        <f t="shared" si="2407"/>
        <v>0</v>
      </c>
      <c r="DE133" s="298">
        <f t="shared" si="2407"/>
        <v>18</v>
      </c>
      <c r="DF133" s="298">
        <f t="shared" si="2407"/>
        <v>152.66666666666666</v>
      </c>
      <c r="DG133" s="298">
        <f t="shared" si="2407"/>
        <v>0</v>
      </c>
      <c r="DH133" s="298">
        <f t="shared" si="2407"/>
        <v>0</v>
      </c>
      <c r="DI133" s="298">
        <f t="shared" si="2407"/>
        <v>0</v>
      </c>
      <c r="DJ133" s="298">
        <f t="shared" si="2407"/>
        <v>0</v>
      </c>
      <c r="DK133" s="298">
        <f t="shared" si="2407"/>
        <v>27</v>
      </c>
      <c r="DL133" s="298">
        <f t="shared" si="2407"/>
        <v>456.33333333333337</v>
      </c>
      <c r="DM133" s="298">
        <f t="shared" si="2407"/>
        <v>0</v>
      </c>
      <c r="DN133" s="298">
        <f t="shared" si="2407"/>
        <v>0</v>
      </c>
      <c r="DO133" s="298">
        <f t="shared" si="2407"/>
        <v>1</v>
      </c>
      <c r="DP133" s="298">
        <f t="shared" si="2407"/>
        <v>25</v>
      </c>
      <c r="DQ133" s="298"/>
      <c r="DR133" s="298">
        <f t="shared" si="2407"/>
        <v>0</v>
      </c>
      <c r="DS133" s="298">
        <f t="shared" si="2407"/>
        <v>6127.7000000000007</v>
      </c>
      <c r="DT133" s="298">
        <f t="shared" si="2407"/>
        <v>3232.9999999999995</v>
      </c>
      <c r="DU133" s="112">
        <f t="shared" si="1202"/>
        <v>3233</v>
      </c>
      <c r="DV133" s="28"/>
      <c r="DW133" s="301"/>
      <c r="DX133" s="28"/>
      <c r="DY133" s="28"/>
      <c r="DZ133" s="302"/>
      <c r="EA133" s="46"/>
      <c r="EB133" s="27" t="s">
        <v>34</v>
      </c>
      <c r="EC133" s="28"/>
      <c r="ED133" s="298">
        <f t="shared" ref="ED133:FI133" si="2408">SUM(ED127+ED121+ED114+ED107+ED98+ED92+ED86+ED80+ED69+ED62+ED55+ED45+ED38+ED30+ED23+ED17+ED9)</f>
        <v>14.5</v>
      </c>
      <c r="EE133" s="298">
        <f t="shared" si="2408"/>
        <v>0</v>
      </c>
      <c r="EF133" s="298">
        <f t="shared" si="2408"/>
        <v>0</v>
      </c>
      <c r="EG133" s="298">
        <f t="shared" si="2408"/>
        <v>0</v>
      </c>
      <c r="EH133" s="298">
        <f t="shared" si="2408"/>
        <v>0</v>
      </c>
      <c r="EI133" s="298">
        <f t="shared" si="2408"/>
        <v>0</v>
      </c>
      <c r="EJ133" s="298">
        <f t="shared" si="2408"/>
        <v>0</v>
      </c>
      <c r="EK133" s="298">
        <f t="shared" si="2408"/>
        <v>0</v>
      </c>
      <c r="EL133" s="298">
        <f t="shared" si="2408"/>
        <v>0</v>
      </c>
      <c r="EM133" s="298">
        <f t="shared" si="2408"/>
        <v>0</v>
      </c>
      <c r="EN133" s="298">
        <f t="shared" si="2408"/>
        <v>0</v>
      </c>
      <c r="EO133" s="298">
        <f t="shared" si="2408"/>
        <v>1386</v>
      </c>
      <c r="EP133" s="298">
        <f t="shared" si="2408"/>
        <v>1718</v>
      </c>
      <c r="EQ133" s="298">
        <f t="shared" si="2408"/>
        <v>2458</v>
      </c>
      <c r="ER133" s="298">
        <f t="shared" si="2408"/>
        <v>78</v>
      </c>
      <c r="ES133" s="298">
        <f t="shared" si="2408"/>
        <v>100</v>
      </c>
      <c r="ET133" s="298">
        <f t="shared" si="2408"/>
        <v>0</v>
      </c>
      <c r="EU133" s="298">
        <f t="shared" si="2408"/>
        <v>0</v>
      </c>
      <c r="EV133" s="298">
        <f t="shared" si="2408"/>
        <v>0</v>
      </c>
      <c r="EW133" s="298">
        <f t="shared" si="2408"/>
        <v>8</v>
      </c>
      <c r="EX133" s="298">
        <f t="shared" si="2408"/>
        <v>77</v>
      </c>
      <c r="EY133" s="298">
        <f t="shared" si="2408"/>
        <v>383.3</v>
      </c>
      <c r="EZ133" s="298">
        <f t="shared" si="2408"/>
        <v>0</v>
      </c>
      <c r="FA133" s="298">
        <f t="shared" si="2408"/>
        <v>0</v>
      </c>
      <c r="FB133" s="298">
        <f t="shared" si="2408"/>
        <v>8</v>
      </c>
      <c r="FC133" s="298">
        <f t="shared" si="2408"/>
        <v>24</v>
      </c>
      <c r="FD133" s="298">
        <f t="shared" si="2408"/>
        <v>112</v>
      </c>
      <c r="FE133" s="298">
        <f t="shared" si="2408"/>
        <v>480</v>
      </c>
      <c r="FF133" s="298">
        <f t="shared" si="2408"/>
        <v>0</v>
      </c>
      <c r="FG133" s="298">
        <f t="shared" si="2408"/>
        <v>6</v>
      </c>
      <c r="FH133" s="298">
        <f t="shared" si="2408"/>
        <v>146.66666666666669</v>
      </c>
      <c r="FI133" s="298">
        <f t="shared" si="2408"/>
        <v>322</v>
      </c>
      <c r="FJ133" s="298">
        <f t="shared" ref="FJ133:GE133" si="2409">SUM(FJ127+FJ121+FJ114+FJ107+FJ98+FJ92+FJ86+FJ80+FJ69+FJ62+FJ55+FJ45+FJ38+FJ30+FJ23+FJ17+FJ9)</f>
        <v>0</v>
      </c>
      <c r="FK133" s="298">
        <f t="shared" si="2409"/>
        <v>0</v>
      </c>
      <c r="FL133" s="298">
        <f t="shared" si="2409"/>
        <v>303</v>
      </c>
      <c r="FM133" s="298">
        <f t="shared" si="2409"/>
        <v>3232</v>
      </c>
      <c r="FN133" s="298">
        <f t="shared" si="2409"/>
        <v>0</v>
      </c>
      <c r="FO133" s="298">
        <f t="shared" si="2409"/>
        <v>0</v>
      </c>
      <c r="FP133" s="298">
        <f t="shared" si="2409"/>
        <v>1</v>
      </c>
      <c r="FQ133" s="298">
        <f t="shared" si="2409"/>
        <v>0</v>
      </c>
      <c r="FR133" s="298">
        <f t="shared" si="2409"/>
        <v>77.666666666666657</v>
      </c>
      <c r="FS133" s="298">
        <f t="shared" si="2409"/>
        <v>254.33333333333334</v>
      </c>
      <c r="FT133" s="298">
        <f t="shared" si="2409"/>
        <v>4</v>
      </c>
      <c r="FU133" s="298">
        <f t="shared" ref="FU133:FV133" si="2410">SUM(FU127+FU121+FU114+FU107+FU98+FU92+FU86+FU80+FU69+FU62+FU55+FU45+FU38+FU30+FU23+FU17+FU9)</f>
        <v>0</v>
      </c>
      <c r="FV133" s="298">
        <f t="shared" si="2410"/>
        <v>0</v>
      </c>
      <c r="FW133" s="298">
        <f t="shared" si="2409"/>
        <v>65.333333333333329</v>
      </c>
      <c r="FX133" s="298">
        <f t="shared" si="2409"/>
        <v>145</v>
      </c>
      <c r="FY133" s="298">
        <f t="shared" si="2409"/>
        <v>576.33333333333337</v>
      </c>
      <c r="FZ133" s="298">
        <f t="shared" si="2409"/>
        <v>34</v>
      </c>
      <c r="GA133" s="298">
        <f t="shared" si="2409"/>
        <v>0</v>
      </c>
      <c r="GB133" s="298">
        <f t="shared" si="2409"/>
        <v>0</v>
      </c>
      <c r="GC133" s="298">
        <f t="shared" si="2409"/>
        <v>2</v>
      </c>
      <c r="GD133" s="298">
        <f t="shared" si="2409"/>
        <v>3</v>
      </c>
      <c r="GE133" s="298">
        <f t="shared" si="2409"/>
        <v>50</v>
      </c>
      <c r="GF133" s="298"/>
      <c r="GG133" s="298">
        <f t="shared" ref="GG133:GL133" si="2411">SUM(GG127+GG121+GG114+GG107+GG98+GG92+GG86+GG80+GG69+GG62+GG55+GG45+GG38+GG30+GG23+GG17+GG9)</f>
        <v>1281.9333333333334</v>
      </c>
      <c r="GH133" s="298">
        <f t="shared" si="2411"/>
        <v>9410.2999999999975</v>
      </c>
      <c r="GI133" s="298">
        <f t="shared" si="2411"/>
        <v>4853.666666666667</v>
      </c>
      <c r="GJ133" s="298">
        <f t="shared" si="2411"/>
        <v>80</v>
      </c>
      <c r="GK133" s="298">
        <f t="shared" si="2411"/>
        <v>0</v>
      </c>
      <c r="GL133" s="298">
        <f t="shared" si="2411"/>
        <v>0</v>
      </c>
      <c r="GM133" s="207"/>
      <c r="GN133" s="303"/>
      <c r="GO133" s="99"/>
      <c r="GQ133" s="37"/>
      <c r="GR133" s="37"/>
      <c r="GS133" s="37"/>
      <c r="GT133" s="37"/>
      <c r="GU133" s="37"/>
      <c r="GV133" s="37"/>
      <c r="GW133" s="37"/>
    </row>
    <row r="134" spans="1:273" ht="45.75" customHeight="1" x14ac:dyDescent="0.3">
      <c r="B134" s="4" t="s">
        <v>68</v>
      </c>
      <c r="AI134" s="15"/>
      <c r="BF134" s="4"/>
      <c r="BG134" s="4"/>
      <c r="BH134" s="15"/>
      <c r="BI134" s="15"/>
      <c r="BJ134" s="3"/>
      <c r="BK134" s="3"/>
      <c r="BL134" s="3"/>
      <c r="BN134" s="2" t="s">
        <v>69</v>
      </c>
      <c r="BO134" s="4" t="s">
        <v>68</v>
      </c>
      <c r="BP134" s="41"/>
      <c r="BQ134" s="12"/>
      <c r="BR134" s="12"/>
      <c r="BS134" s="12"/>
      <c r="BT134" s="12"/>
      <c r="BU134" s="12"/>
      <c r="BV134" s="12"/>
      <c r="BW134" s="12"/>
      <c r="BX134" s="12"/>
      <c r="BY134" s="12"/>
      <c r="BZ134" s="12"/>
      <c r="CA134" s="12"/>
      <c r="CB134" s="12"/>
      <c r="CC134" s="12"/>
      <c r="CD134" s="12"/>
      <c r="CE134" s="12"/>
      <c r="CF134" s="12"/>
      <c r="CG134" s="12"/>
      <c r="CH134" s="12"/>
      <c r="CI134" s="12"/>
      <c r="CJ134" s="12"/>
      <c r="CK134" s="12"/>
      <c r="CL134" s="12"/>
      <c r="CM134" s="12"/>
      <c r="CN134" s="12"/>
      <c r="CO134" s="12"/>
      <c r="CP134" s="12"/>
      <c r="CQ134" s="12"/>
      <c r="CR134" s="12"/>
      <c r="CS134" s="12"/>
      <c r="CT134" s="12"/>
      <c r="CU134" s="12"/>
      <c r="CV134" s="12"/>
      <c r="CW134" s="12"/>
      <c r="CX134" s="12"/>
      <c r="CY134" s="12"/>
      <c r="CZ134" s="12"/>
      <c r="DA134" s="12"/>
      <c r="DB134" s="12"/>
      <c r="DC134" s="12"/>
      <c r="DD134" s="12"/>
      <c r="DE134" s="12"/>
      <c r="DF134" s="12"/>
      <c r="DG134" s="12"/>
      <c r="DH134" s="12"/>
      <c r="DI134" s="12"/>
      <c r="DJ134" s="12"/>
      <c r="DK134" s="12"/>
      <c r="DL134" s="12"/>
      <c r="DM134" s="12"/>
      <c r="DN134" s="12"/>
      <c r="DO134" s="12"/>
      <c r="DP134" s="12"/>
      <c r="DQ134" s="12"/>
      <c r="DR134" s="12"/>
      <c r="DS134" s="84"/>
      <c r="DT134" s="85"/>
      <c r="DU134" s="72"/>
      <c r="DV134" s="73"/>
      <c r="DW134" s="3"/>
      <c r="DX134" s="3"/>
      <c r="DY134" s="3"/>
      <c r="EB134" s="4" t="s">
        <v>68</v>
      </c>
      <c r="EC134" s="41"/>
      <c r="ED134" s="12"/>
      <c r="EE134" s="16"/>
      <c r="EF134" s="16"/>
      <c r="EG134" s="16"/>
      <c r="EH134" s="16"/>
      <c r="EI134" s="16"/>
      <c r="EJ134" s="16"/>
      <c r="EK134" s="16"/>
      <c r="EL134" s="16"/>
      <c r="EM134" s="16"/>
      <c r="EN134" s="16"/>
      <c r="EO134" s="16"/>
      <c r="EP134" s="16"/>
      <c r="EQ134" s="16"/>
      <c r="ER134" s="16"/>
      <c r="ES134" s="16"/>
      <c r="ET134" s="16"/>
      <c r="EU134" s="16"/>
      <c r="EV134" s="16"/>
      <c r="EW134" s="16"/>
      <c r="EX134" s="16"/>
      <c r="EY134" s="16"/>
      <c r="EZ134" s="16"/>
      <c r="FA134" s="16"/>
      <c r="FB134" s="16"/>
      <c r="FC134" s="16"/>
      <c r="FD134" s="16"/>
      <c r="FE134" s="16"/>
      <c r="FF134" s="16"/>
      <c r="FG134" s="16"/>
      <c r="FH134" s="16"/>
      <c r="FI134" s="3"/>
      <c r="FJ134" s="16"/>
      <c r="FK134" s="16"/>
      <c r="FL134" s="16"/>
      <c r="FM134" s="16"/>
      <c r="FN134" s="16"/>
      <c r="FO134" s="16"/>
      <c r="FP134" s="16"/>
      <c r="FQ134" s="16"/>
      <c r="FR134" s="16"/>
      <c r="FS134" s="16"/>
      <c r="FT134" s="16"/>
      <c r="FU134" s="16"/>
      <c r="FV134" s="16"/>
      <c r="FW134" s="16"/>
      <c r="FX134" s="16"/>
      <c r="FY134" s="16"/>
      <c r="FZ134" s="16"/>
      <c r="GA134" s="16"/>
      <c r="GB134" s="16"/>
      <c r="GC134" s="16"/>
      <c r="GD134" s="16"/>
      <c r="GE134" s="16"/>
      <c r="GF134" s="16">
        <v>2</v>
      </c>
      <c r="GG134" s="16">
        <v>50</v>
      </c>
      <c r="GH134" s="12"/>
      <c r="GI134" s="12"/>
      <c r="GJ134" s="79"/>
      <c r="GK134" s="76"/>
      <c r="GL134" s="3"/>
      <c r="GM134" s="3"/>
      <c r="GN134" s="3"/>
      <c r="GP134" s="16"/>
      <c r="GQ134" s="12"/>
      <c r="GR134" s="22"/>
      <c r="GS134" s="22"/>
      <c r="GT134" s="12"/>
      <c r="GU134" s="12"/>
      <c r="GV134" s="12"/>
      <c r="GW134" s="12"/>
      <c r="GX134" s="16"/>
      <c r="GY134" s="16"/>
      <c r="GZ134" s="16"/>
      <c r="HA134" s="16"/>
      <c r="HB134" s="16"/>
      <c r="HC134" s="16"/>
      <c r="HD134" s="16"/>
      <c r="HE134" s="16"/>
      <c r="HF134" s="16"/>
      <c r="HG134" s="16"/>
      <c r="HH134" s="16"/>
      <c r="HI134" s="16"/>
      <c r="HJ134" s="16"/>
      <c r="HK134" s="16"/>
      <c r="HL134" s="16"/>
      <c r="HM134" s="16"/>
      <c r="HN134" s="16"/>
      <c r="HO134" s="16"/>
      <c r="HP134" s="16"/>
      <c r="HQ134" s="16"/>
      <c r="HR134" s="16"/>
      <c r="HS134" s="16"/>
      <c r="HT134" s="16"/>
      <c r="HU134" s="16"/>
      <c r="HV134" s="16"/>
      <c r="HW134" s="16"/>
      <c r="HX134" s="16"/>
      <c r="HY134" s="16"/>
      <c r="HZ134" s="16"/>
      <c r="IA134" s="16"/>
      <c r="IB134" s="16"/>
      <c r="IC134" s="16"/>
      <c r="ID134" s="16"/>
      <c r="IE134" s="16"/>
      <c r="IF134" s="16"/>
      <c r="IG134" s="16"/>
      <c r="IH134" s="16"/>
      <c r="II134" s="16"/>
      <c r="IJ134" s="16"/>
      <c r="IK134" s="16"/>
      <c r="IL134" s="16"/>
      <c r="IM134" s="16"/>
      <c r="IN134" s="16"/>
      <c r="IO134" s="16"/>
      <c r="IP134" s="16"/>
      <c r="IQ134" s="16"/>
      <c r="IR134" s="16"/>
      <c r="IS134" s="16"/>
      <c r="IT134" s="16"/>
      <c r="IU134" s="16"/>
      <c r="IV134" s="16"/>
      <c r="IW134" s="16"/>
      <c r="IX134" s="16"/>
      <c r="IY134" s="16"/>
      <c r="IZ134" s="16"/>
      <c r="JA134" s="16"/>
      <c r="JB134" s="16"/>
      <c r="JC134" s="16"/>
      <c r="JD134" s="16"/>
      <c r="JE134" s="16"/>
      <c r="JF134" s="16"/>
      <c r="JG134" s="16"/>
      <c r="JH134" s="16"/>
      <c r="JI134" s="16"/>
      <c r="JJ134" s="16"/>
      <c r="JK134" s="16"/>
      <c r="JL134" s="16"/>
      <c r="JM134" s="16"/>
    </row>
    <row r="135" spans="1:273" hidden="1" x14ac:dyDescent="0.35">
      <c r="B135" s="2"/>
      <c r="C135" s="2"/>
      <c r="L135" s="4"/>
      <c r="M135" s="4"/>
      <c r="N135" s="4"/>
      <c r="O135" s="37">
        <v>882</v>
      </c>
      <c r="P135" s="4"/>
      <c r="Q135" s="37">
        <v>1548</v>
      </c>
      <c r="R135" s="4"/>
      <c r="S135" s="37">
        <v>30</v>
      </c>
      <c r="T135" s="4"/>
      <c r="U135" s="4"/>
      <c r="V135" s="4"/>
      <c r="W135" s="4"/>
      <c r="X135" s="37">
        <v>24</v>
      </c>
      <c r="Y135" s="349">
        <v>200.1</v>
      </c>
      <c r="Z135" s="4"/>
      <c r="AA135" s="4"/>
      <c r="AB135" s="4"/>
      <c r="AC135" s="4"/>
      <c r="AD135" s="4"/>
      <c r="AE135" s="37">
        <v>225</v>
      </c>
      <c r="AF135" s="4"/>
      <c r="AG135" s="4"/>
      <c r="AH135" s="4"/>
      <c r="AI135" s="304">
        <v>180.3</v>
      </c>
      <c r="AJ135" s="4"/>
      <c r="AK135" s="4"/>
      <c r="AL135" s="4"/>
      <c r="AM135" s="37">
        <v>472</v>
      </c>
      <c r="AN135" s="4"/>
      <c r="AO135" s="4"/>
      <c r="AP135" s="4"/>
      <c r="AQ135" s="4"/>
      <c r="AR135" s="4"/>
      <c r="AS135" s="37">
        <v>212</v>
      </c>
      <c r="AT135" s="4"/>
      <c r="AU135" s="37">
        <v>3</v>
      </c>
      <c r="AV135" s="4"/>
      <c r="AW135" s="37">
        <v>133.6</v>
      </c>
      <c r="AX135" s="4"/>
      <c r="AY135" s="4"/>
      <c r="AZ135" s="4"/>
      <c r="BA135" s="4">
        <v>16</v>
      </c>
      <c r="BB135" s="4"/>
      <c r="BC135" s="4">
        <v>100</v>
      </c>
      <c r="BD135" s="4"/>
      <c r="BE135" s="4"/>
      <c r="BF135" s="4"/>
      <c r="BG135" s="4"/>
      <c r="BH135" s="4"/>
      <c r="BI135" s="4"/>
      <c r="BJ135" s="4"/>
      <c r="BK135" s="4"/>
      <c r="BL135" s="4"/>
      <c r="BM135" s="4"/>
      <c r="BN135" s="4"/>
      <c r="BO135" s="4"/>
      <c r="BP135" s="4"/>
      <c r="BQ135" s="4"/>
      <c r="BR135" s="4"/>
      <c r="BS135" s="4"/>
      <c r="BT135" s="4"/>
      <c r="BU135" s="4"/>
      <c r="BV135" s="4"/>
      <c r="BW135" s="4"/>
      <c r="BX135" s="4"/>
      <c r="BY135" s="4"/>
      <c r="BZ135" s="4"/>
      <c r="CA135" s="4"/>
      <c r="CB135" s="4"/>
      <c r="CC135" s="4"/>
      <c r="CD135" s="4"/>
      <c r="CE135" s="4"/>
      <c r="CF135" s="4"/>
      <c r="CG135" s="4"/>
      <c r="CH135" s="4"/>
      <c r="CI135" s="4"/>
      <c r="CJ135" s="4"/>
      <c r="CK135" s="4"/>
      <c r="CL135" s="9"/>
      <c r="CM135" s="4"/>
      <c r="CN135" s="4"/>
      <c r="CO135" s="4"/>
      <c r="CP135" s="4"/>
      <c r="CQ135" s="4"/>
      <c r="CR135" s="4"/>
      <c r="CS135" s="4"/>
      <c r="CT135" s="4"/>
      <c r="CU135" s="4"/>
      <c r="CV135" s="4"/>
      <c r="CW135" s="4"/>
      <c r="CX135" s="4"/>
      <c r="CY135" s="4"/>
      <c r="CZ135" s="4"/>
      <c r="DA135" s="4"/>
      <c r="DB135" s="4"/>
      <c r="DC135" s="4"/>
      <c r="DD135" s="4"/>
      <c r="DE135" s="4"/>
      <c r="DF135" s="4"/>
      <c r="DG135" s="4"/>
      <c r="DH135" s="4"/>
      <c r="DI135" s="4"/>
      <c r="DJ135" s="4"/>
      <c r="DK135" s="4"/>
      <c r="DL135" s="4"/>
      <c r="DM135" s="4"/>
      <c r="DN135" s="4"/>
      <c r="DO135" s="4"/>
      <c r="DP135" s="4"/>
      <c r="DQ135" s="4"/>
      <c r="DR135" s="4"/>
      <c r="DS135" s="4"/>
      <c r="DT135" s="4"/>
      <c r="DU135" s="4"/>
      <c r="DW135" s="4"/>
      <c r="DX135" s="4"/>
      <c r="DY135" s="4"/>
      <c r="DZ135" s="4"/>
      <c r="EA135" s="4"/>
      <c r="EB135" s="4"/>
      <c r="EC135" s="4"/>
      <c r="ED135" s="4"/>
      <c r="EE135" s="4"/>
      <c r="EF135" s="4"/>
      <c r="EG135" s="4"/>
      <c r="EH135" s="4"/>
      <c r="EI135" s="4"/>
      <c r="EJ135" s="4"/>
      <c r="FI135" s="15"/>
      <c r="GH135" s="4"/>
      <c r="GI135" s="4"/>
      <c r="GJ135" s="37"/>
      <c r="GQ135" s="4"/>
      <c r="GR135" s="4"/>
      <c r="GS135" s="4"/>
      <c r="GT135" s="4"/>
      <c r="GU135" s="4"/>
      <c r="GV135" s="4"/>
      <c r="GW135" s="4"/>
    </row>
    <row r="136" spans="1:273" hidden="1" x14ac:dyDescent="0.35">
      <c r="B136" s="2"/>
      <c r="C136" s="2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339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  <c r="BC136" s="4"/>
      <c r="BD136" s="4"/>
      <c r="BE136" s="4"/>
      <c r="BF136" s="4"/>
      <c r="BG136" s="4"/>
      <c r="BH136" s="4"/>
      <c r="BI136" s="4"/>
      <c r="BJ136" s="4"/>
      <c r="BK136" s="4"/>
      <c r="BL136" s="4"/>
      <c r="BM136" s="4"/>
      <c r="BN136" s="4"/>
      <c r="BO136" s="4"/>
      <c r="BP136" s="4"/>
      <c r="BQ136" s="4"/>
      <c r="BR136" s="4"/>
      <c r="BS136" s="4"/>
      <c r="BT136" s="4"/>
      <c r="BU136" s="4"/>
      <c r="BV136" s="4"/>
      <c r="BW136" s="4"/>
      <c r="BX136" s="4"/>
      <c r="BY136" s="4"/>
      <c r="BZ136" s="4"/>
      <c r="CA136" s="4"/>
      <c r="CB136" s="4"/>
      <c r="CC136" s="4"/>
      <c r="CD136" s="4"/>
      <c r="CE136" s="4"/>
      <c r="CF136" s="4"/>
      <c r="CG136" s="4"/>
      <c r="CH136" s="4"/>
      <c r="CI136" s="4"/>
      <c r="CJ136" s="4"/>
      <c r="CK136" s="4"/>
      <c r="CL136" s="4"/>
      <c r="CM136" s="4"/>
      <c r="CN136" s="4"/>
      <c r="CO136" s="4"/>
      <c r="CP136" s="4"/>
      <c r="CQ136" s="4"/>
      <c r="CR136" s="4"/>
      <c r="CS136" s="4"/>
      <c r="CT136" s="4"/>
      <c r="CU136" s="4"/>
      <c r="CV136" s="4"/>
      <c r="CW136" s="4"/>
      <c r="CX136" s="4"/>
      <c r="CY136" s="4"/>
      <c r="CZ136" s="4"/>
      <c r="DA136" s="4"/>
      <c r="DB136" s="4"/>
      <c r="DC136" s="4"/>
      <c r="DD136" s="4"/>
      <c r="DE136" s="4"/>
      <c r="DF136" s="4"/>
      <c r="DG136" s="4"/>
      <c r="DH136" s="4"/>
      <c r="DI136" s="4"/>
      <c r="DJ136" s="4"/>
      <c r="DK136" s="4"/>
      <c r="DL136" s="4"/>
      <c r="DM136" s="4"/>
      <c r="DN136" s="4"/>
      <c r="DO136" s="4"/>
      <c r="DP136" s="4"/>
      <c r="DQ136" s="4"/>
      <c r="DR136" s="4"/>
      <c r="DS136" s="4"/>
      <c r="DT136" s="4"/>
      <c r="DU136" s="4"/>
      <c r="DW136" s="4"/>
      <c r="DX136" s="4"/>
      <c r="DY136" s="4"/>
      <c r="DZ136" s="4"/>
      <c r="EA136" s="4"/>
      <c r="EB136" s="4"/>
      <c r="EC136" s="4"/>
      <c r="ED136" s="4"/>
      <c r="EE136" s="4"/>
      <c r="EF136" s="4"/>
      <c r="EG136" s="4"/>
      <c r="EH136" s="4"/>
      <c r="EI136" s="4"/>
      <c r="EJ136" s="4"/>
      <c r="GH136" s="4"/>
      <c r="GI136" s="4"/>
      <c r="GJ136" s="37"/>
    </row>
    <row r="137" spans="1:273" hidden="1" x14ac:dyDescent="0.35">
      <c r="B137" s="2"/>
      <c r="C137" s="2"/>
      <c r="L137" s="4"/>
      <c r="M137" s="4"/>
      <c r="N137" s="4"/>
      <c r="O137" s="4">
        <v>882</v>
      </c>
      <c r="P137" s="4">
        <v>488</v>
      </c>
      <c r="Q137" s="4">
        <v>1548</v>
      </c>
      <c r="R137" s="4">
        <v>8</v>
      </c>
      <c r="S137" s="4">
        <v>30</v>
      </c>
      <c r="T137" s="4">
        <v>0</v>
      </c>
      <c r="U137" s="4">
        <v>0</v>
      </c>
      <c r="V137" s="4">
        <v>0</v>
      </c>
      <c r="W137" s="4">
        <v>0</v>
      </c>
      <c r="X137" s="4">
        <v>24</v>
      </c>
      <c r="Y137" s="339">
        <v>200.10000000000002</v>
      </c>
      <c r="Z137" s="4">
        <v>0</v>
      </c>
      <c r="AA137" s="4">
        <v>0</v>
      </c>
      <c r="AB137" s="4">
        <v>0</v>
      </c>
      <c r="AC137" s="4">
        <v>0</v>
      </c>
      <c r="AD137" s="4">
        <v>2</v>
      </c>
      <c r="AE137" s="4">
        <v>225</v>
      </c>
      <c r="AF137" s="4">
        <v>0</v>
      </c>
      <c r="AG137" s="4">
        <v>0</v>
      </c>
      <c r="AH137" s="4">
        <v>7</v>
      </c>
      <c r="AI137" s="4">
        <v>182</v>
      </c>
      <c r="AJ137" s="4">
        <v>0</v>
      </c>
      <c r="AK137" s="4">
        <v>0</v>
      </c>
      <c r="AL137" s="4">
        <v>4</v>
      </c>
      <c r="AM137" s="4">
        <v>472</v>
      </c>
      <c r="AN137" s="4">
        <v>0</v>
      </c>
      <c r="AO137" s="4">
        <v>0</v>
      </c>
      <c r="AP137" s="4">
        <v>0</v>
      </c>
      <c r="AQ137" s="4">
        <v>0</v>
      </c>
      <c r="AR137" s="4">
        <v>14</v>
      </c>
      <c r="AS137" s="4">
        <v>212</v>
      </c>
      <c r="AT137" s="4">
        <v>1</v>
      </c>
      <c r="AU137" s="4">
        <v>3</v>
      </c>
      <c r="AV137" s="4">
        <v>5</v>
      </c>
      <c r="AW137" s="4">
        <v>135.33333333333331</v>
      </c>
      <c r="AX137" s="4">
        <v>0</v>
      </c>
      <c r="AY137" s="4">
        <v>0</v>
      </c>
      <c r="AZ137" s="4">
        <v>1</v>
      </c>
      <c r="BA137" s="4">
        <v>16</v>
      </c>
      <c r="BB137" s="4">
        <v>4</v>
      </c>
      <c r="BC137" s="4">
        <v>100</v>
      </c>
      <c r="BD137" s="4"/>
      <c r="BE137" s="4">
        <v>0</v>
      </c>
      <c r="BF137" s="4"/>
      <c r="BG137" s="4"/>
      <c r="BH137" s="4"/>
      <c r="BI137" s="4"/>
      <c r="BJ137" s="4"/>
      <c r="BK137" s="4"/>
      <c r="BL137" s="4"/>
      <c r="BM137" s="4"/>
      <c r="BN137" s="4"/>
      <c r="BO137" s="4"/>
      <c r="BP137" s="4"/>
      <c r="BQ137" s="4"/>
      <c r="BR137" s="4"/>
      <c r="BS137" s="4"/>
      <c r="BT137" s="4"/>
      <c r="BU137" s="4"/>
      <c r="BV137" s="4"/>
      <c r="BW137" s="4"/>
      <c r="BX137" s="4"/>
      <c r="BY137" s="4"/>
      <c r="BZ137" s="4"/>
      <c r="CA137" s="4"/>
      <c r="CB137" s="9"/>
      <c r="CC137" s="9"/>
      <c r="CD137" s="9"/>
      <c r="CE137" s="9"/>
      <c r="CF137" s="9"/>
      <c r="CG137" s="9"/>
      <c r="CH137" s="9"/>
      <c r="CI137" s="9"/>
      <c r="CJ137" s="9"/>
      <c r="CK137" s="9"/>
      <c r="CL137" s="9"/>
      <c r="CM137" s="9"/>
      <c r="CN137" s="9"/>
      <c r="CO137" s="9"/>
      <c r="CP137" s="9"/>
      <c r="CQ137" s="9"/>
      <c r="CR137" s="9"/>
      <c r="CS137" s="9"/>
      <c r="CT137" s="9"/>
      <c r="CU137" s="9"/>
      <c r="CV137" s="9"/>
      <c r="CW137" s="9"/>
      <c r="CX137" s="9"/>
      <c r="CY137" s="9"/>
      <c r="CZ137" s="9"/>
      <c r="DA137" s="9"/>
      <c r="DB137" s="9"/>
      <c r="DC137" s="9"/>
      <c r="DD137" s="9"/>
      <c r="DE137" s="9"/>
      <c r="DF137" s="9"/>
      <c r="DG137" s="9"/>
      <c r="DH137" s="9"/>
      <c r="DI137" s="9"/>
      <c r="DJ137" s="9"/>
      <c r="DK137" s="9"/>
      <c r="DL137" s="9"/>
      <c r="DM137" s="9"/>
      <c r="DN137" s="9"/>
      <c r="DO137" s="9"/>
      <c r="DP137" s="9"/>
      <c r="DQ137" s="9"/>
      <c r="DR137" s="9"/>
      <c r="DS137" s="9"/>
      <c r="DT137" s="9"/>
      <c r="DU137" s="9"/>
      <c r="DV137" s="74"/>
      <c r="DW137" s="4"/>
      <c r="DX137" s="4"/>
      <c r="DY137" s="4"/>
      <c r="DZ137" s="4"/>
      <c r="EA137" s="4"/>
      <c r="EB137" s="4"/>
      <c r="EC137" s="4"/>
      <c r="ED137" s="4"/>
      <c r="EE137" s="4"/>
      <c r="EF137" s="4"/>
      <c r="EG137" s="4"/>
      <c r="EH137" s="4"/>
      <c r="EI137" s="4"/>
      <c r="EJ137" s="4"/>
      <c r="EO137" s="2">
        <v>2340</v>
      </c>
      <c r="EQ137" s="2">
        <v>4368</v>
      </c>
      <c r="ES137" s="2">
        <v>102</v>
      </c>
      <c r="EU137" s="2">
        <v>0</v>
      </c>
      <c r="EV137" s="2">
        <v>0</v>
      </c>
      <c r="EW137" s="2">
        <v>0</v>
      </c>
      <c r="EX137" s="2">
        <v>144</v>
      </c>
      <c r="EY137" s="2">
        <v>613.5</v>
      </c>
      <c r="EZ137" s="2">
        <v>0</v>
      </c>
      <c r="FA137" s="2">
        <v>0</v>
      </c>
      <c r="FB137" s="2">
        <v>9</v>
      </c>
      <c r="FC137" s="2">
        <v>32</v>
      </c>
      <c r="FD137" s="2">
        <v>4</v>
      </c>
      <c r="FE137" s="2">
        <v>450</v>
      </c>
      <c r="FF137" s="2">
        <v>0</v>
      </c>
      <c r="FG137" s="2">
        <v>0</v>
      </c>
      <c r="FH137" s="2">
        <v>13</v>
      </c>
      <c r="FI137" s="2">
        <v>433.00000000000006</v>
      </c>
      <c r="FJ137" s="2">
        <v>1</v>
      </c>
      <c r="FK137" s="2">
        <v>9.3333333333333339</v>
      </c>
      <c r="FL137" s="2">
        <v>15</v>
      </c>
      <c r="FM137" s="2">
        <v>2270</v>
      </c>
      <c r="FN137" s="2">
        <v>0</v>
      </c>
      <c r="FO137" s="2">
        <v>0</v>
      </c>
      <c r="FP137" s="2">
        <v>3</v>
      </c>
      <c r="FQ137" s="2">
        <v>1.3333333333333333</v>
      </c>
      <c r="FR137" s="2">
        <v>37</v>
      </c>
      <c r="FS137" s="2">
        <v>641.33333333333326</v>
      </c>
      <c r="FT137" s="2">
        <v>3</v>
      </c>
      <c r="FU137" s="2">
        <v>669.66666666666663</v>
      </c>
      <c r="FV137" s="2">
        <v>22</v>
      </c>
      <c r="FW137" s="2">
        <v>669.66666666666663</v>
      </c>
      <c r="FX137" s="2">
        <v>22</v>
      </c>
      <c r="FY137" s="2">
        <v>847</v>
      </c>
      <c r="FZ137" s="2">
        <v>2</v>
      </c>
      <c r="GA137" s="2">
        <v>30</v>
      </c>
      <c r="GB137" s="2">
        <v>1</v>
      </c>
      <c r="GC137" s="2">
        <v>16</v>
      </c>
      <c r="GD137" s="2">
        <v>8</v>
      </c>
      <c r="GE137" s="2">
        <v>200</v>
      </c>
      <c r="GH137" s="4"/>
      <c r="GI137" s="4">
        <v>0</v>
      </c>
      <c r="GJ137" s="37">
        <v>13167.166666666664</v>
      </c>
      <c r="GK137" s="78">
        <v>9158</v>
      </c>
    </row>
    <row r="138" spans="1:273" hidden="1" x14ac:dyDescent="0.35">
      <c r="B138" s="2"/>
      <c r="C138" s="2"/>
      <c r="BF138" s="4"/>
      <c r="BG138" s="4"/>
      <c r="DS138" s="4"/>
      <c r="DT138" s="4"/>
      <c r="DU138" s="4"/>
      <c r="DW138" s="4"/>
      <c r="DX138" s="4"/>
      <c r="DY138" s="4"/>
      <c r="DZ138" s="4"/>
      <c r="EA138" s="4"/>
      <c r="EB138" s="4"/>
      <c r="EC138" s="4"/>
      <c r="GH138" s="4"/>
      <c r="GI138" s="4"/>
      <c r="GJ138" s="37"/>
    </row>
    <row r="139" spans="1:273" hidden="1" x14ac:dyDescent="0.35">
      <c r="B139" s="2"/>
      <c r="C139" s="2"/>
      <c r="BF139" s="4"/>
      <c r="BG139" s="4"/>
      <c r="DS139" s="4"/>
      <c r="DT139" s="4"/>
      <c r="DU139" s="4"/>
      <c r="DW139" s="4"/>
      <c r="DX139" s="4"/>
      <c r="DY139" s="4"/>
      <c r="DZ139" s="4"/>
      <c r="EA139" s="4"/>
      <c r="EB139" s="4"/>
      <c r="EC139" s="4"/>
      <c r="GH139" s="4"/>
      <c r="GI139" s="4"/>
      <c r="GJ139" s="37"/>
    </row>
    <row r="140" spans="1:273" hidden="1" x14ac:dyDescent="0.35">
      <c r="B140" s="2"/>
      <c r="C140" s="2"/>
      <c r="O140" s="15">
        <f t="shared" ref="O140:AH140" si="2412">O133-O137</f>
        <v>-414</v>
      </c>
      <c r="P140" s="15">
        <f t="shared" si="2412"/>
        <v>44</v>
      </c>
      <c r="Q140" s="15">
        <f t="shared" si="2412"/>
        <v>-686</v>
      </c>
      <c r="R140" s="15">
        <f t="shared" si="2412"/>
        <v>20</v>
      </c>
      <c r="S140" s="15">
        <f t="shared" si="2412"/>
        <v>20</v>
      </c>
      <c r="T140" s="15">
        <f t="shared" si="2412"/>
        <v>0</v>
      </c>
      <c r="U140" s="15">
        <f t="shared" si="2412"/>
        <v>0</v>
      </c>
      <c r="V140" s="15">
        <f t="shared" si="2412"/>
        <v>0</v>
      </c>
      <c r="W140" s="15">
        <f t="shared" si="2412"/>
        <v>0</v>
      </c>
      <c r="X140" s="15">
        <f t="shared" si="2412"/>
        <v>-7</v>
      </c>
      <c r="Y140" s="350">
        <f t="shared" si="2412"/>
        <v>-75.500000000000028</v>
      </c>
      <c r="Z140" s="15">
        <f t="shared" si="2412"/>
        <v>0</v>
      </c>
      <c r="AA140" s="15">
        <f t="shared" si="2412"/>
        <v>0</v>
      </c>
      <c r="AB140" s="15">
        <f t="shared" si="2412"/>
        <v>0</v>
      </c>
      <c r="AC140" s="15">
        <f t="shared" si="2412"/>
        <v>0</v>
      </c>
      <c r="AD140" s="15">
        <f t="shared" si="2412"/>
        <v>9</v>
      </c>
      <c r="AE140" s="15">
        <f t="shared" si="2412"/>
        <v>15</v>
      </c>
      <c r="AF140" s="15">
        <f t="shared" si="2412"/>
        <v>0</v>
      </c>
      <c r="AG140" s="15">
        <f t="shared" si="2412"/>
        <v>0</v>
      </c>
      <c r="AH140" s="15">
        <f t="shared" si="2412"/>
        <v>-2</v>
      </c>
      <c r="AI140" s="15">
        <f>AI133-AI137</f>
        <v>-125</v>
      </c>
      <c r="AJ140" s="15">
        <f t="shared" ref="AJ140:BC140" si="2413">AJ133-AJ137</f>
        <v>0</v>
      </c>
      <c r="AK140" s="15">
        <f t="shared" si="2413"/>
        <v>0</v>
      </c>
      <c r="AL140" s="15">
        <f t="shared" si="2413"/>
        <v>12</v>
      </c>
      <c r="AM140" s="15">
        <f t="shared" si="2413"/>
        <v>678</v>
      </c>
      <c r="AN140" s="15">
        <f t="shared" si="2413"/>
        <v>0</v>
      </c>
      <c r="AO140" s="15">
        <f t="shared" si="2413"/>
        <v>0</v>
      </c>
      <c r="AP140" s="15">
        <f t="shared" si="2413"/>
        <v>0</v>
      </c>
      <c r="AQ140" s="15">
        <f t="shared" si="2413"/>
        <v>0</v>
      </c>
      <c r="AR140" s="15">
        <f t="shared" si="2413"/>
        <v>-3</v>
      </c>
      <c r="AS140" s="15">
        <f t="shared" si="2413"/>
        <v>-110.33333333333333</v>
      </c>
      <c r="AT140" s="15">
        <f t="shared" si="2413"/>
        <v>3</v>
      </c>
      <c r="AU140" s="15">
        <f t="shared" si="2413"/>
        <v>-3</v>
      </c>
      <c r="AV140" s="15">
        <f t="shared" si="2413"/>
        <v>-5</v>
      </c>
      <c r="AW140" s="15">
        <f t="shared" si="2413"/>
        <v>-69.999999999999986</v>
      </c>
      <c r="AX140" s="15">
        <f t="shared" si="2413"/>
        <v>9</v>
      </c>
      <c r="AY140" s="15">
        <f t="shared" si="2413"/>
        <v>120</v>
      </c>
      <c r="AZ140" s="15">
        <f t="shared" si="2413"/>
        <v>-1</v>
      </c>
      <c r="BA140" s="15">
        <f t="shared" si="2413"/>
        <v>-14</v>
      </c>
      <c r="BB140" s="15">
        <f t="shared" si="2413"/>
        <v>-2</v>
      </c>
      <c r="BC140" s="15">
        <f t="shared" si="2413"/>
        <v>-75</v>
      </c>
      <c r="BD140" s="15"/>
      <c r="BF140" s="4"/>
      <c r="BG140" s="4"/>
      <c r="DS140" s="4"/>
      <c r="DT140" s="4"/>
      <c r="DU140" s="4"/>
      <c r="DW140" s="4"/>
      <c r="DX140" s="4"/>
      <c r="DY140" s="4"/>
      <c r="DZ140" s="4"/>
      <c r="EA140" s="4"/>
      <c r="EB140" s="4"/>
      <c r="EC140" s="4"/>
      <c r="GH140" s="4"/>
      <c r="GI140" s="4"/>
      <c r="GJ140" s="37"/>
    </row>
    <row r="141" spans="1:273" ht="20.25" thickBot="1" x14ac:dyDescent="0.4">
      <c r="B141" s="2"/>
      <c r="C141" s="2"/>
      <c r="O141" s="86">
        <v>1104</v>
      </c>
      <c r="P141" s="86">
        <v>508</v>
      </c>
      <c r="Q141" s="86">
        <v>1854</v>
      </c>
      <c r="R141" s="86">
        <v>10</v>
      </c>
      <c r="S141" s="86">
        <v>32</v>
      </c>
      <c r="T141" s="86">
        <v>0</v>
      </c>
      <c r="U141" s="86">
        <v>0</v>
      </c>
      <c r="V141" s="86">
        <v>0</v>
      </c>
      <c r="W141" s="86">
        <v>0</v>
      </c>
      <c r="X141" s="86">
        <v>19</v>
      </c>
      <c r="Y141" s="351">
        <v>221.8</v>
      </c>
      <c r="Z141" s="86">
        <v>0</v>
      </c>
      <c r="AA141" s="86">
        <v>0</v>
      </c>
      <c r="AB141" s="86">
        <v>0</v>
      </c>
      <c r="AC141" s="86">
        <v>0</v>
      </c>
      <c r="AD141" s="86">
        <v>3</v>
      </c>
      <c r="AE141" s="86">
        <v>375</v>
      </c>
      <c r="AF141" s="86">
        <v>0</v>
      </c>
      <c r="AG141" s="86">
        <v>0</v>
      </c>
      <c r="AH141" s="86">
        <v>6</v>
      </c>
      <c r="AI141" s="86">
        <v>152.66666666666666</v>
      </c>
      <c r="AJ141" s="86">
        <v>0</v>
      </c>
      <c r="AK141" s="86">
        <v>0</v>
      </c>
      <c r="AL141" s="86">
        <v>5</v>
      </c>
      <c r="AM141" s="86">
        <v>856</v>
      </c>
      <c r="AN141" s="86">
        <v>0</v>
      </c>
      <c r="AO141" s="86">
        <v>0</v>
      </c>
      <c r="AP141" s="86">
        <v>0</v>
      </c>
      <c r="AQ141" s="86">
        <v>0</v>
      </c>
      <c r="AR141" s="86">
        <v>15</v>
      </c>
      <c r="AS141" s="86">
        <v>244.33333333333334</v>
      </c>
      <c r="AT141" s="86">
        <v>0</v>
      </c>
      <c r="AU141" s="86">
        <v>0</v>
      </c>
      <c r="AV141" s="86">
        <v>3</v>
      </c>
      <c r="AW141" s="86">
        <v>88</v>
      </c>
      <c r="AX141" s="86">
        <v>0</v>
      </c>
      <c r="AY141" s="86">
        <v>0</v>
      </c>
      <c r="AZ141" s="86">
        <v>1</v>
      </c>
      <c r="BA141" s="86">
        <v>2</v>
      </c>
      <c r="BB141" s="86">
        <v>1</v>
      </c>
      <c r="BC141" s="86">
        <v>25</v>
      </c>
      <c r="BD141" s="86"/>
      <c r="BE141" s="86">
        <v>0</v>
      </c>
      <c r="BF141" s="87">
        <v>4973.8</v>
      </c>
      <c r="BG141" s="87">
        <v>3343.3333333333335</v>
      </c>
      <c r="BI141" s="86"/>
      <c r="BJ141" s="86"/>
      <c r="BK141" s="86"/>
      <c r="BL141" s="86"/>
      <c r="BM141" s="86"/>
      <c r="BN141" s="86"/>
      <c r="BO141" s="86"/>
      <c r="BP141" s="86"/>
      <c r="BQ141" s="86"/>
      <c r="BR141" s="86"/>
      <c r="BS141" s="86"/>
      <c r="BT141" s="86"/>
      <c r="BU141" s="86"/>
      <c r="BV141" s="86"/>
      <c r="BW141" s="86"/>
      <c r="BX141" s="86"/>
      <c r="BY141" s="86"/>
      <c r="BZ141" s="86"/>
      <c r="CA141" s="86"/>
      <c r="CB141" s="86"/>
      <c r="CC141" s="86"/>
      <c r="CD141" s="86"/>
      <c r="CE141" s="86"/>
      <c r="CF141" s="86"/>
      <c r="CG141" s="86"/>
      <c r="CH141" s="86"/>
      <c r="CI141" s="86"/>
      <c r="CJ141" s="86"/>
      <c r="CK141" s="86"/>
      <c r="CL141" s="86"/>
      <c r="CM141" s="86"/>
      <c r="CN141" s="86"/>
      <c r="CO141" s="86"/>
      <c r="CP141" s="86"/>
      <c r="CQ141" s="86"/>
      <c r="CR141" s="86"/>
      <c r="CS141" s="86"/>
      <c r="CT141" s="86"/>
      <c r="CU141" s="86"/>
      <c r="CV141" s="86"/>
      <c r="CW141" s="86"/>
      <c r="CX141" s="86"/>
      <c r="CY141" s="86"/>
      <c r="CZ141" s="86"/>
      <c r="DA141" s="86"/>
      <c r="DB141" s="86"/>
      <c r="DC141" s="86"/>
      <c r="DD141" s="86"/>
      <c r="DE141" s="86"/>
      <c r="DF141" s="86"/>
      <c r="DG141" s="86"/>
      <c r="DH141" s="86"/>
      <c r="DI141" s="86"/>
      <c r="DJ141" s="86"/>
      <c r="DK141" s="86"/>
      <c r="DL141" s="86"/>
      <c r="DM141" s="86"/>
      <c r="DN141" s="86"/>
      <c r="DO141" s="86"/>
      <c r="DP141" s="86"/>
      <c r="DQ141" s="86"/>
      <c r="DR141" s="86"/>
      <c r="DS141" s="103"/>
      <c r="DT141" s="87"/>
      <c r="DU141" s="87"/>
      <c r="DV141" s="88"/>
      <c r="DW141" s="87"/>
      <c r="DX141" s="87"/>
      <c r="DY141" s="87"/>
      <c r="DZ141" s="87"/>
      <c r="EA141" s="87"/>
      <c r="EB141" s="87"/>
      <c r="EC141" s="87"/>
      <c r="ED141" s="86"/>
      <c r="EE141" s="86"/>
      <c r="EF141" s="86"/>
      <c r="EG141" s="86"/>
      <c r="EH141" s="86"/>
      <c r="EI141" s="86"/>
      <c r="EJ141" s="86"/>
      <c r="EK141" s="86"/>
      <c r="EL141" s="86"/>
      <c r="EM141" s="86"/>
      <c r="EN141" s="86"/>
      <c r="EO141" s="86">
        <v>2340</v>
      </c>
      <c r="EP141" s="86"/>
      <c r="EQ141" s="86">
        <v>4048</v>
      </c>
      <c r="ER141" s="86"/>
      <c r="ES141" s="86">
        <v>96</v>
      </c>
      <c r="ET141" s="86"/>
      <c r="EU141" s="86"/>
      <c r="EV141" s="86"/>
      <c r="EW141" s="86"/>
      <c r="EX141" s="86">
        <v>149</v>
      </c>
      <c r="EY141" s="86">
        <v>560.5</v>
      </c>
      <c r="EZ141" s="86"/>
      <c r="FA141" s="86"/>
      <c r="FB141" s="86"/>
      <c r="FC141" s="86">
        <v>2</v>
      </c>
      <c r="FD141" s="86"/>
      <c r="FE141" s="86">
        <v>750</v>
      </c>
      <c r="FF141" s="86"/>
      <c r="FG141" s="86"/>
      <c r="FH141" s="86"/>
      <c r="FI141" s="86">
        <v>1392</v>
      </c>
      <c r="FJ141" s="86"/>
      <c r="FK141" s="86"/>
      <c r="FL141" s="86"/>
      <c r="FM141" s="86">
        <v>3362</v>
      </c>
      <c r="FN141" s="86"/>
      <c r="FO141" s="86"/>
      <c r="FP141" s="86"/>
      <c r="FQ141" s="86">
        <v>0.3</v>
      </c>
      <c r="FR141" s="86"/>
      <c r="FS141" s="86">
        <v>473</v>
      </c>
      <c r="FT141" s="86"/>
      <c r="FU141" s="86">
        <v>272</v>
      </c>
      <c r="FV141" s="86"/>
      <c r="FW141" s="86">
        <v>272</v>
      </c>
      <c r="FX141" s="86"/>
      <c r="FY141" s="86">
        <v>661.67</v>
      </c>
      <c r="FZ141" s="86"/>
      <c r="GA141" s="86">
        <v>32</v>
      </c>
      <c r="GB141" s="86"/>
      <c r="GC141" s="86">
        <v>2</v>
      </c>
      <c r="GD141" s="86"/>
      <c r="GE141" s="86">
        <v>50</v>
      </c>
      <c r="GF141" s="86"/>
      <c r="GG141" s="86"/>
      <c r="GH141" s="103"/>
      <c r="GI141" s="87">
        <v>8074</v>
      </c>
      <c r="GJ141" s="89"/>
      <c r="GK141" s="90"/>
      <c r="GL141" s="86"/>
      <c r="GM141" s="86"/>
      <c r="GN141" s="86"/>
      <c r="GO141" s="86"/>
    </row>
    <row r="142" spans="1:273" x14ac:dyDescent="0.35">
      <c r="B142" s="2"/>
      <c r="C142" s="2"/>
      <c r="O142" s="86"/>
      <c r="P142" s="86"/>
      <c r="Q142" s="86"/>
      <c r="R142" s="86"/>
      <c r="S142" s="86"/>
      <c r="T142" s="86"/>
      <c r="U142" s="86"/>
      <c r="V142" s="86"/>
      <c r="W142" s="86"/>
      <c r="X142" s="86"/>
      <c r="Y142" s="351"/>
      <c r="Z142" s="86"/>
      <c r="AA142" s="86"/>
      <c r="AB142" s="86"/>
      <c r="AC142" s="86"/>
      <c r="AD142" s="86"/>
      <c r="AE142" s="86"/>
      <c r="AF142" s="86"/>
      <c r="AG142" s="86"/>
      <c r="AH142" s="86"/>
      <c r="AI142" s="86"/>
      <c r="AJ142" s="86"/>
      <c r="AK142" s="86"/>
      <c r="AL142" s="86"/>
      <c r="AM142" s="86"/>
      <c r="AN142" s="86"/>
      <c r="AO142" s="86"/>
      <c r="AP142" s="86"/>
      <c r="AQ142" s="86"/>
      <c r="AR142" s="86"/>
      <c r="AS142" s="86"/>
      <c r="AT142" s="86"/>
      <c r="AU142" s="86"/>
      <c r="AV142" s="86"/>
      <c r="AW142" s="86"/>
      <c r="AX142" s="86"/>
      <c r="AY142" s="86"/>
      <c r="AZ142" s="86"/>
      <c r="BA142" s="86"/>
      <c r="BB142" s="86"/>
      <c r="BC142" s="86"/>
      <c r="BD142" s="86"/>
      <c r="BE142" s="86"/>
      <c r="BF142" s="100"/>
      <c r="BG142" s="100"/>
      <c r="BI142" s="86"/>
      <c r="BJ142" s="86"/>
      <c r="BK142" s="86"/>
      <c r="BL142" s="86"/>
      <c r="BM142" s="86"/>
      <c r="BN142" s="86"/>
      <c r="BO142" s="86"/>
      <c r="BP142" s="86"/>
      <c r="BQ142" s="86"/>
      <c r="BR142" s="86"/>
      <c r="BS142" s="86"/>
      <c r="BT142" s="86"/>
      <c r="BU142" s="86"/>
      <c r="BV142" s="86"/>
      <c r="BW142" s="86"/>
      <c r="BX142" s="86"/>
      <c r="BY142" s="86"/>
      <c r="BZ142" s="86"/>
      <c r="CA142" s="86"/>
      <c r="CB142" s="86"/>
      <c r="CC142" s="86"/>
      <c r="CD142" s="86"/>
      <c r="CE142" s="86"/>
      <c r="CF142" s="86"/>
      <c r="CG142" s="86"/>
      <c r="CH142" s="86"/>
      <c r="CI142" s="86"/>
      <c r="CJ142" s="86"/>
      <c r="CK142" s="86"/>
      <c r="CL142" s="86"/>
      <c r="CM142" s="86"/>
      <c r="CN142" s="86"/>
      <c r="CO142" s="86"/>
      <c r="CP142" s="86"/>
      <c r="CQ142" s="86"/>
      <c r="CR142" s="86"/>
      <c r="CS142" s="86"/>
      <c r="CT142" s="86"/>
      <c r="CU142" s="86"/>
      <c r="CV142" s="86"/>
      <c r="CW142" s="86"/>
      <c r="CX142" s="86"/>
      <c r="CY142" s="86"/>
      <c r="CZ142" s="86"/>
      <c r="DA142" s="86"/>
      <c r="DB142" s="86"/>
      <c r="DC142" s="86"/>
      <c r="DD142" s="86"/>
      <c r="DE142" s="86"/>
      <c r="DF142" s="86"/>
      <c r="DG142" s="86"/>
      <c r="DH142" s="86"/>
      <c r="DI142" s="86"/>
      <c r="DJ142" s="86"/>
      <c r="DK142" s="86"/>
      <c r="DL142" s="86"/>
      <c r="DM142" s="86"/>
      <c r="DN142" s="86"/>
      <c r="DO142" s="86"/>
      <c r="DP142" s="86"/>
      <c r="DQ142" s="86"/>
      <c r="DR142" s="86"/>
      <c r="DS142" s="87"/>
      <c r="DT142" s="87"/>
      <c r="DU142" s="87"/>
      <c r="DV142" s="88"/>
      <c r="DW142" s="87"/>
      <c r="DX142" s="87"/>
      <c r="DY142" s="87"/>
      <c r="DZ142" s="87"/>
      <c r="EA142" s="87"/>
      <c r="EB142" s="87"/>
      <c r="EC142" s="87"/>
      <c r="ED142" s="86"/>
      <c r="EE142" s="86"/>
      <c r="EF142" s="86"/>
      <c r="EG142" s="86"/>
      <c r="EH142" s="86"/>
      <c r="EI142" s="86"/>
      <c r="EJ142" s="86"/>
      <c r="EK142" s="86"/>
      <c r="EL142" s="86"/>
      <c r="EM142" s="86"/>
      <c r="EN142" s="86"/>
      <c r="EO142" s="86"/>
      <c r="EP142" s="86"/>
      <c r="EQ142" s="86"/>
      <c r="ER142" s="86"/>
      <c r="ES142" s="86"/>
      <c r="ET142" s="86"/>
      <c r="EU142" s="86"/>
      <c r="EV142" s="86"/>
      <c r="EW142" s="86"/>
      <c r="EX142" s="86"/>
      <c r="EY142" s="86"/>
      <c r="EZ142" s="86"/>
      <c r="FA142" s="86"/>
      <c r="FB142" s="86"/>
      <c r="FC142" s="86"/>
      <c r="FD142" s="86"/>
      <c r="FE142" s="86"/>
      <c r="FF142" s="86"/>
      <c r="FG142" s="86"/>
      <c r="FH142" s="86"/>
      <c r="FI142" s="86"/>
      <c r="FJ142" s="86"/>
      <c r="FK142" s="86"/>
      <c r="FL142" s="86"/>
      <c r="FM142" s="86"/>
      <c r="FN142" s="86"/>
      <c r="FO142" s="86"/>
      <c r="FP142" s="86"/>
      <c r="FQ142" s="86"/>
      <c r="FR142" s="86"/>
      <c r="FS142" s="86"/>
      <c r="FT142" s="86"/>
      <c r="FU142" s="86"/>
      <c r="FV142" s="86"/>
      <c r="FW142" s="86"/>
      <c r="FX142" s="86"/>
      <c r="FY142" s="86"/>
      <c r="FZ142" s="86"/>
      <c r="GA142" s="86"/>
      <c r="GB142" s="86"/>
      <c r="GC142" s="86"/>
      <c r="GD142" s="86"/>
      <c r="GE142" s="86"/>
      <c r="GF142" s="86"/>
      <c r="GG142" s="86"/>
      <c r="GH142" s="103"/>
      <c r="GI142" s="87"/>
      <c r="GJ142" s="89"/>
      <c r="GK142" s="90"/>
      <c r="GL142" s="86"/>
      <c r="GM142" s="86"/>
      <c r="GN142" s="86"/>
      <c r="GO142" s="86"/>
    </row>
    <row r="143" spans="1:273" x14ac:dyDescent="0.35">
      <c r="O143" s="91">
        <f>O133-O141</f>
        <v>-636</v>
      </c>
      <c r="P143" s="91">
        <f t="shared" ref="P143:BG143" si="2414">P133-P141</f>
        <v>24</v>
      </c>
      <c r="Q143" s="91">
        <f t="shared" si="2414"/>
        <v>-992</v>
      </c>
      <c r="R143" s="91">
        <f t="shared" si="2414"/>
        <v>18</v>
      </c>
      <c r="S143" s="91">
        <f t="shared" si="2414"/>
        <v>18</v>
      </c>
      <c r="T143" s="91">
        <f t="shared" si="2414"/>
        <v>0</v>
      </c>
      <c r="U143" s="91">
        <f t="shared" si="2414"/>
        <v>0</v>
      </c>
      <c r="V143" s="91">
        <f t="shared" si="2414"/>
        <v>0</v>
      </c>
      <c r="W143" s="91">
        <f t="shared" si="2414"/>
        <v>0</v>
      </c>
      <c r="X143" s="91">
        <f t="shared" si="2414"/>
        <v>-2</v>
      </c>
      <c r="Y143" s="352">
        <f t="shared" si="2414"/>
        <v>-97.200000000000017</v>
      </c>
      <c r="Z143" s="91">
        <f t="shared" si="2414"/>
        <v>0</v>
      </c>
      <c r="AA143" s="91">
        <f t="shared" si="2414"/>
        <v>0</v>
      </c>
      <c r="AB143" s="91">
        <f t="shared" si="2414"/>
        <v>0</v>
      </c>
      <c r="AC143" s="91">
        <f t="shared" si="2414"/>
        <v>0</v>
      </c>
      <c r="AD143" s="91">
        <f t="shared" si="2414"/>
        <v>8</v>
      </c>
      <c r="AE143" s="91">
        <f t="shared" si="2414"/>
        <v>-135</v>
      </c>
      <c r="AF143" s="91">
        <f t="shared" si="2414"/>
        <v>0</v>
      </c>
      <c r="AG143" s="91">
        <f t="shared" si="2414"/>
        <v>0</v>
      </c>
      <c r="AH143" s="91">
        <f t="shared" si="2414"/>
        <v>-1</v>
      </c>
      <c r="AI143" s="91">
        <f t="shared" si="2414"/>
        <v>-95.666666666666657</v>
      </c>
      <c r="AJ143" s="91">
        <f t="shared" si="2414"/>
        <v>0</v>
      </c>
      <c r="AK143" s="91">
        <f t="shared" si="2414"/>
        <v>0</v>
      </c>
      <c r="AL143" s="91">
        <f t="shared" si="2414"/>
        <v>11</v>
      </c>
      <c r="AM143" s="91">
        <f t="shared" si="2414"/>
        <v>294</v>
      </c>
      <c r="AN143" s="91">
        <f t="shared" si="2414"/>
        <v>0</v>
      </c>
      <c r="AO143" s="91">
        <f t="shared" si="2414"/>
        <v>0</v>
      </c>
      <c r="AP143" s="91">
        <f t="shared" si="2414"/>
        <v>0</v>
      </c>
      <c r="AQ143" s="91"/>
      <c r="AR143" s="91"/>
      <c r="AS143" s="91"/>
      <c r="AT143" s="91"/>
      <c r="AU143" s="91"/>
      <c r="AV143" s="91"/>
      <c r="AW143" s="91"/>
      <c r="AX143" s="91"/>
      <c r="AY143" s="91"/>
      <c r="AZ143" s="91"/>
      <c r="BA143" s="91"/>
      <c r="BB143" s="91"/>
      <c r="BC143" s="91"/>
      <c r="BD143" s="91"/>
      <c r="BE143" s="91"/>
      <c r="BF143" s="91"/>
      <c r="BG143" s="91">
        <f t="shared" si="2414"/>
        <v>-1722.666666666667</v>
      </c>
      <c r="BI143" s="86"/>
      <c r="BJ143" s="86"/>
      <c r="BK143" s="86"/>
      <c r="BL143" s="86"/>
      <c r="BM143" s="86"/>
      <c r="BN143" s="86"/>
      <c r="BO143" s="86"/>
      <c r="BP143" s="86"/>
      <c r="BQ143" s="86"/>
      <c r="BR143" s="86"/>
      <c r="BS143" s="86"/>
      <c r="BT143" s="86"/>
      <c r="BU143" s="86"/>
      <c r="BV143" s="86"/>
      <c r="BW143" s="86"/>
      <c r="BX143" s="86"/>
      <c r="BY143" s="86"/>
      <c r="BZ143" s="86"/>
      <c r="CA143" s="86"/>
      <c r="CB143" s="91">
        <f>CB133-CB141</f>
        <v>918</v>
      </c>
      <c r="CC143" s="91">
        <f t="shared" ref="CC143:DY143" si="2415">CC133-CC141</f>
        <v>850</v>
      </c>
      <c r="CD143" s="91">
        <f t="shared" si="2415"/>
        <v>1596</v>
      </c>
      <c r="CE143" s="91">
        <f t="shared" si="2415"/>
        <v>20</v>
      </c>
      <c r="CF143" s="91">
        <f t="shared" si="2415"/>
        <v>50</v>
      </c>
      <c r="CG143" s="91">
        <f t="shared" si="2415"/>
        <v>0</v>
      </c>
      <c r="CH143" s="91">
        <f t="shared" si="2415"/>
        <v>0</v>
      </c>
      <c r="CI143" s="91">
        <f t="shared" si="2415"/>
        <v>0</v>
      </c>
      <c r="CJ143" s="91">
        <f t="shared" si="2415"/>
        <v>0</v>
      </c>
      <c r="CK143" s="91">
        <f t="shared" si="2415"/>
        <v>60</v>
      </c>
      <c r="CL143" s="91">
        <f t="shared" si="2415"/>
        <v>258.7</v>
      </c>
      <c r="CM143" s="91">
        <f t="shared" si="2415"/>
        <v>0</v>
      </c>
      <c r="CN143" s="91">
        <f t="shared" si="2415"/>
        <v>0</v>
      </c>
      <c r="CO143" s="91">
        <f t="shared" si="2415"/>
        <v>8</v>
      </c>
      <c r="CP143" s="91">
        <f t="shared" si="2415"/>
        <v>24</v>
      </c>
      <c r="CQ143" s="91">
        <f t="shared" si="2415"/>
        <v>11</v>
      </c>
      <c r="CR143" s="91">
        <f t="shared" si="2415"/>
        <v>240</v>
      </c>
      <c r="CS143" s="91">
        <f t="shared" si="2415"/>
        <v>0</v>
      </c>
      <c r="CT143" s="91">
        <f t="shared" si="2415"/>
        <v>0</v>
      </c>
      <c r="CU143" s="91">
        <f t="shared" si="2415"/>
        <v>14</v>
      </c>
      <c r="CV143" s="91">
        <f t="shared" si="2415"/>
        <v>265</v>
      </c>
      <c r="CW143" s="91">
        <f t="shared" si="2415"/>
        <v>0</v>
      </c>
      <c r="CX143" s="91">
        <f t="shared" si="2415"/>
        <v>0</v>
      </c>
      <c r="CY143" s="91">
        <f t="shared" si="2415"/>
        <v>27</v>
      </c>
      <c r="CZ143" s="91">
        <f t="shared" si="2415"/>
        <v>2082</v>
      </c>
      <c r="DA143" s="91">
        <f t="shared" si="2415"/>
        <v>0</v>
      </c>
      <c r="DB143" s="91">
        <f t="shared" si="2415"/>
        <v>0</v>
      </c>
      <c r="DC143" s="91">
        <f t="shared" si="2415"/>
        <v>1</v>
      </c>
      <c r="DD143" s="91">
        <f t="shared" si="2415"/>
        <v>0</v>
      </c>
      <c r="DE143" s="91">
        <f t="shared" si="2415"/>
        <v>18</v>
      </c>
      <c r="DF143" s="91">
        <f t="shared" si="2415"/>
        <v>152.66666666666666</v>
      </c>
      <c r="DG143" s="91">
        <f t="shared" si="2415"/>
        <v>0</v>
      </c>
      <c r="DH143" s="91">
        <f t="shared" si="2415"/>
        <v>0</v>
      </c>
      <c r="DI143" s="91">
        <f t="shared" si="2415"/>
        <v>0</v>
      </c>
      <c r="DJ143" s="91">
        <f t="shared" si="2415"/>
        <v>0</v>
      </c>
      <c r="DK143" s="91">
        <f t="shared" si="2415"/>
        <v>27</v>
      </c>
      <c r="DL143" s="91">
        <f t="shared" si="2415"/>
        <v>456.33333333333337</v>
      </c>
      <c r="DM143" s="91">
        <f t="shared" si="2415"/>
        <v>0</v>
      </c>
      <c r="DN143" s="91">
        <f t="shared" si="2415"/>
        <v>0</v>
      </c>
      <c r="DO143" s="91">
        <f t="shared" si="2415"/>
        <v>1</v>
      </c>
      <c r="DP143" s="91">
        <f t="shared" si="2415"/>
        <v>25</v>
      </c>
      <c r="DQ143" s="91"/>
      <c r="DR143" s="91"/>
      <c r="DS143" s="91"/>
      <c r="DT143" s="91">
        <f t="shared" si="2415"/>
        <v>3232.9999999999995</v>
      </c>
      <c r="DU143" s="91">
        <f t="shared" si="2415"/>
        <v>3233</v>
      </c>
      <c r="DV143" s="91">
        <f t="shared" si="2415"/>
        <v>0</v>
      </c>
      <c r="DW143" s="91">
        <f t="shared" si="2415"/>
        <v>0</v>
      </c>
      <c r="DX143" s="91">
        <f t="shared" si="2415"/>
        <v>0</v>
      </c>
      <c r="DY143" s="91">
        <f t="shared" si="2415"/>
        <v>0</v>
      </c>
      <c r="DZ143" s="86"/>
      <c r="EA143" s="86"/>
      <c r="EB143" s="86"/>
      <c r="EC143" s="86"/>
      <c r="ED143" s="86"/>
      <c r="EE143" s="86"/>
      <c r="EF143" s="86"/>
      <c r="EG143" s="86"/>
      <c r="EH143" s="86"/>
      <c r="EI143" s="86"/>
      <c r="EJ143" s="86"/>
      <c r="EK143" s="86"/>
      <c r="EL143" s="86"/>
      <c r="EM143" s="86"/>
      <c r="EN143" s="86"/>
      <c r="EO143" s="2">
        <v>1386</v>
      </c>
      <c r="EP143" s="2">
        <v>920</v>
      </c>
      <c r="EQ143" s="2">
        <v>2458</v>
      </c>
      <c r="ER143" s="2">
        <v>30</v>
      </c>
      <c r="ES143" s="2">
        <v>100</v>
      </c>
      <c r="ET143" s="2">
        <v>0</v>
      </c>
      <c r="EU143" s="2">
        <v>0</v>
      </c>
      <c r="EV143" s="2">
        <v>0</v>
      </c>
      <c r="EW143" s="2">
        <v>0</v>
      </c>
      <c r="EX143" s="2">
        <v>77</v>
      </c>
      <c r="EY143" s="2">
        <v>383.3</v>
      </c>
      <c r="EZ143" s="2">
        <v>0</v>
      </c>
      <c r="FA143" s="2">
        <v>0</v>
      </c>
      <c r="FB143" s="2">
        <v>6</v>
      </c>
      <c r="FC143" s="2">
        <v>24</v>
      </c>
      <c r="FD143" s="2">
        <v>4</v>
      </c>
      <c r="FE143" s="2">
        <v>480</v>
      </c>
      <c r="FF143" s="2">
        <v>0</v>
      </c>
      <c r="FG143" s="2">
        <v>0</v>
      </c>
      <c r="FH143" s="2">
        <v>9</v>
      </c>
      <c r="FI143" s="2">
        <v>322</v>
      </c>
      <c r="FJ143" s="2">
        <v>0</v>
      </c>
      <c r="FK143" s="2">
        <v>0</v>
      </c>
      <c r="FL143" s="2">
        <v>32</v>
      </c>
      <c r="FM143" s="2">
        <v>3232</v>
      </c>
      <c r="FN143" s="2">
        <v>0</v>
      </c>
      <c r="FO143" s="2">
        <v>0</v>
      </c>
      <c r="FP143" s="2">
        <v>0</v>
      </c>
      <c r="FQ143" s="2">
        <v>0</v>
      </c>
      <c r="FR143" s="2">
        <v>25</v>
      </c>
      <c r="FS143" s="2">
        <v>254.33333333333334</v>
      </c>
      <c r="FT143" s="2">
        <v>2</v>
      </c>
      <c r="FU143" s="2">
        <v>0</v>
      </c>
      <c r="FV143" s="2">
        <v>0</v>
      </c>
      <c r="FW143" s="2">
        <v>65.333333333333329</v>
      </c>
      <c r="FX143" s="2">
        <v>20</v>
      </c>
      <c r="FY143" s="2">
        <v>576.33333333333326</v>
      </c>
      <c r="FZ143" s="2">
        <v>0</v>
      </c>
      <c r="GA143" s="2">
        <v>0</v>
      </c>
      <c r="GB143" s="2">
        <v>1</v>
      </c>
      <c r="GC143" s="2">
        <v>2</v>
      </c>
      <c r="GD143" s="2">
        <v>2</v>
      </c>
      <c r="GE143" s="2">
        <v>50</v>
      </c>
      <c r="GF143" s="2">
        <v>9410.2999999999993</v>
      </c>
      <c r="GG143" s="2">
        <v>4853.666666666667</v>
      </c>
      <c r="GH143" s="4">
        <v>9411.6333333333332</v>
      </c>
      <c r="GI143" s="4">
        <v>4853.666666666667</v>
      </c>
      <c r="GJ143" s="89"/>
      <c r="GK143" s="90"/>
      <c r="GL143" s="86"/>
      <c r="GM143" s="86"/>
      <c r="GN143" s="86"/>
      <c r="GO143" s="86"/>
    </row>
    <row r="144" spans="1:273" x14ac:dyDescent="0.35">
      <c r="B144" s="259"/>
      <c r="C144" s="260"/>
      <c r="D144" s="261"/>
      <c r="E144" s="261"/>
      <c r="F144" s="128"/>
      <c r="G144" s="261"/>
      <c r="H144" s="261"/>
      <c r="I144" s="261"/>
      <c r="J144" s="261"/>
      <c r="K144" s="287"/>
      <c r="L144" s="259"/>
      <c r="M144" s="262">
        <v>0</v>
      </c>
      <c r="N144" s="263"/>
      <c r="O144" s="305"/>
      <c r="P144" s="263"/>
      <c r="Q144" s="306"/>
      <c r="R144" s="263"/>
      <c r="S144" s="305"/>
      <c r="T144" s="263"/>
      <c r="U144" s="305">
        <v>0</v>
      </c>
      <c r="V144" s="263"/>
      <c r="W144" s="305">
        <v>0</v>
      </c>
      <c r="X144" s="307"/>
      <c r="Y144" s="353"/>
      <c r="Z144" s="263"/>
      <c r="AA144" s="305"/>
      <c r="AB144" s="263"/>
      <c r="AC144" s="307">
        <v>0</v>
      </c>
      <c r="AD144" s="263"/>
      <c r="AE144" s="265"/>
      <c r="AF144" s="263"/>
      <c r="AG144" s="305">
        <v>0</v>
      </c>
      <c r="AH144" s="263"/>
      <c r="AI144" s="308"/>
      <c r="AJ144" s="263"/>
      <c r="AK144" s="309"/>
      <c r="AL144" s="263"/>
      <c r="AM144" s="306"/>
      <c r="AN144" s="263"/>
      <c r="AO144" s="305">
        <v>0</v>
      </c>
      <c r="AP144" s="263"/>
      <c r="AQ144" s="307"/>
      <c r="AR144" s="263"/>
      <c r="AS144" s="309"/>
      <c r="AT144" s="263"/>
      <c r="AU144" s="305"/>
      <c r="AV144" s="263"/>
      <c r="AW144" s="307"/>
      <c r="AX144" s="263"/>
      <c r="AY144" s="307"/>
      <c r="AZ144" s="263"/>
      <c r="BA144" s="307"/>
      <c r="BB144" s="263"/>
      <c r="BC144" s="310"/>
      <c r="BD144" s="289"/>
      <c r="BE144" s="181"/>
      <c r="BF144" s="181"/>
      <c r="BG144" s="311"/>
      <c r="BH144" s="311"/>
      <c r="BI144" s="312"/>
      <c r="BJ144" s="86"/>
      <c r="BK144" s="86"/>
      <c r="BL144" s="86"/>
      <c r="BM144" s="86"/>
      <c r="BN144" s="86"/>
      <c r="BO144" s="312"/>
      <c r="BP144" s="313"/>
      <c r="BQ144" s="313"/>
      <c r="BR144" s="313"/>
      <c r="BS144" s="313"/>
      <c r="BT144" s="314"/>
      <c r="BU144" s="313"/>
      <c r="BV144" s="313"/>
      <c r="BW144" s="313"/>
      <c r="BX144" s="315"/>
      <c r="BY144" s="312"/>
      <c r="BZ144" s="316">
        <v>40</v>
      </c>
      <c r="CA144" s="317">
        <v>16</v>
      </c>
      <c r="CB144" s="2">
        <v>918</v>
      </c>
      <c r="CC144" s="2">
        <v>626</v>
      </c>
      <c r="CD144" s="128">
        <v>1596</v>
      </c>
      <c r="CE144" s="2">
        <v>12</v>
      </c>
      <c r="CF144" s="2">
        <v>50</v>
      </c>
      <c r="CG144" s="2">
        <v>0</v>
      </c>
      <c r="CH144" s="2">
        <v>0</v>
      </c>
      <c r="CI144" s="2">
        <v>0</v>
      </c>
      <c r="CJ144" s="2">
        <v>0</v>
      </c>
      <c r="CK144" s="2">
        <v>60</v>
      </c>
      <c r="CL144" s="2">
        <v>258.70000000000005</v>
      </c>
      <c r="CM144" s="2">
        <v>0</v>
      </c>
      <c r="CN144" s="2">
        <v>0</v>
      </c>
      <c r="CO144" s="2">
        <v>6</v>
      </c>
      <c r="CP144" s="2">
        <v>24</v>
      </c>
      <c r="CQ144" s="2">
        <v>2</v>
      </c>
      <c r="CR144" s="2">
        <v>240</v>
      </c>
      <c r="CS144" s="2">
        <v>0</v>
      </c>
      <c r="CT144" s="2">
        <v>0</v>
      </c>
      <c r="CU144" s="2">
        <v>6</v>
      </c>
      <c r="CV144" s="2">
        <v>265</v>
      </c>
      <c r="CW144" s="2">
        <v>0</v>
      </c>
      <c r="CX144" s="2">
        <v>0</v>
      </c>
      <c r="CY144" s="2">
        <v>22</v>
      </c>
      <c r="CZ144" s="2">
        <v>2082</v>
      </c>
      <c r="DA144" s="2">
        <v>0</v>
      </c>
      <c r="DB144" s="2">
        <v>0</v>
      </c>
      <c r="DC144" s="2">
        <v>0</v>
      </c>
      <c r="DD144" s="2">
        <v>0</v>
      </c>
      <c r="DE144" s="2">
        <v>15</v>
      </c>
      <c r="DF144" s="2">
        <v>152.66666666666669</v>
      </c>
      <c r="DG144" s="2">
        <v>0</v>
      </c>
      <c r="DH144" s="2">
        <v>0</v>
      </c>
      <c r="DI144" s="2">
        <v>0</v>
      </c>
      <c r="DJ144" s="2">
        <v>0</v>
      </c>
      <c r="DK144" s="2">
        <v>16</v>
      </c>
      <c r="DL144" s="2">
        <v>456.33333333333331</v>
      </c>
      <c r="DM144" s="2">
        <v>0</v>
      </c>
      <c r="DN144" s="2">
        <v>0</v>
      </c>
      <c r="DO144" s="2">
        <v>0</v>
      </c>
      <c r="DP144" s="2">
        <v>0</v>
      </c>
      <c r="DQ144" s="2">
        <v>1</v>
      </c>
      <c r="DR144" s="2">
        <v>25</v>
      </c>
      <c r="DS144" s="4">
        <v>6127.7</v>
      </c>
      <c r="DT144" s="4">
        <v>3233</v>
      </c>
      <c r="DU144" s="87"/>
      <c r="DV144" s="88"/>
      <c r="DW144" s="86"/>
      <c r="DX144" s="86"/>
      <c r="DY144" s="86"/>
      <c r="DZ144" s="86"/>
      <c r="EA144" s="86"/>
      <c r="EB144" s="86"/>
      <c r="EC144" s="86"/>
      <c r="ED144" s="86"/>
      <c r="EE144" s="86"/>
      <c r="EF144" s="86"/>
      <c r="EG144" s="86"/>
      <c r="EH144" s="86"/>
      <c r="EI144" s="86"/>
      <c r="EJ144" s="86"/>
      <c r="EK144" s="86"/>
      <c r="EL144" s="86"/>
      <c r="EM144" s="86"/>
      <c r="EN144" s="86"/>
      <c r="EO144" s="86"/>
      <c r="EP144" s="86"/>
      <c r="EQ144" s="86"/>
      <c r="ER144" s="86"/>
      <c r="ES144" s="86"/>
      <c r="ET144" s="86"/>
      <c r="EU144" s="86"/>
      <c r="EV144" s="86"/>
      <c r="EW144" s="86"/>
      <c r="EX144" s="86"/>
      <c r="EY144" s="86"/>
      <c r="EZ144" s="86"/>
      <c r="FA144" s="86"/>
      <c r="FB144" s="86"/>
      <c r="FC144" s="86"/>
      <c r="FD144" s="86"/>
      <c r="FE144" s="86"/>
      <c r="FF144" s="86"/>
      <c r="FG144" s="86"/>
      <c r="FH144" s="86"/>
      <c r="FI144" s="86"/>
      <c r="FJ144" s="86"/>
      <c r="FK144" s="86"/>
      <c r="FL144" s="86"/>
      <c r="FM144" s="86"/>
      <c r="FN144" s="86"/>
      <c r="FO144" s="86"/>
      <c r="FP144" s="86"/>
      <c r="FQ144" s="86"/>
      <c r="FR144" s="86"/>
      <c r="FS144" s="86"/>
      <c r="FT144" s="86"/>
      <c r="FU144" s="86"/>
      <c r="FV144" s="86"/>
      <c r="FW144" s="86"/>
      <c r="FX144" s="86"/>
      <c r="FY144" s="86"/>
      <c r="FZ144" s="86"/>
      <c r="GA144" s="86"/>
      <c r="GB144" s="86"/>
      <c r="GC144" s="86"/>
      <c r="GD144" s="86"/>
      <c r="GE144" s="86"/>
      <c r="GF144" s="86"/>
      <c r="GG144" s="86"/>
      <c r="GH144" s="87"/>
      <c r="GI144" s="87"/>
      <c r="GJ144" s="89"/>
      <c r="GK144" s="90"/>
      <c r="GL144" s="86"/>
      <c r="GM144" s="86"/>
      <c r="GN144" s="86"/>
      <c r="GO144" s="86"/>
    </row>
    <row r="145" spans="15:197" ht="18.75" x14ac:dyDescent="0.3">
      <c r="O145" s="2">
        <v>468</v>
      </c>
      <c r="P145" s="2">
        <v>294</v>
      </c>
      <c r="Q145" s="2">
        <v>862</v>
      </c>
      <c r="R145" s="2">
        <v>18</v>
      </c>
      <c r="S145" s="2">
        <v>50</v>
      </c>
      <c r="T145" s="2">
        <v>0</v>
      </c>
      <c r="U145" s="2">
        <v>0</v>
      </c>
      <c r="V145" s="2">
        <v>0</v>
      </c>
      <c r="W145" s="2">
        <v>0</v>
      </c>
      <c r="X145" s="2">
        <v>17</v>
      </c>
      <c r="Y145" s="343">
        <v>124.60000000000001</v>
      </c>
      <c r="Z145" s="2">
        <v>0</v>
      </c>
      <c r="AA145" s="2">
        <v>0</v>
      </c>
      <c r="AB145" s="2">
        <v>0</v>
      </c>
      <c r="AC145" s="2">
        <v>0</v>
      </c>
      <c r="AD145" s="2">
        <v>2</v>
      </c>
      <c r="AE145" s="2">
        <v>240</v>
      </c>
      <c r="AF145" s="2">
        <v>0</v>
      </c>
      <c r="AG145" s="2">
        <v>0</v>
      </c>
      <c r="AH145" s="2">
        <v>3</v>
      </c>
      <c r="AI145" s="2">
        <v>57</v>
      </c>
      <c r="AJ145" s="2">
        <v>0</v>
      </c>
      <c r="AK145" s="2">
        <v>0</v>
      </c>
      <c r="AL145" s="2">
        <v>10</v>
      </c>
      <c r="AM145" s="2">
        <v>1150</v>
      </c>
      <c r="AN145" s="2">
        <v>0</v>
      </c>
      <c r="AO145" s="2">
        <v>0</v>
      </c>
      <c r="AP145" s="2">
        <v>0</v>
      </c>
      <c r="AQ145" s="2">
        <v>0</v>
      </c>
      <c r="AR145" s="2">
        <v>10</v>
      </c>
      <c r="AS145" s="2">
        <v>101.66666666666667</v>
      </c>
      <c r="AT145" s="2">
        <v>2</v>
      </c>
      <c r="AU145" s="2">
        <v>0</v>
      </c>
      <c r="AV145" s="2">
        <v>0</v>
      </c>
      <c r="AW145" s="2">
        <v>65.333333333333329</v>
      </c>
      <c r="AX145" s="2">
        <v>4</v>
      </c>
      <c r="AY145" s="2">
        <v>120</v>
      </c>
      <c r="AZ145" s="2">
        <v>0</v>
      </c>
      <c r="BA145" s="2">
        <v>0</v>
      </c>
      <c r="BB145" s="2">
        <v>1</v>
      </c>
      <c r="BC145" s="2">
        <v>25</v>
      </c>
      <c r="BD145" s="2">
        <v>1</v>
      </c>
      <c r="BE145" s="2">
        <v>25</v>
      </c>
      <c r="BF145" s="4">
        <v>3282.5999999999995</v>
      </c>
      <c r="BG145" s="4">
        <v>1620.6666666666667</v>
      </c>
      <c r="BI145" s="86"/>
      <c r="BJ145" s="86"/>
      <c r="BK145" s="86"/>
      <c r="BL145" s="86"/>
      <c r="BM145" s="86"/>
      <c r="BN145" s="86"/>
      <c r="BO145" s="318"/>
      <c r="BP145" s="313"/>
      <c r="BQ145" s="313"/>
      <c r="BR145" s="313"/>
      <c r="BS145" s="313"/>
      <c r="BT145" s="314"/>
      <c r="BU145" s="313"/>
      <c r="BV145" s="313"/>
      <c r="BW145" s="313"/>
      <c r="BX145" s="314"/>
      <c r="BY145" s="319"/>
      <c r="BZ145" s="94">
        <v>18</v>
      </c>
      <c r="CA145" s="96">
        <v>8</v>
      </c>
      <c r="CB145" s="94"/>
      <c r="CC145" s="96">
        <v>8</v>
      </c>
      <c r="CD145" s="94"/>
      <c r="CE145" s="96">
        <v>2</v>
      </c>
      <c r="CF145" s="94"/>
      <c r="CG145" s="96"/>
      <c r="CH145" s="94">
        <v>0</v>
      </c>
      <c r="CI145" s="96"/>
      <c r="CJ145" s="94">
        <v>0</v>
      </c>
      <c r="CK145" s="92"/>
      <c r="CL145" s="93"/>
      <c r="CM145" s="96"/>
      <c r="CN145" s="94"/>
      <c r="CO145" s="96"/>
      <c r="CP145" s="92"/>
      <c r="CQ145" s="96"/>
      <c r="CR145" s="97"/>
      <c r="CS145" s="96"/>
      <c r="CT145" s="94">
        <v>0</v>
      </c>
      <c r="CU145" s="96">
        <v>1</v>
      </c>
      <c r="CV145" s="92"/>
      <c r="CW145" s="96"/>
      <c r="CX145" s="92"/>
      <c r="CY145" s="96"/>
      <c r="CZ145" s="94"/>
      <c r="DA145" s="96"/>
      <c r="DB145" s="94"/>
      <c r="DC145" s="96"/>
      <c r="DD145" s="92"/>
      <c r="DE145" s="96"/>
      <c r="DF145" s="92"/>
      <c r="DG145" s="96"/>
      <c r="DH145" s="94"/>
      <c r="DI145" s="96">
        <v>1</v>
      </c>
      <c r="DJ145" s="92"/>
      <c r="DK145" s="96"/>
      <c r="DL145" s="92"/>
      <c r="DM145" s="96"/>
      <c r="DN145" s="92"/>
      <c r="DO145" s="96"/>
      <c r="DP145" s="95"/>
      <c r="DQ145" s="95"/>
      <c r="DR145" s="93"/>
      <c r="DS145" s="93"/>
      <c r="DT145" s="87"/>
      <c r="DU145" s="87"/>
      <c r="DV145" s="88"/>
      <c r="DW145" s="86"/>
      <c r="DX145" s="86"/>
      <c r="DY145" s="86"/>
      <c r="DZ145" s="86"/>
      <c r="EA145" s="86"/>
      <c r="EB145" s="86"/>
      <c r="EC145" s="86"/>
      <c r="ED145" s="86"/>
      <c r="EE145" s="86"/>
      <c r="EF145" s="86"/>
      <c r="EG145" s="86"/>
      <c r="EH145" s="86"/>
      <c r="EI145" s="86"/>
      <c r="EJ145" s="86"/>
      <c r="EK145" s="86"/>
      <c r="EL145" s="86"/>
      <c r="EM145" s="86"/>
      <c r="EN145" s="86"/>
      <c r="EO145" s="15">
        <f>EO133-EO143</f>
        <v>0</v>
      </c>
      <c r="EP145" s="15">
        <f t="shared" ref="EP145:GN145" si="2416">EP133-EP143</f>
        <v>798</v>
      </c>
      <c r="EQ145" s="15">
        <f t="shared" si="2416"/>
        <v>0</v>
      </c>
      <c r="ER145" s="15">
        <f t="shared" si="2416"/>
        <v>48</v>
      </c>
      <c r="ES145" s="15">
        <f t="shared" si="2416"/>
        <v>0</v>
      </c>
      <c r="ET145" s="15">
        <f t="shared" si="2416"/>
        <v>0</v>
      </c>
      <c r="EU145" s="15">
        <f t="shared" si="2416"/>
        <v>0</v>
      </c>
      <c r="EV145" s="15">
        <f t="shared" si="2416"/>
        <v>0</v>
      </c>
      <c r="EW145" s="15">
        <f t="shared" si="2416"/>
        <v>8</v>
      </c>
      <c r="EX145" s="15">
        <f t="shared" si="2416"/>
        <v>0</v>
      </c>
      <c r="EY145" s="15">
        <f t="shared" si="2416"/>
        <v>0</v>
      </c>
      <c r="EZ145" s="15">
        <f t="shared" si="2416"/>
        <v>0</v>
      </c>
      <c r="FA145" s="15">
        <f t="shared" si="2416"/>
        <v>0</v>
      </c>
      <c r="FB145" s="15">
        <f t="shared" si="2416"/>
        <v>2</v>
      </c>
      <c r="FC145" s="15">
        <f t="shared" si="2416"/>
        <v>0</v>
      </c>
      <c r="FD145" s="15">
        <f t="shared" si="2416"/>
        <v>108</v>
      </c>
      <c r="FE145" s="15">
        <f t="shared" si="2416"/>
        <v>0</v>
      </c>
      <c r="FF145" s="15">
        <f t="shared" si="2416"/>
        <v>0</v>
      </c>
      <c r="FG145" s="15">
        <f t="shared" si="2416"/>
        <v>6</v>
      </c>
      <c r="FH145" s="15">
        <f t="shared" si="2416"/>
        <v>137.66666666666669</v>
      </c>
      <c r="FI145" s="15">
        <f t="shared" si="2416"/>
        <v>0</v>
      </c>
      <c r="FJ145" s="15">
        <f t="shared" si="2416"/>
        <v>0</v>
      </c>
      <c r="FK145" s="15">
        <f t="shared" si="2416"/>
        <v>0</v>
      </c>
      <c r="FL145" s="15">
        <f t="shared" si="2416"/>
        <v>271</v>
      </c>
      <c r="FM145" s="15">
        <f t="shared" si="2416"/>
        <v>0</v>
      </c>
      <c r="FN145" s="15">
        <f t="shared" si="2416"/>
        <v>0</v>
      </c>
      <c r="FO145" s="15">
        <f t="shared" si="2416"/>
        <v>0</v>
      </c>
      <c r="FP145" s="15">
        <f t="shared" si="2416"/>
        <v>1</v>
      </c>
      <c r="FQ145" s="15">
        <f t="shared" si="2416"/>
        <v>0</v>
      </c>
      <c r="FR145" s="15">
        <f t="shared" si="2416"/>
        <v>52.666666666666657</v>
      </c>
      <c r="FS145" s="15">
        <f t="shared" si="2416"/>
        <v>0</v>
      </c>
      <c r="FT145" s="15">
        <f t="shared" si="2416"/>
        <v>2</v>
      </c>
      <c r="FU145" s="15">
        <f t="shared" ref="FU145:FV145" si="2417">FU133-FU143</f>
        <v>0</v>
      </c>
      <c r="FV145" s="15">
        <f t="shared" si="2417"/>
        <v>0</v>
      </c>
      <c r="FW145" s="15">
        <f t="shared" si="2416"/>
        <v>0</v>
      </c>
      <c r="FX145" s="15">
        <f t="shared" si="2416"/>
        <v>125</v>
      </c>
      <c r="FY145" s="15">
        <f t="shared" si="2416"/>
        <v>0</v>
      </c>
      <c r="FZ145" s="15">
        <f t="shared" si="2416"/>
        <v>34</v>
      </c>
      <c r="GA145" s="15">
        <f t="shared" si="2416"/>
        <v>0</v>
      </c>
      <c r="GB145" s="15">
        <f t="shared" si="2416"/>
        <v>-1</v>
      </c>
      <c r="GC145" s="15">
        <f t="shared" si="2416"/>
        <v>0</v>
      </c>
      <c r="GD145" s="15">
        <f t="shared" si="2416"/>
        <v>1</v>
      </c>
      <c r="GE145" s="15">
        <f t="shared" si="2416"/>
        <v>0</v>
      </c>
      <c r="GF145" s="15">
        <f t="shared" si="2416"/>
        <v>-9410.2999999999993</v>
      </c>
      <c r="GG145" s="15">
        <f t="shared" si="2416"/>
        <v>-3571.7333333333336</v>
      </c>
      <c r="GH145" s="15">
        <f t="shared" si="2416"/>
        <v>-1.3333333333357587</v>
      </c>
      <c r="GI145" s="15">
        <f t="shared" si="2416"/>
        <v>0</v>
      </c>
      <c r="GJ145" s="15">
        <f t="shared" si="2416"/>
        <v>80</v>
      </c>
      <c r="GK145" s="15">
        <f t="shared" si="2416"/>
        <v>0</v>
      </c>
      <c r="GL145" s="15">
        <f t="shared" si="2416"/>
        <v>0</v>
      </c>
      <c r="GM145" s="15">
        <f t="shared" si="2416"/>
        <v>0</v>
      </c>
      <c r="GN145" s="15">
        <f t="shared" si="2416"/>
        <v>0</v>
      </c>
      <c r="GO145" s="86"/>
    </row>
    <row r="146" spans="15:197" x14ac:dyDescent="0.35">
      <c r="Q146" s="128"/>
      <c r="BF146" s="4"/>
      <c r="BG146" s="4"/>
      <c r="CB146" s="15">
        <f>CB133-CB144</f>
        <v>0</v>
      </c>
      <c r="CC146" s="15">
        <f t="shared" ref="CC146:DT146" si="2418">CC133-CC144</f>
        <v>224</v>
      </c>
      <c r="CD146" s="15">
        <f t="shared" si="2418"/>
        <v>0</v>
      </c>
      <c r="CE146" s="15">
        <f t="shared" si="2418"/>
        <v>8</v>
      </c>
      <c r="CF146" s="15">
        <f t="shared" si="2418"/>
        <v>0</v>
      </c>
      <c r="CG146" s="15">
        <f t="shared" si="2418"/>
        <v>0</v>
      </c>
      <c r="CH146" s="15">
        <f t="shared" si="2418"/>
        <v>0</v>
      </c>
      <c r="CI146" s="15">
        <f t="shared" si="2418"/>
        <v>0</v>
      </c>
      <c r="CJ146" s="15">
        <f t="shared" si="2418"/>
        <v>0</v>
      </c>
      <c r="CK146" s="15">
        <f t="shared" si="2418"/>
        <v>0</v>
      </c>
      <c r="CL146" s="15">
        <f t="shared" si="2418"/>
        <v>0</v>
      </c>
      <c r="CM146" s="15">
        <f t="shared" si="2418"/>
        <v>0</v>
      </c>
      <c r="CN146" s="15">
        <f t="shared" si="2418"/>
        <v>0</v>
      </c>
      <c r="CO146" s="15">
        <f t="shared" si="2418"/>
        <v>2</v>
      </c>
      <c r="CP146" s="15">
        <f t="shared" si="2418"/>
        <v>0</v>
      </c>
      <c r="CQ146" s="15">
        <f t="shared" si="2418"/>
        <v>9</v>
      </c>
      <c r="CR146" s="15">
        <f t="shared" si="2418"/>
        <v>0</v>
      </c>
      <c r="CS146" s="15">
        <f t="shared" si="2418"/>
        <v>0</v>
      </c>
      <c r="CT146" s="15">
        <f t="shared" si="2418"/>
        <v>0</v>
      </c>
      <c r="CU146" s="15">
        <f t="shared" si="2418"/>
        <v>8</v>
      </c>
      <c r="CV146" s="15">
        <f t="shared" si="2418"/>
        <v>0</v>
      </c>
      <c r="CW146" s="15">
        <f t="shared" si="2418"/>
        <v>0</v>
      </c>
      <c r="CX146" s="15">
        <f t="shared" si="2418"/>
        <v>0</v>
      </c>
      <c r="CY146" s="15">
        <f t="shared" si="2418"/>
        <v>5</v>
      </c>
      <c r="CZ146" s="15">
        <f t="shared" si="2418"/>
        <v>0</v>
      </c>
      <c r="DA146" s="15">
        <f t="shared" si="2418"/>
        <v>0</v>
      </c>
      <c r="DB146" s="15">
        <f t="shared" si="2418"/>
        <v>0</v>
      </c>
      <c r="DC146" s="15">
        <f t="shared" si="2418"/>
        <v>1</v>
      </c>
      <c r="DD146" s="15">
        <f t="shared" si="2418"/>
        <v>0</v>
      </c>
      <c r="DE146" s="15">
        <f t="shared" si="2418"/>
        <v>3</v>
      </c>
      <c r="DF146" s="15">
        <f t="shared" si="2418"/>
        <v>0</v>
      </c>
      <c r="DG146" s="15">
        <f t="shared" si="2418"/>
        <v>0</v>
      </c>
      <c r="DH146" s="15">
        <f t="shared" si="2418"/>
        <v>0</v>
      </c>
      <c r="DI146" s="15">
        <f t="shared" si="2418"/>
        <v>0</v>
      </c>
      <c r="DJ146" s="15">
        <f t="shared" si="2418"/>
        <v>0</v>
      </c>
      <c r="DK146" s="15">
        <f t="shared" si="2418"/>
        <v>11</v>
      </c>
      <c r="DL146" s="15">
        <f t="shared" si="2418"/>
        <v>0</v>
      </c>
      <c r="DM146" s="15">
        <f t="shared" si="2418"/>
        <v>0</v>
      </c>
      <c r="DN146" s="15">
        <f t="shared" si="2418"/>
        <v>0</v>
      </c>
      <c r="DO146" s="15">
        <f t="shared" si="2418"/>
        <v>1</v>
      </c>
      <c r="DP146" s="15">
        <f t="shared" si="2418"/>
        <v>25</v>
      </c>
      <c r="DQ146" s="15">
        <f t="shared" si="2418"/>
        <v>-1</v>
      </c>
      <c r="DR146" s="15">
        <f t="shared" si="2418"/>
        <v>-25</v>
      </c>
      <c r="DS146" s="15">
        <f t="shared" si="2418"/>
        <v>0</v>
      </c>
      <c r="DT146" s="15">
        <f t="shared" si="2418"/>
        <v>0</v>
      </c>
      <c r="DU146" s="4"/>
      <c r="GH146" s="4"/>
      <c r="GI146" s="4"/>
      <c r="GJ146" s="37"/>
    </row>
    <row r="147" spans="15:197" x14ac:dyDescent="0.35">
      <c r="O147" s="15">
        <f>O133-O145</f>
        <v>0</v>
      </c>
      <c r="P147" s="15">
        <f t="shared" ref="P147:BG147" si="2419">P133-P145</f>
        <v>238</v>
      </c>
      <c r="Q147" s="15">
        <f t="shared" si="2419"/>
        <v>0</v>
      </c>
      <c r="R147" s="15">
        <f t="shared" si="2419"/>
        <v>10</v>
      </c>
      <c r="S147" s="15">
        <f t="shared" si="2419"/>
        <v>0</v>
      </c>
      <c r="T147" s="15">
        <f t="shared" si="2419"/>
        <v>0</v>
      </c>
      <c r="U147" s="15">
        <f t="shared" si="2419"/>
        <v>0</v>
      </c>
      <c r="V147" s="15">
        <f t="shared" si="2419"/>
        <v>0</v>
      </c>
      <c r="W147" s="15">
        <f t="shared" si="2419"/>
        <v>0</v>
      </c>
      <c r="X147" s="15">
        <f t="shared" si="2419"/>
        <v>0</v>
      </c>
      <c r="Y147" s="350">
        <f t="shared" si="2419"/>
        <v>0</v>
      </c>
      <c r="Z147" s="15">
        <f t="shared" si="2419"/>
        <v>0</v>
      </c>
      <c r="AA147" s="15">
        <f t="shared" si="2419"/>
        <v>0</v>
      </c>
      <c r="AB147" s="15">
        <f t="shared" si="2419"/>
        <v>0</v>
      </c>
      <c r="AC147" s="15">
        <f t="shared" si="2419"/>
        <v>0</v>
      </c>
      <c r="AD147" s="15">
        <f t="shared" si="2419"/>
        <v>9</v>
      </c>
      <c r="AE147" s="15">
        <f t="shared" si="2419"/>
        <v>0</v>
      </c>
      <c r="AF147" s="15">
        <f t="shared" si="2419"/>
        <v>0</v>
      </c>
      <c r="AG147" s="15">
        <f t="shared" si="2419"/>
        <v>0</v>
      </c>
      <c r="AH147" s="15">
        <f t="shared" si="2419"/>
        <v>2</v>
      </c>
      <c r="AI147" s="15">
        <f t="shared" si="2419"/>
        <v>0</v>
      </c>
      <c r="AJ147" s="15">
        <f t="shared" si="2419"/>
        <v>0</v>
      </c>
      <c r="AK147" s="15">
        <f t="shared" si="2419"/>
        <v>0</v>
      </c>
      <c r="AL147" s="15">
        <f t="shared" si="2419"/>
        <v>6</v>
      </c>
      <c r="AM147" s="15">
        <f t="shared" si="2419"/>
        <v>0</v>
      </c>
      <c r="AN147" s="15">
        <f t="shared" si="2419"/>
        <v>0</v>
      </c>
      <c r="AO147" s="15">
        <f t="shared" si="2419"/>
        <v>0</v>
      </c>
      <c r="AP147" s="15">
        <f t="shared" si="2419"/>
        <v>0</v>
      </c>
      <c r="AQ147" s="15">
        <f t="shared" si="2419"/>
        <v>0</v>
      </c>
      <c r="AR147" s="15">
        <f t="shared" si="2419"/>
        <v>1</v>
      </c>
      <c r="AS147" s="15">
        <f t="shared" si="2419"/>
        <v>0</v>
      </c>
      <c r="AT147" s="15">
        <f t="shared" si="2419"/>
        <v>2</v>
      </c>
      <c r="AU147" s="15">
        <f t="shared" si="2419"/>
        <v>0</v>
      </c>
      <c r="AV147" s="15">
        <f t="shared" si="2419"/>
        <v>0</v>
      </c>
      <c r="AW147" s="15">
        <f t="shared" si="2419"/>
        <v>0</v>
      </c>
      <c r="AX147" s="15">
        <f t="shared" si="2419"/>
        <v>5</v>
      </c>
      <c r="AY147" s="15">
        <f t="shared" si="2419"/>
        <v>0</v>
      </c>
      <c r="AZ147" s="15">
        <f t="shared" si="2419"/>
        <v>0</v>
      </c>
      <c r="BA147" s="15">
        <f t="shared" si="2419"/>
        <v>2</v>
      </c>
      <c r="BB147" s="15">
        <f t="shared" si="2419"/>
        <v>1</v>
      </c>
      <c r="BC147" s="15">
        <f t="shared" si="2419"/>
        <v>0</v>
      </c>
      <c r="BD147" s="15">
        <f t="shared" si="2419"/>
        <v>-1</v>
      </c>
      <c r="BE147" s="15">
        <f t="shared" si="2419"/>
        <v>-25</v>
      </c>
      <c r="BF147" s="15">
        <f t="shared" si="2419"/>
        <v>0</v>
      </c>
      <c r="BG147" s="15">
        <f t="shared" si="2419"/>
        <v>0</v>
      </c>
      <c r="BO147" s="1"/>
      <c r="BP147" s="128"/>
      <c r="BQ147" s="128"/>
      <c r="BR147" s="128"/>
      <c r="BS147" s="128"/>
      <c r="BT147" s="128"/>
      <c r="BU147" s="320"/>
      <c r="BV147" s="128"/>
      <c r="BW147" s="128"/>
      <c r="BX147" s="128"/>
      <c r="BY147" s="1"/>
      <c r="BZ147" s="129"/>
      <c r="CA147" s="14"/>
      <c r="CB147" s="11"/>
      <c r="CC147" s="14"/>
      <c r="CD147" s="11"/>
      <c r="CE147" s="14"/>
      <c r="CF147" s="11"/>
      <c r="CG147" s="14"/>
      <c r="CH147" s="11">
        <v>0</v>
      </c>
      <c r="CI147" s="14"/>
      <c r="CJ147" s="11">
        <v>0</v>
      </c>
      <c r="CK147" s="80"/>
      <c r="CL147" s="81"/>
      <c r="CM147" s="14"/>
      <c r="CN147" s="11"/>
      <c r="CO147" s="14"/>
      <c r="CP147" s="80"/>
      <c r="CQ147" s="14"/>
      <c r="CR147" s="82"/>
      <c r="CS147" s="14"/>
      <c r="CT147" s="11">
        <v>0</v>
      </c>
      <c r="CU147" s="14"/>
      <c r="CV147" s="80"/>
      <c r="CW147" s="14"/>
      <c r="CX147" s="80"/>
      <c r="CY147" s="14"/>
      <c r="CZ147" s="11"/>
      <c r="DA147" s="14"/>
      <c r="DB147" s="11"/>
      <c r="DC147" s="14"/>
      <c r="DD147" s="80"/>
      <c r="DE147" s="14">
        <v>1</v>
      </c>
      <c r="DF147" s="80"/>
      <c r="DG147" s="14"/>
      <c r="DH147" s="11"/>
      <c r="DI147" s="14"/>
      <c r="DJ147" s="80"/>
      <c r="DK147" s="14"/>
      <c r="DL147" s="80"/>
      <c r="DM147" s="14"/>
      <c r="DN147" s="80"/>
      <c r="DO147" s="14"/>
      <c r="DP147" s="10"/>
      <c r="DQ147" s="10"/>
      <c r="DR147" s="80"/>
      <c r="DS147" s="80"/>
      <c r="DT147" s="4"/>
      <c r="DU147" s="4"/>
      <c r="GH147" s="4"/>
      <c r="GI147" s="4"/>
      <c r="GJ147" s="37"/>
    </row>
    <row r="148" spans="15:197" x14ac:dyDescent="0.35">
      <c r="BF148" s="4"/>
      <c r="BG148" s="4"/>
      <c r="DS148" s="4"/>
      <c r="DT148" s="4"/>
      <c r="DU148" s="4"/>
      <c r="GH148" s="4"/>
      <c r="GI148" s="4"/>
      <c r="GJ148" s="37"/>
    </row>
    <row r="149" spans="15:197" x14ac:dyDescent="0.35">
      <c r="BF149" s="4"/>
      <c r="BG149" s="4"/>
      <c r="DS149" s="4"/>
      <c r="DT149" s="4"/>
      <c r="DU149" s="4"/>
      <c r="GH149" s="4"/>
      <c r="GI149" s="4"/>
      <c r="GJ149" s="37"/>
    </row>
    <row r="150" spans="15:197" x14ac:dyDescent="0.35">
      <c r="BF150" s="4"/>
      <c r="BG150" s="4"/>
      <c r="DS150" s="4"/>
      <c r="DT150" s="4"/>
      <c r="DU150" s="4"/>
      <c r="GH150" s="4"/>
      <c r="GI150" s="4"/>
      <c r="GJ150" s="37"/>
    </row>
    <row r="151" spans="15:197" x14ac:dyDescent="0.35">
      <c r="BF151" s="4"/>
      <c r="BG151" s="4"/>
      <c r="DS151" s="4"/>
      <c r="DT151" s="4"/>
      <c r="DU151" s="4"/>
      <c r="GH151" s="4"/>
      <c r="GI151" s="4"/>
      <c r="GJ151" s="37"/>
    </row>
    <row r="152" spans="15:197" x14ac:dyDescent="0.35">
      <c r="BF152" s="4"/>
      <c r="BG152" s="4"/>
      <c r="DS152" s="4"/>
      <c r="DT152" s="4"/>
      <c r="DU152" s="4"/>
      <c r="GH152" s="4"/>
      <c r="GI152" s="4"/>
      <c r="GJ152" s="37"/>
    </row>
    <row r="153" spans="15:197" x14ac:dyDescent="0.35">
      <c r="BF153" s="4"/>
      <c r="BG153" s="4"/>
      <c r="DS153" s="4"/>
      <c r="DT153" s="4"/>
      <c r="DU153" s="4"/>
      <c r="GH153" s="4"/>
      <c r="GI153" s="4"/>
      <c r="GJ153" s="37"/>
    </row>
    <row r="154" spans="15:197" x14ac:dyDescent="0.35">
      <c r="BF154" s="4"/>
      <c r="BG154" s="4"/>
      <c r="DS154" s="4"/>
      <c r="DT154" s="4"/>
      <c r="DU154" s="4"/>
      <c r="GH154" s="4"/>
      <c r="GI154" s="4"/>
      <c r="GJ154" s="37"/>
    </row>
    <row r="155" spans="15:197" x14ac:dyDescent="0.35">
      <c r="BF155" s="4"/>
      <c r="BG155" s="4"/>
      <c r="DS155" s="4"/>
      <c r="DT155" s="4"/>
      <c r="DU155" s="4"/>
      <c r="GH155" s="4"/>
      <c r="GI155" s="4"/>
      <c r="GJ155" s="37"/>
    </row>
    <row r="156" spans="15:197" x14ac:dyDescent="0.35">
      <c r="BF156" s="4"/>
      <c r="BG156" s="4"/>
      <c r="DS156" s="4"/>
      <c r="DT156" s="4"/>
      <c r="DU156" s="4"/>
      <c r="GH156" s="4"/>
      <c r="GI156" s="4"/>
      <c r="GJ156" s="37"/>
    </row>
    <row r="157" spans="15:197" x14ac:dyDescent="0.35">
      <c r="BF157" s="4"/>
      <c r="BG157" s="4"/>
      <c r="DS157" s="4"/>
      <c r="DT157" s="4"/>
      <c r="DU157" s="4"/>
      <c r="GH157" s="4"/>
      <c r="GI157" s="4"/>
      <c r="GJ157" s="37"/>
    </row>
    <row r="158" spans="15:197" x14ac:dyDescent="0.35">
      <c r="BF158" s="4"/>
      <c r="BG158" s="4"/>
      <c r="DS158" s="4"/>
      <c r="DT158" s="4"/>
      <c r="DU158" s="4"/>
      <c r="GH158" s="4"/>
      <c r="GI158" s="4"/>
      <c r="GJ158" s="37"/>
    </row>
    <row r="159" spans="15:197" x14ac:dyDescent="0.35">
      <c r="BF159" s="4"/>
      <c r="BG159" s="4"/>
      <c r="DS159" s="4"/>
      <c r="DT159" s="4"/>
      <c r="DU159" s="4"/>
      <c r="GH159" s="4"/>
      <c r="GI159" s="4"/>
      <c r="GJ159" s="37"/>
    </row>
    <row r="160" spans="15:197" x14ac:dyDescent="0.35">
      <c r="BF160" s="4"/>
      <c r="BG160" s="4"/>
      <c r="DS160" s="4"/>
      <c r="DT160" s="4"/>
      <c r="DU160" s="4"/>
      <c r="GH160" s="4"/>
      <c r="GI160" s="4"/>
      <c r="GJ160" s="37"/>
    </row>
    <row r="161" spans="58:192" x14ac:dyDescent="0.35">
      <c r="BF161" s="4"/>
      <c r="BG161" s="4"/>
      <c r="DS161" s="4"/>
      <c r="DT161" s="4"/>
      <c r="DU161" s="4"/>
      <c r="GH161" s="4"/>
      <c r="GI161" s="4"/>
      <c r="GJ161" s="37"/>
    </row>
    <row r="162" spans="58:192" x14ac:dyDescent="0.35">
      <c r="BF162" s="4"/>
      <c r="BG162" s="4"/>
      <c r="DS162" s="4"/>
      <c r="DT162" s="4"/>
      <c r="DU162" s="4"/>
      <c r="GH162" s="4"/>
      <c r="GI162" s="4"/>
      <c r="GJ162" s="37"/>
    </row>
    <row r="163" spans="58:192" x14ac:dyDescent="0.35">
      <c r="BF163" s="4"/>
      <c r="BG163" s="4"/>
      <c r="DS163" s="4"/>
      <c r="DT163" s="4"/>
      <c r="DU163" s="4"/>
      <c r="GH163" s="4"/>
      <c r="GI163" s="4"/>
      <c r="GJ163" s="37"/>
    </row>
    <row r="164" spans="58:192" x14ac:dyDescent="0.35">
      <c r="BF164" s="7"/>
      <c r="BG164" s="7"/>
      <c r="DS164" s="7"/>
      <c r="DT164" s="8"/>
    </row>
  </sheetData>
  <autoFilter ref="B8:DZ134"/>
  <mergeCells count="33">
    <mergeCell ref="A1:BM1"/>
    <mergeCell ref="BN1:DZ1"/>
    <mergeCell ref="EA1:GO1"/>
    <mergeCell ref="A2:BM2"/>
    <mergeCell ref="BN2:DZ2"/>
    <mergeCell ref="EA2:GO2"/>
    <mergeCell ref="A3:BM3"/>
    <mergeCell ref="BN3:DZ3"/>
    <mergeCell ref="EA3:GO3"/>
    <mergeCell ref="A4:BM4"/>
    <mergeCell ref="BN4:DZ4"/>
    <mergeCell ref="EA4:GO4"/>
    <mergeCell ref="EA6:EA7"/>
    <mergeCell ref="A5:BM5"/>
    <mergeCell ref="BN5:DZ5"/>
    <mergeCell ref="EA5:GO5"/>
    <mergeCell ref="A6:A7"/>
    <mergeCell ref="C6:C7"/>
    <mergeCell ref="D6:D7"/>
    <mergeCell ref="E6:G7"/>
    <mergeCell ref="H6:K7"/>
    <mergeCell ref="L6:M7"/>
    <mergeCell ref="BN6:BN7"/>
    <mergeCell ref="BP6:BP7"/>
    <mergeCell ref="BQ6:BQ7"/>
    <mergeCell ref="BR6:BT7"/>
    <mergeCell ref="BU6:BX7"/>
    <mergeCell ref="BY6:BZ7"/>
    <mergeCell ref="EC6:EC7"/>
    <mergeCell ref="ED6:ED7"/>
    <mergeCell ref="EE6:EG7"/>
    <mergeCell ref="EH6:EK7"/>
    <mergeCell ref="EL6:EM7"/>
  </mergeCells>
  <printOptions horizontalCentered="1"/>
  <pageMargins left="0.19685039370078741" right="0.19685039370078741" top="1.1417322834645669" bottom="0.15748031496062992" header="0.23622047244094491" footer="0.27559055118110237"/>
  <pageSetup paperSize="9" scale="48" fitToWidth="3" orientation="landscape" r:id="rId1"/>
  <headerFooter alignWithMargins="0"/>
  <colBreaks count="2" manualBreakCount="2">
    <brk id="65" max="335" man="1"/>
    <brk id="130" max="33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Расчет </vt:lpstr>
      <vt:lpstr>Лист1</vt:lpstr>
      <vt:lpstr>'Расчет '!Область_печати</vt:lpstr>
    </vt:vector>
  </TitlesOfParts>
  <Company>oasis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Семья</dc:creator>
  <cp:lastModifiedBy>Елена В. Лукина</cp:lastModifiedBy>
  <cp:lastPrinted>2019-07-17T15:07:24Z</cp:lastPrinted>
  <dcterms:created xsi:type="dcterms:W3CDTF">2002-06-12T17:17:55Z</dcterms:created>
  <dcterms:modified xsi:type="dcterms:W3CDTF">2019-08-26T09:08:03Z</dcterms:modified>
</cp:coreProperties>
</file>