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D:\蓝牙项目\"/>
    </mc:Choice>
  </mc:AlternateContent>
  <xr:revisionPtr revIDLastSave="0" documentId="13_ncr:1_{CFC97A13-415C-465A-B921-89A97CF3B9E6}" xr6:coauthVersionLast="36" xr6:coauthVersionMax="36" xr10:uidLastSave="{00000000-0000-0000-0000-000000000000}"/>
  <bookViews>
    <workbookView xWindow="0" yWindow="0" windowWidth="15360" windowHeight="5265" xr2:uid="{00000000-000D-0000-FFFF-FFFF00000000}"/>
  </bookViews>
  <sheets>
    <sheet name="Sheet2" sheetId="5" r:id="rId1"/>
  </sheets>
  <calcPr calcId="191029"/>
</workbook>
</file>

<file path=xl/calcChain.xml><?xml version="1.0" encoding="utf-8"?>
<calcChain xmlns="http://schemas.openxmlformats.org/spreadsheetml/2006/main">
  <c r="D6" i="5" l="1"/>
  <c r="I6" i="5"/>
  <c r="H6" i="5"/>
  <c r="C6" i="5" l="1"/>
  <c r="F3" i="5"/>
  <c r="G3" i="5" s="1"/>
  <c r="F4" i="5"/>
  <c r="G4" i="5" s="1"/>
  <c r="H3" i="5"/>
  <c r="I3" i="5" s="1"/>
  <c r="C3" i="5" s="1"/>
  <c r="D3" i="5" s="1"/>
  <c r="F5" i="5"/>
  <c r="G5" i="5" s="1"/>
  <c r="H5" i="5"/>
  <c r="H4" i="5"/>
  <c r="I4" i="5" s="1"/>
  <c r="C4" i="5" s="1"/>
  <c r="D4" i="5" s="1"/>
  <c r="I5" i="5" l="1"/>
  <c r="C5" i="5" l="1"/>
  <c r="D5" i="5" s="1"/>
</calcChain>
</file>

<file path=xl/sharedStrings.xml><?xml version="1.0" encoding="utf-8"?>
<sst xmlns="http://schemas.openxmlformats.org/spreadsheetml/2006/main" count="10" uniqueCount="10">
  <si>
    <t>DIV</t>
    <phoneticPr fontId="2" type="noConversion"/>
  </si>
  <si>
    <t>FAC</t>
    <phoneticPr fontId="2" type="noConversion"/>
  </si>
  <si>
    <t>预期波特率</t>
    <phoneticPr fontId="2" type="noConversion"/>
  </si>
  <si>
    <t>理论实际波特率</t>
    <phoneticPr fontId="2" type="noConversion"/>
  </si>
  <si>
    <t>理论误差（%）</t>
    <phoneticPr fontId="2" type="noConversion"/>
  </si>
  <si>
    <r>
      <rPr>
        <sz val="11"/>
        <color theme="1"/>
        <rFont val="Microsoft YaHei UI"/>
        <family val="2"/>
        <charset val="134"/>
      </rPr>
      <t>实测比特时间（</t>
    </r>
    <r>
      <rPr>
        <sz val="11"/>
        <color theme="1"/>
        <rFont val="Tahoma"/>
        <family val="2"/>
      </rPr>
      <t>us</t>
    </r>
    <r>
      <rPr>
        <sz val="11"/>
        <color theme="1"/>
        <rFont val="Microsoft YaHei UI"/>
        <family val="2"/>
        <charset val="134"/>
      </rPr>
      <t>）</t>
    </r>
    <phoneticPr fontId="2" type="noConversion"/>
  </si>
  <si>
    <t>实测波特率</t>
    <phoneticPr fontId="2" type="noConversion"/>
  </si>
  <si>
    <r>
      <rPr>
        <sz val="11"/>
        <color theme="1"/>
        <rFont val="Microsoft YaHei UI"/>
        <family val="2"/>
        <charset val="134"/>
      </rPr>
      <t>实测误差（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Microsoft YaHei UI"/>
        <family val="2"/>
        <charset val="134"/>
      </rPr>
      <t>）</t>
    </r>
    <phoneticPr fontId="2" type="noConversion"/>
  </si>
  <si>
    <r>
      <t>PCLK</t>
    </r>
    <r>
      <rPr>
        <sz val="11"/>
        <color theme="1"/>
        <rFont val="Microsoft YaHei UI"/>
        <family val="2"/>
        <charset val="134"/>
      </rPr>
      <t>（</t>
    </r>
    <r>
      <rPr>
        <sz val="11"/>
        <color theme="1"/>
        <rFont val="Tahoma"/>
        <family val="2"/>
      </rPr>
      <t>Hz</t>
    </r>
    <r>
      <rPr>
        <sz val="11"/>
        <color theme="1"/>
        <rFont val="Microsoft YaHei UI"/>
        <family val="2"/>
        <charset val="134"/>
      </rPr>
      <t>）</t>
    </r>
    <phoneticPr fontId="2" type="noConversion"/>
  </si>
  <si>
    <t>串口波特率计算表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</si>
</sst>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常规 5" xfId="1" xr:uid="{BCF8E0AA-803B-4212-90C7-9CB8570E7C8A}"/>
  </cellStyles>
  <dxfs count="0"/>
  <tableStyles count="0" defaultTableStyle="TableStyleMedium9" defaultPivotStyle="PivotStyleLight16"/>
  <colors>
    <mruColors>
      <color rgb="FF1802BE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6897-D501-4673-B214-499E81E9783C}">
  <dimension ref="A1:J6"/>
  <sheetViews>
    <sheetView tabSelected="1" workbookViewId="0">
      <selection activeCell="F9" sqref="F9"/>
    </sheetView>
  </sheetViews>
  <sheetFormatPr defaultRowHeight="14.25" x14ac:dyDescent="0.2"/>
  <cols>
    <col min="1" max="1" width="9.5" bestFit="1" customWidth="1"/>
    <col min="2" max="2" width="11.25" bestFit="1" customWidth="1"/>
    <col min="3" max="3" width="21.25" customWidth="1"/>
    <col min="4" max="4" width="14.625" customWidth="1"/>
    <col min="5" max="5" width="17" customWidth="1"/>
    <col min="6" max="6" width="12.75" customWidth="1"/>
    <col min="7" max="7" width="14.625" bestFit="1" customWidth="1"/>
    <col min="8" max="8" width="7.5" customWidth="1"/>
    <col min="9" max="9" width="5.5" customWidth="1"/>
    <col min="10" max="10" width="22.5" customWidth="1"/>
  </cols>
  <sheetData>
    <row r="1" spans="1:10" ht="16.5" x14ac:dyDescent="0.3">
      <c r="A1" s="6" t="s">
        <v>9</v>
      </c>
      <c r="B1" s="7"/>
      <c r="C1" s="7"/>
      <c r="D1" s="7"/>
      <c r="E1" s="7"/>
      <c r="F1" s="7"/>
      <c r="G1" s="7"/>
      <c r="H1" s="7"/>
      <c r="I1" s="7"/>
    </row>
    <row r="2" spans="1:10" ht="16.5" x14ac:dyDescent="0.3">
      <c r="A2" s="3" t="s">
        <v>8</v>
      </c>
      <c r="B2" s="2" t="s">
        <v>2</v>
      </c>
      <c r="C2" s="2" t="s">
        <v>3</v>
      </c>
      <c r="D2" s="2" t="s">
        <v>4</v>
      </c>
      <c r="E2" s="4" t="s">
        <v>5</v>
      </c>
      <c r="F2" s="2" t="s">
        <v>6</v>
      </c>
      <c r="G2" s="4" t="s">
        <v>7</v>
      </c>
      <c r="H2" s="3" t="s">
        <v>0</v>
      </c>
      <c r="I2" s="3" t="s">
        <v>1</v>
      </c>
      <c r="J2" s="1"/>
    </row>
    <row r="3" spans="1:10" x14ac:dyDescent="0.2">
      <c r="A3" s="5">
        <v>12000000</v>
      </c>
      <c r="B3" s="5">
        <v>9600</v>
      </c>
      <c r="C3" s="5">
        <f>A3/((H3*16)+I3)</f>
        <v>9600</v>
      </c>
      <c r="D3" s="5">
        <f>(B3-C3)/C3*100%</f>
        <v>0</v>
      </c>
      <c r="E3" s="5">
        <v>103.9</v>
      </c>
      <c r="F3" s="5">
        <f>1/E3*1000000</f>
        <v>9624.6390760346476</v>
      </c>
      <c r="G3" s="5">
        <f>(B3-F3)/F3*100</f>
        <v>-0.25599999999998846</v>
      </c>
      <c r="H3" s="5">
        <f>INT(A3/(B3*16))</f>
        <v>78</v>
      </c>
      <c r="I3" s="5">
        <f>ROUND((A3/(B3*16)-H3)*16,0)</f>
        <v>2</v>
      </c>
    </row>
    <row r="4" spans="1:10" x14ac:dyDescent="0.2">
      <c r="A4" s="5">
        <v>12000000</v>
      </c>
      <c r="B4" s="5">
        <v>19200</v>
      </c>
      <c r="C4" s="5">
        <f>A4/((H4*16)+I4)</f>
        <v>19200</v>
      </c>
      <c r="D4" s="5">
        <f>(B4-C4)/C4*100%</f>
        <v>0</v>
      </c>
      <c r="E4" s="5">
        <v>52.058999999999997</v>
      </c>
      <c r="F4" s="5">
        <f>1/E4*1000000</f>
        <v>19208.97443285503</v>
      </c>
      <c r="G4" s="5">
        <f>(B4-F4)/F4*100</f>
        <v>-4.6719999999998547E-2</v>
      </c>
      <c r="H4" s="5">
        <f>INT(A4/(B4*16))</f>
        <v>39</v>
      </c>
      <c r="I4" s="5">
        <f>ROUND((A4/(B4*16)-H4)*16,0)</f>
        <v>1</v>
      </c>
    </row>
    <row r="5" spans="1:10" x14ac:dyDescent="0.2">
      <c r="A5" s="5">
        <v>12000000</v>
      </c>
      <c r="B5" s="5">
        <v>38400</v>
      </c>
      <c r="C5" s="5">
        <f>A5/((H5*16)+I5)</f>
        <v>38338.658146964859</v>
      </c>
      <c r="D5" s="5">
        <f>(B5-C5)/C5*100</f>
        <v>0.15999999999999265</v>
      </c>
      <c r="E5" s="5">
        <v>25.353999999999999</v>
      </c>
      <c r="F5" s="5">
        <f>1/E5*1000000</f>
        <v>39441.508243275224</v>
      </c>
      <c r="G5" s="5">
        <f>(B5-F5)/F5*100</f>
        <v>-2.6406400000000034</v>
      </c>
      <c r="H5" s="5">
        <f>INT(A5/(B5*16))</f>
        <v>19</v>
      </c>
      <c r="I5" s="5">
        <f>ROUND((A5/(B5*16)-H5)*16,0)</f>
        <v>9</v>
      </c>
    </row>
    <row r="6" spans="1:10" x14ac:dyDescent="0.2">
      <c r="A6" s="5">
        <v>12000000</v>
      </c>
      <c r="B6" s="5">
        <v>115200</v>
      </c>
      <c r="C6" s="5">
        <f>A6/((H6*16)+I6)</f>
        <v>115384.61538461539</v>
      </c>
      <c r="D6" s="5">
        <f>(B6-C6)/C6*100</f>
        <v>-0.16000000000000483</v>
      </c>
      <c r="E6" s="5"/>
      <c r="F6" s="5"/>
      <c r="G6" s="5"/>
      <c r="H6" s="5">
        <f>INT(A6/(B6*16))</f>
        <v>6</v>
      </c>
      <c r="I6" s="5">
        <f>ROUND((A6/(B6*16)-H6)*16,0)</f>
        <v>8</v>
      </c>
    </row>
  </sheetData>
  <mergeCells count="1">
    <mergeCell ref="A1:I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江澈</cp:lastModifiedBy>
  <dcterms:created xsi:type="dcterms:W3CDTF">2008-09-11T17:22:00Z</dcterms:created>
  <dcterms:modified xsi:type="dcterms:W3CDTF">2022-04-18T05:46:56Z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