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M25 Results" sheetId="1" state="visible" r:id="rId2"/>
    <sheet name="TF_IDF Results" sheetId="2" state="visible" r:id="rId3"/>
    <sheet name="Embedded - Window 7 CBOW" sheetId="3" state="visible" r:id="rId4"/>
    <sheet name="Gain-Loss" sheetId="4" state="visible" r:id="rId5"/>
    <sheet name="Embedded Gain-Los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<sst xmlns="http://schemas.openxmlformats.org/spreadsheetml/2006/main" count="311" uniqueCount="34">
  <si>
    <t xml:space="preserve">Measure</t>
  </si>
  <si>
    <t xml:space="preserve">Query No.</t>
  </si>
  <si>
    <t xml:space="preserve">MAP</t>
  </si>
  <si>
    <t xml:space="preserve">map</t>
  </si>
  <si>
    <t xml:space="preserve">all</t>
  </si>
  <si>
    <t xml:space="preserve">measure</t>
  </si>
  <si>
    <t xml:space="preserve">MAP result</t>
  </si>
  <si>
    <t xml:space="preserve">BM25 Query</t>
  </si>
  <si>
    <t xml:space="preserve">BM25 Score</t>
  </si>
  <si>
    <t xml:space="preserve">TF_IDF Query</t>
  </si>
  <si>
    <t xml:space="preserve">TF_IDF Score</t>
  </si>
  <si>
    <t xml:space="preserve">TF_IDF G/L</t>
  </si>
  <si>
    <t xml:space="preserve">BM25 G/L</t>
  </si>
  <si>
    <t xml:space="preserve">Gain/Loss Class TF</t>
  </si>
  <si>
    <t xml:space="preserve">Gain/Loss Class BM25</t>
  </si>
  <si>
    <t xml:space="preserve">TFIDF</t>
  </si>
  <si>
    <t xml:space="preserve">BM25</t>
  </si>
  <si>
    <t xml:space="preserve">&gt;100%</t>
  </si>
  <si>
    <t xml:space="preserve">&gt;50%</t>
  </si>
  <si>
    <t xml:space="preserve">&gt;25%</t>
  </si>
  <si>
    <t xml:space="preserve">&gt;0%</t>
  </si>
  <si>
    <t xml:space="preserve">&gt;-25%</t>
  </si>
  <si>
    <t xml:space="preserve">&gt;-75%</t>
  </si>
  <si>
    <t xml:space="preserve">&gt;-100%</t>
  </si>
  <si>
    <t xml:space="preserve">Query No – CBOW</t>
  </si>
  <si>
    <t xml:space="preserve">MAP – CBOW</t>
  </si>
  <si>
    <t xml:space="preserve">Query No – Base</t>
  </si>
  <si>
    <t xml:space="preserve">MAP – Base</t>
  </si>
  <si>
    <t xml:space="preserve">Base G/L</t>
  </si>
  <si>
    <t xml:space="preserve">CBOW G/L</t>
  </si>
  <si>
    <t xml:space="preserve">TF-IDF Base</t>
  </si>
  <si>
    <t xml:space="preserve">CBOW Results</t>
  </si>
  <si>
    <t xml:space="preserve">&gt;75%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</si>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</sst>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Gain/Loss By Query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'Gain-Loss'!$G$1:$G$1</c:f>
              <c:strCache>
                <c:ptCount val="1"/>
                <c:pt idx="0">
                  <c:v>TF_IDF G/L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square"/>
            <c:size val="6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'Gain-Loss'!$A$2:$A$86</c:f>
              <c:numCache>
                <c:formatCode>General</c:formatCode>
                <c:ptCount val="85"/>
                <c:pt idx="0">
                  <c:v>163</c:v>
                </c:pt>
                <c:pt idx="1">
                  <c:v>173</c:v>
                </c:pt>
                <c:pt idx="2">
                  <c:v>78</c:v>
                </c:pt>
                <c:pt idx="3">
                  <c:v>183</c:v>
                </c:pt>
                <c:pt idx="4">
                  <c:v>56</c:v>
                </c:pt>
                <c:pt idx="5">
                  <c:v>52</c:v>
                </c:pt>
                <c:pt idx="6">
                  <c:v>132</c:v>
                </c:pt>
                <c:pt idx="7">
                  <c:v>161</c:v>
                </c:pt>
                <c:pt idx="8">
                  <c:v>154</c:v>
                </c:pt>
                <c:pt idx="9">
                  <c:v>82</c:v>
                </c:pt>
                <c:pt idx="10">
                  <c:v>58</c:v>
                </c:pt>
                <c:pt idx="11">
                  <c:v>151</c:v>
                </c:pt>
                <c:pt idx="12">
                  <c:v>111</c:v>
                </c:pt>
                <c:pt idx="13">
                  <c:v>174</c:v>
                </c:pt>
                <c:pt idx="14">
                  <c:v>130</c:v>
                </c:pt>
                <c:pt idx="15">
                  <c:v>53</c:v>
                </c:pt>
                <c:pt idx="16">
                  <c:v>185</c:v>
                </c:pt>
                <c:pt idx="17">
                  <c:v>55</c:v>
                </c:pt>
                <c:pt idx="18">
                  <c:v>192</c:v>
                </c:pt>
                <c:pt idx="19">
                  <c:v>61</c:v>
                </c:pt>
                <c:pt idx="20">
                  <c:v>77</c:v>
                </c:pt>
                <c:pt idx="21">
                  <c:v>54</c:v>
                </c:pt>
                <c:pt idx="22">
                  <c:v>193</c:v>
                </c:pt>
                <c:pt idx="23">
                  <c:v>177</c:v>
                </c:pt>
                <c:pt idx="24">
                  <c:v>71</c:v>
                </c:pt>
                <c:pt idx="25">
                  <c:v>125</c:v>
                </c:pt>
                <c:pt idx="26">
                  <c:v>156</c:v>
                </c:pt>
                <c:pt idx="27">
                  <c:v>146</c:v>
                </c:pt>
                <c:pt idx="28">
                  <c:v>104</c:v>
                </c:pt>
                <c:pt idx="29">
                  <c:v>180</c:v>
                </c:pt>
                <c:pt idx="30">
                  <c:v>182</c:v>
                </c:pt>
                <c:pt idx="31">
                  <c:v>85</c:v>
                </c:pt>
                <c:pt idx="32">
                  <c:v>62</c:v>
                </c:pt>
                <c:pt idx="33">
                  <c:v>137</c:v>
                </c:pt>
                <c:pt idx="34">
                  <c:v>198</c:v>
                </c:pt>
                <c:pt idx="35">
                  <c:v>99</c:v>
                </c:pt>
                <c:pt idx="36">
                  <c:v>135</c:v>
                </c:pt>
                <c:pt idx="37">
                  <c:v>150</c:v>
                </c:pt>
                <c:pt idx="38">
                  <c:v>129</c:v>
                </c:pt>
                <c:pt idx="39">
                  <c:v>175</c:v>
                </c:pt>
                <c:pt idx="40">
                  <c:v>162</c:v>
                </c:pt>
                <c:pt idx="41">
                  <c:v>142</c:v>
                </c:pt>
                <c:pt idx="42">
                  <c:v>110</c:v>
                </c:pt>
                <c:pt idx="43">
                  <c:v>188</c:v>
                </c:pt>
                <c:pt idx="44">
                  <c:v>123</c:v>
                </c:pt>
                <c:pt idx="45">
                  <c:v>103</c:v>
                </c:pt>
                <c:pt idx="46">
                  <c:v>124</c:v>
                </c:pt>
                <c:pt idx="47">
                  <c:v>119</c:v>
                </c:pt>
                <c:pt idx="48">
                  <c:v>118</c:v>
                </c:pt>
                <c:pt idx="49">
                  <c:v>191</c:v>
                </c:pt>
                <c:pt idx="50">
                  <c:v>114</c:v>
                </c:pt>
                <c:pt idx="51">
                  <c:v>126</c:v>
                </c:pt>
                <c:pt idx="52">
                  <c:v>81</c:v>
                </c:pt>
                <c:pt idx="53">
                  <c:v>145</c:v>
                </c:pt>
                <c:pt idx="54">
                  <c:v>64</c:v>
                </c:pt>
                <c:pt idx="55">
                  <c:v>152</c:v>
                </c:pt>
                <c:pt idx="56">
                  <c:v>189</c:v>
                </c:pt>
                <c:pt idx="57">
                  <c:v>195</c:v>
                </c:pt>
                <c:pt idx="58">
                  <c:v>168</c:v>
                </c:pt>
                <c:pt idx="59">
                  <c:v>115</c:v>
                </c:pt>
                <c:pt idx="60">
                  <c:v>167</c:v>
                </c:pt>
                <c:pt idx="61">
                  <c:v>127</c:v>
                </c:pt>
                <c:pt idx="62">
                  <c:v>83</c:v>
                </c:pt>
                <c:pt idx="63">
                  <c:v>93</c:v>
                </c:pt>
                <c:pt idx="64">
                  <c:v>197</c:v>
                </c:pt>
                <c:pt idx="65">
                  <c:v>94</c:v>
                </c:pt>
                <c:pt idx="66">
                  <c:v>89</c:v>
                </c:pt>
                <c:pt idx="67">
                  <c:v>59</c:v>
                </c:pt>
                <c:pt idx="68">
                  <c:v>80</c:v>
                </c:pt>
                <c:pt idx="69">
                  <c:v>176</c:v>
                </c:pt>
                <c:pt idx="70">
                  <c:v>148</c:v>
                </c:pt>
                <c:pt idx="71">
                  <c:v>143</c:v>
                </c:pt>
                <c:pt idx="72">
                  <c:v>92</c:v>
                </c:pt>
                <c:pt idx="73">
                  <c:v>128</c:v>
                </c:pt>
                <c:pt idx="74">
                  <c:v>187</c:v>
                </c:pt>
                <c:pt idx="75">
                  <c:v>108</c:v>
                </c:pt>
                <c:pt idx="76">
                  <c:v>88</c:v>
                </c:pt>
                <c:pt idx="77">
                  <c:v>147</c:v>
                </c:pt>
                <c:pt idx="78">
                  <c:v>76</c:v>
                </c:pt>
                <c:pt idx="79">
                  <c:v>74</c:v>
                </c:pt>
                <c:pt idx="80">
                  <c:v>87</c:v>
                </c:pt>
                <c:pt idx="81">
                  <c:v>194</c:v>
                </c:pt>
                <c:pt idx="82">
                  <c:v>79</c:v>
                </c:pt>
                <c:pt idx="83">
                  <c:v>67</c:v>
                </c:pt>
                <c:pt idx="84">
                  <c:v>73</c:v>
                </c:pt>
              </c:numCache>
            </c:numRef>
          </c:xVal>
          <c:yVal>
            <c:numRef>
              <c:f>'Gain-Loss'!$G$2:$G$86</c:f>
              <c:numCache>
                <c:formatCode>General</c:formatCode>
                <c:ptCount val="85"/>
                <c:pt idx="0">
                  <c:v>195.967789108351</c:v>
                </c:pt>
                <c:pt idx="1">
                  <c:v>191.758145338975</c:v>
                </c:pt>
                <c:pt idx="2">
                  <c:v>177.239846354827</c:v>
                </c:pt>
                <c:pt idx="3">
                  <c:v>166.931191140055</c:v>
                </c:pt>
                <c:pt idx="4">
                  <c:v>150.755552089223</c:v>
                </c:pt>
                <c:pt idx="5">
                  <c:v>147.308284750522</c:v>
                </c:pt>
                <c:pt idx="6">
                  <c:v>145.186889465167</c:v>
                </c:pt>
                <c:pt idx="7">
                  <c:v>144.722834246495</c:v>
                </c:pt>
                <c:pt idx="8">
                  <c:v>144.026751418488</c:v>
                </c:pt>
                <c:pt idx="9">
                  <c:v>143.396962193148</c:v>
                </c:pt>
                <c:pt idx="10">
                  <c:v>143.363815391815</c:v>
                </c:pt>
                <c:pt idx="11">
                  <c:v>121.28804570359</c:v>
                </c:pt>
                <c:pt idx="12">
                  <c:v>110.217014058143</c:v>
                </c:pt>
                <c:pt idx="13">
                  <c:v>73.0594497630978</c:v>
                </c:pt>
                <c:pt idx="14">
                  <c:v>50.8510928695381</c:v>
                </c:pt>
                <c:pt idx="15">
                  <c:v>46.2105406828241</c:v>
                </c:pt>
                <c:pt idx="16">
                  <c:v>45.1829898414803</c:v>
                </c:pt>
                <c:pt idx="17">
                  <c:v>42.2992181254509</c:v>
                </c:pt>
                <c:pt idx="18">
                  <c:v>41.4374012907754</c:v>
                </c:pt>
                <c:pt idx="19">
                  <c:v>37.6586659387369</c:v>
                </c:pt>
                <c:pt idx="20">
                  <c:v>36.1670598787217</c:v>
                </c:pt>
                <c:pt idx="21">
                  <c:v>36.0676194747207</c:v>
                </c:pt>
                <c:pt idx="22">
                  <c:v>34.8080410240412</c:v>
                </c:pt>
                <c:pt idx="23">
                  <c:v>33.415875368027</c:v>
                </c:pt>
                <c:pt idx="24">
                  <c:v>29.0404975919824</c:v>
                </c:pt>
                <c:pt idx="25">
                  <c:v>23.9027433852633</c:v>
                </c:pt>
                <c:pt idx="26">
                  <c:v>16.1132450718505</c:v>
                </c:pt>
                <c:pt idx="27">
                  <c:v>14.9199602238384</c:v>
                </c:pt>
                <c:pt idx="28">
                  <c:v>14.8868134225047</c:v>
                </c:pt>
                <c:pt idx="29">
                  <c:v>12.235069315811</c:v>
                </c:pt>
                <c:pt idx="30">
                  <c:v>12.0693353091427</c:v>
                </c:pt>
                <c:pt idx="31">
                  <c:v>11.3401056798019</c:v>
                </c:pt>
                <c:pt idx="32">
                  <c:v>8.09171914910209</c:v>
                </c:pt>
                <c:pt idx="33">
                  <c:v>8.05857234776843</c:v>
                </c:pt>
                <c:pt idx="34">
                  <c:v>6.89843430108993</c:v>
                </c:pt>
                <c:pt idx="35">
                  <c:v>6.79899389708893</c:v>
                </c:pt>
                <c:pt idx="36">
                  <c:v>2.12529490904127</c:v>
                </c:pt>
                <c:pt idx="37">
                  <c:v>0.898863259695423</c:v>
                </c:pt>
                <c:pt idx="38">
                  <c:v>-1.0236512176575</c:v>
                </c:pt>
                <c:pt idx="39">
                  <c:v>-1.85232125099929</c:v>
                </c:pt>
                <c:pt idx="40">
                  <c:v>-3.94056973502059</c:v>
                </c:pt>
                <c:pt idx="41">
                  <c:v>-10.5367832004212</c:v>
                </c:pt>
                <c:pt idx="42">
                  <c:v>-12.8902060951118</c:v>
                </c:pt>
                <c:pt idx="43">
                  <c:v>-14.1497845457913</c:v>
                </c:pt>
                <c:pt idx="44">
                  <c:v>-19.1880983485094</c:v>
                </c:pt>
                <c:pt idx="45">
                  <c:v>-22.8010996938795</c:v>
                </c:pt>
                <c:pt idx="46">
                  <c:v>-24.7567609725662</c:v>
                </c:pt>
                <c:pt idx="47">
                  <c:v>-25.4528438005733</c:v>
                </c:pt>
                <c:pt idx="48">
                  <c:v>-28.0382943045996</c:v>
                </c:pt>
                <c:pt idx="49">
                  <c:v>-31.6181488486361</c:v>
                </c:pt>
                <c:pt idx="50">
                  <c:v>-32.4799656833116</c:v>
                </c:pt>
                <c:pt idx="51">
                  <c:v>-32.8114336966483</c:v>
                </c:pt>
                <c:pt idx="52">
                  <c:v>-34.1373057499951</c:v>
                </c:pt>
                <c:pt idx="53">
                  <c:v>-34.8665353793359</c:v>
                </c:pt>
                <c:pt idx="54">
                  <c:v>-38.0154815060347</c:v>
                </c:pt>
                <c:pt idx="55">
                  <c:v>-40.4351980033927</c:v>
                </c:pt>
                <c:pt idx="56">
                  <c:v>-41.1975744340671</c:v>
                </c:pt>
                <c:pt idx="57">
                  <c:v>-42.921208103418</c:v>
                </c:pt>
                <c:pt idx="58">
                  <c:v>-47.8269347008014</c:v>
                </c:pt>
                <c:pt idx="59">
                  <c:v>-50.4123852048277</c:v>
                </c:pt>
                <c:pt idx="60">
                  <c:v>-51.7051104568409</c:v>
                </c:pt>
                <c:pt idx="61">
                  <c:v>-57.6383878955681</c:v>
                </c:pt>
                <c:pt idx="62">
                  <c:v>-58.6990855382456</c:v>
                </c:pt>
                <c:pt idx="63">
                  <c:v>-62.4115272876167</c:v>
                </c:pt>
                <c:pt idx="64">
                  <c:v>-67.3504006863338</c:v>
                </c:pt>
                <c:pt idx="65">
                  <c:v>-67.4829878916685</c:v>
                </c:pt>
                <c:pt idx="66">
                  <c:v>-70.0684383956948</c:v>
                </c:pt>
                <c:pt idx="67">
                  <c:v>-76.101156238423</c:v>
                </c:pt>
                <c:pt idx="68">
                  <c:v>-80.841148829138</c:v>
                </c:pt>
                <c:pt idx="69">
                  <c:v>-80.940589233139</c:v>
                </c:pt>
                <c:pt idx="70">
                  <c:v>-82.5316356971552</c:v>
                </c:pt>
                <c:pt idx="71">
                  <c:v>-82.8962505118256</c:v>
                </c:pt>
                <c:pt idx="72">
                  <c:v>-83.0951313198277</c:v>
                </c:pt>
                <c:pt idx="73">
                  <c:v>-84.5204437771755</c:v>
                </c:pt>
                <c:pt idx="74">
                  <c:v>-84.5535905785092</c:v>
                </c:pt>
                <c:pt idx="75">
                  <c:v>-85.4154074131846</c:v>
                </c:pt>
                <c:pt idx="76">
                  <c:v>-86.5423986585295</c:v>
                </c:pt>
                <c:pt idx="77">
                  <c:v>-87.5368026985396</c:v>
                </c:pt>
                <c:pt idx="78">
                  <c:v>-88.7632343478854</c:v>
                </c:pt>
                <c:pt idx="79">
                  <c:v>-98.4752471386511</c:v>
                </c:pt>
                <c:pt idx="80">
                  <c:v>-99.3039171719929</c:v>
                </c:pt>
                <c:pt idx="81">
                  <c:v>-99.3702107746602</c:v>
                </c:pt>
                <c:pt idx="82">
                  <c:v>-99.4696511786613</c:v>
                </c:pt>
                <c:pt idx="83">
                  <c:v>-99.7348255893306</c:v>
                </c:pt>
                <c:pt idx="84">
                  <c:v>-99.900559595999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'Gain-Loss'!$H$1:$H$1</c:f>
              <c:strCache>
                <c:ptCount val="1"/>
                <c:pt idx="0">
                  <c:v>BM25 G/L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'Gain-Loss'!$A$2:$A$86</c:f>
              <c:numCache>
                <c:formatCode>General</c:formatCode>
                <c:ptCount val="85"/>
                <c:pt idx="0">
                  <c:v>163</c:v>
                </c:pt>
                <c:pt idx="1">
                  <c:v>173</c:v>
                </c:pt>
                <c:pt idx="2">
                  <c:v>78</c:v>
                </c:pt>
                <c:pt idx="3">
                  <c:v>183</c:v>
                </c:pt>
                <c:pt idx="4">
                  <c:v>56</c:v>
                </c:pt>
                <c:pt idx="5">
                  <c:v>52</c:v>
                </c:pt>
                <c:pt idx="6">
                  <c:v>132</c:v>
                </c:pt>
                <c:pt idx="7">
                  <c:v>161</c:v>
                </c:pt>
                <c:pt idx="8">
                  <c:v>154</c:v>
                </c:pt>
                <c:pt idx="9">
                  <c:v>82</c:v>
                </c:pt>
                <c:pt idx="10">
                  <c:v>58</c:v>
                </c:pt>
                <c:pt idx="11">
                  <c:v>151</c:v>
                </c:pt>
                <c:pt idx="12">
                  <c:v>111</c:v>
                </c:pt>
                <c:pt idx="13">
                  <c:v>174</c:v>
                </c:pt>
                <c:pt idx="14">
                  <c:v>130</c:v>
                </c:pt>
                <c:pt idx="15">
                  <c:v>53</c:v>
                </c:pt>
                <c:pt idx="16">
                  <c:v>185</c:v>
                </c:pt>
                <c:pt idx="17">
                  <c:v>55</c:v>
                </c:pt>
                <c:pt idx="18">
                  <c:v>192</c:v>
                </c:pt>
                <c:pt idx="19">
                  <c:v>61</c:v>
                </c:pt>
                <c:pt idx="20">
                  <c:v>77</c:v>
                </c:pt>
                <c:pt idx="21">
                  <c:v>54</c:v>
                </c:pt>
                <c:pt idx="22">
                  <c:v>193</c:v>
                </c:pt>
                <c:pt idx="23">
                  <c:v>177</c:v>
                </c:pt>
                <c:pt idx="24">
                  <c:v>71</c:v>
                </c:pt>
                <c:pt idx="25">
                  <c:v>125</c:v>
                </c:pt>
                <c:pt idx="26">
                  <c:v>156</c:v>
                </c:pt>
                <c:pt idx="27">
                  <c:v>146</c:v>
                </c:pt>
                <c:pt idx="28">
                  <c:v>104</c:v>
                </c:pt>
                <c:pt idx="29">
                  <c:v>180</c:v>
                </c:pt>
                <c:pt idx="30">
                  <c:v>182</c:v>
                </c:pt>
                <c:pt idx="31">
                  <c:v>85</c:v>
                </c:pt>
                <c:pt idx="32">
                  <c:v>62</c:v>
                </c:pt>
                <c:pt idx="33">
                  <c:v>137</c:v>
                </c:pt>
                <c:pt idx="34">
                  <c:v>198</c:v>
                </c:pt>
                <c:pt idx="35">
                  <c:v>99</c:v>
                </c:pt>
                <c:pt idx="36">
                  <c:v>135</c:v>
                </c:pt>
                <c:pt idx="37">
                  <c:v>150</c:v>
                </c:pt>
                <c:pt idx="38">
                  <c:v>129</c:v>
                </c:pt>
                <c:pt idx="39">
                  <c:v>175</c:v>
                </c:pt>
                <c:pt idx="40">
                  <c:v>162</c:v>
                </c:pt>
                <c:pt idx="41">
                  <c:v>142</c:v>
                </c:pt>
                <c:pt idx="42">
                  <c:v>110</c:v>
                </c:pt>
                <c:pt idx="43">
                  <c:v>188</c:v>
                </c:pt>
                <c:pt idx="44">
                  <c:v>123</c:v>
                </c:pt>
                <c:pt idx="45">
                  <c:v>103</c:v>
                </c:pt>
                <c:pt idx="46">
                  <c:v>124</c:v>
                </c:pt>
                <c:pt idx="47">
                  <c:v>119</c:v>
                </c:pt>
                <c:pt idx="48">
                  <c:v>118</c:v>
                </c:pt>
                <c:pt idx="49">
                  <c:v>191</c:v>
                </c:pt>
                <c:pt idx="50">
                  <c:v>114</c:v>
                </c:pt>
                <c:pt idx="51">
                  <c:v>126</c:v>
                </c:pt>
                <c:pt idx="52">
                  <c:v>81</c:v>
                </c:pt>
                <c:pt idx="53">
                  <c:v>145</c:v>
                </c:pt>
                <c:pt idx="54">
                  <c:v>64</c:v>
                </c:pt>
                <c:pt idx="55">
                  <c:v>152</c:v>
                </c:pt>
                <c:pt idx="56">
                  <c:v>189</c:v>
                </c:pt>
                <c:pt idx="57">
                  <c:v>195</c:v>
                </c:pt>
                <c:pt idx="58">
                  <c:v>168</c:v>
                </c:pt>
                <c:pt idx="59">
                  <c:v>115</c:v>
                </c:pt>
                <c:pt idx="60">
                  <c:v>167</c:v>
                </c:pt>
                <c:pt idx="61">
                  <c:v>127</c:v>
                </c:pt>
                <c:pt idx="62">
                  <c:v>83</c:v>
                </c:pt>
                <c:pt idx="63">
                  <c:v>93</c:v>
                </c:pt>
                <c:pt idx="64">
                  <c:v>197</c:v>
                </c:pt>
                <c:pt idx="65">
                  <c:v>94</c:v>
                </c:pt>
                <c:pt idx="66">
                  <c:v>89</c:v>
                </c:pt>
                <c:pt idx="67">
                  <c:v>59</c:v>
                </c:pt>
                <c:pt idx="68">
                  <c:v>80</c:v>
                </c:pt>
                <c:pt idx="69">
                  <c:v>176</c:v>
                </c:pt>
                <c:pt idx="70">
                  <c:v>148</c:v>
                </c:pt>
                <c:pt idx="71">
                  <c:v>143</c:v>
                </c:pt>
                <c:pt idx="72">
                  <c:v>92</c:v>
                </c:pt>
                <c:pt idx="73">
                  <c:v>128</c:v>
                </c:pt>
                <c:pt idx="74">
                  <c:v>187</c:v>
                </c:pt>
                <c:pt idx="75">
                  <c:v>108</c:v>
                </c:pt>
                <c:pt idx="76">
                  <c:v>88</c:v>
                </c:pt>
                <c:pt idx="77">
                  <c:v>147</c:v>
                </c:pt>
                <c:pt idx="78">
                  <c:v>76</c:v>
                </c:pt>
                <c:pt idx="79">
                  <c:v>74</c:v>
                </c:pt>
                <c:pt idx="80">
                  <c:v>87</c:v>
                </c:pt>
                <c:pt idx="81">
                  <c:v>194</c:v>
                </c:pt>
                <c:pt idx="82">
                  <c:v>79</c:v>
                </c:pt>
                <c:pt idx="83">
                  <c:v>67</c:v>
                </c:pt>
                <c:pt idx="84">
                  <c:v>73</c:v>
                </c:pt>
              </c:numCache>
            </c:numRef>
          </c:xVal>
          <c:yVal>
            <c:numRef>
              <c:f>'Gain-Loss'!$H$2:$H$86</c:f>
              <c:numCache>
                <c:formatCode>General</c:formatCode>
                <c:ptCount val="85"/>
                <c:pt idx="0">
                  <c:v>195.636321095014</c:v>
                </c:pt>
                <c:pt idx="1">
                  <c:v>191.426677325638</c:v>
                </c:pt>
                <c:pt idx="2">
                  <c:v>177.239846354827</c:v>
                </c:pt>
                <c:pt idx="3">
                  <c:v>166.533429524051</c:v>
                </c:pt>
                <c:pt idx="4">
                  <c:v>150.821845691891</c:v>
                </c:pt>
                <c:pt idx="5">
                  <c:v>147.540312359857</c:v>
                </c:pt>
                <c:pt idx="6">
                  <c:v>145.783531889173</c:v>
                </c:pt>
                <c:pt idx="7">
                  <c:v>144.722834246495</c:v>
                </c:pt>
                <c:pt idx="8">
                  <c:v>144.059898219822</c:v>
                </c:pt>
                <c:pt idx="9">
                  <c:v>142.468851755806</c:v>
                </c:pt>
                <c:pt idx="10">
                  <c:v>142.336264550471</c:v>
                </c:pt>
                <c:pt idx="11">
                  <c:v>120.02846725291</c:v>
                </c:pt>
                <c:pt idx="12">
                  <c:v>109.786105640806</c:v>
                </c:pt>
                <c:pt idx="13">
                  <c:v>73.1588901670988</c:v>
                </c:pt>
                <c:pt idx="14">
                  <c:v>51.4808820948778</c:v>
                </c:pt>
                <c:pt idx="15">
                  <c:v>46.1773938814904</c:v>
                </c:pt>
                <c:pt idx="16">
                  <c:v>41.4374012907754</c:v>
                </c:pt>
                <c:pt idx="17">
                  <c:v>41.4374012907754</c:v>
                </c:pt>
                <c:pt idx="18">
                  <c:v>41.2716672841071</c:v>
                </c:pt>
                <c:pt idx="19">
                  <c:v>38.454189170745</c:v>
                </c:pt>
                <c:pt idx="20">
                  <c:v>37.6586659387369</c:v>
                </c:pt>
                <c:pt idx="21">
                  <c:v>36.5316746933921</c:v>
                </c:pt>
                <c:pt idx="22">
                  <c:v>35.4378302493809</c:v>
                </c:pt>
                <c:pt idx="23">
                  <c:v>31.09559927467</c:v>
                </c:pt>
                <c:pt idx="24">
                  <c:v>29.2725252013181</c:v>
                </c:pt>
                <c:pt idx="25">
                  <c:v>25.8252578626162</c:v>
                </c:pt>
                <c:pt idx="26">
                  <c:v>22.1128161132451</c:v>
                </c:pt>
                <c:pt idx="27">
                  <c:v>17.3065299198627</c:v>
                </c:pt>
                <c:pt idx="28">
                  <c:v>15.9806578665159</c:v>
                </c:pt>
                <c:pt idx="29">
                  <c:v>14.6216390118353</c:v>
                </c:pt>
                <c:pt idx="30">
                  <c:v>14.5221986078343</c:v>
                </c:pt>
                <c:pt idx="31">
                  <c:v>13.2626201571548</c:v>
                </c:pt>
                <c:pt idx="32">
                  <c:v>11.1412248717999</c:v>
                </c:pt>
                <c:pt idx="33">
                  <c:v>9.45073800378261</c:v>
                </c:pt>
                <c:pt idx="34">
                  <c:v>7.79339793709905</c:v>
                </c:pt>
                <c:pt idx="35">
                  <c:v>7.22990231442664</c:v>
                </c:pt>
                <c:pt idx="36">
                  <c:v>2.52305652504532</c:v>
                </c:pt>
                <c:pt idx="37">
                  <c:v>0.467954842357706</c:v>
                </c:pt>
                <c:pt idx="38">
                  <c:v>-2.71413808567474</c:v>
                </c:pt>
                <c:pt idx="39">
                  <c:v>-3.50966131768285</c:v>
                </c:pt>
                <c:pt idx="40">
                  <c:v>-10.2716087897518</c:v>
                </c:pt>
                <c:pt idx="41">
                  <c:v>-15.5750970031392</c:v>
                </c:pt>
                <c:pt idx="42">
                  <c:v>-17.9285198978299</c:v>
                </c:pt>
                <c:pt idx="43">
                  <c:v>-19.2212451498431</c:v>
                </c:pt>
                <c:pt idx="44">
                  <c:v>-19.3869791565114</c:v>
                </c:pt>
                <c:pt idx="45">
                  <c:v>-24.2927057538948</c:v>
                </c:pt>
                <c:pt idx="46">
                  <c:v>-24.8562013765672</c:v>
                </c:pt>
                <c:pt idx="47">
                  <c:v>-27.7068262912629</c:v>
                </c:pt>
                <c:pt idx="48">
                  <c:v>-29.2315791526118</c:v>
                </c:pt>
                <c:pt idx="49">
                  <c:v>-30.9552128219627</c:v>
                </c:pt>
                <c:pt idx="50">
                  <c:v>-32.0159104646402</c:v>
                </c:pt>
                <c:pt idx="51">
                  <c:v>-35.3968842006746</c:v>
                </c:pt>
                <c:pt idx="52">
                  <c:v>-35.9272330220134</c:v>
                </c:pt>
                <c:pt idx="53">
                  <c:v>-38.2143623140367</c:v>
                </c:pt>
                <c:pt idx="54">
                  <c:v>-40.3689044007253</c:v>
                </c:pt>
                <c:pt idx="55">
                  <c:v>-42.622886891415</c:v>
                </c:pt>
                <c:pt idx="56">
                  <c:v>-43.0206485074191</c:v>
                </c:pt>
                <c:pt idx="57">
                  <c:v>-43.4847037260904</c:v>
                </c:pt>
                <c:pt idx="58">
                  <c:v>-49.2191003568156</c:v>
                </c:pt>
                <c:pt idx="59">
                  <c:v>-49.7494491781543</c:v>
                </c:pt>
                <c:pt idx="60">
                  <c:v>-57.7378282995691</c:v>
                </c:pt>
                <c:pt idx="61">
                  <c:v>-58.5996451342446</c:v>
                </c:pt>
                <c:pt idx="62">
                  <c:v>-60.6878936182658</c:v>
                </c:pt>
                <c:pt idx="63">
                  <c:v>-60.8536276249342</c:v>
                </c:pt>
                <c:pt idx="64">
                  <c:v>-66.6543178583267</c:v>
                </c:pt>
                <c:pt idx="65">
                  <c:v>-68.5436855343459</c:v>
                </c:pt>
                <c:pt idx="66">
                  <c:v>-71.2285764423733</c:v>
                </c:pt>
                <c:pt idx="67">
                  <c:v>-81.2057636438084</c:v>
                </c:pt>
                <c:pt idx="68">
                  <c:v>-81.3714976504767</c:v>
                </c:pt>
                <c:pt idx="69">
                  <c:v>-81.7692592664808</c:v>
                </c:pt>
                <c:pt idx="70">
                  <c:v>-82.4984888958216</c:v>
                </c:pt>
                <c:pt idx="71">
                  <c:v>-82.5979292998226</c:v>
                </c:pt>
                <c:pt idx="72">
                  <c:v>-83.4265993331644</c:v>
                </c:pt>
                <c:pt idx="73">
                  <c:v>-84.7856181878449</c:v>
                </c:pt>
                <c:pt idx="74">
                  <c:v>-85.1502330025153</c:v>
                </c:pt>
                <c:pt idx="75">
                  <c:v>-85.6474350225203</c:v>
                </c:pt>
                <c:pt idx="76">
                  <c:v>-87.6030963012069</c:v>
                </c:pt>
                <c:pt idx="77">
                  <c:v>-88.1334451225457</c:v>
                </c:pt>
                <c:pt idx="78">
                  <c:v>-88.7963811492191</c:v>
                </c:pt>
                <c:pt idx="79">
                  <c:v>-98.5415407413185</c:v>
                </c:pt>
                <c:pt idx="80">
                  <c:v>-99.3039171719929</c:v>
                </c:pt>
                <c:pt idx="81">
                  <c:v>-99.4033575759939</c:v>
                </c:pt>
                <c:pt idx="82">
                  <c:v>-99.4696511786613</c:v>
                </c:pt>
                <c:pt idx="83">
                  <c:v>-99.701678787997</c:v>
                </c:pt>
                <c:pt idx="84">
                  <c:v>-99.900559595999</c:v>
                </c:pt>
              </c:numCache>
            </c:numRef>
          </c:yVal>
          <c:smooth val="0"/>
        </c:ser>
        <c:axId val="1178261"/>
        <c:axId val="11221939"/>
      </c:scatterChart>
      <c:valAx>
        <c:axId val="11782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1221939"/>
        <c:crosses val="min"/>
        <c:crossBetween val="midCat"/>
        <c:majorUnit val="10"/>
      </c:valAx>
      <c:valAx>
        <c:axId val="112219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1782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Gain/Loss by Gain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'Gain-Loss'!$G$1:$G$1</c:f>
              <c:strCache>
                <c:ptCount val="1"/>
                <c:pt idx="0">
                  <c:v>TF_IDF G/L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'Gain-Loss'!$F$2:$F$86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'Gain-Loss'!$G$2:$G$86</c:f>
              <c:numCache>
                <c:formatCode>General</c:formatCode>
                <c:ptCount val="85"/>
                <c:pt idx="0">
                  <c:v>195.967789108351</c:v>
                </c:pt>
                <c:pt idx="1">
                  <c:v>191.758145338975</c:v>
                </c:pt>
                <c:pt idx="2">
                  <c:v>177.239846354827</c:v>
                </c:pt>
                <c:pt idx="3">
                  <c:v>166.931191140055</c:v>
                </c:pt>
                <c:pt idx="4">
                  <c:v>150.755552089223</c:v>
                </c:pt>
                <c:pt idx="5">
                  <c:v>147.308284750522</c:v>
                </c:pt>
                <c:pt idx="6">
                  <c:v>145.186889465167</c:v>
                </c:pt>
                <c:pt idx="7">
                  <c:v>144.722834246495</c:v>
                </c:pt>
                <c:pt idx="8">
                  <c:v>144.026751418488</c:v>
                </c:pt>
                <c:pt idx="9">
                  <c:v>143.396962193148</c:v>
                </c:pt>
                <c:pt idx="10">
                  <c:v>143.363815391815</c:v>
                </c:pt>
                <c:pt idx="11">
                  <c:v>121.28804570359</c:v>
                </c:pt>
                <c:pt idx="12">
                  <c:v>110.217014058143</c:v>
                </c:pt>
                <c:pt idx="13">
                  <c:v>73.0594497630978</c:v>
                </c:pt>
                <c:pt idx="14">
                  <c:v>50.8510928695381</c:v>
                </c:pt>
                <c:pt idx="15">
                  <c:v>46.2105406828241</c:v>
                </c:pt>
                <c:pt idx="16">
                  <c:v>45.1829898414803</c:v>
                </c:pt>
                <c:pt idx="17">
                  <c:v>42.2992181254509</c:v>
                </c:pt>
                <c:pt idx="18">
                  <c:v>41.4374012907754</c:v>
                </c:pt>
                <c:pt idx="19">
                  <c:v>37.6586659387369</c:v>
                </c:pt>
                <c:pt idx="20">
                  <c:v>36.1670598787217</c:v>
                </c:pt>
                <c:pt idx="21">
                  <c:v>36.0676194747207</c:v>
                </c:pt>
                <c:pt idx="22">
                  <c:v>34.8080410240412</c:v>
                </c:pt>
                <c:pt idx="23">
                  <c:v>33.415875368027</c:v>
                </c:pt>
                <c:pt idx="24">
                  <c:v>29.0404975919824</c:v>
                </c:pt>
                <c:pt idx="25">
                  <c:v>23.9027433852633</c:v>
                </c:pt>
                <c:pt idx="26">
                  <c:v>16.1132450718505</c:v>
                </c:pt>
                <c:pt idx="27">
                  <c:v>14.9199602238384</c:v>
                </c:pt>
                <c:pt idx="28">
                  <c:v>14.8868134225047</c:v>
                </c:pt>
                <c:pt idx="29">
                  <c:v>12.235069315811</c:v>
                </c:pt>
                <c:pt idx="30">
                  <c:v>12.0693353091427</c:v>
                </c:pt>
                <c:pt idx="31">
                  <c:v>11.3401056798019</c:v>
                </c:pt>
                <c:pt idx="32">
                  <c:v>8.09171914910209</c:v>
                </c:pt>
                <c:pt idx="33">
                  <c:v>8.05857234776843</c:v>
                </c:pt>
                <c:pt idx="34">
                  <c:v>6.89843430108993</c:v>
                </c:pt>
                <c:pt idx="35">
                  <c:v>6.79899389708893</c:v>
                </c:pt>
                <c:pt idx="36">
                  <c:v>2.12529490904127</c:v>
                </c:pt>
                <c:pt idx="37">
                  <c:v>0.898863259695423</c:v>
                </c:pt>
                <c:pt idx="38">
                  <c:v>-1.0236512176575</c:v>
                </c:pt>
                <c:pt idx="39">
                  <c:v>-1.85232125099929</c:v>
                </c:pt>
                <c:pt idx="40">
                  <c:v>-3.94056973502059</c:v>
                </c:pt>
                <c:pt idx="41">
                  <c:v>-10.5367832004212</c:v>
                </c:pt>
                <c:pt idx="42">
                  <c:v>-12.8902060951118</c:v>
                </c:pt>
                <c:pt idx="43">
                  <c:v>-14.1497845457913</c:v>
                </c:pt>
                <c:pt idx="44">
                  <c:v>-19.1880983485094</c:v>
                </c:pt>
                <c:pt idx="45">
                  <c:v>-22.8010996938795</c:v>
                </c:pt>
                <c:pt idx="46">
                  <c:v>-24.7567609725662</c:v>
                </c:pt>
                <c:pt idx="47">
                  <c:v>-25.4528438005733</c:v>
                </c:pt>
                <c:pt idx="48">
                  <c:v>-28.0382943045996</c:v>
                </c:pt>
                <c:pt idx="49">
                  <c:v>-31.6181488486361</c:v>
                </c:pt>
                <c:pt idx="50">
                  <c:v>-32.4799656833116</c:v>
                </c:pt>
                <c:pt idx="51">
                  <c:v>-32.8114336966483</c:v>
                </c:pt>
                <c:pt idx="52">
                  <c:v>-34.1373057499951</c:v>
                </c:pt>
                <c:pt idx="53">
                  <c:v>-34.8665353793359</c:v>
                </c:pt>
                <c:pt idx="54">
                  <c:v>-38.0154815060347</c:v>
                </c:pt>
                <c:pt idx="55">
                  <c:v>-40.4351980033927</c:v>
                </c:pt>
                <c:pt idx="56">
                  <c:v>-41.1975744340671</c:v>
                </c:pt>
                <c:pt idx="57">
                  <c:v>-42.921208103418</c:v>
                </c:pt>
                <c:pt idx="58">
                  <c:v>-47.8269347008014</c:v>
                </c:pt>
                <c:pt idx="59">
                  <c:v>-50.4123852048277</c:v>
                </c:pt>
                <c:pt idx="60">
                  <c:v>-51.7051104568409</c:v>
                </c:pt>
                <c:pt idx="61">
                  <c:v>-57.6383878955681</c:v>
                </c:pt>
                <c:pt idx="62">
                  <c:v>-58.6990855382456</c:v>
                </c:pt>
                <c:pt idx="63">
                  <c:v>-62.4115272876167</c:v>
                </c:pt>
                <c:pt idx="64">
                  <c:v>-67.3504006863338</c:v>
                </c:pt>
                <c:pt idx="65">
                  <c:v>-67.4829878916685</c:v>
                </c:pt>
                <c:pt idx="66">
                  <c:v>-70.0684383956948</c:v>
                </c:pt>
                <c:pt idx="67">
                  <c:v>-76.101156238423</c:v>
                </c:pt>
                <c:pt idx="68">
                  <c:v>-80.841148829138</c:v>
                </c:pt>
                <c:pt idx="69">
                  <c:v>-80.940589233139</c:v>
                </c:pt>
                <c:pt idx="70">
                  <c:v>-82.5316356971552</c:v>
                </c:pt>
                <c:pt idx="71">
                  <c:v>-82.8962505118256</c:v>
                </c:pt>
                <c:pt idx="72">
                  <c:v>-83.0951313198277</c:v>
                </c:pt>
                <c:pt idx="73">
                  <c:v>-84.5204437771755</c:v>
                </c:pt>
                <c:pt idx="74">
                  <c:v>-84.5535905785092</c:v>
                </c:pt>
                <c:pt idx="75">
                  <c:v>-85.4154074131846</c:v>
                </c:pt>
                <c:pt idx="76">
                  <c:v>-86.5423986585295</c:v>
                </c:pt>
                <c:pt idx="77">
                  <c:v>-87.5368026985396</c:v>
                </c:pt>
                <c:pt idx="78">
                  <c:v>-88.7632343478854</c:v>
                </c:pt>
                <c:pt idx="79">
                  <c:v>-98.4752471386511</c:v>
                </c:pt>
                <c:pt idx="80">
                  <c:v>-99.3039171719929</c:v>
                </c:pt>
                <c:pt idx="81">
                  <c:v>-99.3702107746602</c:v>
                </c:pt>
                <c:pt idx="82">
                  <c:v>-99.4696511786613</c:v>
                </c:pt>
                <c:pt idx="83">
                  <c:v>-99.7348255893306</c:v>
                </c:pt>
                <c:pt idx="84">
                  <c:v>-99.900559595999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'Gain-Loss'!$H$1:$H$1</c:f>
              <c:strCache>
                <c:ptCount val="1"/>
                <c:pt idx="0">
                  <c:v>BM25 G/L</c:v>
                </c:pt>
              </c:strCache>
            </c:strRef>
          </c:tx>
          <c:spPr>
            <a:solidFill>
              <a:srgbClr val="ff420e"/>
            </a:solidFill>
            <a:ln w="21600">
              <a:solidFill>
                <a:srgbClr val="ff420e"/>
              </a:solidFill>
              <a:round/>
            </a:ln>
          </c:spPr>
          <c:marker>
            <c:symbol val="diamond"/>
            <c:size val="6"/>
            <c:spPr>
              <a:solidFill>
                <a:srgbClr val="ff420e"/>
              </a:solidFill>
            </c:spPr>
          </c:marker>
          <c:dLbls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'Gain-Loss'!$F$2:$F$86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'Gain-Loss'!$H$2:$H$86</c:f>
              <c:numCache>
                <c:formatCode>General</c:formatCode>
                <c:ptCount val="85"/>
                <c:pt idx="0">
                  <c:v>195.636321095014</c:v>
                </c:pt>
                <c:pt idx="1">
                  <c:v>191.426677325638</c:v>
                </c:pt>
                <c:pt idx="2">
                  <c:v>177.239846354827</c:v>
                </c:pt>
                <c:pt idx="3">
                  <c:v>166.533429524051</c:v>
                </c:pt>
                <c:pt idx="4">
                  <c:v>150.821845691891</c:v>
                </c:pt>
                <c:pt idx="5">
                  <c:v>147.540312359857</c:v>
                </c:pt>
                <c:pt idx="6">
                  <c:v>145.783531889173</c:v>
                </c:pt>
                <c:pt idx="7">
                  <c:v>144.722834246495</c:v>
                </c:pt>
                <c:pt idx="8">
                  <c:v>144.059898219822</c:v>
                </c:pt>
                <c:pt idx="9">
                  <c:v>142.468851755806</c:v>
                </c:pt>
                <c:pt idx="10">
                  <c:v>142.336264550471</c:v>
                </c:pt>
                <c:pt idx="11">
                  <c:v>120.02846725291</c:v>
                </c:pt>
                <c:pt idx="12">
                  <c:v>109.786105640806</c:v>
                </c:pt>
                <c:pt idx="13">
                  <c:v>73.1588901670988</c:v>
                </c:pt>
                <c:pt idx="14">
                  <c:v>51.4808820948778</c:v>
                </c:pt>
                <c:pt idx="15">
                  <c:v>46.1773938814904</c:v>
                </c:pt>
                <c:pt idx="16">
                  <c:v>41.4374012907754</c:v>
                </c:pt>
                <c:pt idx="17">
                  <c:v>41.4374012907754</c:v>
                </c:pt>
                <c:pt idx="18">
                  <c:v>41.2716672841071</c:v>
                </c:pt>
                <c:pt idx="19">
                  <c:v>38.454189170745</c:v>
                </c:pt>
                <c:pt idx="20">
                  <c:v>37.6586659387369</c:v>
                </c:pt>
                <c:pt idx="21">
                  <c:v>36.5316746933921</c:v>
                </c:pt>
                <c:pt idx="22">
                  <c:v>35.4378302493809</c:v>
                </c:pt>
                <c:pt idx="23">
                  <c:v>31.09559927467</c:v>
                </c:pt>
                <c:pt idx="24">
                  <c:v>29.2725252013181</c:v>
                </c:pt>
                <c:pt idx="25">
                  <c:v>25.8252578626162</c:v>
                </c:pt>
                <c:pt idx="26">
                  <c:v>22.1128161132451</c:v>
                </c:pt>
                <c:pt idx="27">
                  <c:v>17.3065299198627</c:v>
                </c:pt>
                <c:pt idx="28">
                  <c:v>15.9806578665159</c:v>
                </c:pt>
                <c:pt idx="29">
                  <c:v>14.6216390118353</c:v>
                </c:pt>
                <c:pt idx="30">
                  <c:v>14.5221986078343</c:v>
                </c:pt>
                <c:pt idx="31">
                  <c:v>13.2626201571548</c:v>
                </c:pt>
                <c:pt idx="32">
                  <c:v>11.1412248717999</c:v>
                </c:pt>
                <c:pt idx="33">
                  <c:v>9.45073800378261</c:v>
                </c:pt>
                <c:pt idx="34">
                  <c:v>7.79339793709905</c:v>
                </c:pt>
                <c:pt idx="35">
                  <c:v>7.22990231442664</c:v>
                </c:pt>
                <c:pt idx="36">
                  <c:v>2.52305652504532</c:v>
                </c:pt>
                <c:pt idx="37">
                  <c:v>0.467954842357706</c:v>
                </c:pt>
                <c:pt idx="38">
                  <c:v>-2.71413808567474</c:v>
                </c:pt>
                <c:pt idx="39">
                  <c:v>-3.50966131768285</c:v>
                </c:pt>
                <c:pt idx="40">
                  <c:v>-10.2716087897518</c:v>
                </c:pt>
                <c:pt idx="41">
                  <c:v>-15.5750970031392</c:v>
                </c:pt>
                <c:pt idx="42">
                  <c:v>-17.9285198978299</c:v>
                </c:pt>
                <c:pt idx="43">
                  <c:v>-19.2212451498431</c:v>
                </c:pt>
                <c:pt idx="44">
                  <c:v>-19.3869791565114</c:v>
                </c:pt>
                <c:pt idx="45">
                  <c:v>-24.2927057538948</c:v>
                </c:pt>
                <c:pt idx="46">
                  <c:v>-24.8562013765672</c:v>
                </c:pt>
                <c:pt idx="47">
                  <c:v>-27.7068262912629</c:v>
                </c:pt>
                <c:pt idx="48">
                  <c:v>-29.2315791526118</c:v>
                </c:pt>
                <c:pt idx="49">
                  <c:v>-30.9552128219627</c:v>
                </c:pt>
                <c:pt idx="50">
                  <c:v>-32.0159104646402</c:v>
                </c:pt>
                <c:pt idx="51">
                  <c:v>-35.3968842006746</c:v>
                </c:pt>
                <c:pt idx="52">
                  <c:v>-35.9272330220134</c:v>
                </c:pt>
                <c:pt idx="53">
                  <c:v>-38.2143623140367</c:v>
                </c:pt>
                <c:pt idx="54">
                  <c:v>-40.3689044007253</c:v>
                </c:pt>
                <c:pt idx="55">
                  <c:v>-42.622886891415</c:v>
                </c:pt>
                <c:pt idx="56">
                  <c:v>-43.0206485074191</c:v>
                </c:pt>
                <c:pt idx="57">
                  <c:v>-43.4847037260904</c:v>
                </c:pt>
                <c:pt idx="58">
                  <c:v>-49.2191003568156</c:v>
                </c:pt>
                <c:pt idx="59">
                  <c:v>-49.7494491781543</c:v>
                </c:pt>
                <c:pt idx="60">
                  <c:v>-57.7378282995691</c:v>
                </c:pt>
                <c:pt idx="61">
                  <c:v>-58.5996451342446</c:v>
                </c:pt>
                <c:pt idx="62">
                  <c:v>-60.6878936182658</c:v>
                </c:pt>
                <c:pt idx="63">
                  <c:v>-60.8536276249342</c:v>
                </c:pt>
                <c:pt idx="64">
                  <c:v>-66.6543178583267</c:v>
                </c:pt>
                <c:pt idx="65">
                  <c:v>-68.5436855343459</c:v>
                </c:pt>
                <c:pt idx="66">
                  <c:v>-71.2285764423733</c:v>
                </c:pt>
                <c:pt idx="67">
                  <c:v>-81.2057636438084</c:v>
                </c:pt>
                <c:pt idx="68">
                  <c:v>-81.3714976504767</c:v>
                </c:pt>
                <c:pt idx="69">
                  <c:v>-81.7692592664808</c:v>
                </c:pt>
                <c:pt idx="70">
                  <c:v>-82.4984888958216</c:v>
                </c:pt>
                <c:pt idx="71">
                  <c:v>-82.5979292998226</c:v>
                </c:pt>
                <c:pt idx="72">
                  <c:v>-83.4265993331644</c:v>
                </c:pt>
                <c:pt idx="73">
                  <c:v>-84.7856181878449</c:v>
                </c:pt>
                <c:pt idx="74">
                  <c:v>-85.1502330025153</c:v>
                </c:pt>
                <c:pt idx="75">
                  <c:v>-85.6474350225203</c:v>
                </c:pt>
                <c:pt idx="76">
                  <c:v>-87.6030963012069</c:v>
                </c:pt>
                <c:pt idx="77">
                  <c:v>-88.1334451225457</c:v>
                </c:pt>
                <c:pt idx="78">
                  <c:v>-88.7963811492191</c:v>
                </c:pt>
                <c:pt idx="79">
                  <c:v>-98.5415407413185</c:v>
                </c:pt>
                <c:pt idx="80">
                  <c:v>-99.3039171719929</c:v>
                </c:pt>
                <c:pt idx="81">
                  <c:v>-99.4033575759939</c:v>
                </c:pt>
                <c:pt idx="82">
                  <c:v>-99.4696511786613</c:v>
                </c:pt>
                <c:pt idx="83">
                  <c:v>-99.701678787997</c:v>
                </c:pt>
                <c:pt idx="84">
                  <c:v>-99.900559595999</c:v>
                </c:pt>
              </c:numCache>
            </c:numRef>
          </c:yVal>
          <c:smooth val="0"/>
        </c:ser>
        <c:axId val="42705305"/>
        <c:axId val="78486548"/>
      </c:scatterChart>
      <c:valAx>
        <c:axId val="427053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8486548"/>
        <c:crosses val="min"/>
        <c:crossBetween val="midCat"/>
        <c:majorUnit val="10"/>
      </c:valAx>
      <c:valAx>
        <c:axId val="784865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27053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Gain/Loss By Queries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'Gain-Loss'!$L$2:$L$2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'Gain-Loss'!$K$3:$K$10</c:f>
              <c:strCache>
                <c:ptCount val="8"/>
                <c:pt idx="0">
                  <c:v>&gt;100%</c:v>
                </c:pt>
                <c:pt idx="1">
                  <c:v>&gt;50%</c:v>
                </c:pt>
                <c:pt idx="2">
                  <c:v>&gt;25%</c:v>
                </c:pt>
                <c:pt idx="3">
                  <c:v>&gt;0%</c:v>
                </c:pt>
                <c:pt idx="4">
                  <c:v>&gt;-25%</c:v>
                </c:pt>
                <c:pt idx="5">
                  <c:v>&gt;50%</c:v>
                </c:pt>
                <c:pt idx="6">
                  <c:v>&gt;-75%</c:v>
                </c:pt>
                <c:pt idx="7">
                  <c:v>&gt;-100%</c:v>
                </c:pt>
              </c:strCache>
            </c:strRef>
          </c:cat>
          <c:val>
            <c:numRef>
              <c:f>'Gain-Loss'!$L$3:$L$10</c:f>
              <c:numCache>
                <c:formatCode>General</c:formatCode>
                <c:ptCount val="8"/>
                <c:pt idx="0">
                  <c:v>13</c:v>
                </c:pt>
                <c:pt idx="1">
                  <c:v>2</c:v>
                </c:pt>
                <c:pt idx="2">
                  <c:v>10</c:v>
                </c:pt>
                <c:pt idx="3">
                  <c:v>13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18</c:v>
                </c:pt>
              </c:numCache>
            </c:numRef>
          </c:val>
        </c:ser>
        <c:ser>
          <c:idx val="1"/>
          <c:order val="1"/>
          <c:tx>
            <c:strRef>
              <c:f>'Gain-Loss'!$M$2:$M$2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'Gain-Loss'!$K$3:$K$10</c:f>
              <c:strCache>
                <c:ptCount val="8"/>
                <c:pt idx="0">
                  <c:v>&gt;100%</c:v>
                </c:pt>
                <c:pt idx="1">
                  <c:v>&gt;50%</c:v>
                </c:pt>
                <c:pt idx="2">
                  <c:v>&gt;25%</c:v>
                </c:pt>
                <c:pt idx="3">
                  <c:v>&gt;0%</c:v>
                </c:pt>
                <c:pt idx="4">
                  <c:v>&gt;-25%</c:v>
                </c:pt>
                <c:pt idx="5">
                  <c:v>&gt;50%</c:v>
                </c:pt>
                <c:pt idx="6">
                  <c:v>&gt;-75%</c:v>
                </c:pt>
                <c:pt idx="7">
                  <c:v>&gt;-100%</c:v>
                </c:pt>
              </c:strCache>
            </c:strRef>
          </c:cat>
          <c:val>
            <c:numRef>
              <c:f>'Gain-Loss'!$M$3:$M$10</c:f>
              <c:numCache>
                <c:formatCode>General</c:formatCode>
                <c:ptCount val="8"/>
                <c:pt idx="0">
                  <c:v>13</c:v>
                </c:pt>
                <c:pt idx="1">
                  <c:v>2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18</c:v>
                </c:pt>
              </c:numCache>
            </c:numRef>
          </c:val>
        </c:ser>
        <c:gapWidth val="100"/>
        <c:overlap val="0"/>
        <c:axId val="12961468"/>
        <c:axId val="78975554"/>
      </c:barChart>
      <c:catAx>
        <c:axId val="129614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8975554"/>
        <c:crosses val="autoZero"/>
        <c:auto val="1"/>
        <c:lblAlgn val="ctr"/>
        <c:lblOffset val="100"/>
      </c:catAx>
      <c:valAx>
        <c:axId val="78975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29614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Gain/Loss by Query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'Embedded Gain-Loss'!$B$1:$B$1</c:f>
              <c:strCache>
                <c:ptCount val="1"/>
                <c:pt idx="0">
                  <c:v>MAP – CBOW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'Embedded Gain-Loss'!$A$2:$A$86</c:f>
              <c:numCache>
                <c:formatCode>General</c:formatCode>
                <c:ptCount val="85"/>
                <c:pt idx="0">
                  <c:v>161</c:v>
                </c:pt>
                <c:pt idx="1">
                  <c:v>173</c:v>
                </c:pt>
                <c:pt idx="2">
                  <c:v>78</c:v>
                </c:pt>
                <c:pt idx="3">
                  <c:v>132</c:v>
                </c:pt>
                <c:pt idx="4">
                  <c:v>174</c:v>
                </c:pt>
                <c:pt idx="5">
                  <c:v>154</c:v>
                </c:pt>
                <c:pt idx="6">
                  <c:v>52</c:v>
                </c:pt>
                <c:pt idx="7">
                  <c:v>56</c:v>
                </c:pt>
                <c:pt idx="8">
                  <c:v>151</c:v>
                </c:pt>
                <c:pt idx="9">
                  <c:v>55</c:v>
                </c:pt>
                <c:pt idx="10">
                  <c:v>61</c:v>
                </c:pt>
                <c:pt idx="11">
                  <c:v>198</c:v>
                </c:pt>
                <c:pt idx="12">
                  <c:v>163</c:v>
                </c:pt>
                <c:pt idx="13">
                  <c:v>130</c:v>
                </c:pt>
                <c:pt idx="14">
                  <c:v>162</c:v>
                </c:pt>
                <c:pt idx="15">
                  <c:v>77</c:v>
                </c:pt>
                <c:pt idx="16">
                  <c:v>111</c:v>
                </c:pt>
                <c:pt idx="17">
                  <c:v>146</c:v>
                </c:pt>
                <c:pt idx="18">
                  <c:v>135</c:v>
                </c:pt>
                <c:pt idx="19">
                  <c:v>177</c:v>
                </c:pt>
                <c:pt idx="20">
                  <c:v>192</c:v>
                </c:pt>
                <c:pt idx="21">
                  <c:v>71</c:v>
                </c:pt>
                <c:pt idx="22">
                  <c:v>99</c:v>
                </c:pt>
                <c:pt idx="23">
                  <c:v>193</c:v>
                </c:pt>
                <c:pt idx="24">
                  <c:v>185</c:v>
                </c:pt>
                <c:pt idx="25">
                  <c:v>53</c:v>
                </c:pt>
                <c:pt idx="26">
                  <c:v>183</c:v>
                </c:pt>
                <c:pt idx="27">
                  <c:v>82</c:v>
                </c:pt>
                <c:pt idx="28">
                  <c:v>62</c:v>
                </c:pt>
                <c:pt idx="29">
                  <c:v>103</c:v>
                </c:pt>
                <c:pt idx="30">
                  <c:v>54</c:v>
                </c:pt>
                <c:pt idx="31">
                  <c:v>58</c:v>
                </c:pt>
                <c:pt idx="32">
                  <c:v>93</c:v>
                </c:pt>
                <c:pt idx="33">
                  <c:v>137</c:v>
                </c:pt>
                <c:pt idx="34">
                  <c:v>150</c:v>
                </c:pt>
                <c:pt idx="35">
                  <c:v>104</c:v>
                </c:pt>
                <c:pt idx="36">
                  <c:v>129</c:v>
                </c:pt>
                <c:pt idx="37">
                  <c:v>114</c:v>
                </c:pt>
                <c:pt idx="38">
                  <c:v>175</c:v>
                </c:pt>
                <c:pt idx="39">
                  <c:v>118</c:v>
                </c:pt>
                <c:pt idx="40">
                  <c:v>119</c:v>
                </c:pt>
                <c:pt idx="41">
                  <c:v>188</c:v>
                </c:pt>
                <c:pt idx="42">
                  <c:v>195</c:v>
                </c:pt>
                <c:pt idx="43">
                  <c:v>85</c:v>
                </c:pt>
                <c:pt idx="44">
                  <c:v>124</c:v>
                </c:pt>
                <c:pt idx="45">
                  <c:v>81</c:v>
                </c:pt>
                <c:pt idx="46">
                  <c:v>180</c:v>
                </c:pt>
                <c:pt idx="47">
                  <c:v>64</c:v>
                </c:pt>
                <c:pt idx="48">
                  <c:v>182</c:v>
                </c:pt>
                <c:pt idx="49">
                  <c:v>110</c:v>
                </c:pt>
                <c:pt idx="50">
                  <c:v>152</c:v>
                </c:pt>
                <c:pt idx="51">
                  <c:v>167</c:v>
                </c:pt>
                <c:pt idx="52">
                  <c:v>145</c:v>
                </c:pt>
                <c:pt idx="53">
                  <c:v>168</c:v>
                </c:pt>
                <c:pt idx="54">
                  <c:v>123</c:v>
                </c:pt>
                <c:pt idx="55">
                  <c:v>156</c:v>
                </c:pt>
                <c:pt idx="56">
                  <c:v>128</c:v>
                </c:pt>
                <c:pt idx="57">
                  <c:v>127</c:v>
                </c:pt>
                <c:pt idx="58">
                  <c:v>191</c:v>
                </c:pt>
                <c:pt idx="59">
                  <c:v>115</c:v>
                </c:pt>
                <c:pt idx="60">
                  <c:v>108</c:v>
                </c:pt>
                <c:pt idx="61">
                  <c:v>197</c:v>
                </c:pt>
                <c:pt idx="62">
                  <c:v>126</c:v>
                </c:pt>
                <c:pt idx="63">
                  <c:v>142</c:v>
                </c:pt>
                <c:pt idx="64">
                  <c:v>147</c:v>
                </c:pt>
                <c:pt idx="65">
                  <c:v>189</c:v>
                </c:pt>
                <c:pt idx="66">
                  <c:v>125</c:v>
                </c:pt>
                <c:pt idx="67">
                  <c:v>83</c:v>
                </c:pt>
                <c:pt idx="68">
                  <c:v>89</c:v>
                </c:pt>
                <c:pt idx="69">
                  <c:v>148</c:v>
                </c:pt>
                <c:pt idx="70">
                  <c:v>187</c:v>
                </c:pt>
                <c:pt idx="71">
                  <c:v>76</c:v>
                </c:pt>
                <c:pt idx="72">
                  <c:v>67</c:v>
                </c:pt>
                <c:pt idx="73">
                  <c:v>94</c:v>
                </c:pt>
                <c:pt idx="74">
                  <c:v>88</c:v>
                </c:pt>
                <c:pt idx="75">
                  <c:v>176</c:v>
                </c:pt>
                <c:pt idx="76">
                  <c:v>80</c:v>
                </c:pt>
                <c:pt idx="77">
                  <c:v>143</c:v>
                </c:pt>
                <c:pt idx="78">
                  <c:v>87</c:v>
                </c:pt>
                <c:pt idx="79">
                  <c:v>92</c:v>
                </c:pt>
                <c:pt idx="80">
                  <c:v>59</c:v>
                </c:pt>
                <c:pt idx="81">
                  <c:v>79</c:v>
                </c:pt>
                <c:pt idx="82">
                  <c:v>74</c:v>
                </c:pt>
                <c:pt idx="83">
                  <c:v>194</c:v>
                </c:pt>
                <c:pt idx="84">
                  <c:v>73</c:v>
                </c:pt>
              </c:numCache>
            </c:numRef>
          </c:xVal>
          <c:yVal>
            <c:numRef>
              <c:f>'Embedded Gain-Loss'!$H$2:$H$86</c:f>
              <c:numCache>
                <c:formatCode>General</c:formatCode>
                <c:ptCount val="85"/>
                <c:pt idx="0">
                  <c:v>186.355216721586</c:v>
                </c:pt>
                <c:pt idx="1">
                  <c:v>168.68797161074</c:v>
                </c:pt>
                <c:pt idx="2">
                  <c:v>163.981125821358</c:v>
                </c:pt>
                <c:pt idx="3">
                  <c:v>161.627702926668</c:v>
                </c:pt>
                <c:pt idx="4">
                  <c:v>145.186889465167</c:v>
                </c:pt>
                <c:pt idx="5">
                  <c:v>128.51404839433</c:v>
                </c:pt>
                <c:pt idx="6">
                  <c:v>112.901904966171</c:v>
                </c:pt>
                <c:pt idx="7">
                  <c:v>110.051280051475</c:v>
                </c:pt>
                <c:pt idx="8">
                  <c:v>103.421919784741</c:v>
                </c:pt>
                <c:pt idx="9">
                  <c:v>96.7262659153391</c:v>
                </c:pt>
                <c:pt idx="10">
                  <c:v>88.0418039659173</c:v>
                </c:pt>
                <c:pt idx="11">
                  <c:v>79.5562228244974</c:v>
                </c:pt>
                <c:pt idx="12">
                  <c:v>68.1868699670482</c:v>
                </c:pt>
                <c:pt idx="13">
                  <c:v>64.8390430323474</c:v>
                </c:pt>
                <c:pt idx="14">
                  <c:v>60.9940140776415</c:v>
                </c:pt>
                <c:pt idx="15">
                  <c:v>59.933316434964</c:v>
                </c:pt>
                <c:pt idx="16">
                  <c:v>55.7568194669214</c:v>
                </c:pt>
                <c:pt idx="17">
                  <c:v>49.3263400081892</c:v>
                </c:pt>
                <c:pt idx="18">
                  <c:v>48.8954315908515</c:v>
                </c:pt>
                <c:pt idx="19">
                  <c:v>45.1829898414803</c:v>
                </c:pt>
                <c:pt idx="20">
                  <c:v>42.7301265427886</c:v>
                </c:pt>
                <c:pt idx="21">
                  <c:v>41.1722268801061</c:v>
                </c:pt>
                <c:pt idx="22">
                  <c:v>41.1059332774387</c:v>
                </c:pt>
                <c:pt idx="23">
                  <c:v>35.1726558387115</c:v>
                </c:pt>
                <c:pt idx="24">
                  <c:v>33.415875368027</c:v>
                </c:pt>
                <c:pt idx="25">
                  <c:v>32.3551777253495</c:v>
                </c:pt>
                <c:pt idx="26">
                  <c:v>30.7641312613333</c:v>
                </c:pt>
                <c:pt idx="27">
                  <c:v>30.5321036519976</c:v>
                </c:pt>
                <c:pt idx="28">
                  <c:v>22.9414861465868</c:v>
                </c:pt>
                <c:pt idx="29">
                  <c:v>12.7985649384834</c:v>
                </c:pt>
                <c:pt idx="30">
                  <c:v>9.88164642112035</c:v>
                </c:pt>
                <c:pt idx="31">
                  <c:v>9.68276561311832</c:v>
                </c:pt>
                <c:pt idx="32">
                  <c:v>8.42318716243881</c:v>
                </c:pt>
                <c:pt idx="33">
                  <c:v>8.09171914910209</c:v>
                </c:pt>
                <c:pt idx="34">
                  <c:v>7.76025113576538</c:v>
                </c:pt>
                <c:pt idx="35">
                  <c:v>1.95956090237292</c:v>
                </c:pt>
                <c:pt idx="36">
                  <c:v>-1.85232125099929</c:v>
                </c:pt>
                <c:pt idx="37">
                  <c:v>-2.31637646967069</c:v>
                </c:pt>
                <c:pt idx="38">
                  <c:v>-11.9289488564354</c:v>
                </c:pt>
                <c:pt idx="39">
                  <c:v>-21.243200031197</c:v>
                </c:pt>
                <c:pt idx="40">
                  <c:v>-22.1050168658725</c:v>
                </c:pt>
                <c:pt idx="41">
                  <c:v>-24.2595589525611</c:v>
                </c:pt>
                <c:pt idx="42">
                  <c:v>-30.1265427886209</c:v>
                </c:pt>
                <c:pt idx="43">
                  <c:v>-30.1928363912883</c:v>
                </c:pt>
                <c:pt idx="44">
                  <c:v>-32.5462592859789</c:v>
                </c:pt>
                <c:pt idx="45">
                  <c:v>-34.8665353793359</c:v>
                </c:pt>
                <c:pt idx="46">
                  <c:v>-35.662058611344</c:v>
                </c:pt>
                <c:pt idx="47">
                  <c:v>-36.2918478366838</c:v>
                </c:pt>
                <c:pt idx="48">
                  <c:v>-39.6396747713846</c:v>
                </c:pt>
                <c:pt idx="49">
                  <c:v>-40.004289586055</c:v>
                </c:pt>
                <c:pt idx="50">
                  <c:v>-40.4351980033927</c:v>
                </c:pt>
                <c:pt idx="51">
                  <c:v>-43.7830249380935</c:v>
                </c:pt>
                <c:pt idx="52">
                  <c:v>-45.0094565874393</c:v>
                </c:pt>
                <c:pt idx="53">
                  <c:v>-48.9539259461462</c:v>
                </c:pt>
                <c:pt idx="54">
                  <c:v>-53.1304229141888</c:v>
                </c:pt>
                <c:pt idx="55">
                  <c:v>-55.7158734182152</c:v>
                </c:pt>
                <c:pt idx="56">
                  <c:v>-57.7709751009028</c:v>
                </c:pt>
                <c:pt idx="57">
                  <c:v>-58.6990855382456</c:v>
                </c:pt>
                <c:pt idx="58">
                  <c:v>-61.1188020356036</c:v>
                </c:pt>
                <c:pt idx="59">
                  <c:v>-62.3783804862831</c:v>
                </c:pt>
                <c:pt idx="60">
                  <c:v>-66.4554370503246</c:v>
                </c:pt>
                <c:pt idx="61">
                  <c:v>-67.4829878916685</c:v>
                </c:pt>
                <c:pt idx="62">
                  <c:v>-68.0464835143409</c:v>
                </c:pt>
                <c:pt idx="63">
                  <c:v>-70.2673192036968</c:v>
                </c:pt>
                <c:pt idx="64">
                  <c:v>-73.4162653303956</c:v>
                </c:pt>
                <c:pt idx="65">
                  <c:v>-75.902275430421</c:v>
                </c:pt>
                <c:pt idx="66">
                  <c:v>-76.0680094370893</c:v>
                </c:pt>
                <c:pt idx="67">
                  <c:v>-78.8523407491177</c:v>
                </c:pt>
                <c:pt idx="68">
                  <c:v>-81.3052040478094</c:v>
                </c:pt>
                <c:pt idx="69">
                  <c:v>-82.5316356971552</c:v>
                </c:pt>
                <c:pt idx="70">
                  <c:v>-84.5204437771755</c:v>
                </c:pt>
                <c:pt idx="71">
                  <c:v>-87.3710686918712</c:v>
                </c:pt>
                <c:pt idx="72">
                  <c:v>-89.0284087585548</c:v>
                </c:pt>
                <c:pt idx="73">
                  <c:v>-91.4481252559128</c:v>
                </c:pt>
                <c:pt idx="74">
                  <c:v>-93.13861212393</c:v>
                </c:pt>
                <c:pt idx="75">
                  <c:v>-94.1993097666075</c:v>
                </c:pt>
                <c:pt idx="76">
                  <c:v>-95.260007409285</c:v>
                </c:pt>
                <c:pt idx="77">
                  <c:v>-97.7128707079767</c:v>
                </c:pt>
                <c:pt idx="78">
                  <c:v>-97.9117515159787</c:v>
                </c:pt>
                <c:pt idx="79">
                  <c:v>-97.9780451186461</c:v>
                </c:pt>
                <c:pt idx="80">
                  <c:v>-98.2100727279817</c:v>
                </c:pt>
                <c:pt idx="81">
                  <c:v>-98.4089535359838</c:v>
                </c:pt>
                <c:pt idx="82">
                  <c:v>-99.0387427613235</c:v>
                </c:pt>
                <c:pt idx="83">
                  <c:v>-99.3702107746602</c:v>
                </c:pt>
                <c:pt idx="84">
                  <c:v>-99.9668531986663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'Embedded Gain-Loss'!$D$1:$D$1</c:f>
              <c:strCache>
                <c:ptCount val="1"/>
                <c:pt idx="0">
                  <c:v>MAP – Base</c:v>
                </c:pt>
              </c:strCache>
            </c:strRef>
          </c:tx>
          <c:spPr>
            <a:solidFill>
              <a:srgbClr val="f58220"/>
            </a:solidFill>
            <a:ln w="10800">
              <a:solidFill>
                <a:srgbClr val="f58220"/>
              </a:solidFill>
              <a:round/>
            </a:ln>
          </c:spPr>
          <c:marker>
            <c:symbol val="triangle"/>
            <c:size val="5"/>
            <c:spPr>
              <a:solidFill>
                <a:srgbClr val="f582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'Embedded Gain-Loss'!$C$2:$C$86</c:f>
              <c:numCache>
                <c:formatCode>General</c:formatCode>
                <c:ptCount val="85"/>
                <c:pt idx="0">
                  <c:v>163</c:v>
                </c:pt>
                <c:pt idx="1">
                  <c:v>173</c:v>
                </c:pt>
                <c:pt idx="2">
                  <c:v>78</c:v>
                </c:pt>
                <c:pt idx="3">
                  <c:v>183</c:v>
                </c:pt>
                <c:pt idx="4">
                  <c:v>56</c:v>
                </c:pt>
                <c:pt idx="5">
                  <c:v>52</c:v>
                </c:pt>
                <c:pt idx="6">
                  <c:v>132</c:v>
                </c:pt>
                <c:pt idx="7">
                  <c:v>161</c:v>
                </c:pt>
                <c:pt idx="8">
                  <c:v>154</c:v>
                </c:pt>
                <c:pt idx="9">
                  <c:v>58</c:v>
                </c:pt>
                <c:pt idx="10">
                  <c:v>82</c:v>
                </c:pt>
                <c:pt idx="11">
                  <c:v>151</c:v>
                </c:pt>
                <c:pt idx="12">
                  <c:v>111</c:v>
                </c:pt>
                <c:pt idx="13">
                  <c:v>174</c:v>
                </c:pt>
                <c:pt idx="14">
                  <c:v>130</c:v>
                </c:pt>
                <c:pt idx="15">
                  <c:v>53</c:v>
                </c:pt>
                <c:pt idx="16">
                  <c:v>177</c:v>
                </c:pt>
                <c:pt idx="17">
                  <c:v>55</c:v>
                </c:pt>
                <c:pt idx="18">
                  <c:v>192</c:v>
                </c:pt>
                <c:pt idx="19">
                  <c:v>77</c:v>
                </c:pt>
                <c:pt idx="20">
                  <c:v>54</c:v>
                </c:pt>
                <c:pt idx="21">
                  <c:v>61</c:v>
                </c:pt>
                <c:pt idx="22">
                  <c:v>193</c:v>
                </c:pt>
                <c:pt idx="23">
                  <c:v>185</c:v>
                </c:pt>
                <c:pt idx="24">
                  <c:v>71</c:v>
                </c:pt>
                <c:pt idx="25">
                  <c:v>156</c:v>
                </c:pt>
                <c:pt idx="26">
                  <c:v>125</c:v>
                </c:pt>
                <c:pt idx="27">
                  <c:v>180</c:v>
                </c:pt>
                <c:pt idx="28">
                  <c:v>104</c:v>
                </c:pt>
                <c:pt idx="29">
                  <c:v>85</c:v>
                </c:pt>
                <c:pt idx="30">
                  <c:v>146</c:v>
                </c:pt>
                <c:pt idx="31">
                  <c:v>182</c:v>
                </c:pt>
                <c:pt idx="32">
                  <c:v>137</c:v>
                </c:pt>
                <c:pt idx="33">
                  <c:v>62</c:v>
                </c:pt>
                <c:pt idx="34">
                  <c:v>198</c:v>
                </c:pt>
                <c:pt idx="35">
                  <c:v>99</c:v>
                </c:pt>
                <c:pt idx="36">
                  <c:v>93</c:v>
                </c:pt>
                <c:pt idx="37">
                  <c:v>135</c:v>
                </c:pt>
                <c:pt idx="38">
                  <c:v>150</c:v>
                </c:pt>
                <c:pt idx="39">
                  <c:v>129</c:v>
                </c:pt>
                <c:pt idx="40">
                  <c:v>175</c:v>
                </c:pt>
                <c:pt idx="41">
                  <c:v>162</c:v>
                </c:pt>
                <c:pt idx="42">
                  <c:v>110</c:v>
                </c:pt>
                <c:pt idx="43">
                  <c:v>142</c:v>
                </c:pt>
                <c:pt idx="44">
                  <c:v>188</c:v>
                </c:pt>
                <c:pt idx="45">
                  <c:v>123</c:v>
                </c:pt>
                <c:pt idx="46">
                  <c:v>124</c:v>
                </c:pt>
                <c:pt idx="47">
                  <c:v>103</c:v>
                </c:pt>
                <c:pt idx="48">
                  <c:v>119</c:v>
                </c:pt>
                <c:pt idx="49">
                  <c:v>191</c:v>
                </c:pt>
                <c:pt idx="50">
                  <c:v>114</c:v>
                </c:pt>
                <c:pt idx="51">
                  <c:v>118</c:v>
                </c:pt>
                <c:pt idx="52">
                  <c:v>126</c:v>
                </c:pt>
                <c:pt idx="53">
                  <c:v>81</c:v>
                </c:pt>
                <c:pt idx="54">
                  <c:v>145</c:v>
                </c:pt>
                <c:pt idx="55">
                  <c:v>152</c:v>
                </c:pt>
                <c:pt idx="56">
                  <c:v>195</c:v>
                </c:pt>
                <c:pt idx="57">
                  <c:v>189</c:v>
                </c:pt>
                <c:pt idx="58">
                  <c:v>64</c:v>
                </c:pt>
                <c:pt idx="59">
                  <c:v>168</c:v>
                </c:pt>
                <c:pt idx="60">
                  <c:v>115</c:v>
                </c:pt>
                <c:pt idx="61">
                  <c:v>167</c:v>
                </c:pt>
                <c:pt idx="62">
                  <c:v>127</c:v>
                </c:pt>
                <c:pt idx="63">
                  <c:v>83</c:v>
                </c:pt>
                <c:pt idx="64">
                  <c:v>89</c:v>
                </c:pt>
                <c:pt idx="65">
                  <c:v>197</c:v>
                </c:pt>
                <c:pt idx="66">
                  <c:v>94</c:v>
                </c:pt>
                <c:pt idx="67">
                  <c:v>128</c:v>
                </c:pt>
                <c:pt idx="68">
                  <c:v>59</c:v>
                </c:pt>
                <c:pt idx="69">
                  <c:v>176</c:v>
                </c:pt>
                <c:pt idx="70">
                  <c:v>148</c:v>
                </c:pt>
                <c:pt idx="71">
                  <c:v>80</c:v>
                </c:pt>
                <c:pt idx="72">
                  <c:v>143</c:v>
                </c:pt>
                <c:pt idx="73">
                  <c:v>187</c:v>
                </c:pt>
                <c:pt idx="74">
                  <c:v>92</c:v>
                </c:pt>
                <c:pt idx="75">
                  <c:v>108</c:v>
                </c:pt>
                <c:pt idx="76">
                  <c:v>147</c:v>
                </c:pt>
                <c:pt idx="77">
                  <c:v>88</c:v>
                </c:pt>
                <c:pt idx="78">
                  <c:v>76</c:v>
                </c:pt>
                <c:pt idx="79">
                  <c:v>74</c:v>
                </c:pt>
                <c:pt idx="80">
                  <c:v>87</c:v>
                </c:pt>
                <c:pt idx="81">
                  <c:v>194</c:v>
                </c:pt>
                <c:pt idx="82">
                  <c:v>79</c:v>
                </c:pt>
                <c:pt idx="83">
                  <c:v>67</c:v>
                </c:pt>
                <c:pt idx="84">
                  <c:v>73</c:v>
                </c:pt>
              </c:numCache>
            </c:numRef>
          </c:xVal>
          <c:yVal>
            <c:numRef>
              <c:f>'Embedded Gain-Loss'!$G$2:$G$86</c:f>
              <c:numCache>
                <c:formatCode>General</c:formatCode>
                <c:ptCount val="85"/>
                <c:pt idx="0">
                  <c:v>195.967789108351</c:v>
                </c:pt>
                <c:pt idx="1">
                  <c:v>191.758145338975</c:v>
                </c:pt>
                <c:pt idx="2">
                  <c:v>177.239846354827</c:v>
                </c:pt>
                <c:pt idx="3">
                  <c:v>166.931191140055</c:v>
                </c:pt>
                <c:pt idx="4">
                  <c:v>150.755552089223</c:v>
                </c:pt>
                <c:pt idx="5">
                  <c:v>147.308284750522</c:v>
                </c:pt>
                <c:pt idx="6">
                  <c:v>145.186889465167</c:v>
                </c:pt>
                <c:pt idx="7">
                  <c:v>144.722834246495</c:v>
                </c:pt>
                <c:pt idx="8">
                  <c:v>144.026751418488</c:v>
                </c:pt>
                <c:pt idx="9">
                  <c:v>143.396962193148</c:v>
                </c:pt>
                <c:pt idx="10">
                  <c:v>143.363815391815</c:v>
                </c:pt>
                <c:pt idx="11">
                  <c:v>121.28804570359</c:v>
                </c:pt>
                <c:pt idx="12">
                  <c:v>110.217014058143</c:v>
                </c:pt>
                <c:pt idx="13">
                  <c:v>73.0594497630978</c:v>
                </c:pt>
                <c:pt idx="14">
                  <c:v>50.8510928695381</c:v>
                </c:pt>
                <c:pt idx="15">
                  <c:v>46.2105406828241</c:v>
                </c:pt>
                <c:pt idx="16">
                  <c:v>45.1829898414803</c:v>
                </c:pt>
                <c:pt idx="17">
                  <c:v>42.2992181254509</c:v>
                </c:pt>
                <c:pt idx="18">
                  <c:v>41.4374012907754</c:v>
                </c:pt>
                <c:pt idx="19">
                  <c:v>37.6586659387369</c:v>
                </c:pt>
                <c:pt idx="20">
                  <c:v>36.1670598787217</c:v>
                </c:pt>
                <c:pt idx="21">
                  <c:v>36.0676194747207</c:v>
                </c:pt>
                <c:pt idx="22">
                  <c:v>34.8080410240412</c:v>
                </c:pt>
                <c:pt idx="23">
                  <c:v>33.415875368027</c:v>
                </c:pt>
                <c:pt idx="24">
                  <c:v>29.0404975919824</c:v>
                </c:pt>
                <c:pt idx="25">
                  <c:v>23.9027433852633</c:v>
                </c:pt>
                <c:pt idx="26">
                  <c:v>16.1132450718505</c:v>
                </c:pt>
                <c:pt idx="27">
                  <c:v>14.9199602238384</c:v>
                </c:pt>
                <c:pt idx="28">
                  <c:v>14.8868134225047</c:v>
                </c:pt>
                <c:pt idx="29">
                  <c:v>12.235069315811</c:v>
                </c:pt>
                <c:pt idx="30">
                  <c:v>12.0693353091427</c:v>
                </c:pt>
                <c:pt idx="31">
                  <c:v>11.3401056798019</c:v>
                </c:pt>
                <c:pt idx="32">
                  <c:v>8.09171914910209</c:v>
                </c:pt>
                <c:pt idx="33">
                  <c:v>8.05857234776843</c:v>
                </c:pt>
                <c:pt idx="34">
                  <c:v>6.89843430108993</c:v>
                </c:pt>
                <c:pt idx="35">
                  <c:v>6.79899389708893</c:v>
                </c:pt>
                <c:pt idx="36">
                  <c:v>2.12529490904127</c:v>
                </c:pt>
                <c:pt idx="37">
                  <c:v>0.898863259695423</c:v>
                </c:pt>
                <c:pt idx="38">
                  <c:v>-1.0236512176575</c:v>
                </c:pt>
                <c:pt idx="39">
                  <c:v>-1.85232125099929</c:v>
                </c:pt>
                <c:pt idx="40">
                  <c:v>-3.94056973502059</c:v>
                </c:pt>
                <c:pt idx="41">
                  <c:v>-10.5367832004212</c:v>
                </c:pt>
                <c:pt idx="42">
                  <c:v>-12.8902060951118</c:v>
                </c:pt>
                <c:pt idx="43">
                  <c:v>-14.1497845457913</c:v>
                </c:pt>
                <c:pt idx="44">
                  <c:v>-19.1880983485094</c:v>
                </c:pt>
                <c:pt idx="45">
                  <c:v>-22.8010996938795</c:v>
                </c:pt>
                <c:pt idx="46">
                  <c:v>-24.7567609725662</c:v>
                </c:pt>
                <c:pt idx="47">
                  <c:v>-25.4528438005733</c:v>
                </c:pt>
                <c:pt idx="48">
                  <c:v>-28.0382943045996</c:v>
                </c:pt>
                <c:pt idx="49">
                  <c:v>-31.6181488486361</c:v>
                </c:pt>
                <c:pt idx="50">
                  <c:v>-32.4799656833116</c:v>
                </c:pt>
                <c:pt idx="51">
                  <c:v>-32.8114336966483</c:v>
                </c:pt>
                <c:pt idx="52">
                  <c:v>-34.1373057499951</c:v>
                </c:pt>
                <c:pt idx="53">
                  <c:v>-34.8665353793359</c:v>
                </c:pt>
                <c:pt idx="54">
                  <c:v>-38.0154815060347</c:v>
                </c:pt>
                <c:pt idx="55">
                  <c:v>-40.4351980033927</c:v>
                </c:pt>
                <c:pt idx="56">
                  <c:v>-41.1975744340671</c:v>
                </c:pt>
                <c:pt idx="57">
                  <c:v>-42.921208103418</c:v>
                </c:pt>
                <c:pt idx="58">
                  <c:v>-47.8269347008014</c:v>
                </c:pt>
                <c:pt idx="59">
                  <c:v>-50.4123852048277</c:v>
                </c:pt>
                <c:pt idx="60">
                  <c:v>-51.7051104568409</c:v>
                </c:pt>
                <c:pt idx="61">
                  <c:v>-57.6383878955681</c:v>
                </c:pt>
                <c:pt idx="62">
                  <c:v>-58.6990855382456</c:v>
                </c:pt>
                <c:pt idx="63">
                  <c:v>-62.4115272876167</c:v>
                </c:pt>
                <c:pt idx="64">
                  <c:v>-67.3504006863338</c:v>
                </c:pt>
                <c:pt idx="65">
                  <c:v>-67.4829878916685</c:v>
                </c:pt>
                <c:pt idx="66">
                  <c:v>-70.0684383956948</c:v>
                </c:pt>
                <c:pt idx="67">
                  <c:v>-76.101156238423</c:v>
                </c:pt>
                <c:pt idx="68">
                  <c:v>-80.841148829138</c:v>
                </c:pt>
                <c:pt idx="69">
                  <c:v>-80.940589233139</c:v>
                </c:pt>
                <c:pt idx="70">
                  <c:v>-82.5316356971552</c:v>
                </c:pt>
                <c:pt idx="71">
                  <c:v>-82.8962505118256</c:v>
                </c:pt>
                <c:pt idx="72">
                  <c:v>-83.0951313198277</c:v>
                </c:pt>
                <c:pt idx="73">
                  <c:v>-84.5204437771755</c:v>
                </c:pt>
                <c:pt idx="74">
                  <c:v>-84.5535905785092</c:v>
                </c:pt>
                <c:pt idx="75">
                  <c:v>-85.4154074131846</c:v>
                </c:pt>
                <c:pt idx="76">
                  <c:v>-86.5423986585295</c:v>
                </c:pt>
                <c:pt idx="77">
                  <c:v>-87.5368026985396</c:v>
                </c:pt>
                <c:pt idx="78">
                  <c:v>-88.7632343478854</c:v>
                </c:pt>
                <c:pt idx="79">
                  <c:v>-98.4752471386511</c:v>
                </c:pt>
                <c:pt idx="80">
                  <c:v>-99.3039171719929</c:v>
                </c:pt>
                <c:pt idx="81">
                  <c:v>-99.3702107746602</c:v>
                </c:pt>
                <c:pt idx="82">
                  <c:v>-99.4696511786613</c:v>
                </c:pt>
                <c:pt idx="83">
                  <c:v>-99.7348255893306</c:v>
                </c:pt>
                <c:pt idx="84">
                  <c:v>-99.900559595999</c:v>
                </c:pt>
              </c:numCache>
            </c:numRef>
          </c:yVal>
          <c:smooth val="0"/>
        </c:ser>
        <c:axId val="60947781"/>
        <c:axId val="27463477"/>
      </c:scatterChart>
      <c:valAx>
        <c:axId val="609477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7463477"/>
        <c:crosses val="min"/>
        <c:crossBetween val="midCat"/>
      </c:valAx>
      <c:valAx>
        <c:axId val="27463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09477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Gain/Loss by Gain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31706341268254"/>
          <c:y val="0.0951942552016203"/>
          <c:w val="0.791998399679936"/>
          <c:h val="0.82019885840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'Embedded Gain-Loss'!$B$1:$B$1</c:f>
              <c:strCache>
                <c:ptCount val="1"/>
                <c:pt idx="0">
                  <c:v>MAP – CBOW</c:v>
                </c:pt>
              </c:strCache>
            </c:strRef>
          </c:tx>
          <c:spPr>
            <a:solidFill>
              <a:srgbClr val="004586"/>
            </a:solidFill>
            <a:ln w="144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'Embedded Gain-Loss'!$F$2:$F$86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'Embedded Gain-Loss'!$H$2:$H$86</c:f>
              <c:numCache>
                <c:formatCode>General</c:formatCode>
                <c:ptCount val="85"/>
                <c:pt idx="0">
                  <c:v>186.355216721586</c:v>
                </c:pt>
                <c:pt idx="1">
                  <c:v>168.68797161074</c:v>
                </c:pt>
                <c:pt idx="2">
                  <c:v>163.981125821358</c:v>
                </c:pt>
                <c:pt idx="3">
                  <c:v>161.627702926668</c:v>
                </c:pt>
                <c:pt idx="4">
                  <c:v>145.186889465167</c:v>
                </c:pt>
                <c:pt idx="5">
                  <c:v>128.51404839433</c:v>
                </c:pt>
                <c:pt idx="6">
                  <c:v>112.901904966171</c:v>
                </c:pt>
                <c:pt idx="7">
                  <c:v>110.051280051475</c:v>
                </c:pt>
                <c:pt idx="8">
                  <c:v>103.421919784741</c:v>
                </c:pt>
                <c:pt idx="9">
                  <c:v>96.7262659153391</c:v>
                </c:pt>
                <c:pt idx="10">
                  <c:v>88.0418039659173</c:v>
                </c:pt>
                <c:pt idx="11">
                  <c:v>79.5562228244974</c:v>
                </c:pt>
                <c:pt idx="12">
                  <c:v>68.1868699670482</c:v>
                </c:pt>
                <c:pt idx="13">
                  <c:v>64.8390430323474</c:v>
                </c:pt>
                <c:pt idx="14">
                  <c:v>60.9940140776415</c:v>
                </c:pt>
                <c:pt idx="15">
                  <c:v>59.933316434964</c:v>
                </c:pt>
                <c:pt idx="16">
                  <c:v>55.7568194669214</c:v>
                </c:pt>
                <c:pt idx="17">
                  <c:v>49.3263400081892</c:v>
                </c:pt>
                <c:pt idx="18">
                  <c:v>48.8954315908515</c:v>
                </c:pt>
                <c:pt idx="19">
                  <c:v>45.1829898414803</c:v>
                </c:pt>
                <c:pt idx="20">
                  <c:v>42.7301265427886</c:v>
                </c:pt>
                <c:pt idx="21">
                  <c:v>41.1722268801061</c:v>
                </c:pt>
                <c:pt idx="22">
                  <c:v>41.1059332774387</c:v>
                </c:pt>
                <c:pt idx="23">
                  <c:v>35.1726558387115</c:v>
                </c:pt>
                <c:pt idx="24">
                  <c:v>33.415875368027</c:v>
                </c:pt>
                <c:pt idx="25">
                  <c:v>32.3551777253495</c:v>
                </c:pt>
                <c:pt idx="26">
                  <c:v>30.7641312613333</c:v>
                </c:pt>
                <c:pt idx="27">
                  <c:v>30.5321036519976</c:v>
                </c:pt>
                <c:pt idx="28">
                  <c:v>22.9414861465868</c:v>
                </c:pt>
                <c:pt idx="29">
                  <c:v>12.7985649384834</c:v>
                </c:pt>
                <c:pt idx="30">
                  <c:v>9.88164642112035</c:v>
                </c:pt>
                <c:pt idx="31">
                  <c:v>9.68276561311832</c:v>
                </c:pt>
                <c:pt idx="32">
                  <c:v>8.42318716243881</c:v>
                </c:pt>
                <c:pt idx="33">
                  <c:v>8.09171914910209</c:v>
                </c:pt>
                <c:pt idx="34">
                  <c:v>7.76025113576538</c:v>
                </c:pt>
                <c:pt idx="35">
                  <c:v>1.95956090237292</c:v>
                </c:pt>
                <c:pt idx="36">
                  <c:v>-1.85232125099929</c:v>
                </c:pt>
                <c:pt idx="37">
                  <c:v>-2.31637646967069</c:v>
                </c:pt>
                <c:pt idx="38">
                  <c:v>-11.9289488564354</c:v>
                </c:pt>
                <c:pt idx="39">
                  <c:v>-21.243200031197</c:v>
                </c:pt>
                <c:pt idx="40">
                  <c:v>-22.1050168658725</c:v>
                </c:pt>
                <c:pt idx="41">
                  <c:v>-24.2595589525611</c:v>
                </c:pt>
                <c:pt idx="42">
                  <c:v>-30.1265427886209</c:v>
                </c:pt>
                <c:pt idx="43">
                  <c:v>-30.1928363912883</c:v>
                </c:pt>
                <c:pt idx="44">
                  <c:v>-32.5462592859789</c:v>
                </c:pt>
                <c:pt idx="45">
                  <c:v>-34.8665353793359</c:v>
                </c:pt>
                <c:pt idx="46">
                  <c:v>-35.662058611344</c:v>
                </c:pt>
                <c:pt idx="47">
                  <c:v>-36.2918478366838</c:v>
                </c:pt>
                <c:pt idx="48">
                  <c:v>-39.6396747713846</c:v>
                </c:pt>
                <c:pt idx="49">
                  <c:v>-40.004289586055</c:v>
                </c:pt>
                <c:pt idx="50">
                  <c:v>-40.4351980033927</c:v>
                </c:pt>
                <c:pt idx="51">
                  <c:v>-43.7830249380935</c:v>
                </c:pt>
                <c:pt idx="52">
                  <c:v>-45.0094565874393</c:v>
                </c:pt>
                <c:pt idx="53">
                  <c:v>-48.9539259461462</c:v>
                </c:pt>
                <c:pt idx="54">
                  <c:v>-53.1304229141888</c:v>
                </c:pt>
                <c:pt idx="55">
                  <c:v>-55.7158734182152</c:v>
                </c:pt>
                <c:pt idx="56">
                  <c:v>-57.7709751009028</c:v>
                </c:pt>
                <c:pt idx="57">
                  <c:v>-58.6990855382456</c:v>
                </c:pt>
                <c:pt idx="58">
                  <c:v>-61.1188020356036</c:v>
                </c:pt>
                <c:pt idx="59">
                  <c:v>-62.3783804862831</c:v>
                </c:pt>
                <c:pt idx="60">
                  <c:v>-66.4554370503246</c:v>
                </c:pt>
                <c:pt idx="61">
                  <c:v>-67.4829878916685</c:v>
                </c:pt>
                <c:pt idx="62">
                  <c:v>-68.0464835143409</c:v>
                </c:pt>
                <c:pt idx="63">
                  <c:v>-70.2673192036968</c:v>
                </c:pt>
                <c:pt idx="64">
                  <c:v>-73.4162653303956</c:v>
                </c:pt>
                <c:pt idx="65">
                  <c:v>-75.902275430421</c:v>
                </c:pt>
                <c:pt idx="66">
                  <c:v>-76.0680094370893</c:v>
                </c:pt>
                <c:pt idx="67">
                  <c:v>-78.8523407491177</c:v>
                </c:pt>
                <c:pt idx="68">
                  <c:v>-81.3052040478094</c:v>
                </c:pt>
                <c:pt idx="69">
                  <c:v>-82.5316356971552</c:v>
                </c:pt>
                <c:pt idx="70">
                  <c:v>-84.5204437771755</c:v>
                </c:pt>
                <c:pt idx="71">
                  <c:v>-87.3710686918712</c:v>
                </c:pt>
                <c:pt idx="72">
                  <c:v>-89.0284087585548</c:v>
                </c:pt>
                <c:pt idx="73">
                  <c:v>-91.4481252559128</c:v>
                </c:pt>
                <c:pt idx="74">
                  <c:v>-93.13861212393</c:v>
                </c:pt>
                <c:pt idx="75">
                  <c:v>-94.1993097666075</c:v>
                </c:pt>
                <c:pt idx="76">
                  <c:v>-95.260007409285</c:v>
                </c:pt>
                <c:pt idx="77">
                  <c:v>-97.7128707079767</c:v>
                </c:pt>
                <c:pt idx="78">
                  <c:v>-97.9117515159787</c:v>
                </c:pt>
                <c:pt idx="79">
                  <c:v>-97.9780451186461</c:v>
                </c:pt>
                <c:pt idx="80">
                  <c:v>-98.2100727279817</c:v>
                </c:pt>
                <c:pt idx="81">
                  <c:v>-98.4089535359838</c:v>
                </c:pt>
                <c:pt idx="82">
                  <c:v>-99.0387427613235</c:v>
                </c:pt>
                <c:pt idx="83">
                  <c:v>-99.3702107746602</c:v>
                </c:pt>
                <c:pt idx="84">
                  <c:v>-99.9668531986663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'Embedded Gain-Loss'!$D$1:$D$1</c:f>
              <c:strCache>
                <c:ptCount val="1"/>
                <c:pt idx="0">
                  <c:v>MAP – Base</c:v>
                </c:pt>
              </c:strCache>
            </c:strRef>
          </c:tx>
          <c:spPr>
            <a:solidFill>
              <a:srgbClr val="f58220"/>
            </a:solidFill>
            <a:ln w="10800">
              <a:solidFill>
                <a:srgbClr val="f58220"/>
              </a:solidFill>
              <a:round/>
            </a:ln>
          </c:spPr>
          <c:marker>
            <c:symbol val="triangle"/>
            <c:size val="5"/>
            <c:spPr>
              <a:solidFill>
                <a:srgbClr val="f582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'Embedded Gain-Loss'!$F$2:$F$86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'Embedded Gain-Loss'!$G$2:$G$86</c:f>
              <c:numCache>
                <c:formatCode>General</c:formatCode>
                <c:ptCount val="85"/>
                <c:pt idx="0">
                  <c:v>195.967789108351</c:v>
                </c:pt>
                <c:pt idx="1">
                  <c:v>191.758145338975</c:v>
                </c:pt>
                <c:pt idx="2">
                  <c:v>177.239846354827</c:v>
                </c:pt>
                <c:pt idx="3">
                  <c:v>166.931191140055</c:v>
                </c:pt>
                <c:pt idx="4">
                  <c:v>150.755552089223</c:v>
                </c:pt>
                <c:pt idx="5">
                  <c:v>147.308284750522</c:v>
                </c:pt>
                <c:pt idx="6">
                  <c:v>145.186889465167</c:v>
                </c:pt>
                <c:pt idx="7">
                  <c:v>144.722834246495</c:v>
                </c:pt>
                <c:pt idx="8">
                  <c:v>144.026751418488</c:v>
                </c:pt>
                <c:pt idx="9">
                  <c:v>143.396962193148</c:v>
                </c:pt>
                <c:pt idx="10">
                  <c:v>143.363815391815</c:v>
                </c:pt>
                <c:pt idx="11">
                  <c:v>121.28804570359</c:v>
                </c:pt>
                <c:pt idx="12">
                  <c:v>110.217014058143</c:v>
                </c:pt>
                <c:pt idx="13">
                  <c:v>73.0594497630978</c:v>
                </c:pt>
                <c:pt idx="14">
                  <c:v>50.8510928695381</c:v>
                </c:pt>
                <c:pt idx="15">
                  <c:v>46.2105406828241</c:v>
                </c:pt>
                <c:pt idx="16">
                  <c:v>45.1829898414803</c:v>
                </c:pt>
                <c:pt idx="17">
                  <c:v>42.2992181254509</c:v>
                </c:pt>
                <c:pt idx="18">
                  <c:v>41.4374012907754</c:v>
                </c:pt>
                <c:pt idx="19">
                  <c:v>37.6586659387369</c:v>
                </c:pt>
                <c:pt idx="20">
                  <c:v>36.1670598787217</c:v>
                </c:pt>
                <c:pt idx="21">
                  <c:v>36.0676194747207</c:v>
                </c:pt>
                <c:pt idx="22">
                  <c:v>34.8080410240412</c:v>
                </c:pt>
                <c:pt idx="23">
                  <c:v>33.415875368027</c:v>
                </c:pt>
                <c:pt idx="24">
                  <c:v>29.0404975919824</c:v>
                </c:pt>
                <c:pt idx="25">
                  <c:v>23.9027433852633</c:v>
                </c:pt>
                <c:pt idx="26">
                  <c:v>16.1132450718505</c:v>
                </c:pt>
                <c:pt idx="27">
                  <c:v>14.9199602238384</c:v>
                </c:pt>
                <c:pt idx="28">
                  <c:v>14.8868134225047</c:v>
                </c:pt>
                <c:pt idx="29">
                  <c:v>12.235069315811</c:v>
                </c:pt>
                <c:pt idx="30">
                  <c:v>12.0693353091427</c:v>
                </c:pt>
                <c:pt idx="31">
                  <c:v>11.3401056798019</c:v>
                </c:pt>
                <c:pt idx="32">
                  <c:v>8.09171914910209</c:v>
                </c:pt>
                <c:pt idx="33">
                  <c:v>8.05857234776843</c:v>
                </c:pt>
                <c:pt idx="34">
                  <c:v>6.89843430108993</c:v>
                </c:pt>
                <c:pt idx="35">
                  <c:v>6.79899389708893</c:v>
                </c:pt>
                <c:pt idx="36">
                  <c:v>2.12529490904127</c:v>
                </c:pt>
                <c:pt idx="37">
                  <c:v>0.898863259695423</c:v>
                </c:pt>
                <c:pt idx="38">
                  <c:v>-1.0236512176575</c:v>
                </c:pt>
                <c:pt idx="39">
                  <c:v>-1.85232125099929</c:v>
                </c:pt>
                <c:pt idx="40">
                  <c:v>-3.94056973502059</c:v>
                </c:pt>
                <c:pt idx="41">
                  <c:v>-10.5367832004212</c:v>
                </c:pt>
                <c:pt idx="42">
                  <c:v>-12.8902060951118</c:v>
                </c:pt>
                <c:pt idx="43">
                  <c:v>-14.1497845457913</c:v>
                </c:pt>
                <c:pt idx="44">
                  <c:v>-19.1880983485094</c:v>
                </c:pt>
                <c:pt idx="45">
                  <c:v>-22.8010996938795</c:v>
                </c:pt>
                <c:pt idx="46">
                  <c:v>-24.7567609725662</c:v>
                </c:pt>
                <c:pt idx="47">
                  <c:v>-25.4528438005733</c:v>
                </c:pt>
                <c:pt idx="48">
                  <c:v>-28.0382943045996</c:v>
                </c:pt>
                <c:pt idx="49">
                  <c:v>-31.6181488486361</c:v>
                </c:pt>
                <c:pt idx="50">
                  <c:v>-32.4799656833116</c:v>
                </c:pt>
                <c:pt idx="51">
                  <c:v>-32.8114336966483</c:v>
                </c:pt>
                <c:pt idx="52">
                  <c:v>-34.1373057499951</c:v>
                </c:pt>
                <c:pt idx="53">
                  <c:v>-34.8665353793359</c:v>
                </c:pt>
                <c:pt idx="54">
                  <c:v>-38.0154815060347</c:v>
                </c:pt>
                <c:pt idx="55">
                  <c:v>-40.4351980033927</c:v>
                </c:pt>
                <c:pt idx="56">
                  <c:v>-41.1975744340671</c:v>
                </c:pt>
                <c:pt idx="57">
                  <c:v>-42.921208103418</c:v>
                </c:pt>
                <c:pt idx="58">
                  <c:v>-47.8269347008014</c:v>
                </c:pt>
                <c:pt idx="59">
                  <c:v>-50.4123852048277</c:v>
                </c:pt>
                <c:pt idx="60">
                  <c:v>-51.7051104568409</c:v>
                </c:pt>
                <c:pt idx="61">
                  <c:v>-57.6383878955681</c:v>
                </c:pt>
                <c:pt idx="62">
                  <c:v>-58.6990855382456</c:v>
                </c:pt>
                <c:pt idx="63">
                  <c:v>-62.4115272876167</c:v>
                </c:pt>
                <c:pt idx="64">
                  <c:v>-67.3504006863338</c:v>
                </c:pt>
                <c:pt idx="65">
                  <c:v>-67.4829878916685</c:v>
                </c:pt>
                <c:pt idx="66">
                  <c:v>-70.0684383956948</c:v>
                </c:pt>
                <c:pt idx="67">
                  <c:v>-76.101156238423</c:v>
                </c:pt>
                <c:pt idx="68">
                  <c:v>-80.841148829138</c:v>
                </c:pt>
                <c:pt idx="69">
                  <c:v>-80.940589233139</c:v>
                </c:pt>
                <c:pt idx="70">
                  <c:v>-82.5316356971552</c:v>
                </c:pt>
                <c:pt idx="71">
                  <c:v>-82.8962505118256</c:v>
                </c:pt>
                <c:pt idx="72">
                  <c:v>-83.0951313198277</c:v>
                </c:pt>
                <c:pt idx="73">
                  <c:v>-84.5204437771755</c:v>
                </c:pt>
                <c:pt idx="74">
                  <c:v>-84.5535905785092</c:v>
                </c:pt>
                <c:pt idx="75">
                  <c:v>-85.4154074131846</c:v>
                </c:pt>
                <c:pt idx="76">
                  <c:v>-86.5423986585295</c:v>
                </c:pt>
                <c:pt idx="77">
                  <c:v>-87.5368026985396</c:v>
                </c:pt>
                <c:pt idx="78">
                  <c:v>-88.7632343478854</c:v>
                </c:pt>
                <c:pt idx="79">
                  <c:v>-98.4752471386511</c:v>
                </c:pt>
                <c:pt idx="80">
                  <c:v>-99.3039171719929</c:v>
                </c:pt>
                <c:pt idx="81">
                  <c:v>-99.3702107746602</c:v>
                </c:pt>
                <c:pt idx="82">
                  <c:v>-99.4696511786613</c:v>
                </c:pt>
                <c:pt idx="83">
                  <c:v>-99.7348255893306</c:v>
                </c:pt>
                <c:pt idx="84">
                  <c:v>-99.900559595999</c:v>
                </c:pt>
              </c:numCache>
            </c:numRef>
          </c:yVal>
          <c:smooth val="0"/>
        </c:ser>
        <c:axId val="89520924"/>
        <c:axId val="28089849"/>
      </c:scatterChart>
      <c:valAx>
        <c:axId val="895209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8089849"/>
        <c:crosses val="min"/>
        <c:crossBetween val="midCat"/>
      </c:valAx>
      <c:valAx>
        <c:axId val="280898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95209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CBOW + TF-IDF G/L By Bracket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'Embedded Gain-Loss'!$L$3</c:f>
              <c:strCache>
                <c:ptCount val="1"/>
                <c:pt idx="0">
                  <c:v>TF-IDF Base</c:v>
                </c:pt>
              </c:strCache>
            </c:strRef>
          </c:tx>
          <c:spPr>
            <a:solidFill>
              <a:srgbClr val="f582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'Embedded Gain-Loss'!$K$4:$K$11</c:f>
              <c:strCache>
                <c:ptCount val="8"/>
                <c:pt idx="0">
                  <c:v>&gt;100%</c:v>
                </c:pt>
                <c:pt idx="1">
                  <c:v>&gt;75%</c:v>
                </c:pt>
                <c:pt idx="2">
                  <c:v>&gt;50%</c:v>
                </c:pt>
                <c:pt idx="3">
                  <c:v>&gt;25%</c:v>
                </c:pt>
                <c:pt idx="4">
                  <c:v>&gt;0%</c:v>
                </c:pt>
                <c:pt idx="5">
                  <c:v>&gt;-25%</c:v>
                </c:pt>
                <c:pt idx="6">
                  <c:v>&gt;50%</c:v>
                </c:pt>
                <c:pt idx="7">
                  <c:v>&gt;-75%</c:v>
                </c:pt>
              </c:strCache>
            </c:strRef>
          </c:cat>
          <c:val>
            <c:numRef>
              <c:f>'Embedded Gain-Loss'!$L$4:$L$11</c:f>
              <c:numCache>
                <c:formatCode>General</c:formatCode>
                <c:ptCount val="8"/>
                <c:pt idx="0">
                  <c:v>13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tx>
            <c:strRef>
              <c:f>'Embedded Gain-Loss'!$M$3</c:f>
              <c:strCache>
                <c:ptCount val="1"/>
                <c:pt idx="0">
                  <c:v>CBOW Results</c:v>
                </c:pt>
              </c:strCache>
            </c:strRef>
          </c:tx>
          <c:spPr>
            <a:solidFill>
              <a:srgbClr val="21409a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'Embedded Gain-Loss'!$K$4:$K$11</c:f>
              <c:strCache>
                <c:ptCount val="8"/>
                <c:pt idx="0">
                  <c:v>&gt;100%</c:v>
                </c:pt>
                <c:pt idx="1">
                  <c:v>&gt;75%</c:v>
                </c:pt>
                <c:pt idx="2">
                  <c:v>&gt;50%</c:v>
                </c:pt>
                <c:pt idx="3">
                  <c:v>&gt;25%</c:v>
                </c:pt>
                <c:pt idx="4">
                  <c:v>&gt;0%</c:v>
                </c:pt>
                <c:pt idx="5">
                  <c:v>&gt;-25%</c:v>
                </c:pt>
                <c:pt idx="6">
                  <c:v>&gt;50%</c:v>
                </c:pt>
                <c:pt idx="7">
                  <c:v>&gt;-75%</c:v>
                </c:pt>
              </c:strCache>
            </c:strRef>
          </c:cat>
          <c:val>
            <c:numRef>
              <c:f>'Embedded Gain-Loss'!$M$4:$M$11</c:f>
              <c:numCache>
                <c:formatCode>General</c:formatCode>
                <c:ptCount val="8"/>
                <c:pt idx="0">
                  <c:v>9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</c:ser>
        <c:gapWidth val="100"/>
        <c:overlap val="0"/>
        <c:axId val="1226229"/>
        <c:axId val="11446884"/>
      </c:barChart>
      <c:catAx>
        <c:axId val="12262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1446884"/>
        <c:crosses val="autoZero"/>
        <c:auto val="1"/>
        <c:lblAlgn val="ctr"/>
        <c:lblOffset val="100"/>
      </c:catAx>
      <c:valAx>
        <c:axId val="114468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2262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87120</xdr:colOff>
      <xdr:row>5</xdr:row>
      <xdr:rowOff>79560</xdr:rowOff>
    </xdr:from>
    <xdr:to>
      <xdr:col>35</xdr:col>
      <xdr:colOff>101520</xdr:colOff>
      <xdr:row>30</xdr:row>
      <xdr:rowOff>110520</xdr:rowOff>
    </xdr:to>
    <xdr:graphicFrame>
      <xdr:nvGraphicFramePr>
        <xdr:cNvPr id="0" name=""/>
        <xdr:cNvGraphicFramePr/>
      </xdr:nvGraphicFramePr>
      <xdr:xfrm>
        <a:off x="20171520" y="899640"/>
        <a:ext cx="9767880" cy="41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668520</xdr:colOff>
      <xdr:row>47</xdr:row>
      <xdr:rowOff>153720</xdr:rowOff>
    </xdr:from>
    <xdr:to>
      <xdr:col>22</xdr:col>
      <xdr:colOff>681840</xdr:colOff>
      <xdr:row>72</xdr:row>
      <xdr:rowOff>152640</xdr:rowOff>
    </xdr:to>
    <xdr:graphicFrame>
      <xdr:nvGraphicFramePr>
        <xdr:cNvPr id="1" name=""/>
        <xdr:cNvGraphicFramePr/>
      </xdr:nvGraphicFramePr>
      <xdr:xfrm>
        <a:off x="10186200" y="7849080"/>
        <a:ext cx="9767160" cy="41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271080</xdr:colOff>
      <xdr:row>14</xdr:row>
      <xdr:rowOff>54720</xdr:rowOff>
    </xdr:from>
    <xdr:to>
      <xdr:col>20</xdr:col>
      <xdr:colOff>486720</xdr:colOff>
      <xdr:row>40</xdr:row>
      <xdr:rowOff>39240</xdr:rowOff>
    </xdr:to>
    <xdr:graphicFrame>
      <xdr:nvGraphicFramePr>
        <xdr:cNvPr id="2" name=""/>
        <xdr:cNvGraphicFramePr/>
      </xdr:nvGraphicFramePr>
      <xdr:xfrm>
        <a:off x="10601640" y="2347560"/>
        <a:ext cx="7530840" cy="423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413640</xdr:colOff>
      <xdr:row>2</xdr:row>
      <xdr:rowOff>73800</xdr:rowOff>
    </xdr:from>
    <xdr:to>
      <xdr:col>41</xdr:col>
      <xdr:colOff>264960</xdr:colOff>
      <xdr:row>34</xdr:row>
      <xdr:rowOff>162360</xdr:rowOff>
    </xdr:to>
    <xdr:graphicFrame>
      <xdr:nvGraphicFramePr>
        <xdr:cNvPr id="3" name=""/>
        <xdr:cNvGraphicFramePr/>
      </xdr:nvGraphicFramePr>
      <xdr:xfrm>
        <a:off x="23056920" y="398880"/>
        <a:ext cx="12043440" cy="52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804960</xdr:colOff>
      <xdr:row>49</xdr:row>
      <xdr:rowOff>14400</xdr:rowOff>
    </xdr:from>
    <xdr:to>
      <xdr:col>25</xdr:col>
      <xdr:colOff>49320</xdr:colOff>
      <xdr:row>73</xdr:row>
      <xdr:rowOff>23040</xdr:rowOff>
    </xdr:to>
    <xdr:graphicFrame>
      <xdr:nvGraphicFramePr>
        <xdr:cNvPr id="4" name=""/>
        <xdr:cNvGraphicFramePr/>
      </xdr:nvGraphicFramePr>
      <xdr:xfrm>
        <a:off x="12881880" y="7979760"/>
        <a:ext cx="8997840" cy="390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643320</xdr:colOff>
      <xdr:row>2</xdr:row>
      <xdr:rowOff>80640</xdr:rowOff>
    </xdr:from>
    <xdr:to>
      <xdr:col>24</xdr:col>
      <xdr:colOff>17640</xdr:colOff>
      <xdr:row>28</xdr:row>
      <xdr:rowOff>73800</xdr:rowOff>
    </xdr:to>
    <xdr:graphicFrame>
      <xdr:nvGraphicFramePr>
        <xdr:cNvPr id="5" name=""/>
        <xdr:cNvGraphicFramePr/>
      </xdr:nvGraphicFramePr>
      <xdr:xfrm>
        <a:off x="13533120" y="405720"/>
        <a:ext cx="7502040" cy="421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79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103</v>
      </c>
      <c r="C2" s="0" t="n">
        <v>0.2284</v>
      </c>
    </row>
    <row r="3" customFormat="false" ht="12.8" hidden="false" customHeight="false" outlineLevel="0" collapsed="false">
      <c r="A3" s="0" t="s">
        <v>3</v>
      </c>
      <c r="B3" s="0" t="n">
        <v>104</v>
      </c>
      <c r="C3" s="0" t="n">
        <v>0.3499</v>
      </c>
    </row>
    <row r="4" customFormat="false" ht="12.8" hidden="false" customHeight="false" outlineLevel="0" collapsed="false">
      <c r="A4" s="0" t="s">
        <v>3</v>
      </c>
      <c r="B4" s="0" t="n">
        <v>108</v>
      </c>
      <c r="C4" s="0" t="n">
        <v>0.0433</v>
      </c>
    </row>
    <row r="5" customFormat="false" ht="12.8" hidden="false" customHeight="false" outlineLevel="0" collapsed="false">
      <c r="A5" s="0" t="s">
        <v>3</v>
      </c>
      <c r="B5" s="0" t="n">
        <v>110</v>
      </c>
      <c r="C5" s="0" t="n">
        <v>0.2476</v>
      </c>
      <c r="F5" s="1" t="s">
        <v>3</v>
      </c>
      <c r="G5" s="1" t="s">
        <v>4</v>
      </c>
      <c r="H5" s="1" t="n">
        <v>0.3001</v>
      </c>
    </row>
    <row r="6" customFormat="false" ht="12.8" hidden="false" customHeight="false" outlineLevel="0" collapsed="false">
      <c r="A6" s="0" t="s">
        <v>3</v>
      </c>
      <c r="B6" s="0" t="n">
        <v>111</v>
      </c>
      <c r="C6" s="0" t="n">
        <v>0.6329</v>
      </c>
    </row>
    <row r="7" customFormat="false" ht="12.8" hidden="false" customHeight="false" outlineLevel="0" collapsed="false">
      <c r="A7" s="0" t="s">
        <v>3</v>
      </c>
      <c r="B7" s="0" t="n">
        <v>114</v>
      </c>
      <c r="C7" s="0" t="n">
        <v>0.2051</v>
      </c>
    </row>
    <row r="8" customFormat="false" ht="12.8" hidden="false" customHeight="false" outlineLevel="0" collapsed="false">
      <c r="A8" s="0" t="s">
        <v>3</v>
      </c>
      <c r="B8" s="0" t="n">
        <v>115</v>
      </c>
      <c r="C8" s="0" t="n">
        <v>0.1516</v>
      </c>
    </row>
    <row r="9" customFormat="false" ht="12.8" hidden="false" customHeight="false" outlineLevel="0" collapsed="false">
      <c r="A9" s="0" t="s">
        <v>3</v>
      </c>
      <c r="B9" s="0" t="n">
        <v>118</v>
      </c>
      <c r="C9" s="0" t="n">
        <v>0.2135</v>
      </c>
    </row>
    <row r="10" customFormat="false" ht="12.8" hidden="false" customHeight="false" outlineLevel="0" collapsed="false">
      <c r="A10" s="0" t="s">
        <v>3</v>
      </c>
      <c r="B10" s="0" t="n">
        <v>119</v>
      </c>
      <c r="C10" s="0" t="n">
        <v>0.2181</v>
      </c>
    </row>
    <row r="11" customFormat="false" ht="12.8" hidden="false" customHeight="false" outlineLevel="0" collapsed="false">
      <c r="A11" s="0" t="s">
        <v>3</v>
      </c>
      <c r="B11" s="0" t="n">
        <v>123</v>
      </c>
      <c r="C11" s="0" t="n">
        <v>0.2432</v>
      </c>
    </row>
    <row r="12" customFormat="false" ht="12.8" hidden="false" customHeight="false" outlineLevel="0" collapsed="false">
      <c r="A12" s="0" t="s">
        <v>3</v>
      </c>
      <c r="B12" s="0" t="n">
        <v>124</v>
      </c>
      <c r="C12" s="0" t="n">
        <v>0.2267</v>
      </c>
    </row>
    <row r="13" customFormat="false" ht="12.8" hidden="false" customHeight="false" outlineLevel="0" collapsed="false">
      <c r="A13" s="0" t="s">
        <v>3</v>
      </c>
      <c r="B13" s="0" t="n">
        <v>125</v>
      </c>
      <c r="C13" s="0" t="n">
        <v>0.3796</v>
      </c>
    </row>
    <row r="14" customFormat="false" ht="12.8" hidden="false" customHeight="false" outlineLevel="0" collapsed="false">
      <c r="A14" s="0" t="s">
        <v>3</v>
      </c>
      <c r="B14" s="0" t="n">
        <v>126</v>
      </c>
      <c r="C14" s="0" t="n">
        <v>0.1949</v>
      </c>
    </row>
    <row r="15" customFormat="false" ht="12.8" hidden="false" customHeight="false" outlineLevel="0" collapsed="false">
      <c r="A15" s="0" t="s">
        <v>3</v>
      </c>
      <c r="B15" s="0" t="n">
        <v>127</v>
      </c>
      <c r="C15" s="0" t="n">
        <v>0.1249</v>
      </c>
    </row>
    <row r="16" customFormat="false" ht="12.8" hidden="false" customHeight="false" outlineLevel="0" collapsed="false">
      <c r="A16" s="0" t="s">
        <v>3</v>
      </c>
      <c r="B16" s="0" t="n">
        <v>128</v>
      </c>
      <c r="C16" s="0" t="n">
        <v>0.0459</v>
      </c>
    </row>
    <row r="17" customFormat="false" ht="12.8" hidden="false" customHeight="false" outlineLevel="0" collapsed="false">
      <c r="A17" s="0" t="s">
        <v>3</v>
      </c>
      <c r="B17" s="0" t="n">
        <v>129</v>
      </c>
      <c r="C17" s="0" t="n">
        <v>0.2935</v>
      </c>
    </row>
    <row r="18" customFormat="false" ht="12.8" hidden="false" customHeight="false" outlineLevel="0" collapsed="false">
      <c r="A18" s="0" t="s">
        <v>3</v>
      </c>
      <c r="B18" s="0" t="n">
        <v>130</v>
      </c>
      <c r="C18" s="0" t="n">
        <v>0.457</v>
      </c>
    </row>
    <row r="19" customFormat="false" ht="12.8" hidden="false" customHeight="false" outlineLevel="0" collapsed="false">
      <c r="A19" s="0" t="s">
        <v>3</v>
      </c>
      <c r="B19" s="0" t="n">
        <v>132</v>
      </c>
      <c r="C19" s="0" t="n">
        <v>0.7415</v>
      </c>
    </row>
    <row r="20" customFormat="false" ht="12.8" hidden="false" customHeight="false" outlineLevel="0" collapsed="false">
      <c r="A20" s="0" t="s">
        <v>3</v>
      </c>
      <c r="B20" s="0" t="n">
        <v>135</v>
      </c>
      <c r="C20" s="0" t="n">
        <v>0.3093</v>
      </c>
    </row>
    <row r="21" customFormat="false" ht="12.8" hidden="false" customHeight="false" outlineLevel="0" collapsed="false">
      <c r="A21" s="0" t="s">
        <v>3</v>
      </c>
      <c r="B21" s="0" t="n">
        <v>137</v>
      </c>
      <c r="C21" s="0" t="n">
        <v>0.3302</v>
      </c>
    </row>
    <row r="22" customFormat="false" ht="12.8" hidden="false" customHeight="false" outlineLevel="0" collapsed="false">
      <c r="A22" s="0" t="s">
        <v>3</v>
      </c>
      <c r="B22" s="0" t="n">
        <v>142</v>
      </c>
      <c r="C22" s="0" t="n">
        <v>0.2547</v>
      </c>
    </row>
    <row r="23" customFormat="false" ht="12.8" hidden="false" customHeight="false" outlineLevel="0" collapsed="false">
      <c r="A23" s="0" t="s">
        <v>3</v>
      </c>
      <c r="B23" s="0" t="n">
        <v>143</v>
      </c>
      <c r="C23" s="0" t="n">
        <v>0.0525</v>
      </c>
    </row>
    <row r="24" customFormat="false" ht="12.8" hidden="false" customHeight="false" outlineLevel="0" collapsed="false">
      <c r="A24" s="0" t="s">
        <v>3</v>
      </c>
      <c r="B24" s="0" t="n">
        <v>145</v>
      </c>
      <c r="C24" s="0" t="n">
        <v>0.1864</v>
      </c>
    </row>
    <row r="25" customFormat="false" ht="12.8" hidden="false" customHeight="false" outlineLevel="0" collapsed="false">
      <c r="A25" s="0" t="s">
        <v>3</v>
      </c>
      <c r="B25" s="0" t="n">
        <v>146</v>
      </c>
      <c r="C25" s="0" t="n">
        <v>0.3539</v>
      </c>
    </row>
    <row r="26" customFormat="false" ht="12.8" hidden="false" customHeight="false" outlineLevel="0" collapsed="false">
      <c r="A26" s="0" t="s">
        <v>3</v>
      </c>
      <c r="B26" s="0" t="n">
        <v>147</v>
      </c>
      <c r="C26" s="0" t="n">
        <v>0.0358</v>
      </c>
    </row>
    <row r="27" customFormat="false" ht="12.8" hidden="false" customHeight="false" outlineLevel="0" collapsed="false">
      <c r="A27" s="0" t="s">
        <v>3</v>
      </c>
      <c r="B27" s="0" t="n">
        <v>148</v>
      </c>
      <c r="C27" s="0" t="n">
        <v>0.0528</v>
      </c>
    </row>
    <row r="28" customFormat="false" ht="12.8" hidden="false" customHeight="false" outlineLevel="0" collapsed="false">
      <c r="A28" s="0" t="s">
        <v>3</v>
      </c>
      <c r="B28" s="0" t="n">
        <v>150</v>
      </c>
      <c r="C28" s="0" t="n">
        <v>0.3031</v>
      </c>
    </row>
    <row r="29" customFormat="false" ht="12.8" hidden="false" customHeight="false" outlineLevel="0" collapsed="false">
      <c r="A29" s="0" t="s">
        <v>3</v>
      </c>
      <c r="B29" s="0" t="n">
        <v>151</v>
      </c>
      <c r="C29" s="0" t="n">
        <v>0.6638</v>
      </c>
    </row>
    <row r="30" customFormat="false" ht="12.8" hidden="false" customHeight="false" outlineLevel="0" collapsed="false">
      <c r="A30" s="0" t="s">
        <v>3</v>
      </c>
      <c r="B30" s="0" t="n">
        <v>152</v>
      </c>
      <c r="C30" s="0" t="n">
        <v>0.1731</v>
      </c>
    </row>
    <row r="31" customFormat="false" ht="12.8" hidden="false" customHeight="false" outlineLevel="0" collapsed="false">
      <c r="A31" s="0" t="s">
        <v>3</v>
      </c>
      <c r="B31" s="0" t="n">
        <v>154</v>
      </c>
      <c r="C31" s="0" t="n">
        <v>0.7363</v>
      </c>
    </row>
    <row r="32" customFormat="false" ht="12.8" hidden="false" customHeight="false" outlineLevel="0" collapsed="false">
      <c r="A32" s="0" t="s">
        <v>3</v>
      </c>
      <c r="B32" s="0" t="n">
        <v>156</v>
      </c>
      <c r="C32" s="0" t="n">
        <v>0.3684</v>
      </c>
    </row>
    <row r="33" customFormat="false" ht="12.8" hidden="false" customHeight="false" outlineLevel="0" collapsed="false">
      <c r="A33" s="0" t="s">
        <v>3</v>
      </c>
      <c r="B33" s="0" t="n">
        <v>161</v>
      </c>
      <c r="C33" s="0" t="n">
        <v>0.7383</v>
      </c>
    </row>
    <row r="34" customFormat="false" ht="12.8" hidden="false" customHeight="false" outlineLevel="0" collapsed="false">
      <c r="A34" s="0" t="s">
        <v>3</v>
      </c>
      <c r="B34" s="0" t="n">
        <v>162</v>
      </c>
      <c r="C34" s="0" t="n">
        <v>0.2707</v>
      </c>
    </row>
    <row r="35" customFormat="false" ht="12.8" hidden="false" customHeight="false" outlineLevel="0" collapsed="false">
      <c r="A35" s="0" t="s">
        <v>3</v>
      </c>
      <c r="B35" s="0" t="n">
        <v>163</v>
      </c>
      <c r="C35" s="0" t="n">
        <v>0.8919</v>
      </c>
    </row>
    <row r="36" customFormat="false" ht="12.8" hidden="false" customHeight="false" outlineLevel="0" collapsed="false">
      <c r="A36" s="0" t="s">
        <v>3</v>
      </c>
      <c r="B36" s="0" t="n">
        <v>167</v>
      </c>
      <c r="C36" s="0" t="n">
        <v>0.1275</v>
      </c>
    </row>
    <row r="37" customFormat="false" ht="12.8" hidden="false" customHeight="false" outlineLevel="0" collapsed="false">
      <c r="A37" s="0" t="s">
        <v>3</v>
      </c>
      <c r="B37" s="0" t="n">
        <v>168</v>
      </c>
      <c r="C37" s="0" t="n">
        <v>0.1532</v>
      </c>
    </row>
    <row r="38" customFormat="false" ht="12.8" hidden="false" customHeight="false" outlineLevel="0" collapsed="false">
      <c r="A38" s="0" t="s">
        <v>3</v>
      </c>
      <c r="B38" s="0" t="n">
        <v>173</v>
      </c>
      <c r="C38" s="0" t="n">
        <v>0.8792</v>
      </c>
    </row>
    <row r="39" customFormat="false" ht="12.8" hidden="false" customHeight="false" outlineLevel="0" collapsed="false">
      <c r="A39" s="0" t="s">
        <v>3</v>
      </c>
      <c r="B39" s="0" t="n">
        <v>174</v>
      </c>
      <c r="C39" s="0" t="n">
        <v>0.5224</v>
      </c>
    </row>
    <row r="40" customFormat="false" ht="12.8" hidden="false" customHeight="false" outlineLevel="0" collapsed="false">
      <c r="A40" s="0" t="s">
        <v>3</v>
      </c>
      <c r="B40" s="0" t="n">
        <v>175</v>
      </c>
      <c r="C40" s="0" t="n">
        <v>0.2911</v>
      </c>
    </row>
    <row r="41" customFormat="false" ht="12.8" hidden="false" customHeight="false" outlineLevel="0" collapsed="false">
      <c r="A41" s="0" t="s">
        <v>3</v>
      </c>
      <c r="B41" s="0" t="n">
        <v>176</v>
      </c>
      <c r="C41" s="0" t="n">
        <v>0.055</v>
      </c>
    </row>
    <row r="42" customFormat="false" ht="12.8" hidden="false" customHeight="false" outlineLevel="0" collapsed="false">
      <c r="A42" s="0" t="s">
        <v>3</v>
      </c>
      <c r="B42" s="0" t="n">
        <v>177</v>
      </c>
      <c r="C42" s="0" t="n">
        <v>0.3955</v>
      </c>
    </row>
    <row r="43" customFormat="false" ht="12.8" hidden="false" customHeight="false" outlineLevel="0" collapsed="false">
      <c r="A43" s="0" t="s">
        <v>3</v>
      </c>
      <c r="B43" s="0" t="n">
        <v>180</v>
      </c>
      <c r="C43" s="0" t="n">
        <v>0.3458</v>
      </c>
    </row>
    <row r="44" customFormat="false" ht="12.8" hidden="false" customHeight="false" outlineLevel="0" collapsed="false">
      <c r="A44" s="0" t="s">
        <v>3</v>
      </c>
      <c r="B44" s="0" t="n">
        <v>182</v>
      </c>
      <c r="C44" s="0" t="n">
        <v>0.3455</v>
      </c>
    </row>
    <row r="45" customFormat="false" ht="12.8" hidden="false" customHeight="false" outlineLevel="0" collapsed="false">
      <c r="A45" s="0" t="s">
        <v>3</v>
      </c>
      <c r="B45" s="0" t="n">
        <v>183</v>
      </c>
      <c r="C45" s="0" t="n">
        <v>0.8041</v>
      </c>
    </row>
    <row r="46" customFormat="false" ht="12.8" hidden="false" customHeight="false" outlineLevel="0" collapsed="false">
      <c r="A46" s="0" t="s">
        <v>3</v>
      </c>
      <c r="B46" s="0" t="n">
        <v>185</v>
      </c>
      <c r="C46" s="0" t="n">
        <v>0.4267</v>
      </c>
    </row>
    <row r="47" customFormat="false" ht="12.8" hidden="false" customHeight="false" outlineLevel="0" collapsed="false">
      <c r="A47" s="0" t="s">
        <v>3</v>
      </c>
      <c r="B47" s="0" t="n">
        <v>187</v>
      </c>
      <c r="C47" s="0" t="n">
        <v>0.0448</v>
      </c>
    </row>
    <row r="48" customFormat="false" ht="12.8" hidden="false" customHeight="false" outlineLevel="0" collapsed="false">
      <c r="A48" s="0" t="s">
        <v>3</v>
      </c>
      <c r="B48" s="0" t="n">
        <v>188</v>
      </c>
      <c r="C48" s="0" t="n">
        <v>0.2437</v>
      </c>
    </row>
    <row r="49" customFormat="false" ht="12.8" hidden="false" customHeight="false" outlineLevel="0" collapsed="false">
      <c r="A49" s="0" t="s">
        <v>3</v>
      </c>
      <c r="B49" s="0" t="n">
        <v>189</v>
      </c>
      <c r="C49" s="0" t="n">
        <v>0.1719</v>
      </c>
    </row>
    <row r="50" customFormat="false" ht="12.8" hidden="false" customHeight="false" outlineLevel="0" collapsed="false">
      <c r="A50" s="0" t="s">
        <v>3</v>
      </c>
      <c r="B50" s="0" t="n">
        <v>191</v>
      </c>
      <c r="C50" s="0" t="n">
        <v>0.2083</v>
      </c>
    </row>
    <row r="51" customFormat="false" ht="12.8" hidden="false" customHeight="false" outlineLevel="0" collapsed="false">
      <c r="A51" s="0" t="s">
        <v>3</v>
      </c>
      <c r="B51" s="0" t="n">
        <v>192</v>
      </c>
      <c r="C51" s="0" t="n">
        <v>0.4262</v>
      </c>
    </row>
    <row r="52" customFormat="false" ht="12.8" hidden="false" customHeight="false" outlineLevel="0" collapsed="false">
      <c r="A52" s="0" t="s">
        <v>3</v>
      </c>
      <c r="B52" s="0" t="n">
        <v>193</v>
      </c>
      <c r="C52" s="0" t="n">
        <v>0.4086</v>
      </c>
    </row>
    <row r="53" customFormat="false" ht="12.8" hidden="false" customHeight="false" outlineLevel="0" collapsed="false">
      <c r="A53" s="0" t="s">
        <v>3</v>
      </c>
      <c r="B53" s="0" t="n">
        <v>194</v>
      </c>
      <c r="C53" s="0" t="n">
        <v>0.0018</v>
      </c>
    </row>
    <row r="54" customFormat="false" ht="12.8" hidden="false" customHeight="false" outlineLevel="0" collapsed="false">
      <c r="A54" s="0" t="s">
        <v>3</v>
      </c>
      <c r="B54" s="0" t="n">
        <v>195</v>
      </c>
      <c r="C54" s="0" t="n">
        <v>0.1705</v>
      </c>
    </row>
    <row r="55" customFormat="false" ht="12.8" hidden="false" customHeight="false" outlineLevel="0" collapsed="false">
      <c r="A55" s="0" t="s">
        <v>3</v>
      </c>
      <c r="B55" s="0" t="n">
        <v>197</v>
      </c>
      <c r="C55" s="0" t="n">
        <v>0.1006</v>
      </c>
    </row>
    <row r="56" customFormat="false" ht="12.8" hidden="false" customHeight="false" outlineLevel="0" collapsed="false">
      <c r="A56" s="0" t="s">
        <v>3</v>
      </c>
      <c r="B56" s="0" t="n">
        <v>198</v>
      </c>
      <c r="C56" s="0" t="n">
        <v>0.3252</v>
      </c>
    </row>
    <row r="57" customFormat="false" ht="12.8" hidden="false" customHeight="false" outlineLevel="0" collapsed="false">
      <c r="A57" s="0" t="s">
        <v>3</v>
      </c>
      <c r="B57" s="0" t="n">
        <v>52</v>
      </c>
      <c r="C57" s="0" t="n">
        <v>0.7468</v>
      </c>
    </row>
    <row r="58" customFormat="false" ht="12.8" hidden="false" customHeight="false" outlineLevel="0" collapsed="false">
      <c r="A58" s="0" t="s">
        <v>3</v>
      </c>
      <c r="B58" s="0" t="n">
        <v>53</v>
      </c>
      <c r="C58" s="0" t="n">
        <v>0.441</v>
      </c>
    </row>
    <row r="59" customFormat="false" ht="12.8" hidden="false" customHeight="false" outlineLevel="0" collapsed="false">
      <c r="A59" s="0" t="s">
        <v>3</v>
      </c>
      <c r="B59" s="0" t="n">
        <v>54</v>
      </c>
      <c r="C59" s="0" t="n">
        <v>0.4119</v>
      </c>
    </row>
    <row r="60" customFormat="false" ht="12.8" hidden="false" customHeight="false" outlineLevel="0" collapsed="false">
      <c r="A60" s="0" t="s">
        <v>3</v>
      </c>
      <c r="B60" s="0" t="n">
        <v>55</v>
      </c>
      <c r="C60" s="0" t="n">
        <v>0.4267</v>
      </c>
    </row>
    <row r="61" customFormat="false" ht="12.8" hidden="false" customHeight="false" outlineLevel="0" collapsed="false">
      <c r="A61" s="0" t="s">
        <v>3</v>
      </c>
      <c r="B61" s="0" t="n">
        <v>56</v>
      </c>
      <c r="C61" s="0" t="n">
        <v>0.7567</v>
      </c>
    </row>
    <row r="62" customFormat="false" ht="12.8" hidden="false" customHeight="false" outlineLevel="0" collapsed="false">
      <c r="A62" s="0" t="s">
        <v>3</v>
      </c>
      <c r="B62" s="0" t="n">
        <v>58</v>
      </c>
      <c r="C62" s="0" t="n">
        <v>0.7311</v>
      </c>
    </row>
    <row r="63" customFormat="false" ht="12.8" hidden="false" customHeight="false" outlineLevel="0" collapsed="false">
      <c r="A63" s="0" t="s">
        <v>3</v>
      </c>
      <c r="B63" s="0" t="n">
        <v>59</v>
      </c>
      <c r="C63" s="0" t="n">
        <v>0.0567</v>
      </c>
    </row>
    <row r="64" customFormat="false" ht="12.8" hidden="false" customHeight="false" outlineLevel="0" collapsed="false">
      <c r="A64" s="0" t="s">
        <v>3</v>
      </c>
      <c r="B64" s="0" t="n">
        <v>61</v>
      </c>
      <c r="C64" s="0" t="n">
        <v>0.4177</v>
      </c>
    </row>
    <row r="65" customFormat="false" ht="12.8" hidden="false" customHeight="false" outlineLevel="0" collapsed="false">
      <c r="A65" s="0" t="s">
        <v>3</v>
      </c>
      <c r="B65" s="0" t="n">
        <v>62</v>
      </c>
      <c r="C65" s="0" t="n">
        <v>0.3353</v>
      </c>
    </row>
    <row r="66" customFormat="false" ht="12.8" hidden="false" customHeight="false" outlineLevel="0" collapsed="false">
      <c r="A66" s="0" t="s">
        <v>3</v>
      </c>
      <c r="B66" s="0" t="n">
        <v>64</v>
      </c>
      <c r="C66" s="0" t="n">
        <v>0.1799</v>
      </c>
    </row>
    <row r="67" customFormat="false" ht="12.8" hidden="false" customHeight="false" outlineLevel="0" collapsed="false">
      <c r="A67" s="0" t="s">
        <v>3</v>
      </c>
      <c r="B67" s="0" t="n">
        <v>67</v>
      </c>
      <c r="C67" s="0" t="n">
        <v>0.0009</v>
      </c>
    </row>
    <row r="68" customFormat="false" ht="12.8" hidden="false" customHeight="false" outlineLevel="0" collapsed="false">
      <c r="A68" s="0" t="s">
        <v>3</v>
      </c>
      <c r="B68" s="0" t="n">
        <v>71</v>
      </c>
      <c r="C68" s="0" t="n">
        <v>0.39</v>
      </c>
    </row>
    <row r="69" customFormat="false" ht="12.8" hidden="false" customHeight="false" outlineLevel="0" collapsed="false">
      <c r="A69" s="0" t="s">
        <v>3</v>
      </c>
      <c r="B69" s="0" t="n">
        <v>73</v>
      </c>
      <c r="C69" s="0" t="n">
        <v>0.0003</v>
      </c>
    </row>
    <row r="70" customFormat="false" ht="12.8" hidden="false" customHeight="false" outlineLevel="0" collapsed="false">
      <c r="A70" s="0" t="s">
        <v>3</v>
      </c>
      <c r="B70" s="0" t="n">
        <v>74</v>
      </c>
      <c r="C70" s="0" t="n">
        <v>0.0044</v>
      </c>
    </row>
    <row r="71" customFormat="false" ht="12.8" hidden="false" customHeight="false" outlineLevel="0" collapsed="false">
      <c r="A71" s="0" t="s">
        <v>3</v>
      </c>
      <c r="B71" s="0" t="n">
        <v>76</v>
      </c>
      <c r="C71" s="0" t="n">
        <v>0.0338</v>
      </c>
    </row>
    <row r="72" customFormat="false" ht="12.8" hidden="false" customHeight="false" outlineLevel="0" collapsed="false">
      <c r="A72" s="0" t="s">
        <v>3</v>
      </c>
      <c r="B72" s="0" t="n">
        <v>77</v>
      </c>
      <c r="C72" s="0" t="n">
        <v>0.4153</v>
      </c>
    </row>
    <row r="73" customFormat="false" ht="12.8" hidden="false" customHeight="false" outlineLevel="0" collapsed="false">
      <c r="A73" s="0" t="s">
        <v>3</v>
      </c>
      <c r="B73" s="0" t="n">
        <v>78</v>
      </c>
      <c r="C73" s="0" t="n">
        <v>0.8364</v>
      </c>
    </row>
    <row r="74" customFormat="false" ht="12.8" hidden="false" customHeight="false" outlineLevel="0" collapsed="false">
      <c r="A74" s="0" t="s">
        <v>3</v>
      </c>
      <c r="B74" s="0" t="n">
        <v>79</v>
      </c>
      <c r="C74" s="0" t="n">
        <v>0.0016</v>
      </c>
    </row>
    <row r="75" customFormat="false" ht="12.8" hidden="false" customHeight="false" outlineLevel="0" collapsed="false">
      <c r="A75" s="0" t="s">
        <v>3</v>
      </c>
      <c r="B75" s="0" t="n">
        <v>80</v>
      </c>
      <c r="C75" s="0" t="n">
        <v>0.0562</v>
      </c>
    </row>
    <row r="76" customFormat="false" ht="12.8" hidden="false" customHeight="false" outlineLevel="0" collapsed="false">
      <c r="A76" s="0" t="s">
        <v>3</v>
      </c>
      <c r="B76" s="0" t="n">
        <v>81</v>
      </c>
      <c r="C76" s="0" t="n">
        <v>0.1933</v>
      </c>
    </row>
    <row r="77" customFormat="false" ht="12.8" hidden="false" customHeight="false" outlineLevel="0" collapsed="false">
      <c r="A77" s="0" t="s">
        <v>3</v>
      </c>
      <c r="B77" s="0" t="n">
        <v>82</v>
      </c>
      <c r="C77" s="0" t="n">
        <v>0.7315</v>
      </c>
    </row>
    <row r="78" customFormat="false" ht="12.8" hidden="false" customHeight="false" outlineLevel="0" collapsed="false">
      <c r="A78" s="0" t="s">
        <v>3</v>
      </c>
      <c r="B78" s="0" t="n">
        <v>83</v>
      </c>
      <c r="C78" s="0" t="n">
        <v>0.1186</v>
      </c>
    </row>
    <row r="79" customFormat="false" ht="12.8" hidden="false" customHeight="false" outlineLevel="0" collapsed="false">
      <c r="A79" s="0" t="s">
        <v>3</v>
      </c>
      <c r="B79" s="0" t="n">
        <v>85</v>
      </c>
      <c r="C79" s="0" t="n">
        <v>0.3417</v>
      </c>
    </row>
    <row r="80" customFormat="false" ht="12.8" hidden="false" customHeight="false" outlineLevel="0" collapsed="false">
      <c r="A80" s="0" t="s">
        <v>3</v>
      </c>
      <c r="B80" s="0" t="n">
        <v>87</v>
      </c>
      <c r="C80" s="0" t="n">
        <v>0.0021</v>
      </c>
    </row>
    <row r="81" customFormat="false" ht="12.8" hidden="false" customHeight="false" outlineLevel="0" collapsed="false">
      <c r="A81" s="0" t="s">
        <v>3</v>
      </c>
      <c r="B81" s="0" t="n">
        <v>88</v>
      </c>
      <c r="C81" s="0" t="n">
        <v>0.0374</v>
      </c>
    </row>
    <row r="82" customFormat="false" ht="12.8" hidden="false" customHeight="false" outlineLevel="0" collapsed="false">
      <c r="A82" s="0" t="s">
        <v>3</v>
      </c>
      <c r="B82" s="0" t="n">
        <v>89</v>
      </c>
      <c r="C82" s="0" t="n">
        <v>0.0868</v>
      </c>
    </row>
    <row r="83" customFormat="false" ht="12.8" hidden="false" customHeight="false" outlineLevel="0" collapsed="false">
      <c r="A83" s="0" t="s">
        <v>3</v>
      </c>
      <c r="B83" s="0" t="n">
        <v>92</v>
      </c>
      <c r="C83" s="0" t="n">
        <v>0.05</v>
      </c>
    </row>
    <row r="84" customFormat="false" ht="12.8" hidden="false" customHeight="false" outlineLevel="0" collapsed="false">
      <c r="A84" s="0" t="s">
        <v>3</v>
      </c>
      <c r="B84" s="0" t="n">
        <v>93</v>
      </c>
      <c r="C84" s="0" t="n">
        <v>0.1181</v>
      </c>
    </row>
    <row r="85" customFormat="false" ht="12.8" hidden="false" customHeight="false" outlineLevel="0" collapsed="false">
      <c r="A85" s="0" t="s">
        <v>3</v>
      </c>
      <c r="B85" s="0" t="n">
        <v>94</v>
      </c>
      <c r="C85" s="0" t="n">
        <v>0.0949</v>
      </c>
    </row>
    <row r="86" customFormat="false" ht="12.8" hidden="false" customHeight="false" outlineLevel="0" collapsed="false">
      <c r="A86" s="0" t="s">
        <v>3</v>
      </c>
      <c r="B86" s="0" t="n">
        <v>99</v>
      </c>
      <c r="C86" s="0" t="n">
        <v>0.3235</v>
      </c>
    </row>
    <row r="87" customFormat="false" ht="12.8" hidden="false" customHeight="false" outlineLevel="0" collapsed="false">
      <c r="A87" s="0" t="s">
        <v>3</v>
      </c>
      <c r="B87" s="0" t="s">
        <v>4</v>
      </c>
      <c r="C87" s="0" t="n">
        <v>0.3001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103</v>
      </c>
      <c r="C2" s="0" t="n">
        <v>0.2249</v>
      </c>
      <c r="F2" s="1" t="s">
        <v>3</v>
      </c>
      <c r="G2" s="1" t="s">
        <v>4</v>
      </c>
      <c r="H2" s="1" t="n">
        <v>0.3017</v>
      </c>
    </row>
    <row r="3" customFormat="false" ht="12.8" hidden="false" customHeight="false" outlineLevel="0" collapsed="false">
      <c r="A3" s="0" t="s">
        <v>3</v>
      </c>
      <c r="B3" s="0" t="n">
        <v>104</v>
      </c>
      <c r="C3" s="0" t="n">
        <v>0.3466</v>
      </c>
    </row>
    <row r="4" customFormat="false" ht="12.8" hidden="false" customHeight="false" outlineLevel="0" collapsed="false">
      <c r="A4" s="0" t="s">
        <v>3</v>
      </c>
      <c r="B4" s="0" t="n">
        <v>108</v>
      </c>
      <c r="C4" s="0" t="n">
        <v>0.044</v>
      </c>
    </row>
    <row r="5" customFormat="false" ht="12.8" hidden="false" customHeight="false" outlineLevel="0" collapsed="false">
      <c r="A5" s="0" t="s">
        <v>3</v>
      </c>
      <c r="B5" s="0" t="n">
        <v>110</v>
      </c>
      <c r="C5" s="0" t="n">
        <v>0.2628</v>
      </c>
    </row>
    <row r="6" customFormat="false" ht="12.8" hidden="false" customHeight="false" outlineLevel="0" collapsed="false">
      <c r="A6" s="0" t="s">
        <v>3</v>
      </c>
      <c r="B6" s="0" t="n">
        <v>111</v>
      </c>
      <c r="C6" s="0" t="n">
        <v>0.6342</v>
      </c>
    </row>
    <row r="7" customFormat="false" ht="12.8" hidden="false" customHeight="false" outlineLevel="0" collapsed="false">
      <c r="A7" s="0" t="s">
        <v>3</v>
      </c>
      <c r="B7" s="0" t="n">
        <v>114</v>
      </c>
      <c r="C7" s="0" t="n">
        <v>0.2037</v>
      </c>
    </row>
    <row r="8" customFormat="false" ht="12.8" hidden="false" customHeight="false" outlineLevel="0" collapsed="false">
      <c r="A8" s="0" t="s">
        <v>3</v>
      </c>
      <c r="B8" s="0" t="n">
        <v>115</v>
      </c>
      <c r="C8" s="0" t="n">
        <v>0.1457</v>
      </c>
    </row>
    <row r="9" customFormat="false" ht="12.8" hidden="false" customHeight="false" outlineLevel="0" collapsed="false">
      <c r="A9" s="0" t="s">
        <v>3</v>
      </c>
      <c r="B9" s="0" t="n">
        <v>118</v>
      </c>
      <c r="C9" s="0" t="n">
        <v>0.2027</v>
      </c>
    </row>
    <row r="10" customFormat="false" ht="12.8" hidden="false" customHeight="false" outlineLevel="0" collapsed="false">
      <c r="A10" s="0" t="s">
        <v>3</v>
      </c>
      <c r="B10" s="0" t="n">
        <v>119</v>
      </c>
      <c r="C10" s="0" t="n">
        <v>0.2171</v>
      </c>
    </row>
    <row r="11" customFormat="false" ht="12.8" hidden="false" customHeight="false" outlineLevel="0" collapsed="false">
      <c r="A11" s="0" t="s">
        <v>3</v>
      </c>
      <c r="B11" s="0" t="n">
        <v>123</v>
      </c>
      <c r="C11" s="0" t="n">
        <v>0.2329</v>
      </c>
    </row>
    <row r="12" customFormat="false" ht="12.8" hidden="false" customHeight="false" outlineLevel="0" collapsed="false">
      <c r="A12" s="0" t="s">
        <v>3</v>
      </c>
      <c r="B12" s="0" t="n">
        <v>124</v>
      </c>
      <c r="C12" s="0" t="n">
        <v>0.227</v>
      </c>
    </row>
    <row r="13" customFormat="false" ht="12.8" hidden="false" customHeight="false" outlineLevel="0" collapsed="false">
      <c r="A13" s="0" t="s">
        <v>3</v>
      </c>
      <c r="B13" s="0" t="n">
        <v>125</v>
      </c>
      <c r="C13" s="0" t="n">
        <v>0.3503</v>
      </c>
    </row>
    <row r="14" customFormat="false" ht="12.8" hidden="false" customHeight="false" outlineLevel="0" collapsed="false">
      <c r="A14" s="0" t="s">
        <v>3</v>
      </c>
      <c r="B14" s="0" t="n">
        <v>126</v>
      </c>
      <c r="C14" s="0" t="n">
        <v>0.1987</v>
      </c>
    </row>
    <row r="15" customFormat="false" ht="12.8" hidden="false" customHeight="false" outlineLevel="0" collapsed="false">
      <c r="A15" s="0" t="s">
        <v>3</v>
      </c>
      <c r="B15" s="0" t="n">
        <v>127</v>
      </c>
      <c r="C15" s="0" t="n">
        <v>0.1246</v>
      </c>
    </row>
    <row r="16" customFormat="false" ht="12.8" hidden="false" customHeight="false" outlineLevel="0" collapsed="false">
      <c r="A16" s="0" t="s">
        <v>3</v>
      </c>
      <c r="B16" s="0" t="n">
        <v>128</v>
      </c>
      <c r="C16" s="0" t="n">
        <v>0.0721</v>
      </c>
    </row>
    <row r="17" customFormat="false" ht="12.8" hidden="false" customHeight="false" outlineLevel="0" collapsed="false">
      <c r="A17" s="0" t="s">
        <v>3</v>
      </c>
      <c r="B17" s="0" t="n">
        <v>129</v>
      </c>
      <c r="C17" s="0" t="n">
        <v>0.2961</v>
      </c>
    </row>
    <row r="18" customFormat="false" ht="12.8" hidden="false" customHeight="false" outlineLevel="0" collapsed="false">
      <c r="A18" s="0" t="s">
        <v>3</v>
      </c>
      <c r="B18" s="0" t="n">
        <v>130</v>
      </c>
      <c r="C18" s="0" t="n">
        <v>0.4551</v>
      </c>
    </row>
    <row r="19" customFormat="false" ht="12.8" hidden="false" customHeight="false" outlineLevel="0" collapsed="false">
      <c r="A19" s="0" t="s">
        <v>3</v>
      </c>
      <c r="B19" s="0" t="n">
        <v>132</v>
      </c>
      <c r="C19" s="0" t="n">
        <v>0.7397</v>
      </c>
    </row>
    <row r="20" customFormat="false" ht="12.8" hidden="false" customHeight="false" outlineLevel="0" collapsed="false">
      <c r="A20" s="0" t="s">
        <v>3</v>
      </c>
      <c r="B20" s="0" t="n">
        <v>135</v>
      </c>
      <c r="C20" s="0" t="n">
        <v>0.3044</v>
      </c>
    </row>
    <row r="21" customFormat="false" ht="12.8" hidden="false" customHeight="false" outlineLevel="0" collapsed="false">
      <c r="A21" s="0" t="s">
        <v>3</v>
      </c>
      <c r="B21" s="0" t="n">
        <v>137</v>
      </c>
      <c r="C21" s="0" t="n">
        <v>0.3261</v>
      </c>
    </row>
    <row r="22" customFormat="false" ht="12.8" hidden="false" customHeight="false" outlineLevel="0" collapsed="false">
      <c r="A22" s="0" t="s">
        <v>3</v>
      </c>
      <c r="B22" s="0" t="n">
        <v>142</v>
      </c>
      <c r="C22" s="0" t="n">
        <v>0.259</v>
      </c>
    </row>
    <row r="23" customFormat="false" ht="12.8" hidden="false" customHeight="false" outlineLevel="0" collapsed="false">
      <c r="A23" s="0" t="s">
        <v>3</v>
      </c>
      <c r="B23" s="0" t="n">
        <v>143</v>
      </c>
      <c r="C23" s="0" t="n">
        <v>0.051</v>
      </c>
    </row>
    <row r="24" customFormat="false" ht="12.8" hidden="false" customHeight="false" outlineLevel="0" collapsed="false">
      <c r="A24" s="0" t="s">
        <v>3</v>
      </c>
      <c r="B24" s="0" t="n">
        <v>145</v>
      </c>
      <c r="C24" s="0" t="n">
        <v>0.187</v>
      </c>
    </row>
    <row r="25" customFormat="false" ht="12.8" hidden="false" customHeight="false" outlineLevel="0" collapsed="false">
      <c r="A25" s="0" t="s">
        <v>3</v>
      </c>
      <c r="B25" s="0" t="n">
        <v>146</v>
      </c>
      <c r="C25" s="0" t="n">
        <v>0.3381</v>
      </c>
    </row>
    <row r="26" customFormat="false" ht="12.8" hidden="false" customHeight="false" outlineLevel="0" collapsed="false">
      <c r="A26" s="0" t="s">
        <v>3</v>
      </c>
      <c r="B26" s="0" t="n">
        <v>147</v>
      </c>
      <c r="C26" s="0" t="n">
        <v>0.0406</v>
      </c>
    </row>
    <row r="27" customFormat="false" ht="12.8" hidden="false" customHeight="false" outlineLevel="0" collapsed="false">
      <c r="A27" s="0" t="s">
        <v>3</v>
      </c>
      <c r="B27" s="0" t="n">
        <v>148</v>
      </c>
      <c r="C27" s="0" t="n">
        <v>0.0527</v>
      </c>
    </row>
    <row r="28" customFormat="false" ht="12.8" hidden="false" customHeight="false" outlineLevel="0" collapsed="false">
      <c r="A28" s="0" t="s">
        <v>3</v>
      </c>
      <c r="B28" s="0" t="n">
        <v>150</v>
      </c>
      <c r="C28" s="0" t="n">
        <v>0.2986</v>
      </c>
    </row>
    <row r="29" customFormat="false" ht="12.8" hidden="false" customHeight="false" outlineLevel="0" collapsed="false">
      <c r="A29" s="0" t="s">
        <v>3</v>
      </c>
      <c r="B29" s="0" t="n">
        <v>151</v>
      </c>
      <c r="C29" s="0" t="n">
        <v>0.6676</v>
      </c>
    </row>
    <row r="30" customFormat="false" ht="12.8" hidden="false" customHeight="false" outlineLevel="0" collapsed="false">
      <c r="A30" s="0" t="s">
        <v>3</v>
      </c>
      <c r="B30" s="0" t="n">
        <v>152</v>
      </c>
      <c r="C30" s="0" t="n">
        <v>0.1797</v>
      </c>
    </row>
    <row r="31" customFormat="false" ht="12.8" hidden="false" customHeight="false" outlineLevel="0" collapsed="false">
      <c r="A31" s="0" t="s">
        <v>3</v>
      </c>
      <c r="B31" s="0" t="n">
        <v>154</v>
      </c>
      <c r="C31" s="0" t="n">
        <v>0.7362</v>
      </c>
    </row>
    <row r="32" customFormat="false" ht="12.8" hidden="false" customHeight="false" outlineLevel="0" collapsed="false">
      <c r="A32" s="0" t="s">
        <v>3</v>
      </c>
      <c r="B32" s="0" t="n">
        <v>156</v>
      </c>
      <c r="C32" s="0" t="n">
        <v>0.3738</v>
      </c>
    </row>
    <row r="33" customFormat="false" ht="12.8" hidden="false" customHeight="false" outlineLevel="0" collapsed="false">
      <c r="A33" s="0" t="s">
        <v>3</v>
      </c>
      <c r="B33" s="0" t="n">
        <v>161</v>
      </c>
      <c r="C33" s="0" t="n">
        <v>0.7383</v>
      </c>
    </row>
    <row r="34" customFormat="false" ht="12.8" hidden="false" customHeight="false" outlineLevel="0" collapsed="false">
      <c r="A34" s="0" t="s">
        <v>3</v>
      </c>
      <c r="B34" s="0" t="n">
        <v>162</v>
      </c>
      <c r="C34" s="0" t="n">
        <v>0.2699</v>
      </c>
    </row>
    <row r="35" customFormat="false" ht="12.8" hidden="false" customHeight="false" outlineLevel="0" collapsed="false">
      <c r="A35" s="0" t="s">
        <v>3</v>
      </c>
      <c r="B35" s="0" t="n">
        <v>163</v>
      </c>
      <c r="C35" s="0" t="n">
        <v>0.8929</v>
      </c>
    </row>
    <row r="36" customFormat="false" ht="12.8" hidden="false" customHeight="false" outlineLevel="0" collapsed="false">
      <c r="A36" s="0" t="s">
        <v>3</v>
      </c>
      <c r="B36" s="0" t="n">
        <v>167</v>
      </c>
      <c r="C36" s="0" t="n">
        <v>0.1278</v>
      </c>
    </row>
    <row r="37" customFormat="false" ht="12.8" hidden="false" customHeight="false" outlineLevel="0" collapsed="false">
      <c r="A37" s="0" t="s">
        <v>3</v>
      </c>
      <c r="B37" s="0" t="n">
        <v>168</v>
      </c>
      <c r="C37" s="0" t="n">
        <v>0.1496</v>
      </c>
    </row>
    <row r="38" customFormat="false" ht="12.8" hidden="false" customHeight="false" outlineLevel="0" collapsed="false">
      <c r="A38" s="0" t="s">
        <v>3</v>
      </c>
      <c r="B38" s="0" t="n">
        <v>173</v>
      </c>
      <c r="C38" s="0" t="n">
        <v>0.8802</v>
      </c>
    </row>
    <row r="39" customFormat="false" ht="12.8" hidden="false" customHeight="false" outlineLevel="0" collapsed="false">
      <c r="A39" s="0" t="s">
        <v>3</v>
      </c>
      <c r="B39" s="0" t="n">
        <v>174</v>
      </c>
      <c r="C39" s="0" t="n">
        <v>0.5221</v>
      </c>
    </row>
    <row r="40" customFormat="false" ht="12.8" hidden="false" customHeight="false" outlineLevel="0" collapsed="false">
      <c r="A40" s="0" t="s">
        <v>3</v>
      </c>
      <c r="B40" s="0" t="n">
        <v>175</v>
      </c>
      <c r="C40" s="0" t="n">
        <v>0.2898</v>
      </c>
    </row>
    <row r="41" customFormat="false" ht="12.8" hidden="false" customHeight="false" outlineLevel="0" collapsed="false">
      <c r="A41" s="0" t="s">
        <v>3</v>
      </c>
      <c r="B41" s="0" t="n">
        <v>176</v>
      </c>
      <c r="C41" s="0" t="n">
        <v>0.0575</v>
      </c>
    </row>
    <row r="42" customFormat="false" ht="12.8" hidden="false" customHeight="false" outlineLevel="0" collapsed="false">
      <c r="A42" s="0" t="s">
        <v>3</v>
      </c>
      <c r="B42" s="0" t="n">
        <v>177</v>
      </c>
      <c r="C42" s="0" t="n">
        <v>0.438</v>
      </c>
    </row>
    <row r="43" customFormat="false" ht="12.8" hidden="false" customHeight="false" outlineLevel="0" collapsed="false">
      <c r="A43" s="0" t="s">
        <v>3</v>
      </c>
      <c r="B43" s="0" t="n">
        <v>180</v>
      </c>
      <c r="C43" s="0" t="n">
        <v>0.3467</v>
      </c>
    </row>
    <row r="44" customFormat="false" ht="12.8" hidden="false" customHeight="false" outlineLevel="0" collapsed="false">
      <c r="A44" s="0" t="s">
        <v>3</v>
      </c>
      <c r="B44" s="0" t="n">
        <v>182</v>
      </c>
      <c r="C44" s="0" t="n">
        <v>0.3359</v>
      </c>
    </row>
    <row r="45" customFormat="false" ht="12.8" hidden="false" customHeight="false" outlineLevel="0" collapsed="false">
      <c r="A45" s="0" t="s">
        <v>3</v>
      </c>
      <c r="B45" s="0" t="n">
        <v>183</v>
      </c>
      <c r="C45" s="0" t="n">
        <v>0.8053</v>
      </c>
    </row>
    <row r="46" customFormat="false" ht="12.8" hidden="false" customHeight="false" outlineLevel="0" collapsed="false">
      <c r="A46" s="0" t="s">
        <v>3</v>
      </c>
      <c r="B46" s="0" t="n">
        <v>185</v>
      </c>
      <c r="C46" s="0" t="n">
        <v>0.4025</v>
      </c>
    </row>
    <row r="47" customFormat="false" ht="12.8" hidden="false" customHeight="false" outlineLevel="0" collapsed="false">
      <c r="A47" s="0" t="s">
        <v>3</v>
      </c>
      <c r="B47" s="0" t="n">
        <v>187</v>
      </c>
      <c r="C47" s="0" t="n">
        <v>0.0467</v>
      </c>
    </row>
    <row r="48" customFormat="false" ht="12.8" hidden="false" customHeight="false" outlineLevel="0" collapsed="false">
      <c r="A48" s="0" t="s">
        <v>3</v>
      </c>
      <c r="B48" s="0" t="n">
        <v>188</v>
      </c>
      <c r="C48" s="0" t="n">
        <v>0.2438</v>
      </c>
    </row>
    <row r="49" customFormat="false" ht="12.8" hidden="false" customHeight="false" outlineLevel="0" collapsed="false">
      <c r="A49" s="0" t="s">
        <v>3</v>
      </c>
      <c r="B49" s="0" t="n">
        <v>189</v>
      </c>
      <c r="C49" s="0" t="n">
        <v>0.1722</v>
      </c>
    </row>
    <row r="50" customFormat="false" ht="12.8" hidden="false" customHeight="false" outlineLevel="0" collapsed="false">
      <c r="A50" s="0" t="s">
        <v>3</v>
      </c>
      <c r="B50" s="0" t="n">
        <v>191</v>
      </c>
      <c r="C50" s="0" t="n">
        <v>0.2063</v>
      </c>
    </row>
    <row r="51" customFormat="false" ht="12.8" hidden="false" customHeight="false" outlineLevel="0" collapsed="false">
      <c r="A51" s="0" t="s">
        <v>3</v>
      </c>
      <c r="B51" s="0" t="n">
        <v>192</v>
      </c>
      <c r="C51" s="0" t="n">
        <v>0.4267</v>
      </c>
    </row>
    <row r="52" customFormat="false" ht="12.8" hidden="false" customHeight="false" outlineLevel="0" collapsed="false">
      <c r="A52" s="0" t="s">
        <v>3</v>
      </c>
      <c r="B52" s="0" t="n">
        <v>193</v>
      </c>
      <c r="C52" s="0" t="n">
        <v>0.4067</v>
      </c>
    </row>
    <row r="53" customFormat="false" ht="12.8" hidden="false" customHeight="false" outlineLevel="0" collapsed="false">
      <c r="A53" s="0" t="s">
        <v>3</v>
      </c>
      <c r="B53" s="0" t="n">
        <v>194</v>
      </c>
      <c r="C53" s="0" t="n">
        <v>0.0019</v>
      </c>
    </row>
    <row r="54" customFormat="false" ht="12.8" hidden="false" customHeight="false" outlineLevel="0" collapsed="false">
      <c r="A54" s="0" t="s">
        <v>3</v>
      </c>
      <c r="B54" s="0" t="n">
        <v>195</v>
      </c>
      <c r="C54" s="0" t="n">
        <v>0.1774</v>
      </c>
    </row>
    <row r="55" customFormat="false" ht="12.8" hidden="false" customHeight="false" outlineLevel="0" collapsed="false">
      <c r="A55" s="0" t="s">
        <v>3</v>
      </c>
      <c r="B55" s="0" t="n">
        <v>197</v>
      </c>
      <c r="C55" s="0" t="n">
        <v>0.0981</v>
      </c>
    </row>
    <row r="56" customFormat="false" ht="12.8" hidden="false" customHeight="false" outlineLevel="0" collapsed="false">
      <c r="A56" s="0" t="s">
        <v>3</v>
      </c>
      <c r="B56" s="0" t="n">
        <v>198</v>
      </c>
      <c r="C56" s="0" t="n">
        <v>0.3225</v>
      </c>
    </row>
    <row r="57" customFormat="false" ht="12.8" hidden="false" customHeight="false" outlineLevel="0" collapsed="false">
      <c r="A57" s="0" t="s">
        <v>3</v>
      </c>
      <c r="B57" s="0" t="n">
        <v>52</v>
      </c>
      <c r="C57" s="0" t="n">
        <v>0.7461</v>
      </c>
    </row>
    <row r="58" customFormat="false" ht="12.8" hidden="false" customHeight="false" outlineLevel="0" collapsed="false">
      <c r="A58" s="0" t="s">
        <v>3</v>
      </c>
      <c r="B58" s="0" t="n">
        <v>53</v>
      </c>
      <c r="C58" s="0" t="n">
        <v>0.4411</v>
      </c>
    </row>
    <row r="59" customFormat="false" ht="12.8" hidden="false" customHeight="false" outlineLevel="0" collapsed="false">
      <c r="A59" s="0" t="s">
        <v>3</v>
      </c>
      <c r="B59" s="0" t="n">
        <v>54</v>
      </c>
      <c r="C59" s="0" t="n">
        <v>0.4108</v>
      </c>
    </row>
    <row r="60" customFormat="false" ht="12.8" hidden="false" customHeight="false" outlineLevel="0" collapsed="false">
      <c r="A60" s="0" t="s">
        <v>3</v>
      </c>
      <c r="B60" s="0" t="n">
        <v>55</v>
      </c>
      <c r="C60" s="0" t="n">
        <v>0.4293</v>
      </c>
    </row>
    <row r="61" customFormat="false" ht="12.8" hidden="false" customHeight="false" outlineLevel="0" collapsed="false">
      <c r="A61" s="0" t="s">
        <v>3</v>
      </c>
      <c r="B61" s="0" t="n">
        <v>56</v>
      </c>
      <c r="C61" s="0" t="n">
        <v>0.7565</v>
      </c>
    </row>
    <row r="62" customFormat="false" ht="12.8" hidden="false" customHeight="false" outlineLevel="0" collapsed="false">
      <c r="A62" s="0" t="s">
        <v>3</v>
      </c>
      <c r="B62" s="0" t="n">
        <v>58</v>
      </c>
      <c r="C62" s="0" t="n">
        <v>0.7343</v>
      </c>
    </row>
    <row r="63" customFormat="false" ht="12.8" hidden="false" customHeight="false" outlineLevel="0" collapsed="false">
      <c r="A63" s="0" t="s">
        <v>3</v>
      </c>
      <c r="B63" s="0" t="n">
        <v>59</v>
      </c>
      <c r="C63" s="0" t="n">
        <v>0.0578</v>
      </c>
    </row>
    <row r="64" customFormat="false" ht="12.8" hidden="false" customHeight="false" outlineLevel="0" collapsed="false">
      <c r="A64" s="0" t="s">
        <v>3</v>
      </c>
      <c r="B64" s="0" t="n">
        <v>61</v>
      </c>
      <c r="C64" s="0" t="n">
        <v>0.4105</v>
      </c>
    </row>
    <row r="65" customFormat="false" ht="12.8" hidden="false" customHeight="false" outlineLevel="0" collapsed="false">
      <c r="A65" s="0" t="s">
        <v>3</v>
      </c>
      <c r="B65" s="0" t="n">
        <v>62</v>
      </c>
      <c r="C65" s="0" t="n">
        <v>0.326</v>
      </c>
    </row>
    <row r="66" customFormat="false" ht="12.8" hidden="false" customHeight="false" outlineLevel="0" collapsed="false">
      <c r="A66" s="0" t="s">
        <v>3</v>
      </c>
      <c r="B66" s="0" t="n">
        <v>64</v>
      </c>
      <c r="C66" s="0" t="n">
        <v>0.1574</v>
      </c>
    </row>
    <row r="67" customFormat="false" ht="12.8" hidden="false" customHeight="false" outlineLevel="0" collapsed="false">
      <c r="A67" s="0" t="s">
        <v>3</v>
      </c>
      <c r="B67" s="0" t="n">
        <v>67</v>
      </c>
      <c r="C67" s="0" t="n">
        <v>0.0008</v>
      </c>
    </row>
    <row r="68" customFormat="false" ht="12.8" hidden="false" customHeight="false" outlineLevel="0" collapsed="false">
      <c r="A68" s="0" t="s">
        <v>3</v>
      </c>
      <c r="B68" s="0" t="n">
        <v>71</v>
      </c>
      <c r="C68" s="0" t="n">
        <v>0.3893</v>
      </c>
    </row>
    <row r="69" customFormat="false" ht="12.8" hidden="false" customHeight="false" outlineLevel="0" collapsed="false">
      <c r="A69" s="0" t="s">
        <v>3</v>
      </c>
      <c r="B69" s="0" t="n">
        <v>73</v>
      </c>
      <c r="C69" s="0" t="n">
        <v>0.0003</v>
      </c>
    </row>
    <row r="70" customFormat="false" ht="12.8" hidden="false" customHeight="false" outlineLevel="0" collapsed="false">
      <c r="A70" s="0" t="s">
        <v>3</v>
      </c>
      <c r="B70" s="0" t="n">
        <v>74</v>
      </c>
      <c r="C70" s="0" t="n">
        <v>0.0046</v>
      </c>
    </row>
    <row r="71" customFormat="false" ht="12.8" hidden="false" customHeight="false" outlineLevel="0" collapsed="false">
      <c r="A71" s="0" t="s">
        <v>3</v>
      </c>
      <c r="B71" s="0" t="n">
        <v>76</v>
      </c>
      <c r="C71" s="0" t="n">
        <v>0.0339</v>
      </c>
    </row>
    <row r="72" customFormat="false" ht="12.8" hidden="false" customHeight="false" outlineLevel="0" collapsed="false">
      <c r="A72" s="0" t="s">
        <v>3</v>
      </c>
      <c r="B72" s="0" t="n">
        <v>77</v>
      </c>
      <c r="C72" s="0" t="n">
        <v>0.4153</v>
      </c>
    </row>
    <row r="73" customFormat="false" ht="12.8" hidden="false" customHeight="false" outlineLevel="0" collapsed="false">
      <c r="A73" s="0" t="s">
        <v>3</v>
      </c>
      <c r="B73" s="0" t="n">
        <v>78</v>
      </c>
      <c r="C73" s="0" t="n">
        <v>0.8364</v>
      </c>
    </row>
    <row r="74" customFormat="false" ht="12.8" hidden="false" customHeight="false" outlineLevel="0" collapsed="false">
      <c r="A74" s="0" t="s">
        <v>3</v>
      </c>
      <c r="B74" s="0" t="n">
        <v>79</v>
      </c>
      <c r="C74" s="0" t="n">
        <v>0.0016</v>
      </c>
    </row>
    <row r="75" customFormat="false" ht="12.8" hidden="false" customHeight="false" outlineLevel="0" collapsed="false">
      <c r="A75" s="0" t="s">
        <v>3</v>
      </c>
      <c r="B75" s="0" t="n">
        <v>80</v>
      </c>
      <c r="C75" s="0" t="n">
        <v>0.0516</v>
      </c>
    </row>
    <row r="76" customFormat="false" ht="12.8" hidden="false" customHeight="false" outlineLevel="0" collapsed="false">
      <c r="A76" s="0" t="s">
        <v>3</v>
      </c>
      <c r="B76" s="0" t="n">
        <v>81</v>
      </c>
      <c r="C76" s="0" t="n">
        <v>0.1965</v>
      </c>
    </row>
    <row r="77" customFormat="false" ht="12.8" hidden="false" customHeight="false" outlineLevel="0" collapsed="false">
      <c r="A77" s="0" t="s">
        <v>3</v>
      </c>
      <c r="B77" s="0" t="n">
        <v>82</v>
      </c>
      <c r="C77" s="0" t="n">
        <v>0.7342</v>
      </c>
    </row>
    <row r="78" customFormat="false" ht="12.8" hidden="false" customHeight="false" outlineLevel="0" collapsed="false">
      <c r="A78" s="0" t="s">
        <v>3</v>
      </c>
      <c r="B78" s="0" t="n">
        <v>83</v>
      </c>
      <c r="C78" s="0" t="n">
        <v>0.1134</v>
      </c>
    </row>
    <row r="79" customFormat="false" ht="12.8" hidden="false" customHeight="false" outlineLevel="0" collapsed="false">
      <c r="A79" s="0" t="s">
        <v>3</v>
      </c>
      <c r="B79" s="0" t="n">
        <v>85</v>
      </c>
      <c r="C79" s="0" t="n">
        <v>0.3386</v>
      </c>
    </row>
    <row r="80" customFormat="false" ht="12.8" hidden="false" customHeight="false" outlineLevel="0" collapsed="false">
      <c r="A80" s="0" t="s">
        <v>3</v>
      </c>
      <c r="B80" s="0" t="n">
        <v>87</v>
      </c>
      <c r="C80" s="0" t="n">
        <v>0.0021</v>
      </c>
    </row>
    <row r="81" customFormat="false" ht="12.8" hidden="false" customHeight="false" outlineLevel="0" collapsed="false">
      <c r="A81" s="0" t="s">
        <v>3</v>
      </c>
      <c r="B81" s="0" t="n">
        <v>88</v>
      </c>
      <c r="C81" s="0" t="n">
        <v>0.0376</v>
      </c>
    </row>
    <row r="82" customFormat="false" ht="12.8" hidden="false" customHeight="false" outlineLevel="0" collapsed="false">
      <c r="A82" s="0" t="s">
        <v>3</v>
      </c>
      <c r="B82" s="0" t="n">
        <v>89</v>
      </c>
      <c r="C82" s="0" t="n">
        <v>0.0985</v>
      </c>
    </row>
    <row r="83" customFormat="false" ht="12.8" hidden="false" customHeight="false" outlineLevel="0" collapsed="false">
      <c r="A83" s="0" t="s">
        <v>3</v>
      </c>
      <c r="B83" s="0" t="n">
        <v>92</v>
      </c>
      <c r="C83" s="0" t="n">
        <v>0.0466</v>
      </c>
    </row>
    <row r="84" customFormat="false" ht="12.8" hidden="false" customHeight="false" outlineLevel="0" collapsed="false">
      <c r="A84" s="0" t="s">
        <v>3</v>
      </c>
      <c r="B84" s="0" t="n">
        <v>93</v>
      </c>
      <c r="C84" s="0" t="n">
        <v>0.3081</v>
      </c>
    </row>
    <row r="85" customFormat="false" ht="12.8" hidden="false" customHeight="false" outlineLevel="0" collapsed="false">
      <c r="A85" s="0" t="s">
        <v>3</v>
      </c>
      <c r="B85" s="0" t="n">
        <v>94</v>
      </c>
      <c r="C85" s="0" t="n">
        <v>0.0903</v>
      </c>
    </row>
    <row r="86" customFormat="false" ht="12.8" hidden="false" customHeight="false" outlineLevel="0" collapsed="false">
      <c r="A86" s="0" t="s">
        <v>3</v>
      </c>
      <c r="B86" s="0" t="n">
        <v>99</v>
      </c>
      <c r="C86" s="0" t="n">
        <v>0.3222</v>
      </c>
    </row>
    <row r="87" customFormat="false" ht="12.8" hidden="false" customHeight="false" outlineLevel="0" collapsed="false">
      <c r="A87" s="0" t="s">
        <v>3</v>
      </c>
      <c r="B87" s="0" t="s">
        <v>4</v>
      </c>
      <c r="C87" s="0" t="n">
        <v>0.3017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5</v>
      </c>
      <c r="B1" s="1" t="s">
        <v>1</v>
      </c>
      <c r="C1" s="1" t="s">
        <v>6</v>
      </c>
    </row>
    <row r="2" customFormat="false" ht="12.8" hidden="false" customHeight="false" outlineLevel="0" collapsed="false">
      <c r="A2" s="0" t="s">
        <v>3</v>
      </c>
      <c r="B2" s="0" t="n">
        <v>103</v>
      </c>
      <c r="C2" s="0" t="n">
        <v>0.3403</v>
      </c>
    </row>
    <row r="3" customFormat="false" ht="12.8" hidden="false" customHeight="false" outlineLevel="0" collapsed="false">
      <c r="A3" s="0" t="s">
        <v>3</v>
      </c>
      <c r="B3" s="0" t="n">
        <v>104</v>
      </c>
      <c r="C3" s="0" t="n">
        <v>0.3076</v>
      </c>
    </row>
    <row r="4" customFormat="false" ht="12.8" hidden="false" customHeight="false" outlineLevel="0" collapsed="false">
      <c r="A4" s="0" t="s">
        <v>3</v>
      </c>
      <c r="B4" s="0" t="n">
        <v>108</v>
      </c>
      <c r="C4" s="0" t="n">
        <v>0.1012</v>
      </c>
    </row>
    <row r="5" customFormat="false" ht="12.8" hidden="false" customHeight="false" outlineLevel="0" collapsed="false">
      <c r="A5" s="0" t="s">
        <v>3</v>
      </c>
      <c r="B5" s="0" t="n">
        <v>110</v>
      </c>
      <c r="C5" s="0" t="n">
        <v>0.181</v>
      </c>
    </row>
    <row r="6" customFormat="false" ht="12.8" hidden="false" customHeight="false" outlineLevel="0" collapsed="false">
      <c r="A6" s="0" t="s">
        <v>3</v>
      </c>
      <c r="B6" s="0" t="n">
        <v>111</v>
      </c>
      <c r="C6" s="0" t="n">
        <v>0.4699</v>
      </c>
    </row>
    <row r="7" customFormat="false" ht="12.8" hidden="false" customHeight="false" outlineLevel="0" collapsed="false">
      <c r="A7" s="0" t="s">
        <v>3</v>
      </c>
      <c r="B7" s="0" t="n">
        <v>114</v>
      </c>
      <c r="C7" s="0" t="n">
        <v>0.2947</v>
      </c>
    </row>
    <row r="8" customFormat="false" ht="12.8" hidden="false" customHeight="false" outlineLevel="0" collapsed="false">
      <c r="A8" s="0" t="s">
        <v>3</v>
      </c>
      <c r="B8" s="0" t="n">
        <v>115</v>
      </c>
      <c r="C8" s="0" t="n">
        <v>0.1135</v>
      </c>
    </row>
    <row r="9" customFormat="false" ht="12.8" hidden="false" customHeight="false" outlineLevel="0" collapsed="false">
      <c r="A9" s="0" t="s">
        <v>3</v>
      </c>
      <c r="B9" s="0" t="n">
        <v>118</v>
      </c>
      <c r="C9" s="0" t="n">
        <v>0.2376</v>
      </c>
    </row>
    <row r="10" customFormat="false" ht="12.8" hidden="false" customHeight="false" outlineLevel="0" collapsed="false">
      <c r="A10" s="0" t="s">
        <v>3</v>
      </c>
      <c r="B10" s="0" t="n">
        <v>119</v>
      </c>
      <c r="C10" s="0" t="n">
        <v>0.235</v>
      </c>
    </row>
    <row r="11" customFormat="false" ht="12.8" hidden="false" customHeight="false" outlineLevel="0" collapsed="false">
      <c r="A11" s="0" t="s">
        <v>3</v>
      </c>
      <c r="B11" s="0" t="n">
        <v>123</v>
      </c>
      <c r="C11" s="0" t="n">
        <v>0.1414</v>
      </c>
    </row>
    <row r="12" customFormat="false" ht="12.8" hidden="false" customHeight="false" outlineLevel="0" collapsed="false">
      <c r="A12" s="0" t="s">
        <v>3</v>
      </c>
      <c r="B12" s="0" t="n">
        <v>124</v>
      </c>
      <c r="C12" s="0" t="n">
        <v>0.2035</v>
      </c>
    </row>
    <row r="13" customFormat="false" ht="12.8" hidden="false" customHeight="false" outlineLevel="0" collapsed="false">
      <c r="A13" s="0" t="s">
        <v>3</v>
      </c>
      <c r="B13" s="0" t="n">
        <v>125</v>
      </c>
      <c r="C13" s="0" t="n">
        <v>0.0722</v>
      </c>
    </row>
    <row r="14" customFormat="false" ht="12.8" hidden="false" customHeight="false" outlineLevel="0" collapsed="false">
      <c r="A14" s="0" t="s">
        <v>3</v>
      </c>
      <c r="B14" s="0" t="n">
        <v>126</v>
      </c>
      <c r="C14" s="0" t="n">
        <v>0.0964</v>
      </c>
    </row>
    <row r="15" customFormat="false" ht="12.8" hidden="false" customHeight="false" outlineLevel="0" collapsed="false">
      <c r="A15" s="0" t="s">
        <v>3</v>
      </c>
      <c r="B15" s="0" t="n">
        <v>127</v>
      </c>
      <c r="C15" s="0" t="n">
        <v>0.1246</v>
      </c>
    </row>
    <row r="16" customFormat="false" ht="12.8" hidden="false" customHeight="false" outlineLevel="0" collapsed="false">
      <c r="A16" s="0" t="s">
        <v>3</v>
      </c>
      <c r="B16" s="0" t="n">
        <v>128</v>
      </c>
      <c r="C16" s="0" t="n">
        <v>0.1274</v>
      </c>
    </row>
    <row r="17" customFormat="false" ht="12.8" hidden="false" customHeight="false" outlineLevel="0" collapsed="false">
      <c r="A17" s="0" t="s">
        <v>3</v>
      </c>
      <c r="B17" s="0" t="n">
        <v>129</v>
      </c>
      <c r="C17" s="0" t="n">
        <v>0.2961</v>
      </c>
    </row>
    <row r="18" customFormat="false" ht="12.8" hidden="false" customHeight="false" outlineLevel="0" collapsed="false">
      <c r="A18" s="0" t="s">
        <v>3</v>
      </c>
      <c r="B18" s="0" t="n">
        <v>130</v>
      </c>
      <c r="C18" s="0" t="n">
        <v>0.4973</v>
      </c>
    </row>
    <row r="19" customFormat="false" ht="12.8" hidden="false" customHeight="false" outlineLevel="0" collapsed="false">
      <c r="A19" s="0" t="s">
        <v>3</v>
      </c>
      <c r="B19" s="0" t="n">
        <v>132</v>
      </c>
      <c r="C19" s="0" t="n">
        <v>0.7893</v>
      </c>
    </row>
    <row r="20" customFormat="false" ht="12.8" hidden="false" customHeight="false" outlineLevel="0" collapsed="false">
      <c r="A20" s="0" t="s">
        <v>3</v>
      </c>
      <c r="B20" s="0" t="n">
        <v>135</v>
      </c>
      <c r="C20" s="0" t="n">
        <v>0.4492</v>
      </c>
    </row>
    <row r="21" customFormat="false" ht="12.8" hidden="false" customHeight="false" outlineLevel="0" collapsed="false">
      <c r="A21" s="0" t="s">
        <v>3</v>
      </c>
      <c r="B21" s="0" t="n">
        <v>137</v>
      </c>
      <c r="C21" s="0" t="n">
        <v>0.3261</v>
      </c>
    </row>
    <row r="22" customFormat="false" ht="12.8" hidden="false" customHeight="false" outlineLevel="0" collapsed="false">
      <c r="A22" s="0" t="s">
        <v>3</v>
      </c>
      <c r="B22" s="0" t="n">
        <v>142</v>
      </c>
      <c r="C22" s="0" t="n">
        <v>0.0897</v>
      </c>
    </row>
    <row r="23" customFormat="false" ht="12.8" hidden="false" customHeight="false" outlineLevel="0" collapsed="false">
      <c r="A23" s="0" t="s">
        <v>3</v>
      </c>
      <c r="B23" s="0" t="n">
        <v>143</v>
      </c>
      <c r="C23" s="0" t="n">
        <v>0.0069</v>
      </c>
    </row>
    <row r="24" customFormat="false" ht="12.8" hidden="false" customHeight="false" outlineLevel="0" collapsed="false">
      <c r="A24" s="0" t="s">
        <v>3</v>
      </c>
      <c r="B24" s="0" t="n">
        <v>145</v>
      </c>
      <c r="C24" s="0" t="n">
        <v>0.1659</v>
      </c>
    </row>
    <row r="25" customFormat="false" ht="12.8" hidden="false" customHeight="false" outlineLevel="0" collapsed="false">
      <c r="A25" s="0" t="s">
        <v>3</v>
      </c>
      <c r="B25" s="0" t="n">
        <v>146</v>
      </c>
      <c r="C25" s="0" t="n">
        <v>0.4505</v>
      </c>
    </row>
    <row r="26" customFormat="false" ht="12.8" hidden="false" customHeight="false" outlineLevel="0" collapsed="false">
      <c r="A26" s="0" t="s">
        <v>3</v>
      </c>
      <c r="B26" s="0" t="n">
        <v>147</v>
      </c>
      <c r="C26" s="0" t="n">
        <v>0.0802</v>
      </c>
    </row>
    <row r="27" customFormat="false" ht="12.8" hidden="false" customHeight="false" outlineLevel="0" collapsed="false">
      <c r="A27" s="0" t="s">
        <v>3</v>
      </c>
      <c r="B27" s="0" t="n">
        <v>148</v>
      </c>
      <c r="C27" s="0" t="n">
        <v>0.0527</v>
      </c>
    </row>
    <row r="28" customFormat="false" ht="12.8" hidden="false" customHeight="false" outlineLevel="0" collapsed="false">
      <c r="A28" s="0" t="s">
        <v>3</v>
      </c>
      <c r="B28" s="0" t="n">
        <v>150</v>
      </c>
      <c r="C28" s="0" t="n">
        <v>0.3251</v>
      </c>
    </row>
    <row r="29" customFormat="false" ht="12.8" hidden="false" customHeight="false" outlineLevel="0" collapsed="false">
      <c r="A29" s="0" t="s">
        <v>3</v>
      </c>
      <c r="B29" s="0" t="n">
        <v>151</v>
      </c>
      <c r="C29" s="0" t="n">
        <v>0.6137</v>
      </c>
    </row>
    <row r="30" customFormat="false" ht="12.8" hidden="false" customHeight="false" outlineLevel="0" collapsed="false">
      <c r="A30" s="0" t="s">
        <v>3</v>
      </c>
      <c r="B30" s="0" t="n">
        <v>152</v>
      </c>
      <c r="C30" s="0" t="n">
        <v>0.1797</v>
      </c>
    </row>
    <row r="31" customFormat="false" ht="12.8" hidden="false" customHeight="false" outlineLevel="0" collapsed="false">
      <c r="A31" s="0" t="s">
        <v>3</v>
      </c>
      <c r="B31" s="0" t="n">
        <v>154</v>
      </c>
      <c r="C31" s="0" t="n">
        <v>0.6894</v>
      </c>
    </row>
    <row r="32" customFormat="false" ht="12.8" hidden="false" customHeight="false" outlineLevel="0" collapsed="false">
      <c r="A32" s="0" t="s">
        <v>3</v>
      </c>
      <c r="B32" s="0" t="n">
        <v>156</v>
      </c>
      <c r="C32" s="0" t="n">
        <v>0.1336</v>
      </c>
    </row>
    <row r="33" customFormat="false" ht="12.8" hidden="false" customHeight="false" outlineLevel="0" collapsed="false">
      <c r="A33" s="0" t="s">
        <v>3</v>
      </c>
      <c r="B33" s="0" t="n">
        <v>161</v>
      </c>
      <c r="C33" s="0" t="n">
        <v>0.8639</v>
      </c>
    </row>
    <row r="34" customFormat="false" ht="12.8" hidden="false" customHeight="false" outlineLevel="0" collapsed="false">
      <c r="A34" s="0" t="s">
        <v>3</v>
      </c>
      <c r="B34" s="0" t="n">
        <v>162</v>
      </c>
      <c r="C34" s="0" t="n">
        <v>0.4857</v>
      </c>
    </row>
    <row r="35" customFormat="false" ht="12.8" hidden="false" customHeight="false" outlineLevel="0" collapsed="false">
      <c r="A35" s="0" t="s">
        <v>3</v>
      </c>
      <c r="B35" s="0" t="n">
        <v>163</v>
      </c>
      <c r="C35" s="0" t="n">
        <v>0.5074</v>
      </c>
    </row>
    <row r="36" customFormat="false" ht="12.8" hidden="false" customHeight="false" outlineLevel="0" collapsed="false">
      <c r="A36" s="0" t="s">
        <v>3</v>
      </c>
      <c r="B36" s="0" t="n">
        <v>167</v>
      </c>
      <c r="C36" s="0" t="n">
        <v>0.1696</v>
      </c>
    </row>
    <row r="37" customFormat="false" ht="12.8" hidden="false" customHeight="false" outlineLevel="0" collapsed="false">
      <c r="A37" s="0" t="s">
        <v>3</v>
      </c>
      <c r="B37" s="0" t="n">
        <v>168</v>
      </c>
      <c r="C37" s="0" t="n">
        <v>0.154</v>
      </c>
    </row>
    <row r="38" customFormat="false" ht="12.8" hidden="false" customHeight="false" outlineLevel="0" collapsed="false">
      <c r="A38" s="0" t="s">
        <v>3</v>
      </c>
      <c r="B38" s="0" t="n">
        <v>173</v>
      </c>
      <c r="C38" s="0" t="n">
        <v>0.8106</v>
      </c>
    </row>
    <row r="39" customFormat="false" ht="12.8" hidden="false" customHeight="false" outlineLevel="0" collapsed="false">
      <c r="A39" s="0" t="s">
        <v>3</v>
      </c>
      <c r="B39" s="0" t="n">
        <v>174</v>
      </c>
      <c r="C39" s="0" t="n">
        <v>0.7397</v>
      </c>
    </row>
    <row r="40" customFormat="false" ht="12.8" hidden="false" customHeight="false" outlineLevel="0" collapsed="false">
      <c r="A40" s="0" t="s">
        <v>3</v>
      </c>
      <c r="B40" s="0" t="n">
        <v>175</v>
      </c>
      <c r="C40" s="0" t="n">
        <v>0.2657</v>
      </c>
    </row>
    <row r="41" customFormat="false" ht="12.8" hidden="false" customHeight="false" outlineLevel="0" collapsed="false">
      <c r="A41" s="0" t="s">
        <v>3</v>
      </c>
      <c r="B41" s="0" t="n">
        <v>176</v>
      </c>
      <c r="C41" s="0" t="n">
        <v>0.0175</v>
      </c>
    </row>
    <row r="42" customFormat="false" ht="12.8" hidden="false" customHeight="false" outlineLevel="0" collapsed="false">
      <c r="A42" s="0" t="s">
        <v>3</v>
      </c>
      <c r="B42" s="0" t="n">
        <v>177</v>
      </c>
      <c r="C42" s="0" t="n">
        <v>0.438</v>
      </c>
    </row>
    <row r="43" customFormat="false" ht="12.8" hidden="false" customHeight="false" outlineLevel="0" collapsed="false">
      <c r="A43" s="0" t="s">
        <v>3</v>
      </c>
      <c r="B43" s="0" t="n">
        <v>180</v>
      </c>
      <c r="C43" s="0" t="n">
        <v>0.1941</v>
      </c>
    </row>
    <row r="44" customFormat="false" ht="12.8" hidden="false" customHeight="false" outlineLevel="0" collapsed="false">
      <c r="A44" s="0" t="s">
        <v>3</v>
      </c>
      <c r="B44" s="0" t="n">
        <v>182</v>
      </c>
      <c r="C44" s="0" t="n">
        <v>0.1821</v>
      </c>
    </row>
    <row r="45" customFormat="false" ht="12.8" hidden="false" customHeight="false" outlineLevel="0" collapsed="false">
      <c r="A45" s="0" t="s">
        <v>3</v>
      </c>
      <c r="B45" s="0" t="n">
        <v>183</v>
      </c>
      <c r="C45" s="0" t="n">
        <v>0.3945</v>
      </c>
    </row>
    <row r="46" customFormat="false" ht="12.8" hidden="false" customHeight="false" outlineLevel="0" collapsed="false">
      <c r="A46" s="0" t="s">
        <v>3</v>
      </c>
      <c r="B46" s="0" t="n">
        <v>185</v>
      </c>
      <c r="C46" s="0" t="n">
        <v>0.4025</v>
      </c>
    </row>
    <row r="47" customFormat="false" ht="12.8" hidden="false" customHeight="false" outlineLevel="0" collapsed="false">
      <c r="A47" s="0" t="s">
        <v>3</v>
      </c>
      <c r="B47" s="0" t="n">
        <v>187</v>
      </c>
      <c r="C47" s="0" t="n">
        <v>0.0467</v>
      </c>
    </row>
    <row r="48" customFormat="false" ht="12.8" hidden="false" customHeight="false" outlineLevel="0" collapsed="false">
      <c r="A48" s="0" t="s">
        <v>3</v>
      </c>
      <c r="B48" s="0" t="n">
        <v>188</v>
      </c>
      <c r="C48" s="0" t="n">
        <v>0.2285</v>
      </c>
    </row>
    <row r="49" customFormat="false" ht="12.8" hidden="false" customHeight="false" outlineLevel="0" collapsed="false">
      <c r="A49" s="0" t="s">
        <v>3</v>
      </c>
      <c r="B49" s="0" t="n">
        <v>189</v>
      </c>
      <c r="C49" s="0" t="n">
        <v>0.0727</v>
      </c>
    </row>
    <row r="50" customFormat="false" ht="12.8" hidden="false" customHeight="false" outlineLevel="0" collapsed="false">
      <c r="A50" s="0" t="s">
        <v>3</v>
      </c>
      <c r="B50" s="0" t="n">
        <v>191</v>
      </c>
      <c r="C50" s="0" t="n">
        <v>0.1173</v>
      </c>
    </row>
    <row r="51" customFormat="false" ht="12.8" hidden="false" customHeight="false" outlineLevel="0" collapsed="false">
      <c r="A51" s="0" t="s">
        <v>3</v>
      </c>
      <c r="B51" s="0" t="n">
        <v>192</v>
      </c>
      <c r="C51" s="0" t="n">
        <v>0.4306</v>
      </c>
    </row>
    <row r="52" customFormat="false" ht="12.8" hidden="false" customHeight="false" outlineLevel="0" collapsed="false">
      <c r="A52" s="0" t="s">
        <v>3</v>
      </c>
      <c r="B52" s="0" t="n">
        <v>193</v>
      </c>
      <c r="C52" s="0" t="n">
        <v>0.4078</v>
      </c>
    </row>
    <row r="53" customFormat="false" ht="12.8" hidden="false" customHeight="false" outlineLevel="0" collapsed="false">
      <c r="A53" s="0" t="s">
        <v>3</v>
      </c>
      <c r="B53" s="0" t="n">
        <v>194</v>
      </c>
      <c r="C53" s="0" t="n">
        <v>0.0019</v>
      </c>
    </row>
    <row r="54" customFormat="false" ht="12.8" hidden="false" customHeight="false" outlineLevel="0" collapsed="false">
      <c r="A54" s="0" t="s">
        <v>3</v>
      </c>
      <c r="B54" s="0" t="n">
        <v>195</v>
      </c>
      <c r="C54" s="0" t="n">
        <v>0.2108</v>
      </c>
    </row>
    <row r="55" customFormat="false" ht="12.8" hidden="false" customHeight="false" outlineLevel="0" collapsed="false">
      <c r="A55" s="0" t="s">
        <v>3</v>
      </c>
      <c r="B55" s="0" t="n">
        <v>197</v>
      </c>
      <c r="C55" s="0" t="n">
        <v>0.0981</v>
      </c>
    </row>
    <row r="56" customFormat="false" ht="12.8" hidden="false" customHeight="false" outlineLevel="0" collapsed="false">
      <c r="A56" s="0" t="s">
        <v>3</v>
      </c>
      <c r="B56" s="0" t="n">
        <v>198</v>
      </c>
      <c r="C56" s="0" t="n">
        <v>0.5417</v>
      </c>
    </row>
    <row r="57" customFormat="false" ht="12.8" hidden="false" customHeight="false" outlineLevel="0" collapsed="false">
      <c r="A57" s="0" t="s">
        <v>3</v>
      </c>
      <c r="B57" s="0" t="n">
        <v>52</v>
      </c>
      <c r="C57" s="0" t="n">
        <v>0.6423</v>
      </c>
    </row>
    <row r="58" customFormat="false" ht="12.8" hidden="false" customHeight="false" outlineLevel="0" collapsed="false">
      <c r="A58" s="0" t="s">
        <v>3</v>
      </c>
      <c r="B58" s="0" t="n">
        <v>53</v>
      </c>
      <c r="C58" s="0" t="n">
        <v>0.3993</v>
      </c>
    </row>
    <row r="59" customFormat="false" ht="12.8" hidden="false" customHeight="false" outlineLevel="0" collapsed="false">
      <c r="A59" s="0" t="s">
        <v>3</v>
      </c>
      <c r="B59" s="0" t="n">
        <v>54</v>
      </c>
      <c r="C59" s="0" t="n">
        <v>0.3315</v>
      </c>
    </row>
    <row r="60" customFormat="false" ht="12.8" hidden="false" customHeight="false" outlineLevel="0" collapsed="false">
      <c r="A60" s="0" t="s">
        <v>3</v>
      </c>
      <c r="B60" s="0" t="n">
        <v>55</v>
      </c>
      <c r="C60" s="0" t="n">
        <v>0.5935</v>
      </c>
    </row>
    <row r="61" customFormat="false" ht="12.8" hidden="false" customHeight="false" outlineLevel="0" collapsed="false">
      <c r="A61" s="0" t="s">
        <v>3</v>
      </c>
      <c r="B61" s="0" t="n">
        <v>56</v>
      </c>
      <c r="C61" s="0" t="n">
        <v>0.6337</v>
      </c>
    </row>
    <row r="62" customFormat="false" ht="12.8" hidden="false" customHeight="false" outlineLevel="0" collapsed="false">
      <c r="A62" s="0" t="s">
        <v>3</v>
      </c>
      <c r="B62" s="0" t="n">
        <v>58</v>
      </c>
      <c r="C62" s="0" t="n">
        <v>0.3309</v>
      </c>
    </row>
    <row r="63" customFormat="false" ht="12.8" hidden="false" customHeight="false" outlineLevel="0" collapsed="false">
      <c r="A63" s="0" t="s">
        <v>3</v>
      </c>
      <c r="B63" s="0" t="n">
        <v>59</v>
      </c>
      <c r="C63" s="0" t="n">
        <v>0.0054</v>
      </c>
    </row>
    <row r="64" customFormat="false" ht="12.8" hidden="false" customHeight="false" outlineLevel="0" collapsed="false">
      <c r="A64" s="0" t="s">
        <v>3</v>
      </c>
      <c r="B64" s="0" t="n">
        <v>61</v>
      </c>
      <c r="C64" s="0" t="n">
        <v>0.5673</v>
      </c>
    </row>
    <row r="65" customFormat="false" ht="12.8" hidden="false" customHeight="false" outlineLevel="0" collapsed="false">
      <c r="A65" s="0" t="s">
        <v>3</v>
      </c>
      <c r="B65" s="0" t="n">
        <v>62</v>
      </c>
      <c r="C65" s="0" t="n">
        <v>0.3709</v>
      </c>
    </row>
    <row r="66" customFormat="false" ht="12.8" hidden="false" customHeight="false" outlineLevel="0" collapsed="false">
      <c r="A66" s="0" t="s">
        <v>3</v>
      </c>
      <c r="B66" s="0" t="n">
        <v>64</v>
      </c>
      <c r="C66" s="0" t="n">
        <v>0.1922</v>
      </c>
    </row>
    <row r="67" customFormat="false" ht="12.8" hidden="false" customHeight="false" outlineLevel="0" collapsed="false">
      <c r="A67" s="0" t="s">
        <v>3</v>
      </c>
      <c r="B67" s="0" t="n">
        <v>67</v>
      </c>
      <c r="C67" s="0" t="n">
        <v>0.0331</v>
      </c>
    </row>
    <row r="68" customFormat="false" ht="12.8" hidden="false" customHeight="false" outlineLevel="0" collapsed="false">
      <c r="A68" s="0" t="s">
        <v>3</v>
      </c>
      <c r="B68" s="0" t="n">
        <v>71</v>
      </c>
      <c r="C68" s="0" t="n">
        <v>0.4259</v>
      </c>
    </row>
    <row r="69" customFormat="false" ht="12.8" hidden="false" customHeight="false" outlineLevel="0" collapsed="false">
      <c r="A69" s="0" t="s">
        <v>3</v>
      </c>
      <c r="B69" s="0" t="n">
        <v>73</v>
      </c>
      <c r="C69" s="0" t="n">
        <v>0.0001</v>
      </c>
    </row>
    <row r="70" customFormat="false" ht="12.8" hidden="false" customHeight="false" outlineLevel="0" collapsed="false">
      <c r="A70" s="0" t="s">
        <v>3</v>
      </c>
      <c r="B70" s="0" t="n">
        <v>74</v>
      </c>
      <c r="C70" s="0" t="n">
        <v>0.0029</v>
      </c>
    </row>
    <row r="71" customFormat="false" ht="12.8" hidden="false" customHeight="false" outlineLevel="0" collapsed="false">
      <c r="A71" s="0" t="s">
        <v>3</v>
      </c>
      <c r="B71" s="0" t="n">
        <v>76</v>
      </c>
      <c r="C71" s="0" t="n">
        <v>0.0381</v>
      </c>
    </row>
    <row r="72" customFormat="false" ht="12.8" hidden="false" customHeight="false" outlineLevel="0" collapsed="false">
      <c r="A72" s="0" t="s">
        <v>3</v>
      </c>
      <c r="B72" s="0" t="n">
        <v>77</v>
      </c>
      <c r="C72" s="0" t="n">
        <v>0.4825</v>
      </c>
    </row>
    <row r="73" customFormat="false" ht="12.8" hidden="false" customHeight="false" outlineLevel="0" collapsed="false">
      <c r="A73" s="0" t="s">
        <v>3</v>
      </c>
      <c r="B73" s="0" t="n">
        <v>78</v>
      </c>
      <c r="C73" s="0" t="n">
        <v>0.7964</v>
      </c>
    </row>
    <row r="74" customFormat="false" ht="12.8" hidden="false" customHeight="false" outlineLevel="0" collapsed="false">
      <c r="A74" s="0" t="s">
        <v>3</v>
      </c>
      <c r="B74" s="0" t="n">
        <v>79</v>
      </c>
      <c r="C74" s="0" t="n">
        <v>0.0048</v>
      </c>
    </row>
    <row r="75" customFormat="false" ht="12.8" hidden="false" customHeight="false" outlineLevel="0" collapsed="false">
      <c r="A75" s="0" t="s">
        <v>3</v>
      </c>
      <c r="B75" s="0" t="n">
        <v>80</v>
      </c>
      <c r="C75" s="0" t="n">
        <v>0.0143</v>
      </c>
    </row>
    <row r="76" customFormat="false" ht="12.8" hidden="false" customHeight="false" outlineLevel="0" collapsed="false">
      <c r="A76" s="0" t="s">
        <v>3</v>
      </c>
      <c r="B76" s="0" t="n">
        <v>81</v>
      </c>
      <c r="C76" s="0" t="n">
        <v>0.1965</v>
      </c>
    </row>
    <row r="77" customFormat="false" ht="12.8" hidden="false" customHeight="false" outlineLevel="0" collapsed="false">
      <c r="A77" s="0" t="s">
        <v>3</v>
      </c>
      <c r="B77" s="0" t="n">
        <v>82</v>
      </c>
      <c r="C77" s="0" t="n">
        <v>0.3938</v>
      </c>
    </row>
    <row r="78" customFormat="false" ht="12.8" hidden="false" customHeight="false" outlineLevel="0" collapsed="false">
      <c r="A78" s="0" t="s">
        <v>3</v>
      </c>
      <c r="B78" s="0" t="n">
        <v>83</v>
      </c>
      <c r="C78" s="0" t="n">
        <v>0.0638</v>
      </c>
    </row>
    <row r="79" customFormat="false" ht="12.8" hidden="false" customHeight="false" outlineLevel="0" collapsed="false">
      <c r="A79" s="0" t="s">
        <v>3</v>
      </c>
      <c r="B79" s="0" t="n">
        <v>85</v>
      </c>
      <c r="C79" s="0" t="n">
        <v>0.2106</v>
      </c>
    </row>
    <row r="80" customFormat="false" ht="12.8" hidden="false" customHeight="false" outlineLevel="0" collapsed="false">
      <c r="A80" s="0" t="s">
        <v>3</v>
      </c>
      <c r="B80" s="0" t="n">
        <v>87</v>
      </c>
      <c r="C80" s="0" t="n">
        <v>0.0063</v>
      </c>
    </row>
    <row r="81" customFormat="false" ht="12.8" hidden="false" customHeight="false" outlineLevel="0" collapsed="false">
      <c r="A81" s="0" t="s">
        <v>3</v>
      </c>
      <c r="B81" s="0" t="n">
        <v>88</v>
      </c>
      <c r="C81" s="0" t="n">
        <v>0.0207</v>
      </c>
    </row>
    <row r="82" customFormat="false" ht="12.8" hidden="false" customHeight="false" outlineLevel="0" collapsed="false">
      <c r="A82" s="0" t="s">
        <v>3</v>
      </c>
      <c r="B82" s="0" t="n">
        <v>89</v>
      </c>
      <c r="C82" s="0" t="n">
        <v>0.0564</v>
      </c>
    </row>
    <row r="83" customFormat="false" ht="12.8" hidden="false" customHeight="false" outlineLevel="0" collapsed="false">
      <c r="A83" s="0" t="s">
        <v>3</v>
      </c>
      <c r="B83" s="0" t="n">
        <v>92</v>
      </c>
      <c r="C83" s="0" t="n">
        <v>0.0061</v>
      </c>
    </row>
    <row r="84" customFormat="false" ht="12.8" hidden="false" customHeight="false" outlineLevel="0" collapsed="false">
      <c r="A84" s="0" t="s">
        <v>3</v>
      </c>
      <c r="B84" s="0" t="n">
        <v>93</v>
      </c>
      <c r="C84" s="0" t="n">
        <v>0.3271</v>
      </c>
    </row>
    <row r="85" customFormat="false" ht="12.8" hidden="false" customHeight="false" outlineLevel="0" collapsed="false">
      <c r="A85" s="0" t="s">
        <v>3</v>
      </c>
      <c r="B85" s="0" t="n">
        <v>94</v>
      </c>
      <c r="C85" s="0" t="n">
        <v>0.0258</v>
      </c>
    </row>
    <row r="86" customFormat="false" ht="12.8" hidden="false" customHeight="false" outlineLevel="0" collapsed="false">
      <c r="A86" s="0" t="s">
        <v>3</v>
      </c>
      <c r="B86" s="0" t="n">
        <v>99</v>
      </c>
      <c r="C86" s="0" t="n">
        <v>0.4257</v>
      </c>
    </row>
    <row r="87" customFormat="false" ht="12.8" hidden="false" customHeight="false" outlineLevel="0" collapsed="false">
      <c r="A87" s="0" t="s">
        <v>3</v>
      </c>
      <c r="B87" s="0" t="s">
        <v>4</v>
      </c>
      <c r="C87" s="0" t="n">
        <v>0.2773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7"/>
  <sheetViews>
    <sheetView showFormulas="false" showGridLines="tru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K32" activeCellId="0" sqref="K3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37"/>
    <col collapsed="false" customWidth="true" hidden="false" outlineLevel="0" max="4" min="4" style="0" width="13.75"/>
    <col collapsed="false" customWidth="false" hidden="false" outlineLevel="0" max="8" min="5" style="0" width="11.52"/>
    <col collapsed="false" customWidth="true" hidden="false" outlineLevel="0" max="9" min="9" style="0" width="18.06"/>
    <col collapsed="false" customWidth="true" hidden="false" outlineLevel="0" max="10" min="10" style="0" width="20.5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7</v>
      </c>
      <c r="B1" s="1" t="s">
        <v>8</v>
      </c>
      <c r="C1" s="1" t="s">
        <v>9</v>
      </c>
      <c r="D1" s="1" t="s">
        <v>10</v>
      </c>
      <c r="G1" s="1" t="s">
        <v>11</v>
      </c>
      <c r="H1" s="1" t="s">
        <v>12</v>
      </c>
      <c r="I1" s="0" t="s">
        <v>13</v>
      </c>
      <c r="J1" s="0" t="s">
        <v>14</v>
      </c>
    </row>
    <row r="2" customFormat="false" ht="12.95" hidden="false" customHeight="false" outlineLevel="0" collapsed="false">
      <c r="A2" s="0" t="n">
        <v>163</v>
      </c>
      <c r="B2" s="0" t="n">
        <v>0.8919</v>
      </c>
      <c r="C2" s="0" t="n">
        <v>163</v>
      </c>
      <c r="D2" s="0" t="n">
        <v>0.8929</v>
      </c>
      <c r="F2" s="0" t="n">
        <v>1</v>
      </c>
      <c r="G2" s="0" t="n">
        <f aca="false">((D2-D$87)/D$87*100)</f>
        <v>195.967789108351</v>
      </c>
      <c r="H2" s="0" t="n">
        <f aca="false">((B2-D$87)/D$87)*100</f>
        <v>195.636321095014</v>
      </c>
      <c r="I2" s="0" t="n">
        <v>100</v>
      </c>
      <c r="J2" s="0" t="n">
        <v>100</v>
      </c>
      <c r="L2" s="1" t="s">
        <v>15</v>
      </c>
      <c r="M2" s="1" t="s">
        <v>16</v>
      </c>
    </row>
    <row r="3" customFormat="false" ht="12.95" hidden="false" customHeight="false" outlineLevel="0" collapsed="false">
      <c r="A3" s="0" t="n">
        <v>173</v>
      </c>
      <c r="B3" s="0" t="n">
        <v>0.8792</v>
      </c>
      <c r="C3" s="0" t="n">
        <v>173</v>
      </c>
      <c r="D3" s="0" t="n">
        <v>0.8802</v>
      </c>
      <c r="F3" s="0" t="n">
        <v>2</v>
      </c>
      <c r="G3" s="0" t="n">
        <f aca="false">((D3-D$87)/D$87*100)</f>
        <v>191.758145338975</v>
      </c>
      <c r="H3" s="0" t="n">
        <f aca="false">((B3-D$87)/D$87)*100</f>
        <v>191.426677325638</v>
      </c>
      <c r="I3" s="0" t="n">
        <v>100</v>
      </c>
      <c r="J3" s="0" t="n">
        <v>100</v>
      </c>
      <c r="K3" s="0" t="s">
        <v>17</v>
      </c>
      <c r="L3" s="0" t="n">
        <f aca="false">COUNTIF(G:G,"&gt;"&amp;N3)</f>
        <v>13</v>
      </c>
      <c r="M3" s="0" t="n">
        <f aca="false">COUNTIF(H:H,"&gt;100")</f>
        <v>13</v>
      </c>
      <c r="N3" s="0" t="n">
        <v>100</v>
      </c>
    </row>
    <row r="4" customFormat="false" ht="12.95" hidden="false" customHeight="false" outlineLevel="0" collapsed="false">
      <c r="A4" s="0" t="n">
        <v>78</v>
      </c>
      <c r="B4" s="0" t="n">
        <v>0.8364</v>
      </c>
      <c r="C4" s="0" t="n">
        <v>78</v>
      </c>
      <c r="D4" s="0" t="n">
        <v>0.8364</v>
      </c>
      <c r="F4" s="0" t="n">
        <v>3</v>
      </c>
      <c r="G4" s="0" t="n">
        <f aca="false">((D4-D$87)/D$87*100)</f>
        <v>177.239846354827</v>
      </c>
      <c r="H4" s="0" t="n">
        <f aca="false">((B4-D$87)/D$87)*100</f>
        <v>177.239846354827</v>
      </c>
      <c r="I4" s="0" t="n">
        <v>100</v>
      </c>
      <c r="J4" s="0" t="n">
        <v>100</v>
      </c>
      <c r="K4" s="0" t="s">
        <v>18</v>
      </c>
      <c r="L4" s="0" t="n">
        <f aca="false">COUNTIF(G:G,"&gt;50")-L3</f>
        <v>2</v>
      </c>
      <c r="M4" s="0" t="n">
        <f aca="false">COUNTIF(H:H,"&gt;50")-M3</f>
        <v>2</v>
      </c>
      <c r="N4" s="0" t="n">
        <v>50</v>
      </c>
    </row>
    <row r="5" customFormat="false" ht="12.95" hidden="false" customHeight="false" outlineLevel="0" collapsed="false">
      <c r="A5" s="0" t="n">
        <v>183</v>
      </c>
      <c r="B5" s="0" t="n">
        <v>0.8041</v>
      </c>
      <c r="C5" s="0" t="n">
        <v>183</v>
      </c>
      <c r="D5" s="0" t="n">
        <v>0.8053</v>
      </c>
      <c r="F5" s="0" t="n">
        <v>4</v>
      </c>
      <c r="G5" s="0" t="n">
        <f aca="false">((D5-D$87)/D$87*100)</f>
        <v>166.931191140055</v>
      </c>
      <c r="H5" s="0" t="n">
        <f aca="false">((B5-D$87)/D$87)*100</f>
        <v>166.533429524051</v>
      </c>
      <c r="I5" s="0" t="n">
        <v>100</v>
      </c>
      <c r="J5" s="0" t="n">
        <v>100</v>
      </c>
      <c r="K5" s="0" t="s">
        <v>19</v>
      </c>
      <c r="L5" s="0" t="n">
        <f aca="false">COUNTIF(G:G,"&gt;25")-(SUM(L3:L4))</f>
        <v>10</v>
      </c>
      <c r="M5" s="0" t="n">
        <f aca="false">COUNTIF(H:H,"&gt;25")-(SUM(M3:M4))</f>
        <v>11</v>
      </c>
      <c r="N5" s="0" t="n">
        <v>25</v>
      </c>
    </row>
    <row r="6" customFormat="false" ht="12.95" hidden="false" customHeight="false" outlineLevel="0" collapsed="false">
      <c r="A6" s="0" t="n">
        <v>56</v>
      </c>
      <c r="B6" s="0" t="n">
        <v>0.7567</v>
      </c>
      <c r="C6" s="0" t="n">
        <v>56</v>
      </c>
      <c r="D6" s="0" t="n">
        <v>0.7565</v>
      </c>
      <c r="F6" s="0" t="n">
        <v>5</v>
      </c>
      <c r="G6" s="0" t="n">
        <f aca="false">((D6-D$87)/D$87*100)</f>
        <v>150.755552089223</v>
      </c>
      <c r="H6" s="0" t="n">
        <f aca="false">((B6-D$87)/D$87)*100</f>
        <v>150.821845691891</v>
      </c>
      <c r="I6" s="0" t="n">
        <v>100</v>
      </c>
      <c r="J6" s="0" t="n">
        <v>100</v>
      </c>
      <c r="K6" s="0" t="s">
        <v>20</v>
      </c>
      <c r="L6" s="0" t="n">
        <f aca="false">COUNTIF(G:G,"&gt;0")-(SUM(L3:L5))</f>
        <v>13</v>
      </c>
      <c r="M6" s="0" t="n">
        <f aca="false">COUNTIF(H:H,"&gt;0")-(SUM(M3:M5))</f>
        <v>12</v>
      </c>
      <c r="N6" s="0" t="n">
        <v>0</v>
      </c>
    </row>
    <row r="7" customFormat="false" ht="12.95" hidden="false" customHeight="false" outlineLevel="0" collapsed="false">
      <c r="A7" s="0" t="n">
        <v>52</v>
      </c>
      <c r="B7" s="0" t="n">
        <v>0.7468</v>
      </c>
      <c r="C7" s="0" t="n">
        <v>52</v>
      </c>
      <c r="D7" s="0" t="n">
        <v>0.7461</v>
      </c>
      <c r="F7" s="0" t="n">
        <v>6</v>
      </c>
      <c r="G7" s="0" t="n">
        <f aca="false">((D7-D$87)/D$87*100)</f>
        <v>147.308284750522</v>
      </c>
      <c r="H7" s="0" t="n">
        <f aca="false">((B7-D$87)/D$87)*100</f>
        <v>147.540312359857</v>
      </c>
      <c r="I7" s="0" t="n">
        <v>100</v>
      </c>
      <c r="J7" s="0" t="n">
        <v>100</v>
      </c>
      <c r="K7" s="0" t="s">
        <v>21</v>
      </c>
      <c r="L7" s="0" t="n">
        <f aca="false">COUNTIF(G:G,"&gt;-25")-(SUM(L$3:L6))</f>
        <v>9</v>
      </c>
      <c r="M7" s="0" t="n">
        <f aca="false">COUNTIF(H:H,"&gt;"&amp;N7)-(SUM(M$3:M6))</f>
        <v>9</v>
      </c>
      <c r="N7" s="0" t="n">
        <v>-25</v>
      </c>
    </row>
    <row r="8" customFormat="false" ht="12.95" hidden="false" customHeight="false" outlineLevel="0" collapsed="false">
      <c r="A8" s="0" t="n">
        <v>132</v>
      </c>
      <c r="B8" s="0" t="n">
        <v>0.7415</v>
      </c>
      <c r="C8" s="0" t="n">
        <v>132</v>
      </c>
      <c r="D8" s="0" t="n">
        <v>0.7397</v>
      </c>
      <c r="F8" s="0" t="n">
        <v>7</v>
      </c>
      <c r="G8" s="0" t="n">
        <f aca="false">((D8-D$87)/D$87*100)</f>
        <v>145.186889465167</v>
      </c>
      <c r="H8" s="0" t="n">
        <f aca="false">((B8-D$87)/D$87)*100</f>
        <v>145.783531889173</v>
      </c>
      <c r="I8" s="0" t="n">
        <v>100</v>
      </c>
      <c r="J8" s="0" t="n">
        <v>100</v>
      </c>
      <c r="K8" s="0" t="s">
        <v>18</v>
      </c>
      <c r="L8" s="0" t="n">
        <f aca="false">COUNTIF(G:G,"&gt;-50")-(SUM(L$3:L7))</f>
        <v>12</v>
      </c>
      <c r="M8" s="0" t="n">
        <f aca="false">COUNTIF(H:H,"&gt;"&amp;N8)-(SUM(M$3:M7))</f>
        <v>13</v>
      </c>
      <c r="N8" s="0" t="n">
        <v>-50</v>
      </c>
    </row>
    <row r="9" customFormat="false" ht="12.95" hidden="false" customHeight="false" outlineLevel="0" collapsed="false">
      <c r="A9" s="0" t="n">
        <v>161</v>
      </c>
      <c r="B9" s="0" t="n">
        <v>0.7383</v>
      </c>
      <c r="C9" s="0" t="n">
        <v>161</v>
      </c>
      <c r="D9" s="0" t="n">
        <v>0.7383</v>
      </c>
      <c r="F9" s="0" t="n">
        <v>8</v>
      </c>
      <c r="G9" s="0" t="n">
        <f aca="false">((D9-D$87)/D$87*100)</f>
        <v>144.722834246495</v>
      </c>
      <c r="H9" s="0" t="n">
        <f aca="false">((B9-D$87)/D$87)*100</f>
        <v>144.722834246495</v>
      </c>
      <c r="I9" s="0" t="n">
        <v>100</v>
      </c>
      <c r="J9" s="0" t="n">
        <v>100</v>
      </c>
      <c r="K9" s="0" t="s">
        <v>22</v>
      </c>
      <c r="L9" s="0" t="n">
        <f aca="false">COUNTIF(G:G,"&gt;-75")-(SUM(L$3:L8))</f>
        <v>8</v>
      </c>
      <c r="M9" s="0" t="n">
        <f aca="false">COUNTIF(H:H,"&gt;"&amp;N9)-(SUM(M$3:M8))</f>
        <v>7</v>
      </c>
      <c r="N9" s="0" t="n">
        <v>-75</v>
      </c>
    </row>
    <row r="10" customFormat="false" ht="12.95" hidden="false" customHeight="false" outlineLevel="0" collapsed="false">
      <c r="A10" s="0" t="n">
        <v>154</v>
      </c>
      <c r="B10" s="0" t="n">
        <v>0.7363</v>
      </c>
      <c r="C10" s="0" t="n">
        <v>154</v>
      </c>
      <c r="D10" s="0" t="n">
        <v>0.7362</v>
      </c>
      <c r="F10" s="0" t="n">
        <v>9</v>
      </c>
      <c r="G10" s="0" t="n">
        <f aca="false">((D10-D$87)/D$87*100)</f>
        <v>144.026751418488</v>
      </c>
      <c r="H10" s="0" t="n">
        <f aca="false">((B10-D$87)/D$87)*100</f>
        <v>144.059898219822</v>
      </c>
      <c r="I10" s="0" t="n">
        <v>100</v>
      </c>
      <c r="J10" s="0" t="n">
        <v>100</v>
      </c>
      <c r="K10" s="0" t="s">
        <v>23</v>
      </c>
      <c r="L10" s="0" t="n">
        <f aca="false">COUNTIF(G:G,"&gt;"&amp;N10)-(SUM(L$3:L9))</f>
        <v>18</v>
      </c>
      <c r="M10" s="0" t="n">
        <f aca="false">COUNTIF(H:H,"&gt;"&amp;N10)-(SUM(M$3:M9))</f>
        <v>18</v>
      </c>
      <c r="N10" s="0" t="n">
        <v>-100</v>
      </c>
    </row>
    <row r="11" customFormat="false" ht="12.8" hidden="false" customHeight="false" outlineLevel="0" collapsed="false">
      <c r="A11" s="0" t="n">
        <v>82</v>
      </c>
      <c r="B11" s="0" t="n">
        <v>0.7315</v>
      </c>
      <c r="C11" s="0" t="n">
        <v>58</v>
      </c>
      <c r="D11" s="0" t="n">
        <v>0.7343</v>
      </c>
      <c r="F11" s="0" t="n">
        <v>10</v>
      </c>
      <c r="G11" s="0" t="n">
        <f aca="false">((D11-D$87)/D$87*100)</f>
        <v>143.396962193148</v>
      </c>
      <c r="H11" s="0" t="n">
        <f aca="false">((B11-D$87)/D$87)*100</f>
        <v>142.468851755806</v>
      </c>
      <c r="I11" s="0" t="n">
        <v>100</v>
      </c>
      <c r="J11" s="0" t="n">
        <v>100</v>
      </c>
    </row>
    <row r="12" customFormat="false" ht="12.8" hidden="false" customHeight="false" outlineLevel="0" collapsed="false">
      <c r="A12" s="0" t="n">
        <v>58</v>
      </c>
      <c r="B12" s="0" t="n">
        <v>0.7311</v>
      </c>
      <c r="C12" s="0" t="n">
        <v>82</v>
      </c>
      <c r="D12" s="0" t="n">
        <v>0.7342</v>
      </c>
      <c r="F12" s="0" t="n">
        <v>11</v>
      </c>
      <c r="G12" s="0" t="n">
        <f aca="false">((D12-D$87)/D$87*100)</f>
        <v>143.363815391815</v>
      </c>
      <c r="H12" s="0" t="n">
        <f aca="false">((B12-D$87)/D$87)*100</f>
        <v>142.336264550471</v>
      </c>
      <c r="I12" s="0" t="n">
        <v>100</v>
      </c>
      <c r="J12" s="0" t="n">
        <v>100</v>
      </c>
    </row>
    <row r="13" customFormat="false" ht="12.8" hidden="false" customHeight="false" outlineLevel="0" collapsed="false">
      <c r="A13" s="0" t="n">
        <v>151</v>
      </c>
      <c r="B13" s="0" t="n">
        <v>0.6638</v>
      </c>
      <c r="C13" s="0" t="n">
        <v>151</v>
      </c>
      <c r="D13" s="0" t="n">
        <v>0.6676</v>
      </c>
      <c r="F13" s="0" t="n">
        <v>12</v>
      </c>
      <c r="G13" s="0" t="n">
        <f aca="false">((D13-D$87)/D$87*100)</f>
        <v>121.28804570359</v>
      </c>
      <c r="H13" s="0" t="n">
        <f aca="false">((B13-D$87)/D$87)*100</f>
        <v>120.02846725291</v>
      </c>
      <c r="I13" s="0" t="n">
        <v>100</v>
      </c>
      <c r="J13" s="0" t="n">
        <v>100</v>
      </c>
    </row>
    <row r="14" customFormat="false" ht="12.8" hidden="false" customHeight="false" outlineLevel="0" collapsed="false">
      <c r="A14" s="0" t="n">
        <v>111</v>
      </c>
      <c r="B14" s="0" t="n">
        <v>0.6329</v>
      </c>
      <c r="C14" s="0" t="n">
        <v>111</v>
      </c>
      <c r="D14" s="0" t="n">
        <v>0.6342</v>
      </c>
      <c r="F14" s="0" t="n">
        <v>13</v>
      </c>
      <c r="G14" s="0" t="n">
        <f aca="false">((D14-D$87)/D$87*100)</f>
        <v>110.217014058143</v>
      </c>
      <c r="H14" s="0" t="n">
        <f aca="false">((B14-D$87)/D$87)*100</f>
        <v>109.786105640806</v>
      </c>
      <c r="I14" s="0" t="n">
        <v>100</v>
      </c>
      <c r="J14" s="0" t="n">
        <v>100</v>
      </c>
    </row>
    <row r="15" customFormat="false" ht="12.8" hidden="false" customHeight="false" outlineLevel="0" collapsed="false">
      <c r="A15" s="0" t="n">
        <v>174</v>
      </c>
      <c r="B15" s="0" t="n">
        <v>0.5224</v>
      </c>
      <c r="C15" s="0" t="n">
        <v>174</v>
      </c>
      <c r="D15" s="0" t="n">
        <v>0.5221</v>
      </c>
      <c r="F15" s="0" t="n">
        <v>14</v>
      </c>
      <c r="G15" s="0" t="n">
        <f aca="false">((D15-D$87)/D$87*100)</f>
        <v>73.0594497630978</v>
      </c>
      <c r="H15" s="0" t="n">
        <f aca="false">((B15-D$87)/D$87)*100</f>
        <v>73.1588901670988</v>
      </c>
      <c r="I15" s="0" t="n">
        <v>50</v>
      </c>
      <c r="J15" s="0" t="n">
        <v>50</v>
      </c>
    </row>
    <row r="16" customFormat="false" ht="12.8" hidden="false" customHeight="false" outlineLevel="0" collapsed="false">
      <c r="A16" s="0" t="n">
        <v>130</v>
      </c>
      <c r="B16" s="0" t="n">
        <v>0.457</v>
      </c>
      <c r="C16" s="0" t="n">
        <v>130</v>
      </c>
      <c r="D16" s="0" t="n">
        <v>0.4551</v>
      </c>
      <c r="F16" s="0" t="n">
        <v>15</v>
      </c>
      <c r="G16" s="0" t="n">
        <f aca="false">((D16-D$87)/D$87*100)</f>
        <v>50.8510928695381</v>
      </c>
      <c r="H16" s="0" t="n">
        <f aca="false">((B16-D$87)/D$87)*100</f>
        <v>51.4808820948778</v>
      </c>
      <c r="I16" s="0" t="n">
        <v>50</v>
      </c>
      <c r="J16" s="0" t="n">
        <v>50</v>
      </c>
    </row>
    <row r="17" customFormat="false" ht="12.8" hidden="false" customHeight="false" outlineLevel="0" collapsed="false">
      <c r="A17" s="0" t="n">
        <v>53</v>
      </c>
      <c r="B17" s="0" t="n">
        <v>0.441</v>
      </c>
      <c r="C17" s="0" t="n">
        <v>53</v>
      </c>
      <c r="D17" s="0" t="n">
        <v>0.4411</v>
      </c>
      <c r="F17" s="0" t="n">
        <v>16</v>
      </c>
      <c r="G17" s="0" t="n">
        <f aca="false">((D17-D$87)/D$87*100)</f>
        <v>46.2105406828241</v>
      </c>
      <c r="H17" s="0" t="n">
        <f aca="false">((B17-D$87)/D$87)*100</f>
        <v>46.1773938814904</v>
      </c>
      <c r="I17" s="0" t="n">
        <v>25</v>
      </c>
      <c r="J17" s="0" t="n">
        <v>25</v>
      </c>
    </row>
    <row r="18" customFormat="false" ht="12.8" hidden="false" customHeight="false" outlineLevel="0" collapsed="false">
      <c r="A18" s="0" t="n">
        <v>185</v>
      </c>
      <c r="B18" s="0" t="n">
        <v>0.4267</v>
      </c>
      <c r="C18" s="0" t="n">
        <v>177</v>
      </c>
      <c r="D18" s="0" t="n">
        <v>0.438</v>
      </c>
      <c r="F18" s="0" t="n">
        <v>17</v>
      </c>
      <c r="G18" s="0" t="n">
        <f aca="false">((D18-D$87)/D$87*100)</f>
        <v>45.1829898414803</v>
      </c>
      <c r="H18" s="0" t="n">
        <f aca="false">((B18-D$87)/D$87)*100</f>
        <v>41.4374012907754</v>
      </c>
      <c r="I18" s="0" t="n">
        <v>25</v>
      </c>
      <c r="J18" s="0" t="n">
        <v>25</v>
      </c>
    </row>
    <row r="19" customFormat="false" ht="12.8" hidden="false" customHeight="false" outlineLevel="0" collapsed="false">
      <c r="A19" s="0" t="n">
        <v>55</v>
      </c>
      <c r="B19" s="0" t="n">
        <v>0.4267</v>
      </c>
      <c r="C19" s="0" t="n">
        <v>55</v>
      </c>
      <c r="D19" s="0" t="n">
        <v>0.4293</v>
      </c>
      <c r="F19" s="0" t="n">
        <v>18</v>
      </c>
      <c r="G19" s="0" t="n">
        <f aca="false">((D19-D$87)/D$87*100)</f>
        <v>42.2992181254509</v>
      </c>
      <c r="H19" s="0" t="n">
        <f aca="false">((B19-D$87)/D$87)*100</f>
        <v>41.4374012907754</v>
      </c>
      <c r="I19" s="0" t="n">
        <v>25</v>
      </c>
      <c r="J19" s="0" t="n">
        <v>25</v>
      </c>
    </row>
    <row r="20" customFormat="false" ht="12.8" hidden="false" customHeight="false" outlineLevel="0" collapsed="false">
      <c r="A20" s="0" t="n">
        <v>192</v>
      </c>
      <c r="B20" s="0" t="n">
        <v>0.4262</v>
      </c>
      <c r="C20" s="0" t="n">
        <v>192</v>
      </c>
      <c r="D20" s="0" t="n">
        <v>0.4267</v>
      </c>
      <c r="F20" s="0" t="n">
        <v>19</v>
      </c>
      <c r="G20" s="0" t="n">
        <f aca="false">((D20-D$87)/D$87*100)</f>
        <v>41.4374012907754</v>
      </c>
      <c r="H20" s="0" t="n">
        <f aca="false">((B20-D$87)/D$87)*100</f>
        <v>41.2716672841071</v>
      </c>
      <c r="I20" s="0" t="n">
        <v>25</v>
      </c>
      <c r="J20" s="0" t="n">
        <v>25</v>
      </c>
    </row>
    <row r="21" customFormat="false" ht="12.8" hidden="false" customHeight="false" outlineLevel="0" collapsed="false">
      <c r="A21" s="0" t="n">
        <v>61</v>
      </c>
      <c r="B21" s="0" t="n">
        <v>0.4177</v>
      </c>
      <c r="C21" s="0" t="n">
        <v>77</v>
      </c>
      <c r="D21" s="0" t="n">
        <v>0.4153</v>
      </c>
      <c r="F21" s="0" t="n">
        <v>20</v>
      </c>
      <c r="G21" s="0" t="n">
        <f aca="false">((D21-D$87)/D$87*100)</f>
        <v>37.6586659387369</v>
      </c>
      <c r="H21" s="0" t="n">
        <f aca="false">((B21-D$87)/D$87)*100</f>
        <v>38.454189170745</v>
      </c>
      <c r="I21" s="0" t="n">
        <v>25</v>
      </c>
      <c r="J21" s="0" t="n">
        <v>25</v>
      </c>
    </row>
    <row r="22" customFormat="false" ht="12.8" hidden="false" customHeight="false" outlineLevel="0" collapsed="false">
      <c r="A22" s="0" t="n">
        <v>77</v>
      </c>
      <c r="B22" s="0" t="n">
        <v>0.4153</v>
      </c>
      <c r="C22" s="0" t="n">
        <v>54</v>
      </c>
      <c r="D22" s="0" t="n">
        <v>0.4108</v>
      </c>
      <c r="F22" s="0" t="n">
        <v>21</v>
      </c>
      <c r="G22" s="0" t="n">
        <f aca="false">((D22-D$87)/D$87*100)</f>
        <v>36.1670598787217</v>
      </c>
      <c r="H22" s="0" t="n">
        <f aca="false">((B22-D$87)/D$87)*100</f>
        <v>37.6586659387369</v>
      </c>
      <c r="I22" s="0" t="n">
        <v>25</v>
      </c>
      <c r="J22" s="0" t="n">
        <v>25</v>
      </c>
    </row>
    <row r="23" customFormat="false" ht="12.8" hidden="false" customHeight="false" outlineLevel="0" collapsed="false">
      <c r="A23" s="0" t="n">
        <v>54</v>
      </c>
      <c r="B23" s="0" t="n">
        <v>0.4119</v>
      </c>
      <c r="C23" s="0" t="n">
        <v>61</v>
      </c>
      <c r="D23" s="0" t="n">
        <v>0.4105</v>
      </c>
      <c r="F23" s="0" t="n">
        <v>22</v>
      </c>
      <c r="G23" s="0" t="n">
        <f aca="false">((D23-D$87)/D$87*100)</f>
        <v>36.0676194747207</v>
      </c>
      <c r="H23" s="0" t="n">
        <f aca="false">((B23-D$87)/D$87)*100</f>
        <v>36.5316746933921</v>
      </c>
      <c r="I23" s="0" t="n">
        <v>25</v>
      </c>
      <c r="J23" s="0" t="n">
        <v>25</v>
      </c>
    </row>
    <row r="24" customFormat="false" ht="12.8" hidden="false" customHeight="false" outlineLevel="0" collapsed="false">
      <c r="A24" s="0" t="n">
        <v>193</v>
      </c>
      <c r="B24" s="0" t="n">
        <v>0.4086</v>
      </c>
      <c r="C24" s="0" t="n">
        <v>193</v>
      </c>
      <c r="D24" s="0" t="n">
        <v>0.4067</v>
      </c>
      <c r="F24" s="0" t="n">
        <v>23</v>
      </c>
      <c r="G24" s="0" t="n">
        <f aca="false">((D24-D$87)/D$87*100)</f>
        <v>34.8080410240412</v>
      </c>
      <c r="H24" s="0" t="n">
        <f aca="false">((B24-D$87)/D$87)*100</f>
        <v>35.4378302493809</v>
      </c>
      <c r="I24" s="0" t="n">
        <v>25</v>
      </c>
      <c r="J24" s="0" t="n">
        <v>25</v>
      </c>
    </row>
    <row r="25" customFormat="false" ht="12.8" hidden="false" customHeight="false" outlineLevel="0" collapsed="false">
      <c r="A25" s="0" t="n">
        <v>177</v>
      </c>
      <c r="B25" s="0" t="n">
        <v>0.3955</v>
      </c>
      <c r="C25" s="0" t="n">
        <v>185</v>
      </c>
      <c r="D25" s="0" t="n">
        <v>0.4025</v>
      </c>
      <c r="F25" s="0" t="n">
        <v>24</v>
      </c>
      <c r="G25" s="0" t="n">
        <f aca="false">((D25-D$87)/D$87*100)</f>
        <v>33.415875368027</v>
      </c>
      <c r="H25" s="0" t="n">
        <f aca="false">((B25-D$87)/D$87)*100</f>
        <v>31.09559927467</v>
      </c>
      <c r="I25" s="0" t="n">
        <v>25</v>
      </c>
      <c r="J25" s="0" t="n">
        <v>25</v>
      </c>
    </row>
    <row r="26" customFormat="false" ht="12.8" hidden="false" customHeight="false" outlineLevel="0" collapsed="false">
      <c r="A26" s="0" t="n">
        <v>71</v>
      </c>
      <c r="B26" s="0" t="n">
        <v>0.39</v>
      </c>
      <c r="C26" s="0" t="n">
        <v>71</v>
      </c>
      <c r="D26" s="0" t="n">
        <v>0.3893</v>
      </c>
      <c r="F26" s="0" t="n">
        <v>25</v>
      </c>
      <c r="G26" s="0" t="n">
        <f aca="false">((D26-D$87)/D$87*100)</f>
        <v>29.0404975919824</v>
      </c>
      <c r="H26" s="0" t="n">
        <f aca="false">((B26-D$87)/D$87)*100</f>
        <v>29.2725252013181</v>
      </c>
      <c r="I26" s="0" t="n">
        <v>25</v>
      </c>
      <c r="J26" s="0" t="n">
        <v>25</v>
      </c>
    </row>
    <row r="27" customFormat="false" ht="12.8" hidden="false" customHeight="false" outlineLevel="0" collapsed="false">
      <c r="A27" s="0" t="n">
        <v>125</v>
      </c>
      <c r="B27" s="0" t="n">
        <v>0.3796</v>
      </c>
      <c r="C27" s="0" t="n">
        <v>156</v>
      </c>
      <c r="D27" s="0" t="n">
        <v>0.3738</v>
      </c>
      <c r="F27" s="0" t="n">
        <v>26</v>
      </c>
      <c r="G27" s="0" t="n">
        <f aca="false">((D27-D$87)/D$87*100)</f>
        <v>23.9027433852633</v>
      </c>
      <c r="H27" s="0" t="n">
        <f aca="false">((B27-D$87)/D$87)*100</f>
        <v>25.8252578626162</v>
      </c>
      <c r="I27" s="0" t="n">
        <v>0</v>
      </c>
      <c r="J27" s="0" t="n">
        <v>25</v>
      </c>
    </row>
    <row r="28" customFormat="false" ht="12.95" hidden="false" customHeight="false" outlineLevel="0" collapsed="false">
      <c r="A28" s="0" t="n">
        <v>156</v>
      </c>
      <c r="B28" s="0" t="n">
        <v>0.3684</v>
      </c>
      <c r="C28" s="0" t="n">
        <v>125</v>
      </c>
      <c r="D28" s="0" t="n">
        <v>0.3503</v>
      </c>
      <c r="F28" s="0" t="n">
        <v>27</v>
      </c>
      <c r="G28" s="0" t="n">
        <f aca="false">((D28-D$87)/D$87*100)</f>
        <v>16.1132450718505</v>
      </c>
      <c r="H28" s="0" t="n">
        <f aca="false">((B28-D$87)/D$87)*100</f>
        <v>22.1128161132451</v>
      </c>
      <c r="I28" s="0" t="n">
        <v>0</v>
      </c>
      <c r="J28" s="0" t="n">
        <v>0</v>
      </c>
    </row>
    <row r="29" customFormat="false" ht="12.95" hidden="false" customHeight="false" outlineLevel="0" collapsed="false">
      <c r="A29" s="0" t="n">
        <v>146</v>
      </c>
      <c r="B29" s="0" t="n">
        <v>0.3539</v>
      </c>
      <c r="C29" s="0" t="n">
        <v>180</v>
      </c>
      <c r="D29" s="0" t="n">
        <v>0.3467</v>
      </c>
      <c r="F29" s="0" t="n">
        <v>28</v>
      </c>
      <c r="G29" s="0" t="n">
        <f aca="false">((D29-D$87)/D$87*100)</f>
        <v>14.9199602238384</v>
      </c>
      <c r="H29" s="0" t="n">
        <f aca="false">((B29-D$87)/D$87)*100</f>
        <v>17.3065299198627</v>
      </c>
      <c r="I29" s="0" t="n">
        <v>0</v>
      </c>
      <c r="J29" s="0" t="n">
        <v>0</v>
      </c>
    </row>
    <row r="30" customFormat="false" ht="12.95" hidden="false" customHeight="false" outlineLevel="0" collapsed="false">
      <c r="A30" s="0" t="n">
        <v>104</v>
      </c>
      <c r="B30" s="0" t="n">
        <v>0.3499</v>
      </c>
      <c r="C30" s="0" t="n">
        <v>104</v>
      </c>
      <c r="D30" s="0" t="n">
        <v>0.3466</v>
      </c>
      <c r="F30" s="0" t="n">
        <v>29</v>
      </c>
      <c r="G30" s="0" t="n">
        <f aca="false">((D30-D$87)/D$87*100)</f>
        <v>14.8868134225047</v>
      </c>
      <c r="H30" s="0" t="n">
        <f aca="false">((B30-D$87)/D$87)*100</f>
        <v>15.9806578665159</v>
      </c>
      <c r="I30" s="0" t="n">
        <v>0</v>
      </c>
      <c r="J30" s="0" t="n">
        <v>0</v>
      </c>
    </row>
    <row r="31" customFormat="false" ht="12.95" hidden="false" customHeight="false" outlineLevel="0" collapsed="false">
      <c r="A31" s="0" t="n">
        <v>180</v>
      </c>
      <c r="B31" s="0" t="n">
        <v>0.3458</v>
      </c>
      <c r="C31" s="0" t="n">
        <v>85</v>
      </c>
      <c r="D31" s="0" t="n">
        <v>0.3386</v>
      </c>
      <c r="F31" s="0" t="n">
        <v>30</v>
      </c>
      <c r="G31" s="0" t="n">
        <f aca="false">((D31-D$87)/D$87*100)</f>
        <v>12.235069315811</v>
      </c>
      <c r="H31" s="0" t="n">
        <f aca="false">((B31-D$87)/D$87)*100</f>
        <v>14.6216390118353</v>
      </c>
      <c r="I31" s="0" t="n">
        <v>0</v>
      </c>
      <c r="J31" s="0" t="n">
        <v>0</v>
      </c>
    </row>
    <row r="32" customFormat="false" ht="12.95" hidden="false" customHeight="false" outlineLevel="0" collapsed="false">
      <c r="A32" s="0" t="n">
        <v>182</v>
      </c>
      <c r="B32" s="0" t="n">
        <v>0.3455</v>
      </c>
      <c r="C32" s="0" t="n">
        <v>146</v>
      </c>
      <c r="D32" s="0" t="n">
        <v>0.3381</v>
      </c>
      <c r="F32" s="0" t="n">
        <v>31</v>
      </c>
      <c r="G32" s="0" t="n">
        <f aca="false">((D32-D$87)/D$87*100)</f>
        <v>12.0693353091427</v>
      </c>
      <c r="H32" s="0" t="n">
        <f aca="false">((B32-D$87)/D$87)*100</f>
        <v>14.5221986078343</v>
      </c>
      <c r="I32" s="0" t="n">
        <v>0</v>
      </c>
      <c r="J32" s="0" t="n">
        <v>0</v>
      </c>
    </row>
    <row r="33" customFormat="false" ht="12.95" hidden="false" customHeight="false" outlineLevel="0" collapsed="false">
      <c r="A33" s="0" t="n">
        <v>85</v>
      </c>
      <c r="B33" s="0" t="n">
        <v>0.3417</v>
      </c>
      <c r="C33" s="0" t="n">
        <v>182</v>
      </c>
      <c r="D33" s="0" t="n">
        <v>0.3359</v>
      </c>
      <c r="F33" s="0" t="n">
        <v>32</v>
      </c>
      <c r="G33" s="0" t="n">
        <f aca="false">((D33-D$87)/D$87*100)</f>
        <v>11.3401056798019</v>
      </c>
      <c r="H33" s="0" t="n">
        <f aca="false">((B33-D$87)/D$87)*100</f>
        <v>13.2626201571548</v>
      </c>
      <c r="I33" s="0" t="n">
        <v>0</v>
      </c>
      <c r="J33" s="0" t="n">
        <v>0</v>
      </c>
    </row>
    <row r="34" customFormat="false" ht="12.95" hidden="false" customHeight="false" outlineLevel="0" collapsed="false">
      <c r="A34" s="0" t="n">
        <v>62</v>
      </c>
      <c r="B34" s="0" t="n">
        <v>0.3353</v>
      </c>
      <c r="C34" s="0" t="n">
        <v>137</v>
      </c>
      <c r="D34" s="0" t="n">
        <v>0.3261</v>
      </c>
      <c r="F34" s="0" t="n">
        <v>33</v>
      </c>
      <c r="G34" s="0" t="n">
        <f aca="false">((D34-D$87)/D$87*100)</f>
        <v>8.09171914910209</v>
      </c>
      <c r="H34" s="0" t="n">
        <f aca="false">((B34-D$87)/D$87)*100</f>
        <v>11.1412248717999</v>
      </c>
      <c r="I34" s="0" t="n">
        <v>0</v>
      </c>
      <c r="J34" s="0" t="n">
        <v>0</v>
      </c>
    </row>
    <row r="35" customFormat="false" ht="12.95" hidden="false" customHeight="false" outlineLevel="0" collapsed="false">
      <c r="A35" s="0" t="n">
        <v>137</v>
      </c>
      <c r="B35" s="0" t="n">
        <v>0.3302</v>
      </c>
      <c r="C35" s="0" t="n">
        <v>62</v>
      </c>
      <c r="D35" s="0" t="n">
        <v>0.326</v>
      </c>
      <c r="F35" s="0" t="n">
        <v>34</v>
      </c>
      <c r="G35" s="0" t="n">
        <f aca="false">((D35-D$87)/D$87*100)</f>
        <v>8.05857234776843</v>
      </c>
      <c r="H35" s="0" t="n">
        <f aca="false">((B35-D$87)/D$87)*100</f>
        <v>9.45073800378261</v>
      </c>
      <c r="I35" s="0" t="n">
        <v>0</v>
      </c>
      <c r="J35" s="0" t="n">
        <v>0</v>
      </c>
    </row>
    <row r="36" customFormat="false" ht="12.95" hidden="false" customHeight="false" outlineLevel="0" collapsed="false">
      <c r="A36" s="0" t="n">
        <v>198</v>
      </c>
      <c r="B36" s="0" t="n">
        <v>0.3252</v>
      </c>
      <c r="C36" s="0" t="n">
        <v>198</v>
      </c>
      <c r="D36" s="0" t="n">
        <v>0.3225</v>
      </c>
      <c r="F36" s="0" t="n">
        <v>35</v>
      </c>
      <c r="G36" s="0" t="n">
        <f aca="false">((D36-D$87)/D$87*100)</f>
        <v>6.89843430108993</v>
      </c>
      <c r="H36" s="0" t="n">
        <f aca="false">((B36-D$87)/D$87)*100</f>
        <v>7.79339793709905</v>
      </c>
      <c r="I36" s="0" t="n">
        <v>0</v>
      </c>
      <c r="J36" s="0" t="n">
        <v>0</v>
      </c>
    </row>
    <row r="37" customFormat="false" ht="12.95" hidden="false" customHeight="false" outlineLevel="0" collapsed="false">
      <c r="A37" s="0" t="n">
        <v>99</v>
      </c>
      <c r="B37" s="0" t="n">
        <v>0.3235</v>
      </c>
      <c r="C37" s="0" t="n">
        <v>99</v>
      </c>
      <c r="D37" s="0" t="n">
        <v>0.3222</v>
      </c>
      <c r="F37" s="0" t="n">
        <v>36</v>
      </c>
      <c r="G37" s="0" t="n">
        <f aca="false">((D37-D$87)/D$87*100)</f>
        <v>6.79899389708893</v>
      </c>
      <c r="H37" s="0" t="n">
        <f aca="false">((B37-D$87)/D$87)*100</f>
        <v>7.22990231442664</v>
      </c>
      <c r="I37" s="0" t="n">
        <v>0</v>
      </c>
      <c r="J37" s="0" t="n">
        <v>0</v>
      </c>
    </row>
    <row r="38" customFormat="false" ht="12.95" hidden="false" customHeight="false" outlineLevel="0" collapsed="false">
      <c r="A38" s="0" t="n">
        <v>135</v>
      </c>
      <c r="B38" s="0" t="n">
        <v>0.3093</v>
      </c>
      <c r="C38" s="0" t="n">
        <v>93</v>
      </c>
      <c r="D38" s="0" t="n">
        <v>0.3081</v>
      </c>
      <c r="F38" s="0" t="n">
        <v>37</v>
      </c>
      <c r="G38" s="0" t="n">
        <f aca="false">((D38-D$87)/D$87*100)</f>
        <v>2.12529490904127</v>
      </c>
      <c r="H38" s="0" t="n">
        <f aca="false">((B38-D$87)/D$87)*100</f>
        <v>2.52305652504532</v>
      </c>
      <c r="I38" s="0" t="n">
        <v>0</v>
      </c>
      <c r="J38" s="0" t="n">
        <v>0</v>
      </c>
    </row>
    <row r="39" customFormat="false" ht="12.95" hidden="false" customHeight="false" outlineLevel="0" collapsed="false">
      <c r="A39" s="0" t="n">
        <v>150</v>
      </c>
      <c r="B39" s="0" t="n">
        <v>0.3031</v>
      </c>
      <c r="C39" s="0" t="n">
        <v>135</v>
      </c>
      <c r="D39" s="0" t="n">
        <v>0.3044</v>
      </c>
      <c r="F39" s="0" t="n">
        <v>38</v>
      </c>
      <c r="G39" s="0" t="n">
        <f aca="false">((D39-D$87)/D$87*100)</f>
        <v>0.898863259695423</v>
      </c>
      <c r="H39" s="0" t="n">
        <f aca="false">((B39-D$87)/D$87)*100</f>
        <v>0.467954842357706</v>
      </c>
      <c r="I39" s="0" t="n">
        <v>0</v>
      </c>
      <c r="J39" s="0" t="n">
        <v>0</v>
      </c>
    </row>
    <row r="40" customFormat="false" ht="12.95" hidden="false" customHeight="false" outlineLevel="0" collapsed="false">
      <c r="A40" s="0" t="n">
        <v>129</v>
      </c>
      <c r="B40" s="0" t="n">
        <v>0.2935</v>
      </c>
      <c r="C40" s="0" t="n">
        <v>150</v>
      </c>
      <c r="D40" s="0" t="n">
        <v>0.2986</v>
      </c>
      <c r="F40" s="0" t="n">
        <v>39</v>
      </c>
      <c r="G40" s="0" t="n">
        <f aca="false">((D40-D$87)/D$87*100)</f>
        <v>-1.0236512176575</v>
      </c>
      <c r="H40" s="0" t="n">
        <f aca="false">((B40-D$87)/D$87)*100</f>
        <v>-2.71413808567474</v>
      </c>
      <c r="I40" s="0" t="n">
        <v>-25</v>
      </c>
      <c r="J40" s="0" t="n">
        <v>-25</v>
      </c>
    </row>
    <row r="41" customFormat="false" ht="12.95" hidden="false" customHeight="false" outlineLevel="0" collapsed="false">
      <c r="A41" s="0" t="n">
        <v>175</v>
      </c>
      <c r="B41" s="0" t="n">
        <v>0.2911</v>
      </c>
      <c r="C41" s="0" t="n">
        <v>129</v>
      </c>
      <c r="D41" s="0" t="n">
        <v>0.2961</v>
      </c>
      <c r="F41" s="0" t="n">
        <v>40</v>
      </c>
      <c r="G41" s="0" t="n">
        <f aca="false">((D41-D$87)/D$87*100)</f>
        <v>-1.85232125099929</v>
      </c>
      <c r="H41" s="0" t="n">
        <f aca="false">((B41-D$87)/D$87)*100</f>
        <v>-3.50966131768285</v>
      </c>
      <c r="I41" s="0" t="n">
        <v>-25</v>
      </c>
      <c r="J41" s="0" t="n">
        <v>-25</v>
      </c>
    </row>
    <row r="42" customFormat="false" ht="12.95" hidden="false" customHeight="false" outlineLevel="0" collapsed="false">
      <c r="A42" s="0" t="n">
        <v>162</v>
      </c>
      <c r="B42" s="0" t="n">
        <v>0.2707</v>
      </c>
      <c r="C42" s="0" t="n">
        <v>175</v>
      </c>
      <c r="D42" s="0" t="n">
        <v>0.2898</v>
      </c>
      <c r="F42" s="0" t="n">
        <v>41</v>
      </c>
      <c r="G42" s="0" t="n">
        <f aca="false">((D42-D$87)/D$87*100)</f>
        <v>-3.94056973502059</v>
      </c>
      <c r="H42" s="0" t="n">
        <f aca="false">((B42-D$87)/D$87)*100</f>
        <v>-10.2716087897518</v>
      </c>
      <c r="I42" s="0" t="n">
        <v>-25</v>
      </c>
      <c r="J42" s="0" t="n">
        <v>-25</v>
      </c>
    </row>
    <row r="43" customFormat="false" ht="12.95" hidden="false" customHeight="false" outlineLevel="0" collapsed="false">
      <c r="A43" s="0" t="n">
        <v>142</v>
      </c>
      <c r="B43" s="0" t="n">
        <v>0.2547</v>
      </c>
      <c r="C43" s="0" t="n">
        <v>162</v>
      </c>
      <c r="D43" s="0" t="n">
        <v>0.2699</v>
      </c>
      <c r="F43" s="0" t="n">
        <v>42</v>
      </c>
      <c r="G43" s="0" t="n">
        <f aca="false">((D43-D$87)/D$87*100)</f>
        <v>-10.5367832004212</v>
      </c>
      <c r="H43" s="0" t="n">
        <f aca="false">((B43-D$87)/D$87)*100</f>
        <v>-15.5750970031392</v>
      </c>
      <c r="I43" s="0" t="n">
        <v>-25</v>
      </c>
      <c r="J43" s="0" t="n">
        <v>-25</v>
      </c>
    </row>
    <row r="44" customFormat="false" ht="12.95" hidden="false" customHeight="false" outlineLevel="0" collapsed="false">
      <c r="A44" s="0" t="n">
        <v>110</v>
      </c>
      <c r="B44" s="0" t="n">
        <v>0.2476</v>
      </c>
      <c r="C44" s="0" t="n">
        <v>110</v>
      </c>
      <c r="D44" s="0" t="n">
        <v>0.2628</v>
      </c>
      <c r="F44" s="0" t="n">
        <v>43</v>
      </c>
      <c r="G44" s="0" t="n">
        <f aca="false">((D44-D$87)/D$87*100)</f>
        <v>-12.8902060951118</v>
      </c>
      <c r="H44" s="0" t="n">
        <f aca="false">((B44-D$87)/D$87)*100</f>
        <v>-17.9285198978299</v>
      </c>
      <c r="I44" s="0" t="n">
        <v>-25</v>
      </c>
      <c r="J44" s="0" t="n">
        <v>-25</v>
      </c>
    </row>
    <row r="45" customFormat="false" ht="12.95" hidden="false" customHeight="false" outlineLevel="0" collapsed="false">
      <c r="A45" s="0" t="n">
        <v>188</v>
      </c>
      <c r="B45" s="0" t="n">
        <v>0.2437</v>
      </c>
      <c r="C45" s="0" t="n">
        <v>142</v>
      </c>
      <c r="D45" s="0" t="n">
        <v>0.259</v>
      </c>
      <c r="F45" s="0" t="n">
        <v>44</v>
      </c>
      <c r="G45" s="0" t="n">
        <f aca="false">((D45-D$87)/D$87*100)</f>
        <v>-14.1497845457913</v>
      </c>
      <c r="H45" s="0" t="n">
        <f aca="false">((B45-D$87)/D$87)*100</f>
        <v>-19.2212451498431</v>
      </c>
      <c r="I45" s="0" t="n">
        <v>-25</v>
      </c>
      <c r="J45" s="0" t="n">
        <v>-25</v>
      </c>
    </row>
    <row r="46" customFormat="false" ht="12.95" hidden="false" customHeight="false" outlineLevel="0" collapsed="false">
      <c r="A46" s="0" t="n">
        <v>123</v>
      </c>
      <c r="B46" s="0" t="n">
        <v>0.2432</v>
      </c>
      <c r="C46" s="0" t="n">
        <v>188</v>
      </c>
      <c r="D46" s="0" t="n">
        <v>0.2438</v>
      </c>
      <c r="F46" s="0" t="n">
        <v>45</v>
      </c>
      <c r="G46" s="0" t="n">
        <f aca="false">((D46-D$87)/D$87*100)</f>
        <v>-19.1880983485094</v>
      </c>
      <c r="H46" s="0" t="n">
        <f aca="false">((B46-D$87)/D$87)*100</f>
        <v>-19.3869791565114</v>
      </c>
      <c r="I46" s="0" t="n">
        <v>-25</v>
      </c>
      <c r="J46" s="0" t="n">
        <v>-25</v>
      </c>
    </row>
    <row r="47" customFormat="false" ht="12.95" hidden="false" customHeight="false" outlineLevel="0" collapsed="false">
      <c r="A47" s="0" t="n">
        <v>103</v>
      </c>
      <c r="B47" s="0" t="n">
        <v>0.2284</v>
      </c>
      <c r="C47" s="0" t="n">
        <v>123</v>
      </c>
      <c r="D47" s="0" t="n">
        <v>0.2329</v>
      </c>
      <c r="F47" s="0" t="n">
        <v>46</v>
      </c>
      <c r="G47" s="0" t="n">
        <f aca="false">((D47-D$87)/D$87*100)</f>
        <v>-22.8010996938795</v>
      </c>
      <c r="H47" s="0" t="n">
        <f aca="false">((B47-D$87)/D$87)*100</f>
        <v>-24.2927057538948</v>
      </c>
      <c r="I47" s="0" t="n">
        <v>-25</v>
      </c>
      <c r="J47" s="0" t="n">
        <v>-25</v>
      </c>
    </row>
    <row r="48" customFormat="false" ht="12.95" hidden="false" customHeight="false" outlineLevel="0" collapsed="false">
      <c r="A48" s="0" t="n">
        <v>124</v>
      </c>
      <c r="B48" s="0" t="n">
        <v>0.2267</v>
      </c>
      <c r="C48" s="0" t="n">
        <v>124</v>
      </c>
      <c r="D48" s="0" t="n">
        <v>0.227</v>
      </c>
      <c r="F48" s="0" t="n">
        <v>47</v>
      </c>
      <c r="G48" s="0" t="n">
        <f aca="false">((D48-D$87)/D$87*100)</f>
        <v>-24.7567609725662</v>
      </c>
      <c r="H48" s="0" t="n">
        <f aca="false">((B48-D$87)/D$87)*100</f>
        <v>-24.8562013765672</v>
      </c>
      <c r="I48" s="0" t="n">
        <v>-25</v>
      </c>
      <c r="J48" s="0" t="n">
        <v>-25</v>
      </c>
    </row>
    <row r="49" customFormat="false" ht="12.95" hidden="false" customHeight="false" outlineLevel="0" collapsed="false">
      <c r="A49" s="0" t="n">
        <v>119</v>
      </c>
      <c r="B49" s="0" t="n">
        <v>0.2181</v>
      </c>
      <c r="C49" s="0" t="n">
        <v>103</v>
      </c>
      <c r="D49" s="0" t="n">
        <v>0.2249</v>
      </c>
      <c r="F49" s="0" t="n">
        <v>48</v>
      </c>
      <c r="G49" s="0" t="n">
        <f aca="false">((D49-D$87)/D$87*100)</f>
        <v>-25.4528438005733</v>
      </c>
      <c r="H49" s="0" t="n">
        <f aca="false">((B49-D$87)/D$87)*100</f>
        <v>-27.7068262912629</v>
      </c>
      <c r="I49" s="0" t="n">
        <v>-50</v>
      </c>
      <c r="J49" s="0" t="n">
        <v>-50</v>
      </c>
    </row>
    <row r="50" customFormat="false" ht="12.95" hidden="false" customHeight="false" outlineLevel="0" collapsed="false">
      <c r="A50" s="0" t="n">
        <v>118</v>
      </c>
      <c r="B50" s="0" t="n">
        <v>0.2135</v>
      </c>
      <c r="C50" s="0" t="n">
        <v>119</v>
      </c>
      <c r="D50" s="0" t="n">
        <v>0.2171</v>
      </c>
      <c r="F50" s="0" t="n">
        <v>49</v>
      </c>
      <c r="G50" s="0" t="n">
        <f aca="false">((D50-D$87)/D$87*100)</f>
        <v>-28.0382943045996</v>
      </c>
      <c r="H50" s="0" t="n">
        <f aca="false">((B50-D$87)/D$87)*100</f>
        <v>-29.2315791526118</v>
      </c>
      <c r="I50" s="0" t="n">
        <v>-50</v>
      </c>
      <c r="J50" s="0" t="n">
        <v>-50</v>
      </c>
    </row>
    <row r="51" customFormat="false" ht="12.95" hidden="false" customHeight="false" outlineLevel="0" collapsed="false">
      <c r="A51" s="0" t="n">
        <v>191</v>
      </c>
      <c r="B51" s="0" t="n">
        <v>0.2083</v>
      </c>
      <c r="C51" s="0" t="n">
        <v>191</v>
      </c>
      <c r="D51" s="0" t="n">
        <v>0.2063</v>
      </c>
      <c r="F51" s="0" t="n">
        <v>50</v>
      </c>
      <c r="G51" s="0" t="n">
        <f aca="false">((D51-D$87)/D$87*100)</f>
        <v>-31.6181488486361</v>
      </c>
      <c r="H51" s="0" t="n">
        <f aca="false">((B51-D$87)/D$87)*100</f>
        <v>-30.9552128219627</v>
      </c>
      <c r="I51" s="0" t="n">
        <v>-50</v>
      </c>
      <c r="J51" s="0" t="n">
        <v>-50</v>
      </c>
    </row>
    <row r="52" customFormat="false" ht="12.95" hidden="false" customHeight="false" outlineLevel="0" collapsed="false">
      <c r="A52" s="0" t="n">
        <v>114</v>
      </c>
      <c r="B52" s="0" t="n">
        <v>0.2051</v>
      </c>
      <c r="C52" s="0" t="n">
        <v>114</v>
      </c>
      <c r="D52" s="0" t="n">
        <v>0.2037</v>
      </c>
      <c r="F52" s="0" t="n">
        <v>51</v>
      </c>
      <c r="G52" s="0" t="n">
        <f aca="false">((D52-D$87)/D$87*100)</f>
        <v>-32.4799656833116</v>
      </c>
      <c r="H52" s="0" t="n">
        <f aca="false">((B52-D$87)/D$87)*100</f>
        <v>-32.0159104646402</v>
      </c>
      <c r="I52" s="0" t="n">
        <v>-50</v>
      </c>
      <c r="J52" s="0" t="n">
        <v>-50</v>
      </c>
    </row>
    <row r="53" customFormat="false" ht="12.95" hidden="false" customHeight="false" outlineLevel="0" collapsed="false">
      <c r="A53" s="0" t="n">
        <v>126</v>
      </c>
      <c r="B53" s="0" t="n">
        <v>0.1949</v>
      </c>
      <c r="C53" s="0" t="n">
        <v>118</v>
      </c>
      <c r="D53" s="0" t="n">
        <v>0.2027</v>
      </c>
      <c r="F53" s="0" t="n">
        <v>52</v>
      </c>
      <c r="G53" s="0" t="n">
        <f aca="false">((D53-D$87)/D$87*100)</f>
        <v>-32.8114336966483</v>
      </c>
      <c r="H53" s="0" t="n">
        <f aca="false">((B53-D$87)/D$87)*100</f>
        <v>-35.3968842006746</v>
      </c>
      <c r="I53" s="0" t="n">
        <v>-50</v>
      </c>
      <c r="J53" s="0" t="n">
        <v>-50</v>
      </c>
    </row>
    <row r="54" customFormat="false" ht="12.95" hidden="false" customHeight="false" outlineLevel="0" collapsed="false">
      <c r="A54" s="0" t="n">
        <v>81</v>
      </c>
      <c r="B54" s="0" t="n">
        <v>0.1933</v>
      </c>
      <c r="C54" s="0" t="n">
        <v>126</v>
      </c>
      <c r="D54" s="0" t="n">
        <v>0.1987</v>
      </c>
      <c r="F54" s="0" t="n">
        <v>53</v>
      </c>
      <c r="G54" s="0" t="n">
        <f aca="false">((D54-D$87)/D$87*100)</f>
        <v>-34.1373057499951</v>
      </c>
      <c r="H54" s="0" t="n">
        <f aca="false">((B54-D$87)/D$87)*100</f>
        <v>-35.9272330220134</v>
      </c>
      <c r="I54" s="0" t="n">
        <v>-50</v>
      </c>
      <c r="J54" s="0" t="n">
        <v>-50</v>
      </c>
    </row>
    <row r="55" customFormat="false" ht="12.95" hidden="false" customHeight="false" outlineLevel="0" collapsed="false">
      <c r="A55" s="0" t="n">
        <v>145</v>
      </c>
      <c r="B55" s="0" t="n">
        <v>0.1864</v>
      </c>
      <c r="C55" s="0" t="n">
        <v>81</v>
      </c>
      <c r="D55" s="0" t="n">
        <v>0.1965</v>
      </c>
      <c r="F55" s="0" t="n">
        <v>54</v>
      </c>
      <c r="G55" s="0" t="n">
        <f aca="false">((D55-D$87)/D$87*100)</f>
        <v>-34.8665353793359</v>
      </c>
      <c r="H55" s="0" t="n">
        <f aca="false">((B55-D$87)/D$87)*100</f>
        <v>-38.2143623140367</v>
      </c>
      <c r="I55" s="0" t="n">
        <v>-50</v>
      </c>
      <c r="J55" s="0" t="n">
        <v>-50</v>
      </c>
    </row>
    <row r="56" customFormat="false" ht="12.95" hidden="false" customHeight="false" outlineLevel="0" collapsed="false">
      <c r="A56" s="0" t="n">
        <v>64</v>
      </c>
      <c r="B56" s="0" t="n">
        <v>0.1799</v>
      </c>
      <c r="C56" s="0" t="n">
        <v>145</v>
      </c>
      <c r="D56" s="0" t="n">
        <v>0.187</v>
      </c>
      <c r="F56" s="0" t="n">
        <v>55</v>
      </c>
      <c r="G56" s="0" t="n">
        <f aca="false">((D56-D$87)/D$87*100)</f>
        <v>-38.0154815060347</v>
      </c>
      <c r="H56" s="0" t="n">
        <f aca="false">((B56-D$87)/D$87)*100</f>
        <v>-40.3689044007253</v>
      </c>
      <c r="I56" s="0" t="n">
        <v>-50</v>
      </c>
      <c r="J56" s="0" t="n">
        <v>-50</v>
      </c>
    </row>
    <row r="57" customFormat="false" ht="12.95" hidden="false" customHeight="false" outlineLevel="0" collapsed="false">
      <c r="A57" s="0" t="n">
        <v>152</v>
      </c>
      <c r="B57" s="0" t="n">
        <v>0.1731</v>
      </c>
      <c r="C57" s="0" t="n">
        <v>152</v>
      </c>
      <c r="D57" s="0" t="n">
        <v>0.1797</v>
      </c>
      <c r="F57" s="0" t="n">
        <v>56</v>
      </c>
      <c r="G57" s="0" t="n">
        <f aca="false">((D57-D$87)/D$87*100)</f>
        <v>-40.4351980033927</v>
      </c>
      <c r="H57" s="0" t="n">
        <f aca="false">((B57-D$87)/D$87)*100</f>
        <v>-42.622886891415</v>
      </c>
      <c r="I57" s="0" t="n">
        <v>-50</v>
      </c>
      <c r="J57" s="0" t="n">
        <v>-50</v>
      </c>
    </row>
    <row r="58" customFormat="false" ht="12.95" hidden="false" customHeight="false" outlineLevel="0" collapsed="false">
      <c r="A58" s="0" t="n">
        <v>189</v>
      </c>
      <c r="B58" s="0" t="n">
        <v>0.1719</v>
      </c>
      <c r="C58" s="0" t="n">
        <v>195</v>
      </c>
      <c r="D58" s="0" t="n">
        <v>0.1774</v>
      </c>
      <c r="F58" s="0" t="n">
        <v>57</v>
      </c>
      <c r="G58" s="0" t="n">
        <f aca="false">((D58-D$87)/D$87*100)</f>
        <v>-41.1975744340671</v>
      </c>
      <c r="H58" s="0" t="n">
        <f aca="false">((B58-D$87)/D$87)*100</f>
        <v>-43.0206485074191</v>
      </c>
      <c r="I58" s="0" t="n">
        <v>-50</v>
      </c>
      <c r="J58" s="0" t="n">
        <v>-50</v>
      </c>
    </row>
    <row r="59" customFormat="false" ht="12.95" hidden="false" customHeight="false" outlineLevel="0" collapsed="false">
      <c r="A59" s="0" t="n">
        <v>195</v>
      </c>
      <c r="B59" s="0" t="n">
        <v>0.1705</v>
      </c>
      <c r="C59" s="0" t="n">
        <v>189</v>
      </c>
      <c r="D59" s="0" t="n">
        <v>0.1722</v>
      </c>
      <c r="F59" s="0" t="n">
        <v>58</v>
      </c>
      <c r="G59" s="0" t="n">
        <f aca="false">((D59-D$87)/D$87*100)</f>
        <v>-42.921208103418</v>
      </c>
      <c r="H59" s="0" t="n">
        <f aca="false">((B59-D$87)/D$87)*100</f>
        <v>-43.4847037260904</v>
      </c>
      <c r="I59" s="0" t="n">
        <v>-50</v>
      </c>
      <c r="J59" s="0" t="n">
        <v>-50</v>
      </c>
    </row>
    <row r="60" customFormat="false" ht="12.95" hidden="false" customHeight="false" outlineLevel="0" collapsed="false">
      <c r="A60" s="0" t="n">
        <v>168</v>
      </c>
      <c r="B60" s="0" t="n">
        <v>0.1532</v>
      </c>
      <c r="C60" s="0" t="n">
        <v>64</v>
      </c>
      <c r="D60" s="0" t="n">
        <v>0.1574</v>
      </c>
      <c r="F60" s="0" t="n">
        <v>59</v>
      </c>
      <c r="G60" s="0" t="n">
        <f aca="false">((D60-D$87)/D$87*100)</f>
        <v>-47.8269347008014</v>
      </c>
      <c r="H60" s="0" t="n">
        <f aca="false">((B60-D$87)/D$87)*100</f>
        <v>-49.2191003568156</v>
      </c>
      <c r="I60" s="0" t="n">
        <v>-50</v>
      </c>
      <c r="J60" s="0" t="n">
        <v>-50</v>
      </c>
    </row>
    <row r="61" customFormat="false" ht="12.95" hidden="false" customHeight="false" outlineLevel="0" collapsed="false">
      <c r="A61" s="0" t="n">
        <v>115</v>
      </c>
      <c r="B61" s="0" t="n">
        <v>0.1516</v>
      </c>
      <c r="C61" s="0" t="n">
        <v>168</v>
      </c>
      <c r="D61" s="0" t="n">
        <v>0.1496</v>
      </c>
      <c r="F61" s="0" t="n">
        <v>60</v>
      </c>
      <c r="G61" s="0" t="n">
        <f aca="false">((D61-D$87)/D$87*100)</f>
        <v>-50.4123852048277</v>
      </c>
      <c r="H61" s="0" t="n">
        <f aca="false">((B61-D$87)/D$87)*100</f>
        <v>-49.7494491781543</v>
      </c>
      <c r="I61" s="0" t="n">
        <v>-75</v>
      </c>
      <c r="J61" s="0" t="n">
        <v>-50</v>
      </c>
    </row>
    <row r="62" customFormat="false" ht="12.95" hidden="false" customHeight="false" outlineLevel="0" collapsed="false">
      <c r="A62" s="0" t="n">
        <v>167</v>
      </c>
      <c r="B62" s="0" t="n">
        <v>0.1275</v>
      </c>
      <c r="C62" s="0" t="n">
        <v>115</v>
      </c>
      <c r="D62" s="0" t="n">
        <v>0.1457</v>
      </c>
      <c r="F62" s="0" t="n">
        <v>61</v>
      </c>
      <c r="G62" s="0" t="n">
        <f aca="false">((D62-D$87)/D$87*100)</f>
        <v>-51.7051104568409</v>
      </c>
      <c r="H62" s="0" t="n">
        <f aca="false">((B62-D$87)/D$87)*100</f>
        <v>-57.7378282995691</v>
      </c>
      <c r="I62" s="0" t="n">
        <v>-75</v>
      </c>
      <c r="J62" s="0" t="n">
        <v>-75</v>
      </c>
    </row>
    <row r="63" customFormat="false" ht="12.95" hidden="false" customHeight="false" outlineLevel="0" collapsed="false">
      <c r="A63" s="0" t="n">
        <v>127</v>
      </c>
      <c r="B63" s="0" t="n">
        <v>0.1249</v>
      </c>
      <c r="C63" s="0" t="n">
        <v>167</v>
      </c>
      <c r="D63" s="0" t="n">
        <v>0.1278</v>
      </c>
      <c r="F63" s="0" t="n">
        <v>62</v>
      </c>
      <c r="G63" s="0" t="n">
        <f aca="false">((D63-D$87)/D$87*100)</f>
        <v>-57.6383878955681</v>
      </c>
      <c r="H63" s="0" t="n">
        <f aca="false">((B63-D$87)/D$87)*100</f>
        <v>-58.5996451342446</v>
      </c>
      <c r="I63" s="0" t="n">
        <v>-75</v>
      </c>
      <c r="J63" s="0" t="n">
        <v>-75</v>
      </c>
    </row>
    <row r="64" customFormat="false" ht="12.95" hidden="false" customHeight="false" outlineLevel="0" collapsed="false">
      <c r="A64" s="0" t="n">
        <v>83</v>
      </c>
      <c r="B64" s="0" t="n">
        <v>0.1186</v>
      </c>
      <c r="C64" s="0" t="n">
        <v>127</v>
      </c>
      <c r="D64" s="0" t="n">
        <v>0.1246</v>
      </c>
      <c r="F64" s="0" t="n">
        <v>63</v>
      </c>
      <c r="G64" s="0" t="n">
        <f aca="false">((D64-D$87)/D$87*100)</f>
        <v>-58.6990855382456</v>
      </c>
      <c r="H64" s="0" t="n">
        <f aca="false">((B64-D$87)/D$87)*100</f>
        <v>-60.6878936182658</v>
      </c>
      <c r="I64" s="0" t="n">
        <v>-75</v>
      </c>
      <c r="J64" s="0" t="n">
        <v>-75</v>
      </c>
    </row>
    <row r="65" customFormat="false" ht="12.95" hidden="false" customHeight="false" outlineLevel="0" collapsed="false">
      <c r="A65" s="0" t="n">
        <v>93</v>
      </c>
      <c r="B65" s="0" t="n">
        <v>0.1181</v>
      </c>
      <c r="C65" s="0" t="n">
        <v>83</v>
      </c>
      <c r="D65" s="0" t="n">
        <v>0.1134</v>
      </c>
      <c r="F65" s="0" t="n">
        <v>64</v>
      </c>
      <c r="G65" s="0" t="n">
        <f aca="false">((D65-D$87)/D$87*100)</f>
        <v>-62.4115272876167</v>
      </c>
      <c r="H65" s="0" t="n">
        <f aca="false">((B65-D$87)/D$87)*100</f>
        <v>-60.8536276249342</v>
      </c>
      <c r="I65" s="0" t="n">
        <v>-75</v>
      </c>
      <c r="J65" s="0" t="n">
        <v>-75</v>
      </c>
    </row>
    <row r="66" customFormat="false" ht="12.95" hidden="false" customHeight="false" outlineLevel="0" collapsed="false">
      <c r="A66" s="0" t="n">
        <v>197</v>
      </c>
      <c r="B66" s="0" t="n">
        <v>0.1006</v>
      </c>
      <c r="C66" s="0" t="n">
        <v>89</v>
      </c>
      <c r="D66" s="0" t="n">
        <v>0.0985</v>
      </c>
      <c r="F66" s="0" t="n">
        <v>65</v>
      </c>
      <c r="G66" s="0" t="n">
        <f aca="false">((D66-D$87)/D$87*100)</f>
        <v>-67.3504006863338</v>
      </c>
      <c r="H66" s="0" t="n">
        <f aca="false">((B66-D$87)/D$87)*100</f>
        <v>-66.6543178583267</v>
      </c>
      <c r="I66" s="0" t="n">
        <v>-75</v>
      </c>
      <c r="J66" s="0" t="n">
        <v>-75</v>
      </c>
    </row>
    <row r="67" customFormat="false" ht="12.95" hidden="false" customHeight="false" outlineLevel="0" collapsed="false">
      <c r="A67" s="0" t="n">
        <v>94</v>
      </c>
      <c r="B67" s="0" t="n">
        <v>0.0949</v>
      </c>
      <c r="C67" s="0" t="n">
        <v>197</v>
      </c>
      <c r="D67" s="0" t="n">
        <v>0.0981</v>
      </c>
      <c r="F67" s="0" t="n">
        <v>66</v>
      </c>
      <c r="G67" s="0" t="n">
        <f aca="false">((D67-D$87)/D$87*100)</f>
        <v>-67.4829878916685</v>
      </c>
      <c r="H67" s="0" t="n">
        <f aca="false">((B67-D$87)/D$87)*100</f>
        <v>-68.5436855343459</v>
      </c>
      <c r="I67" s="0" t="n">
        <v>-75</v>
      </c>
      <c r="J67" s="0" t="n">
        <v>-75</v>
      </c>
    </row>
    <row r="68" customFormat="false" ht="12.95" hidden="false" customHeight="false" outlineLevel="0" collapsed="false">
      <c r="A68" s="0" t="n">
        <v>89</v>
      </c>
      <c r="B68" s="0" t="n">
        <v>0.0868</v>
      </c>
      <c r="C68" s="0" t="n">
        <v>94</v>
      </c>
      <c r="D68" s="0" t="n">
        <v>0.0903</v>
      </c>
      <c r="F68" s="0" t="n">
        <v>67</v>
      </c>
      <c r="G68" s="0" t="n">
        <f aca="false">((D68-D$87)/D$87*100)</f>
        <v>-70.0684383956948</v>
      </c>
      <c r="H68" s="0" t="n">
        <f aca="false">((B68-D$87)/D$87)*100</f>
        <v>-71.2285764423733</v>
      </c>
      <c r="I68" s="0" t="n">
        <v>-75</v>
      </c>
      <c r="J68" s="0" t="n">
        <v>-75</v>
      </c>
    </row>
    <row r="69" customFormat="false" ht="12.95" hidden="false" customHeight="false" outlineLevel="0" collapsed="false">
      <c r="A69" s="0" t="n">
        <v>59</v>
      </c>
      <c r="B69" s="0" t="n">
        <v>0.0567</v>
      </c>
      <c r="C69" s="0" t="n">
        <v>128</v>
      </c>
      <c r="D69" s="0" t="n">
        <v>0.0721</v>
      </c>
      <c r="F69" s="0" t="n">
        <v>68</v>
      </c>
      <c r="G69" s="0" t="n">
        <f aca="false">((D69-D$87)/D$87*100)</f>
        <v>-76.101156238423</v>
      </c>
      <c r="H69" s="0" t="n">
        <f aca="false">((B69-D$87)/D$87)*100</f>
        <v>-81.2057636438084</v>
      </c>
      <c r="I69" s="0" t="n">
        <v>-100</v>
      </c>
      <c r="J69" s="0" t="n">
        <v>-100</v>
      </c>
    </row>
    <row r="70" customFormat="false" ht="12.95" hidden="false" customHeight="false" outlineLevel="0" collapsed="false">
      <c r="A70" s="0" t="n">
        <v>80</v>
      </c>
      <c r="B70" s="0" t="n">
        <v>0.0562</v>
      </c>
      <c r="C70" s="0" t="n">
        <v>59</v>
      </c>
      <c r="D70" s="0" t="n">
        <v>0.0578</v>
      </c>
      <c r="F70" s="0" t="n">
        <v>69</v>
      </c>
      <c r="G70" s="0" t="n">
        <f aca="false">((D70-D$87)/D$87*100)</f>
        <v>-80.841148829138</v>
      </c>
      <c r="H70" s="0" t="n">
        <f aca="false">((B70-D$87)/D$87)*100</f>
        <v>-81.3714976504767</v>
      </c>
      <c r="I70" s="0" t="n">
        <v>-100</v>
      </c>
      <c r="J70" s="0" t="n">
        <v>-100</v>
      </c>
    </row>
    <row r="71" customFormat="false" ht="12.95" hidden="false" customHeight="false" outlineLevel="0" collapsed="false">
      <c r="A71" s="0" t="n">
        <v>176</v>
      </c>
      <c r="B71" s="0" t="n">
        <v>0.055</v>
      </c>
      <c r="C71" s="0" t="n">
        <v>176</v>
      </c>
      <c r="D71" s="0" t="n">
        <v>0.0575</v>
      </c>
      <c r="F71" s="0" t="n">
        <v>70</v>
      </c>
      <c r="G71" s="0" t="n">
        <f aca="false">((D71-D$87)/D$87*100)</f>
        <v>-80.940589233139</v>
      </c>
      <c r="H71" s="0" t="n">
        <f aca="false">((B71-D$87)/D$87)*100</f>
        <v>-81.7692592664808</v>
      </c>
      <c r="I71" s="0" t="n">
        <v>-100</v>
      </c>
      <c r="J71" s="0" t="n">
        <v>-100</v>
      </c>
    </row>
    <row r="72" customFormat="false" ht="12.95" hidden="false" customHeight="false" outlineLevel="0" collapsed="false">
      <c r="A72" s="0" t="n">
        <v>148</v>
      </c>
      <c r="B72" s="0" t="n">
        <v>0.0528</v>
      </c>
      <c r="C72" s="0" t="n">
        <v>148</v>
      </c>
      <c r="D72" s="0" t="n">
        <v>0.0527</v>
      </c>
      <c r="F72" s="0" t="n">
        <v>71</v>
      </c>
      <c r="G72" s="0" t="n">
        <f aca="false">((D72-D$87)/D$87*100)</f>
        <v>-82.5316356971552</v>
      </c>
      <c r="H72" s="0" t="n">
        <f aca="false">((B72-D$87)/D$87)*100</f>
        <v>-82.4984888958216</v>
      </c>
      <c r="I72" s="0" t="n">
        <v>-100</v>
      </c>
      <c r="J72" s="0" t="n">
        <v>-100</v>
      </c>
    </row>
    <row r="73" customFormat="false" ht="12.95" hidden="false" customHeight="false" outlineLevel="0" collapsed="false">
      <c r="A73" s="0" t="n">
        <v>143</v>
      </c>
      <c r="B73" s="0" t="n">
        <v>0.0525</v>
      </c>
      <c r="C73" s="0" t="n">
        <v>80</v>
      </c>
      <c r="D73" s="0" t="n">
        <v>0.0516</v>
      </c>
      <c r="F73" s="0" t="n">
        <v>72</v>
      </c>
      <c r="G73" s="0" t="n">
        <f aca="false">((D73-D$87)/D$87*100)</f>
        <v>-82.8962505118256</v>
      </c>
      <c r="H73" s="0" t="n">
        <f aca="false">((B73-D$87)/D$87)*100</f>
        <v>-82.5979292998226</v>
      </c>
      <c r="I73" s="0" t="n">
        <v>-100</v>
      </c>
      <c r="J73" s="0" t="n">
        <v>-100</v>
      </c>
    </row>
    <row r="74" customFormat="false" ht="12.95" hidden="false" customHeight="false" outlineLevel="0" collapsed="false">
      <c r="A74" s="0" t="n">
        <v>92</v>
      </c>
      <c r="B74" s="0" t="n">
        <v>0.05</v>
      </c>
      <c r="C74" s="0" t="n">
        <v>143</v>
      </c>
      <c r="D74" s="0" t="n">
        <v>0.051</v>
      </c>
      <c r="F74" s="0" t="n">
        <v>73</v>
      </c>
      <c r="G74" s="0" t="n">
        <f aca="false">((D74-D$87)/D$87*100)</f>
        <v>-83.0951313198277</v>
      </c>
      <c r="H74" s="0" t="n">
        <f aca="false">((B74-D$87)/D$87)*100</f>
        <v>-83.4265993331644</v>
      </c>
      <c r="I74" s="0" t="n">
        <v>-100</v>
      </c>
      <c r="J74" s="0" t="n">
        <v>-100</v>
      </c>
    </row>
    <row r="75" customFormat="false" ht="12.95" hidden="false" customHeight="false" outlineLevel="0" collapsed="false">
      <c r="A75" s="0" t="n">
        <v>128</v>
      </c>
      <c r="B75" s="0" t="n">
        <v>0.0459</v>
      </c>
      <c r="C75" s="0" t="n">
        <v>187</v>
      </c>
      <c r="D75" s="0" t="n">
        <v>0.0467</v>
      </c>
      <c r="F75" s="0" t="n">
        <v>74</v>
      </c>
      <c r="G75" s="0" t="n">
        <f aca="false">((D75-D$87)/D$87*100)</f>
        <v>-84.5204437771755</v>
      </c>
      <c r="H75" s="0" t="n">
        <f aca="false">((B75-D$87)/D$87)*100</f>
        <v>-84.7856181878449</v>
      </c>
      <c r="I75" s="0" t="n">
        <v>-100</v>
      </c>
      <c r="J75" s="0" t="n">
        <v>-100</v>
      </c>
    </row>
    <row r="76" customFormat="false" ht="12.95" hidden="false" customHeight="false" outlineLevel="0" collapsed="false">
      <c r="A76" s="0" t="n">
        <v>187</v>
      </c>
      <c r="B76" s="0" t="n">
        <v>0.0448</v>
      </c>
      <c r="C76" s="0" t="n">
        <v>92</v>
      </c>
      <c r="D76" s="0" t="n">
        <v>0.0466</v>
      </c>
      <c r="F76" s="0" t="n">
        <v>75</v>
      </c>
      <c r="G76" s="0" t="n">
        <f aca="false">((D76-D$87)/D$87*100)</f>
        <v>-84.5535905785092</v>
      </c>
      <c r="H76" s="0" t="n">
        <f aca="false">((B76-D$87)/D$87)*100</f>
        <v>-85.1502330025153</v>
      </c>
      <c r="I76" s="0" t="n">
        <v>-100</v>
      </c>
      <c r="J76" s="0" t="n">
        <v>-100</v>
      </c>
    </row>
    <row r="77" customFormat="false" ht="12.95" hidden="false" customHeight="false" outlineLevel="0" collapsed="false">
      <c r="A77" s="0" t="n">
        <v>108</v>
      </c>
      <c r="B77" s="0" t="n">
        <v>0.0433</v>
      </c>
      <c r="C77" s="0" t="n">
        <v>108</v>
      </c>
      <c r="D77" s="0" t="n">
        <v>0.044</v>
      </c>
      <c r="F77" s="0" t="n">
        <v>76</v>
      </c>
      <c r="G77" s="0" t="n">
        <f aca="false">((D77-D$87)/D$87*100)</f>
        <v>-85.4154074131846</v>
      </c>
      <c r="H77" s="0" t="n">
        <f aca="false">((B77-D$87)/D$87)*100</f>
        <v>-85.6474350225203</v>
      </c>
      <c r="I77" s="0" t="n">
        <v>-100</v>
      </c>
      <c r="J77" s="0" t="n">
        <v>-100</v>
      </c>
    </row>
    <row r="78" customFormat="false" ht="12.95" hidden="false" customHeight="false" outlineLevel="0" collapsed="false">
      <c r="A78" s="0" t="n">
        <v>88</v>
      </c>
      <c r="B78" s="0" t="n">
        <v>0.0374</v>
      </c>
      <c r="C78" s="0" t="n">
        <v>147</v>
      </c>
      <c r="D78" s="0" t="n">
        <v>0.0406</v>
      </c>
      <c r="F78" s="0" t="n">
        <v>77</v>
      </c>
      <c r="G78" s="0" t="n">
        <f aca="false">((D78-D$87)/D$87*100)</f>
        <v>-86.5423986585295</v>
      </c>
      <c r="H78" s="0" t="n">
        <f aca="false">((B78-D$87)/D$87)*100</f>
        <v>-87.6030963012069</v>
      </c>
      <c r="I78" s="0" t="n">
        <v>-100</v>
      </c>
      <c r="J78" s="0" t="n">
        <v>-100</v>
      </c>
    </row>
    <row r="79" customFormat="false" ht="12.95" hidden="false" customHeight="false" outlineLevel="0" collapsed="false">
      <c r="A79" s="0" t="n">
        <v>147</v>
      </c>
      <c r="B79" s="0" t="n">
        <v>0.0358</v>
      </c>
      <c r="C79" s="0" t="n">
        <v>88</v>
      </c>
      <c r="D79" s="0" t="n">
        <v>0.0376</v>
      </c>
      <c r="F79" s="0" t="n">
        <v>78</v>
      </c>
      <c r="G79" s="0" t="n">
        <f aca="false">((D79-D$87)/D$87*100)</f>
        <v>-87.5368026985396</v>
      </c>
      <c r="H79" s="0" t="n">
        <f aca="false">((B79-D$87)/D$87)*100</f>
        <v>-88.1334451225457</v>
      </c>
      <c r="I79" s="0" t="n">
        <v>-100</v>
      </c>
      <c r="J79" s="0" t="n">
        <v>-100</v>
      </c>
    </row>
    <row r="80" customFormat="false" ht="12.95" hidden="false" customHeight="false" outlineLevel="0" collapsed="false">
      <c r="A80" s="0" t="n">
        <v>76</v>
      </c>
      <c r="B80" s="0" t="n">
        <v>0.0338</v>
      </c>
      <c r="C80" s="0" t="n">
        <v>76</v>
      </c>
      <c r="D80" s="0" t="n">
        <v>0.0339</v>
      </c>
      <c r="F80" s="0" t="n">
        <v>79</v>
      </c>
      <c r="G80" s="0" t="n">
        <f aca="false">((D80-D$87)/D$87*100)</f>
        <v>-88.7632343478854</v>
      </c>
      <c r="H80" s="0" t="n">
        <f aca="false">((B80-D$87)/D$87)*100</f>
        <v>-88.7963811492191</v>
      </c>
      <c r="I80" s="0" t="n">
        <v>-100</v>
      </c>
      <c r="J80" s="0" t="n">
        <v>-100</v>
      </c>
    </row>
    <row r="81" customFormat="false" ht="12.95" hidden="false" customHeight="false" outlineLevel="0" collapsed="false">
      <c r="A81" s="0" t="n">
        <v>74</v>
      </c>
      <c r="B81" s="0" t="n">
        <v>0.0044</v>
      </c>
      <c r="C81" s="0" t="n">
        <v>74</v>
      </c>
      <c r="D81" s="0" t="n">
        <v>0.0046</v>
      </c>
      <c r="F81" s="0" t="n">
        <v>80</v>
      </c>
      <c r="G81" s="0" t="n">
        <f aca="false">((D81-D$87)/D$87*100)</f>
        <v>-98.4752471386511</v>
      </c>
      <c r="H81" s="0" t="n">
        <f aca="false">((B81-D$87)/D$87)*100</f>
        <v>-98.5415407413185</v>
      </c>
      <c r="I81" s="0" t="n">
        <v>-100</v>
      </c>
      <c r="J81" s="0" t="n">
        <v>-100</v>
      </c>
    </row>
    <row r="82" customFormat="false" ht="12.95" hidden="false" customHeight="false" outlineLevel="0" collapsed="false">
      <c r="A82" s="0" t="n">
        <v>87</v>
      </c>
      <c r="B82" s="0" t="n">
        <v>0.0021</v>
      </c>
      <c r="C82" s="0" t="n">
        <v>87</v>
      </c>
      <c r="D82" s="0" t="n">
        <v>0.0021</v>
      </c>
      <c r="F82" s="0" t="n">
        <v>81</v>
      </c>
      <c r="G82" s="0" t="n">
        <f aca="false">((D82-D$87)/D$87*100)</f>
        <v>-99.3039171719929</v>
      </c>
      <c r="H82" s="0" t="n">
        <f aca="false">((B82-D$87)/D$87)*100</f>
        <v>-99.3039171719929</v>
      </c>
      <c r="I82" s="0" t="n">
        <v>-100</v>
      </c>
      <c r="J82" s="0" t="n">
        <v>-100</v>
      </c>
    </row>
    <row r="83" customFormat="false" ht="12.95" hidden="false" customHeight="false" outlineLevel="0" collapsed="false">
      <c r="A83" s="0" t="n">
        <v>194</v>
      </c>
      <c r="B83" s="0" t="n">
        <v>0.0018</v>
      </c>
      <c r="C83" s="0" t="n">
        <v>194</v>
      </c>
      <c r="D83" s="0" t="n">
        <v>0.0019</v>
      </c>
      <c r="F83" s="0" t="n">
        <v>82</v>
      </c>
      <c r="G83" s="0" t="n">
        <f aca="false">((D83-D$87)/D$87*100)</f>
        <v>-99.3702107746602</v>
      </c>
      <c r="H83" s="0" t="n">
        <f aca="false">((B83-D$87)/D$87)*100</f>
        <v>-99.4033575759939</v>
      </c>
      <c r="I83" s="0" t="n">
        <v>-100</v>
      </c>
      <c r="J83" s="0" t="n">
        <v>-100</v>
      </c>
    </row>
    <row r="84" customFormat="false" ht="12.95" hidden="false" customHeight="false" outlineLevel="0" collapsed="false">
      <c r="A84" s="0" t="n">
        <v>79</v>
      </c>
      <c r="B84" s="0" t="n">
        <v>0.0016</v>
      </c>
      <c r="C84" s="0" t="n">
        <v>79</v>
      </c>
      <c r="D84" s="0" t="n">
        <v>0.0016</v>
      </c>
      <c r="F84" s="0" t="n">
        <v>83</v>
      </c>
      <c r="G84" s="0" t="n">
        <f aca="false">((D84-D$87)/D$87*100)</f>
        <v>-99.4696511786613</v>
      </c>
      <c r="H84" s="0" t="n">
        <f aca="false">((B84-D$87)/D$87)*100</f>
        <v>-99.4696511786613</v>
      </c>
      <c r="I84" s="0" t="n">
        <v>-100</v>
      </c>
      <c r="J84" s="0" t="n">
        <v>-100</v>
      </c>
    </row>
    <row r="85" customFormat="false" ht="12.95" hidden="false" customHeight="false" outlineLevel="0" collapsed="false">
      <c r="A85" s="0" t="n">
        <v>67</v>
      </c>
      <c r="B85" s="0" t="n">
        <v>0.0009</v>
      </c>
      <c r="C85" s="0" t="n">
        <v>67</v>
      </c>
      <c r="D85" s="0" t="n">
        <v>0.0008</v>
      </c>
      <c r="F85" s="0" t="n">
        <v>84</v>
      </c>
      <c r="G85" s="0" t="n">
        <f aca="false">((D85-D$87)/D$87*100)</f>
        <v>-99.7348255893306</v>
      </c>
      <c r="H85" s="0" t="n">
        <f aca="false">((B85-D$87)/D$87)*100</f>
        <v>-99.701678787997</v>
      </c>
      <c r="I85" s="0" t="n">
        <v>-100</v>
      </c>
      <c r="J85" s="0" t="n">
        <v>-100</v>
      </c>
    </row>
    <row r="86" customFormat="false" ht="12.95" hidden="false" customHeight="false" outlineLevel="0" collapsed="false">
      <c r="A86" s="0" t="n">
        <v>73</v>
      </c>
      <c r="B86" s="0" t="n">
        <v>0.0003</v>
      </c>
      <c r="C86" s="0" t="n">
        <v>73</v>
      </c>
      <c r="D86" s="0" t="n">
        <v>0.0003</v>
      </c>
      <c r="F86" s="0" t="n">
        <v>85</v>
      </c>
      <c r="G86" s="0" t="n">
        <f aca="false">((D86-D$87)/D$87*100)</f>
        <v>-99.900559595999</v>
      </c>
      <c r="H86" s="0" t="n">
        <f aca="false">((B86-D$87)/D$87)*100</f>
        <v>-99.900559595999</v>
      </c>
      <c r="I86" s="0" t="n">
        <v>-100</v>
      </c>
      <c r="J86" s="0" t="n">
        <v>-100</v>
      </c>
    </row>
    <row r="87" customFormat="false" ht="12.8" hidden="false" customHeight="false" outlineLevel="0" collapsed="false">
      <c r="D87" s="0" t="n">
        <f aca="false">AVERAGE(D2:D86)</f>
        <v>0.301688235294118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7"/>
  <sheetViews>
    <sheetView showFormulas="false" showGridLines="true" showRowColHeaders="true" showZeros="true" rightToLeft="false" tabSelected="true" showOutlineSymbols="true" defaultGridColor="true" view="normal" topLeftCell="G4" colorId="64" zoomScale="110" zoomScaleNormal="110" zoomScalePageLayoutView="100" workbookViewId="0">
      <selection pane="topLeft" activeCell="P34" activeCellId="0" sqref="P34"/>
    </sheetView>
  </sheetViews>
  <sheetFormatPr defaultRowHeight="12.8" zeroHeight="false" outlineLevelRow="0" outlineLevelCol="0"/>
  <cols>
    <col collapsed="false" customWidth="true" hidden="false" outlineLevel="0" max="1" min="1" style="0" width="17.27"/>
    <col collapsed="false" customWidth="true" hidden="false" outlineLevel="0" max="2" min="2" style="0" width="18.52"/>
    <col collapsed="false" customWidth="true" hidden="false" outlineLevel="0" max="3" min="3" style="0" width="15.88"/>
    <col collapsed="false" customWidth="true" hidden="false" outlineLevel="0" max="4" min="4" style="0" width="11.71"/>
    <col collapsed="false" customWidth="false" hidden="false" outlineLevel="0" max="11" min="5" style="0" width="11.52"/>
    <col collapsed="false" customWidth="true" hidden="false" outlineLevel="0" max="12" min="12" style="0" width="12.37"/>
    <col collapsed="false" customWidth="true" hidden="false" outlineLevel="0" max="13" min="13" style="0" width="14.78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G1" s="0" t="s">
        <v>28</v>
      </c>
      <c r="H1" s="0" t="s">
        <v>29</v>
      </c>
    </row>
    <row r="2" customFormat="false" ht="12.8" hidden="false" customHeight="false" outlineLevel="0" collapsed="false">
      <c r="A2" s="0" t="n">
        <v>161</v>
      </c>
      <c r="B2" s="0" t="n">
        <v>0.8639</v>
      </c>
      <c r="C2" s="0" t="n">
        <v>163</v>
      </c>
      <c r="D2" s="0" t="n">
        <v>0.8929</v>
      </c>
      <c r="F2" s="0" t="n">
        <v>1</v>
      </c>
      <c r="G2" s="0" t="n">
        <f aca="false">((D2-D$87)/D$87*100)</f>
        <v>195.967789108351</v>
      </c>
      <c r="H2" s="0" t="n">
        <f aca="false">((B2-D$87)/D$87)*100</f>
        <v>186.355216721586</v>
      </c>
      <c r="I2" s="0" t="n">
        <f aca="false">G2-H2</f>
        <v>9.61257238676467</v>
      </c>
    </row>
    <row r="3" customFormat="false" ht="12.8" hidden="false" customHeight="false" outlineLevel="0" collapsed="false">
      <c r="A3" s="0" t="n">
        <v>173</v>
      </c>
      <c r="B3" s="0" t="n">
        <v>0.8106</v>
      </c>
      <c r="C3" s="0" t="n">
        <v>173</v>
      </c>
      <c r="D3" s="0" t="n">
        <v>0.8802</v>
      </c>
      <c r="F3" s="0" t="n">
        <v>2</v>
      </c>
      <c r="G3" s="0" t="n">
        <f aca="false">((D3-D$87)/D$87*100)</f>
        <v>191.758145338975</v>
      </c>
      <c r="H3" s="0" t="n">
        <f aca="false">((B3-D$87)/D$87)*100</f>
        <v>168.68797161074</v>
      </c>
      <c r="I3" s="0" t="n">
        <f aca="false">G3-H3</f>
        <v>23.0701737282353</v>
      </c>
      <c r="L3" s="1" t="s">
        <v>30</v>
      </c>
      <c r="M3" s="1" t="s">
        <v>31</v>
      </c>
    </row>
    <row r="4" customFormat="false" ht="12.8" hidden="false" customHeight="false" outlineLevel="0" collapsed="false">
      <c r="A4" s="0" t="n">
        <v>78</v>
      </c>
      <c r="B4" s="0" t="n">
        <v>0.7964</v>
      </c>
      <c r="C4" s="0" t="n">
        <v>78</v>
      </c>
      <c r="D4" s="0" t="n">
        <v>0.8364</v>
      </c>
      <c r="F4" s="0" t="n">
        <v>3</v>
      </c>
      <c r="G4" s="0" t="n">
        <f aca="false">((D4-D$87)/D$87*100)</f>
        <v>177.239846354827</v>
      </c>
      <c r="H4" s="0" t="n">
        <f aca="false">((B4-D$87)/D$87)*100</f>
        <v>163.981125821358</v>
      </c>
      <c r="I4" s="0" t="n">
        <f aca="false">G4-H4</f>
        <v>13.2587205334685</v>
      </c>
      <c r="K4" s="0" t="s">
        <v>17</v>
      </c>
      <c r="L4" s="0" t="n">
        <f aca="false">COUNTIF(G:G,"&gt;"&amp;N4)</f>
        <v>13</v>
      </c>
      <c r="M4" s="0" t="n">
        <f aca="false">COUNTIF(H:H,"&gt;100")</f>
        <v>9</v>
      </c>
      <c r="N4" s="0" t="n">
        <v>100</v>
      </c>
    </row>
    <row r="5" customFormat="false" ht="12.8" hidden="false" customHeight="false" outlineLevel="0" collapsed="false">
      <c r="A5" s="0" t="n">
        <v>132</v>
      </c>
      <c r="B5" s="0" t="n">
        <v>0.7893</v>
      </c>
      <c r="C5" s="0" t="n">
        <v>183</v>
      </c>
      <c r="D5" s="0" t="n">
        <v>0.8053</v>
      </c>
      <c r="F5" s="0" t="n">
        <v>4</v>
      </c>
      <c r="G5" s="0" t="n">
        <f aca="false">((D5-D$87)/D$87*100)</f>
        <v>166.931191140055</v>
      </c>
      <c r="H5" s="0" t="n">
        <f aca="false">((B5-D$87)/D$87)*100</f>
        <v>161.627702926668</v>
      </c>
      <c r="I5" s="0" t="n">
        <f aca="false">G5-H5</f>
        <v>5.30348821338743</v>
      </c>
      <c r="K5" s="0" t="s">
        <v>32</v>
      </c>
      <c r="L5" s="0" t="n">
        <f aca="false">COUNTIF(G:G,"&gt;"&amp;N5)-L4</f>
        <v>0</v>
      </c>
      <c r="M5" s="0" t="n">
        <f aca="false">COUNTIF(H:H,"&gt;75")-M4</f>
        <v>3</v>
      </c>
      <c r="N5" s="0" t="n">
        <v>75</v>
      </c>
    </row>
    <row r="6" customFormat="false" ht="12.8" hidden="false" customHeight="false" outlineLevel="0" collapsed="false">
      <c r="A6" s="0" t="n">
        <v>174</v>
      </c>
      <c r="B6" s="0" t="n">
        <v>0.7397</v>
      </c>
      <c r="C6" s="0" t="n">
        <v>56</v>
      </c>
      <c r="D6" s="0" t="n">
        <v>0.7565</v>
      </c>
      <c r="F6" s="0" t="n">
        <v>5</v>
      </c>
      <c r="G6" s="0" t="n">
        <f aca="false">((D6-D$87)/D$87*100)</f>
        <v>150.755552089223</v>
      </c>
      <c r="H6" s="0" t="n">
        <f aca="false">((B6-D$87)/D$87)*100</f>
        <v>145.186889465167</v>
      </c>
      <c r="I6" s="0" t="n">
        <f aca="false">G6-H6</f>
        <v>5.56866262405677</v>
      </c>
      <c r="K6" s="0" t="s">
        <v>18</v>
      </c>
      <c r="L6" s="0" t="n">
        <f aca="false">COUNTIF(G:G,"&gt;50")-(SUM(L4:L5))</f>
        <v>2</v>
      </c>
      <c r="M6" s="0" t="n">
        <f aca="false">COUNTIF(H:H,"&gt;50")-(SUM(M4:M5))</f>
        <v>5</v>
      </c>
      <c r="N6" s="0" t="n">
        <v>50</v>
      </c>
    </row>
    <row r="7" customFormat="false" ht="12.8" hidden="false" customHeight="false" outlineLevel="0" collapsed="false">
      <c r="A7" s="0" t="n">
        <v>154</v>
      </c>
      <c r="B7" s="0" t="n">
        <v>0.6894</v>
      </c>
      <c r="C7" s="0" t="n">
        <v>52</v>
      </c>
      <c r="D7" s="0" t="n">
        <v>0.7461</v>
      </c>
      <c r="F7" s="0" t="n">
        <v>6</v>
      </c>
      <c r="G7" s="0" t="n">
        <f aca="false">((D7-D$87)/D$87*100)</f>
        <v>147.308284750522</v>
      </c>
      <c r="H7" s="0" t="n">
        <f aca="false">((B7-D$87)/D$87)*100</f>
        <v>128.51404839433</v>
      </c>
      <c r="I7" s="0" t="n">
        <f aca="false">G7-H7</f>
        <v>18.7942363561916</v>
      </c>
      <c r="K7" s="0" t="s">
        <v>19</v>
      </c>
      <c r="L7" s="0" t="n">
        <f aca="false">COUNTIF(G:G,"&gt;25")-(SUM(L4:L6))</f>
        <v>10</v>
      </c>
      <c r="M7" s="0" t="n">
        <f aca="false">COUNTIF(H:H,"&gt;25")-(SUM(M4:M6))</f>
        <v>11</v>
      </c>
      <c r="N7" s="0" t="n">
        <v>25</v>
      </c>
    </row>
    <row r="8" customFormat="false" ht="12.8" hidden="false" customHeight="false" outlineLevel="0" collapsed="false">
      <c r="A8" s="0" t="n">
        <v>52</v>
      </c>
      <c r="B8" s="0" t="n">
        <v>0.6423</v>
      </c>
      <c r="C8" s="0" t="n">
        <v>132</v>
      </c>
      <c r="D8" s="0" t="n">
        <v>0.7397</v>
      </c>
      <c r="F8" s="0" t="n">
        <v>7</v>
      </c>
      <c r="G8" s="0" t="n">
        <f aca="false">((D8-D$87)/D$87*100)</f>
        <v>145.186889465167</v>
      </c>
      <c r="H8" s="0" t="n">
        <f aca="false">((B8-D$87)/D$87)*100</f>
        <v>112.901904966171</v>
      </c>
      <c r="I8" s="0" t="n">
        <f aca="false">G8-H8</f>
        <v>32.2849844989959</v>
      </c>
      <c r="K8" s="0" t="s">
        <v>20</v>
      </c>
      <c r="L8" s="0" t="n">
        <f aca="false">COUNTIF(G:G,"&gt;-0")-(SUM(L$3:L7))</f>
        <v>13</v>
      </c>
      <c r="M8" s="0" t="n">
        <f aca="false">COUNTIF(H:H,"&gt;"&amp;N8)-(SUM(M$3:M7))</f>
        <v>8</v>
      </c>
      <c r="N8" s="0" t="n">
        <v>0</v>
      </c>
    </row>
    <row r="9" customFormat="false" ht="12.8" hidden="false" customHeight="false" outlineLevel="0" collapsed="false">
      <c r="A9" s="0" t="n">
        <v>56</v>
      </c>
      <c r="B9" s="0" t="n">
        <v>0.6337</v>
      </c>
      <c r="C9" s="0" t="n">
        <v>161</v>
      </c>
      <c r="D9" s="0" t="n">
        <v>0.7383</v>
      </c>
      <c r="F9" s="0" t="n">
        <v>8</v>
      </c>
      <c r="G9" s="0" t="n">
        <f aca="false">((D9-D$87)/D$87*100)</f>
        <v>144.722834246495</v>
      </c>
      <c r="H9" s="0" t="n">
        <f aca="false">((B9-D$87)/D$87)*100</f>
        <v>110.051280051475</v>
      </c>
      <c r="I9" s="0" t="n">
        <f aca="false">G9-H9</f>
        <v>34.6715541950202</v>
      </c>
      <c r="K9" s="0" t="s">
        <v>21</v>
      </c>
      <c r="L9" s="0" t="n">
        <f aca="false">COUNTIF(G:G,"&gt;-25")-(SUM(L$3:L8))</f>
        <v>9</v>
      </c>
      <c r="M9" s="0" t="n">
        <f aca="false">COUNTIF(H:H,"&gt;"&amp;N9)-(SUM(M$3:M8))</f>
        <v>6</v>
      </c>
      <c r="N9" s="0" t="n">
        <v>-25</v>
      </c>
    </row>
    <row r="10" customFormat="false" ht="12.8" hidden="false" customHeight="false" outlineLevel="0" collapsed="false">
      <c r="A10" s="0" t="n">
        <v>151</v>
      </c>
      <c r="B10" s="0" t="n">
        <v>0.6137</v>
      </c>
      <c r="C10" s="0" t="n">
        <v>154</v>
      </c>
      <c r="D10" s="0" t="n">
        <v>0.7362</v>
      </c>
      <c r="F10" s="0" t="n">
        <v>9</v>
      </c>
      <c r="G10" s="0" t="n">
        <f aca="false">((D10-D$87)/D$87*100)</f>
        <v>144.026751418488</v>
      </c>
      <c r="H10" s="0" t="n">
        <f aca="false">((B10-D$87)/D$87)*100</f>
        <v>103.421919784741</v>
      </c>
      <c r="I10" s="0" t="n">
        <f aca="false">G10-H10</f>
        <v>40.6048316337474</v>
      </c>
      <c r="K10" s="0" t="s">
        <v>18</v>
      </c>
      <c r="L10" s="0" t="n">
        <f aca="false">COUNTIF(G:G,"&gt;-50")-(SUM(L$3:L9))</f>
        <v>12</v>
      </c>
      <c r="M10" s="0" t="n">
        <f aca="false">COUNTIF(H:H,"&gt;"&amp;N10)-(SUM(M$3:M9))</f>
        <v>12</v>
      </c>
      <c r="N10" s="0" t="n">
        <v>-50</v>
      </c>
    </row>
    <row r="11" customFormat="false" ht="12.8" hidden="false" customHeight="false" outlineLevel="0" collapsed="false">
      <c r="A11" s="0" t="n">
        <v>55</v>
      </c>
      <c r="B11" s="0" t="n">
        <v>0.5935</v>
      </c>
      <c r="C11" s="0" t="n">
        <v>58</v>
      </c>
      <c r="D11" s="0" t="n">
        <v>0.7343</v>
      </c>
      <c r="F11" s="0" t="n">
        <v>10</v>
      </c>
      <c r="G11" s="0" t="n">
        <f aca="false">((D11-D$87)/D$87*100)</f>
        <v>143.396962193148</v>
      </c>
      <c r="H11" s="0" t="n">
        <f aca="false">((B11-D$87)/D$87)*100</f>
        <v>96.7262659153391</v>
      </c>
      <c r="I11" s="0" t="n">
        <f aca="false">G11-H11</f>
        <v>46.6706962778092</v>
      </c>
      <c r="K11" s="0" t="s">
        <v>22</v>
      </c>
      <c r="L11" s="0" t="n">
        <f aca="false">COUNTIF(G:G,"&gt;-75")-(SUM(L$3:L10))</f>
        <v>8</v>
      </c>
      <c r="M11" s="0" t="n">
        <f aca="false">COUNTIF(H:H,"&gt;"&amp;N11)-(SUM(M$3:M10))</f>
        <v>11</v>
      </c>
      <c r="N11" s="0" t="n">
        <v>-75</v>
      </c>
    </row>
    <row r="12" customFormat="false" ht="12.8" hidden="false" customHeight="false" outlineLevel="0" collapsed="false">
      <c r="A12" s="0" t="n">
        <v>61</v>
      </c>
      <c r="B12" s="0" t="n">
        <v>0.5673</v>
      </c>
      <c r="C12" s="0" t="n">
        <v>82</v>
      </c>
      <c r="D12" s="0" t="n">
        <v>0.7342</v>
      </c>
      <c r="F12" s="0" t="n">
        <v>11</v>
      </c>
      <c r="G12" s="0" t="n">
        <f aca="false">((D12-D$87)/D$87*100)</f>
        <v>143.363815391815</v>
      </c>
      <c r="H12" s="0" t="n">
        <f aca="false">((B12-D$87)/D$87)*100</f>
        <v>88.0418039659173</v>
      </c>
      <c r="I12" s="0" t="n">
        <f aca="false">G12-H12</f>
        <v>55.3220114258974</v>
      </c>
      <c r="K12" s="0" t="s">
        <v>23</v>
      </c>
      <c r="L12" s="0" t="n">
        <f aca="false">COUNTIF(G:G,"&gt;-100")-(SUM(L$3:L11))</f>
        <v>18</v>
      </c>
      <c r="M12" s="0" t="n">
        <f aca="false">COUNTIF(H:H,"&gt;"&amp;N12)-(SUM(M$3:M11))</f>
        <v>20</v>
      </c>
      <c r="N12" s="0" t="n">
        <v>-100</v>
      </c>
    </row>
    <row r="13" customFormat="false" ht="12.8" hidden="false" customHeight="false" outlineLevel="0" collapsed="false">
      <c r="A13" s="0" t="n">
        <v>198</v>
      </c>
      <c r="B13" s="0" t="n">
        <v>0.5417</v>
      </c>
      <c r="C13" s="0" t="n">
        <v>151</v>
      </c>
      <c r="D13" s="0" t="n">
        <v>0.6676</v>
      </c>
      <c r="F13" s="0" t="n">
        <v>12</v>
      </c>
      <c r="G13" s="0" t="n">
        <f aca="false">((D13-D$87)/D$87*100)</f>
        <v>121.28804570359</v>
      </c>
      <c r="H13" s="0" t="n">
        <f aca="false">((B13-D$87)/D$87)*100</f>
        <v>79.5562228244974</v>
      </c>
      <c r="I13" s="0" t="n">
        <f aca="false">G13-H13</f>
        <v>41.7318228790922</v>
      </c>
      <c r="L13" s="0" t="n">
        <f aca="false">SUM(L4:L12)</f>
        <v>85</v>
      </c>
      <c r="M13" s="0" t="n">
        <f aca="false">SUM(M4:M12)</f>
        <v>85</v>
      </c>
    </row>
    <row r="14" customFormat="false" ht="12.8" hidden="false" customHeight="false" outlineLevel="0" collapsed="false">
      <c r="A14" s="0" t="n">
        <v>163</v>
      </c>
      <c r="B14" s="0" t="n">
        <v>0.5074</v>
      </c>
      <c r="C14" s="0" t="n">
        <v>111</v>
      </c>
      <c r="D14" s="0" t="n">
        <v>0.6342</v>
      </c>
      <c r="F14" s="0" t="n">
        <v>13</v>
      </c>
      <c r="G14" s="0" t="n">
        <f aca="false">((D14-D$87)/D$87*100)</f>
        <v>110.217014058143</v>
      </c>
      <c r="H14" s="0" t="n">
        <f aca="false">((B14-D$87)/D$87)*100</f>
        <v>68.1868699670482</v>
      </c>
      <c r="I14" s="0" t="n">
        <f aca="false">G14-H14</f>
        <v>42.0301440910952</v>
      </c>
    </row>
    <row r="15" customFormat="false" ht="12.8" hidden="false" customHeight="false" outlineLevel="0" collapsed="false">
      <c r="A15" s="0" t="n">
        <v>130</v>
      </c>
      <c r="B15" s="0" t="n">
        <v>0.4973</v>
      </c>
      <c r="C15" s="0" t="n">
        <v>174</v>
      </c>
      <c r="D15" s="0" t="n">
        <v>0.5221</v>
      </c>
      <c r="F15" s="0" t="n">
        <v>14</v>
      </c>
      <c r="G15" s="0" t="n">
        <f aca="false">((D15-D$87)/D$87*100)</f>
        <v>73.0594497630978</v>
      </c>
      <c r="H15" s="0" t="n">
        <f aca="false">((B15-D$87)/D$87)*100</f>
        <v>64.8390430323474</v>
      </c>
      <c r="I15" s="0" t="n">
        <f aca="false">G15-H15</f>
        <v>8.22040673075048</v>
      </c>
    </row>
    <row r="16" customFormat="false" ht="12.8" hidden="false" customHeight="false" outlineLevel="0" collapsed="false">
      <c r="A16" s="0" t="n">
        <v>162</v>
      </c>
      <c r="B16" s="0" t="n">
        <v>0.4857</v>
      </c>
      <c r="C16" s="0" t="n">
        <v>130</v>
      </c>
      <c r="D16" s="0" t="n">
        <v>0.4551</v>
      </c>
      <c r="F16" s="0" t="n">
        <v>15</v>
      </c>
      <c r="G16" s="0" t="n">
        <f aca="false">((D16-D$87)/D$87*100)</f>
        <v>50.8510928695381</v>
      </c>
      <c r="H16" s="0" t="n">
        <f aca="false">((B16-D$87)/D$87)*100</f>
        <v>60.9940140776415</v>
      </c>
      <c r="I16" s="0" t="n">
        <f aca="false">G16-H16</f>
        <v>-10.1429212081034</v>
      </c>
    </row>
    <row r="17" customFormat="false" ht="12.8" hidden="false" customHeight="false" outlineLevel="0" collapsed="false">
      <c r="A17" s="0" t="n">
        <v>77</v>
      </c>
      <c r="B17" s="0" t="n">
        <v>0.4825</v>
      </c>
      <c r="C17" s="0" t="n">
        <v>53</v>
      </c>
      <c r="D17" s="0" t="n">
        <v>0.4411</v>
      </c>
      <c r="F17" s="0" t="n">
        <v>16</v>
      </c>
      <c r="G17" s="0" t="n">
        <f aca="false">((D17-D$87)/D$87*100)</f>
        <v>46.2105406828241</v>
      </c>
      <c r="H17" s="0" t="n">
        <f aca="false">((B17-D$87)/D$87)*100</f>
        <v>59.933316434964</v>
      </c>
      <c r="I17" s="0" t="n">
        <f aca="false">G17-H17</f>
        <v>-13.7227757521399</v>
      </c>
    </row>
    <row r="18" customFormat="false" ht="12.8" hidden="false" customHeight="false" outlineLevel="0" collapsed="false">
      <c r="A18" s="0" t="n">
        <v>111</v>
      </c>
      <c r="B18" s="0" t="n">
        <v>0.4699</v>
      </c>
      <c r="C18" s="0" t="n">
        <v>177</v>
      </c>
      <c r="D18" s="0" t="n">
        <v>0.438</v>
      </c>
      <c r="F18" s="0" t="n">
        <v>17</v>
      </c>
      <c r="G18" s="0" t="n">
        <f aca="false">((D18-D$87)/D$87*100)</f>
        <v>45.1829898414803</v>
      </c>
      <c r="H18" s="0" t="n">
        <f aca="false">((B18-D$87)/D$87)*100</f>
        <v>55.7568194669214</v>
      </c>
      <c r="I18" s="0" t="n">
        <f aca="false">G18-H18</f>
        <v>-10.5738296254412</v>
      </c>
    </row>
    <row r="19" customFormat="false" ht="12.8" hidden="false" customHeight="false" outlineLevel="0" collapsed="false">
      <c r="A19" s="0" t="n">
        <v>146</v>
      </c>
      <c r="B19" s="0" t="n">
        <v>0.4505</v>
      </c>
      <c r="C19" s="0" t="n">
        <v>55</v>
      </c>
      <c r="D19" s="0" t="n">
        <v>0.4293</v>
      </c>
      <c r="F19" s="0" t="n">
        <v>18</v>
      </c>
      <c r="G19" s="0" t="n">
        <f aca="false">((D19-D$87)/D$87*100)</f>
        <v>42.2992181254509</v>
      </c>
      <c r="H19" s="0" t="n">
        <f aca="false">((B19-D$87)/D$87)*100</f>
        <v>49.3263400081892</v>
      </c>
      <c r="I19" s="0" t="n">
        <f aca="false">G19-H19</f>
        <v>-7.02712188273831</v>
      </c>
    </row>
    <row r="20" customFormat="false" ht="12.8" hidden="false" customHeight="false" outlineLevel="0" collapsed="false">
      <c r="A20" s="0" t="n">
        <v>135</v>
      </c>
      <c r="B20" s="0" t="n">
        <v>0.4492</v>
      </c>
      <c r="C20" s="0" t="n">
        <v>192</v>
      </c>
      <c r="D20" s="0" t="n">
        <v>0.4267</v>
      </c>
      <c r="F20" s="0" t="n">
        <v>19</v>
      </c>
      <c r="G20" s="0" t="n">
        <f aca="false">((D20-D$87)/D$87*100)</f>
        <v>41.4374012907754</v>
      </c>
      <c r="H20" s="0" t="n">
        <f aca="false">((B20-D$87)/D$87)*100</f>
        <v>48.8954315908515</v>
      </c>
      <c r="I20" s="0" t="n">
        <f aca="false">G20-H20</f>
        <v>-7.45803030007605</v>
      </c>
    </row>
    <row r="21" customFormat="false" ht="12.8" hidden="false" customHeight="false" outlineLevel="0" collapsed="false">
      <c r="A21" s="0" t="n">
        <v>177</v>
      </c>
      <c r="B21" s="0" t="n">
        <v>0.438</v>
      </c>
      <c r="C21" s="0" t="n">
        <v>77</v>
      </c>
      <c r="D21" s="0" t="n">
        <v>0.4153</v>
      </c>
      <c r="F21" s="0" t="n">
        <v>20</v>
      </c>
      <c r="G21" s="0" t="n">
        <f aca="false">((D21-D$87)/D$87*100)</f>
        <v>37.6586659387369</v>
      </c>
      <c r="H21" s="0" t="n">
        <f aca="false">((B21-D$87)/D$87)*100</f>
        <v>45.1829898414803</v>
      </c>
      <c r="I21" s="0" t="n">
        <f aca="false">G21-H21</f>
        <v>-7.52432390274338</v>
      </c>
    </row>
    <row r="22" customFormat="false" ht="12.8" hidden="false" customHeight="false" outlineLevel="0" collapsed="false">
      <c r="A22" s="0" t="n">
        <v>192</v>
      </c>
      <c r="B22" s="0" t="n">
        <v>0.4306</v>
      </c>
      <c r="C22" s="0" t="n">
        <v>54</v>
      </c>
      <c r="D22" s="0" t="n">
        <v>0.4108</v>
      </c>
      <c r="F22" s="0" t="n">
        <v>21</v>
      </c>
      <c r="G22" s="0" t="n">
        <f aca="false">((D22-D$87)/D$87*100)</f>
        <v>36.1670598787217</v>
      </c>
      <c r="H22" s="0" t="n">
        <f aca="false">((B22-D$87)/D$87)*100</f>
        <v>42.7301265427886</v>
      </c>
      <c r="I22" s="0" t="n">
        <f aca="false">G22-H22</f>
        <v>-6.56306666406693</v>
      </c>
    </row>
    <row r="23" customFormat="false" ht="12.8" hidden="false" customHeight="false" outlineLevel="0" collapsed="false">
      <c r="A23" s="0" t="n">
        <v>71</v>
      </c>
      <c r="B23" s="0" t="n">
        <v>0.4259</v>
      </c>
      <c r="C23" s="0" t="n">
        <v>61</v>
      </c>
      <c r="D23" s="0" t="n">
        <v>0.4105</v>
      </c>
      <c r="F23" s="0" t="n">
        <v>22</v>
      </c>
      <c r="G23" s="0" t="n">
        <f aca="false">((D23-D$87)/D$87*100)</f>
        <v>36.0676194747207</v>
      </c>
      <c r="H23" s="0" t="n">
        <f aca="false">((B23-D$87)/D$87)*100</f>
        <v>41.1722268801061</v>
      </c>
      <c r="I23" s="0" t="n">
        <f aca="false">G23-H23</f>
        <v>-5.10460740538537</v>
      </c>
    </row>
    <row r="24" customFormat="false" ht="12.8" hidden="false" customHeight="false" outlineLevel="0" collapsed="false">
      <c r="A24" s="0" t="n">
        <v>99</v>
      </c>
      <c r="B24" s="0" t="n">
        <v>0.4257</v>
      </c>
      <c r="C24" s="0" t="n">
        <v>193</v>
      </c>
      <c r="D24" s="0" t="n">
        <v>0.4067</v>
      </c>
      <c r="F24" s="0" t="n">
        <v>23</v>
      </c>
      <c r="G24" s="0" t="n">
        <f aca="false">((D24-D$87)/D$87*100)</f>
        <v>34.8080410240412</v>
      </c>
      <c r="H24" s="0" t="n">
        <f aca="false">((B24-D$87)/D$87)*100</f>
        <v>41.1059332774387</v>
      </c>
      <c r="I24" s="0" t="n">
        <f aca="false">G24-H24</f>
        <v>-6.29789225339755</v>
      </c>
    </row>
    <row r="25" customFormat="false" ht="12.8" hidden="false" customHeight="false" outlineLevel="0" collapsed="false">
      <c r="A25" s="0" t="n">
        <v>193</v>
      </c>
      <c r="B25" s="0" t="n">
        <v>0.4078</v>
      </c>
      <c r="C25" s="0" t="n">
        <v>185</v>
      </c>
      <c r="D25" s="0" t="n">
        <v>0.4025</v>
      </c>
      <c r="F25" s="0" t="n">
        <v>24</v>
      </c>
      <c r="G25" s="0" t="n">
        <f aca="false">((D25-D$87)/D$87*100)</f>
        <v>33.415875368027</v>
      </c>
      <c r="H25" s="0" t="n">
        <f aca="false">((B25-D$87)/D$87)*100</f>
        <v>35.1726558387115</v>
      </c>
      <c r="I25" s="0" t="n">
        <f aca="false">G25-H25</f>
        <v>-1.75678047068456</v>
      </c>
    </row>
    <row r="26" customFormat="false" ht="12.8" hidden="false" customHeight="false" outlineLevel="0" collapsed="false">
      <c r="A26" s="0" t="n">
        <v>185</v>
      </c>
      <c r="B26" s="0" t="n">
        <v>0.4025</v>
      </c>
      <c r="C26" s="0" t="n">
        <v>71</v>
      </c>
      <c r="D26" s="0" t="n">
        <v>0.3893</v>
      </c>
      <c r="F26" s="0" t="n">
        <v>25</v>
      </c>
      <c r="G26" s="0" t="n">
        <f aca="false">((D26-D$87)/D$87*100)</f>
        <v>29.0404975919824</v>
      </c>
      <c r="H26" s="0" t="n">
        <f aca="false">((B26-D$87)/D$87)*100</f>
        <v>33.415875368027</v>
      </c>
      <c r="I26" s="0" t="n">
        <f aca="false">G26-H26</f>
        <v>-4.37537777604461</v>
      </c>
    </row>
    <row r="27" customFormat="false" ht="12.8" hidden="false" customHeight="false" outlineLevel="0" collapsed="false">
      <c r="A27" s="0" t="n">
        <v>53</v>
      </c>
      <c r="B27" s="0" t="n">
        <v>0.3993</v>
      </c>
      <c r="C27" s="0" t="n">
        <v>156</v>
      </c>
      <c r="D27" s="0" t="n">
        <v>0.3738</v>
      </c>
      <c r="F27" s="0" t="n">
        <v>26</v>
      </c>
      <c r="G27" s="0" t="n">
        <f aca="false">((D27-D$87)/D$87*100)</f>
        <v>23.9027433852633</v>
      </c>
      <c r="H27" s="0" t="n">
        <f aca="false">((B27-D$87)/D$87)*100</f>
        <v>32.3551777253495</v>
      </c>
      <c r="I27" s="0" t="n">
        <f aca="false">G27-H27</f>
        <v>-8.45243434008619</v>
      </c>
    </row>
    <row r="28" customFormat="false" ht="12.8" hidden="false" customHeight="false" outlineLevel="0" collapsed="false">
      <c r="A28" s="0" t="n">
        <v>183</v>
      </c>
      <c r="B28" s="0" t="n">
        <v>0.3945</v>
      </c>
      <c r="C28" s="0" t="n">
        <v>125</v>
      </c>
      <c r="D28" s="0" t="n">
        <v>0.3503</v>
      </c>
      <c r="F28" s="0" t="n">
        <v>27</v>
      </c>
      <c r="G28" s="0" t="n">
        <f aca="false">((D28-D$87)/D$87*100)</f>
        <v>16.1132450718505</v>
      </c>
      <c r="H28" s="0" t="n">
        <f aca="false">((B28-D$87)/D$87)*100</f>
        <v>30.7641312613333</v>
      </c>
      <c r="I28" s="0" t="n">
        <f aca="false">G28-H28</f>
        <v>-14.6508861894827</v>
      </c>
    </row>
    <row r="29" customFormat="false" ht="12.8" hidden="false" customHeight="false" outlineLevel="0" collapsed="false">
      <c r="A29" s="0" t="n">
        <v>82</v>
      </c>
      <c r="B29" s="0" t="n">
        <v>0.3938</v>
      </c>
      <c r="C29" s="0" t="n">
        <v>180</v>
      </c>
      <c r="D29" s="0" t="n">
        <v>0.3467</v>
      </c>
      <c r="F29" s="0" t="n">
        <v>28</v>
      </c>
      <c r="G29" s="0" t="n">
        <f aca="false">((D29-D$87)/D$87*100)</f>
        <v>14.9199602238384</v>
      </c>
      <c r="H29" s="0" t="n">
        <f aca="false">((B29-D$87)/D$87)*100</f>
        <v>30.5321036519976</v>
      </c>
      <c r="I29" s="0" t="n">
        <f aca="false">G29-H29</f>
        <v>-15.6121434281592</v>
      </c>
    </row>
    <row r="30" customFormat="false" ht="12.8" hidden="false" customHeight="false" outlineLevel="0" collapsed="false">
      <c r="A30" s="0" t="n">
        <v>62</v>
      </c>
      <c r="B30" s="0" t="n">
        <v>0.3709</v>
      </c>
      <c r="C30" s="0" t="n">
        <v>104</v>
      </c>
      <c r="D30" s="0" t="n">
        <v>0.3466</v>
      </c>
      <c r="F30" s="0" t="n">
        <v>29</v>
      </c>
      <c r="G30" s="0" t="n">
        <f aca="false">((D30-D$87)/D$87*100)</f>
        <v>14.8868134225047</v>
      </c>
      <c r="H30" s="0" t="n">
        <f aca="false">((B30-D$87)/D$87)*100</f>
        <v>22.9414861465868</v>
      </c>
      <c r="I30" s="0" t="n">
        <f aca="false">G30-H30</f>
        <v>-8.05467272408212</v>
      </c>
    </row>
    <row r="31" customFormat="false" ht="12.8" hidden="false" customHeight="false" outlineLevel="0" collapsed="false">
      <c r="A31" s="0" t="n">
        <v>103</v>
      </c>
      <c r="B31" s="0" t="n">
        <v>0.3403</v>
      </c>
      <c r="C31" s="0" t="n">
        <v>85</v>
      </c>
      <c r="D31" s="0" t="n">
        <v>0.3386</v>
      </c>
      <c r="F31" s="0" t="n">
        <v>30</v>
      </c>
      <c r="G31" s="0" t="n">
        <f aca="false">((D31-D$87)/D$87*100)</f>
        <v>12.235069315811</v>
      </c>
      <c r="H31" s="0" t="n">
        <f aca="false">((B31-D$87)/D$87)*100</f>
        <v>12.7985649384834</v>
      </c>
      <c r="I31" s="0" t="n">
        <f aca="false">G31-H31</f>
        <v>-0.563495622672408</v>
      </c>
    </row>
    <row r="32" customFormat="false" ht="12.8" hidden="false" customHeight="false" outlineLevel="0" collapsed="false">
      <c r="A32" s="0" t="n">
        <v>54</v>
      </c>
      <c r="B32" s="0" t="n">
        <v>0.3315</v>
      </c>
      <c r="C32" s="0" t="n">
        <v>146</v>
      </c>
      <c r="D32" s="0" t="n">
        <v>0.3381</v>
      </c>
      <c r="F32" s="0" t="n">
        <v>31</v>
      </c>
      <c r="G32" s="0" t="n">
        <f aca="false">((D32-D$87)/D$87*100)</f>
        <v>12.0693353091427</v>
      </c>
      <c r="H32" s="0" t="n">
        <f aca="false">((B32-D$87)/D$87)*100</f>
        <v>9.88164642112035</v>
      </c>
      <c r="I32" s="0" t="n">
        <f aca="false">G32-H32</f>
        <v>2.1876888880223</v>
      </c>
    </row>
    <row r="33" customFormat="false" ht="12.8" hidden="false" customHeight="false" outlineLevel="0" collapsed="false">
      <c r="A33" s="0" t="n">
        <v>58</v>
      </c>
      <c r="B33" s="0" t="n">
        <v>0.3309</v>
      </c>
      <c r="C33" s="0" t="n">
        <v>182</v>
      </c>
      <c r="D33" s="0" t="n">
        <v>0.3359</v>
      </c>
      <c r="F33" s="0" t="n">
        <v>32</v>
      </c>
      <c r="G33" s="0" t="n">
        <f aca="false">((D33-D$87)/D$87*100)</f>
        <v>11.3401056798019</v>
      </c>
      <c r="H33" s="0" t="n">
        <f aca="false">((B33-D$87)/D$87)*100</f>
        <v>9.68276561311832</v>
      </c>
      <c r="I33" s="0" t="n">
        <f aca="false">G33-H33</f>
        <v>1.65734006668357</v>
      </c>
    </row>
    <row r="34" customFormat="false" ht="12.8" hidden="false" customHeight="false" outlineLevel="0" collapsed="false">
      <c r="A34" s="0" t="n">
        <v>93</v>
      </c>
      <c r="B34" s="0" t="n">
        <v>0.3271</v>
      </c>
      <c r="C34" s="0" t="n">
        <v>137</v>
      </c>
      <c r="D34" s="0" t="n">
        <v>0.3261</v>
      </c>
      <c r="F34" s="0" t="n">
        <v>33</v>
      </c>
      <c r="G34" s="0" t="n">
        <f aca="false">((D34-D$87)/D$87*100)</f>
        <v>8.09171914910209</v>
      </c>
      <c r="H34" s="0" t="n">
        <f aca="false">((B34-D$87)/D$87)*100</f>
        <v>8.42318716243881</v>
      </c>
      <c r="I34" s="0" t="n">
        <f aca="false">G34-H34</f>
        <v>-0.331468013336712</v>
      </c>
    </row>
    <row r="35" customFormat="false" ht="12.8" hidden="false" customHeight="false" outlineLevel="0" collapsed="false">
      <c r="A35" s="0" t="n">
        <v>137</v>
      </c>
      <c r="B35" s="0" t="n">
        <v>0.3261</v>
      </c>
      <c r="C35" s="0" t="n">
        <v>62</v>
      </c>
      <c r="D35" s="0" t="n">
        <v>0.326</v>
      </c>
      <c r="F35" s="0" t="n">
        <v>34</v>
      </c>
      <c r="G35" s="0" t="n">
        <f aca="false">((D35-D$87)/D$87*100)</f>
        <v>8.05857234776843</v>
      </c>
      <c r="H35" s="0" t="n">
        <f aca="false">((B35-D$87)/D$87)*100</f>
        <v>8.09171914910209</v>
      </c>
      <c r="I35" s="0" t="n">
        <f aca="false">G35-H35</f>
        <v>-0.0331468013336682</v>
      </c>
    </row>
    <row r="36" customFormat="false" ht="12.8" hidden="false" customHeight="false" outlineLevel="0" collapsed="false">
      <c r="A36" s="0" t="n">
        <v>150</v>
      </c>
      <c r="B36" s="0" t="n">
        <v>0.3251</v>
      </c>
      <c r="C36" s="0" t="n">
        <v>198</v>
      </c>
      <c r="D36" s="0" t="n">
        <v>0.3225</v>
      </c>
      <c r="F36" s="0" t="n">
        <v>35</v>
      </c>
      <c r="G36" s="0" t="n">
        <f aca="false">((D36-D$87)/D$87*100)</f>
        <v>6.89843430108993</v>
      </c>
      <c r="H36" s="0" t="n">
        <f aca="false">((B36-D$87)/D$87)*100</f>
        <v>7.76025113576538</v>
      </c>
      <c r="I36" s="0" t="n">
        <f aca="false">G36-H36</f>
        <v>-0.861816834675452</v>
      </c>
    </row>
    <row r="37" customFormat="false" ht="12.8" hidden="false" customHeight="false" outlineLevel="0" collapsed="false">
      <c r="A37" s="0" t="n">
        <v>104</v>
      </c>
      <c r="B37" s="0" t="n">
        <v>0.3076</v>
      </c>
      <c r="C37" s="0" t="n">
        <v>99</v>
      </c>
      <c r="D37" s="0" t="n">
        <v>0.3222</v>
      </c>
      <c r="F37" s="0" t="n">
        <v>36</v>
      </c>
      <c r="G37" s="0" t="n">
        <f aca="false">((D37-D$87)/D$87*100)</f>
        <v>6.79899389708893</v>
      </c>
      <c r="H37" s="0" t="n">
        <f aca="false">((B37-D$87)/D$87)*100</f>
        <v>1.95956090237292</v>
      </c>
      <c r="I37" s="0" t="n">
        <f aca="false">G37-H37</f>
        <v>4.83943299471601</v>
      </c>
    </row>
    <row r="38" customFormat="false" ht="12.8" hidden="false" customHeight="false" outlineLevel="0" collapsed="false">
      <c r="A38" s="0" t="n">
        <v>129</v>
      </c>
      <c r="B38" s="0" t="n">
        <v>0.2961</v>
      </c>
      <c r="C38" s="0" t="n">
        <v>93</v>
      </c>
      <c r="D38" s="0" t="n">
        <v>0.3081</v>
      </c>
      <c r="F38" s="0" t="n">
        <v>37</v>
      </c>
      <c r="G38" s="0" t="n">
        <f aca="false">((D38-D$87)/D$87*100)</f>
        <v>2.12529490904127</v>
      </c>
      <c r="H38" s="0" t="n">
        <f aca="false">((B38-D$87)/D$87)*100</f>
        <v>-1.85232125099929</v>
      </c>
      <c r="I38" s="0" t="n">
        <f aca="false">G38-H38</f>
        <v>3.97761616004056</v>
      </c>
    </row>
    <row r="39" customFormat="false" ht="12.8" hidden="false" customHeight="false" outlineLevel="0" collapsed="false">
      <c r="A39" s="0" t="n">
        <v>114</v>
      </c>
      <c r="B39" s="0" t="n">
        <v>0.2947</v>
      </c>
      <c r="C39" s="0" t="n">
        <v>135</v>
      </c>
      <c r="D39" s="0" t="n">
        <v>0.3044</v>
      </c>
      <c r="F39" s="0" t="n">
        <v>38</v>
      </c>
      <c r="G39" s="0" t="n">
        <f aca="false">((D39-D$87)/D$87*100)</f>
        <v>0.898863259695423</v>
      </c>
      <c r="H39" s="0" t="n">
        <f aca="false">((B39-D$87)/D$87)*100</f>
        <v>-2.31637646967069</v>
      </c>
      <c r="I39" s="0" t="n">
        <f aca="false">G39-H39</f>
        <v>3.21523972936611</v>
      </c>
    </row>
    <row r="40" customFormat="false" ht="12.8" hidden="false" customHeight="false" outlineLevel="0" collapsed="false">
      <c r="A40" s="0" t="n">
        <v>175</v>
      </c>
      <c r="B40" s="0" t="n">
        <v>0.2657</v>
      </c>
      <c r="C40" s="0" t="n">
        <v>150</v>
      </c>
      <c r="D40" s="0" t="n">
        <v>0.2986</v>
      </c>
      <c r="F40" s="0" t="n">
        <v>39</v>
      </c>
      <c r="G40" s="0" t="n">
        <f aca="false">((D40-D$87)/D$87*100)</f>
        <v>-1.0236512176575</v>
      </c>
      <c r="H40" s="0" t="n">
        <f aca="false">((B40-D$87)/D$87)*100</f>
        <v>-11.9289488564354</v>
      </c>
      <c r="I40" s="0" t="n">
        <f aca="false">G40-H40</f>
        <v>10.9052976387779</v>
      </c>
    </row>
    <row r="41" customFormat="false" ht="12.8" hidden="false" customHeight="false" outlineLevel="0" collapsed="false">
      <c r="A41" s="0" t="n">
        <v>118</v>
      </c>
      <c r="B41" s="0" t="n">
        <v>0.2376</v>
      </c>
      <c r="C41" s="0" t="n">
        <v>129</v>
      </c>
      <c r="D41" s="0" t="n">
        <v>0.2961</v>
      </c>
      <c r="F41" s="0" t="n">
        <v>40</v>
      </c>
      <c r="G41" s="0" t="n">
        <f aca="false">((D41-D$87)/D$87*100)</f>
        <v>-1.85232125099929</v>
      </c>
      <c r="H41" s="0" t="n">
        <f aca="false">((B41-D$87)/D$87)*100</f>
        <v>-21.243200031197</v>
      </c>
      <c r="I41" s="0" t="n">
        <f aca="false">G41-H41</f>
        <v>19.3908787801977</v>
      </c>
    </row>
    <row r="42" customFormat="false" ht="12.8" hidden="false" customHeight="false" outlineLevel="0" collapsed="false">
      <c r="A42" s="0" t="n">
        <v>119</v>
      </c>
      <c r="B42" s="0" t="n">
        <v>0.235</v>
      </c>
      <c r="C42" s="0" t="n">
        <v>175</v>
      </c>
      <c r="D42" s="0" t="n">
        <v>0.2898</v>
      </c>
      <c r="F42" s="0" t="n">
        <v>41</v>
      </c>
      <c r="G42" s="0" t="n">
        <f aca="false">((D42-D$87)/D$87*100)</f>
        <v>-3.94056973502059</v>
      </c>
      <c r="H42" s="0" t="n">
        <f aca="false">((B42-D$87)/D$87)*100</f>
        <v>-22.1050168658725</v>
      </c>
      <c r="I42" s="0" t="n">
        <f aca="false">G42-H42</f>
        <v>18.1644471308519</v>
      </c>
    </row>
    <row r="43" customFormat="false" ht="12.8" hidden="false" customHeight="false" outlineLevel="0" collapsed="false">
      <c r="A43" s="0" t="n">
        <v>188</v>
      </c>
      <c r="B43" s="0" t="n">
        <v>0.2285</v>
      </c>
      <c r="C43" s="0" t="n">
        <v>162</v>
      </c>
      <c r="D43" s="0" t="n">
        <v>0.2699</v>
      </c>
      <c r="F43" s="0" t="n">
        <v>42</v>
      </c>
      <c r="G43" s="0" t="n">
        <f aca="false">((D43-D$87)/D$87*100)</f>
        <v>-10.5367832004212</v>
      </c>
      <c r="H43" s="0" t="n">
        <f aca="false">((B43-D$87)/D$87)*100</f>
        <v>-24.2595589525611</v>
      </c>
      <c r="I43" s="0" t="n">
        <f aca="false">G43-H43</f>
        <v>13.7227757521399</v>
      </c>
    </row>
    <row r="44" customFormat="false" ht="12.8" hidden="false" customHeight="false" outlineLevel="0" collapsed="false">
      <c r="A44" s="0" t="n">
        <v>195</v>
      </c>
      <c r="B44" s="0" t="n">
        <v>0.2108</v>
      </c>
      <c r="C44" s="0" t="n">
        <v>110</v>
      </c>
      <c r="D44" s="0" t="n">
        <v>0.2628</v>
      </c>
      <c r="F44" s="0" t="n">
        <v>43</v>
      </c>
      <c r="G44" s="0" t="n">
        <f aca="false">((D44-D$87)/D$87*100)</f>
        <v>-12.8902060951118</v>
      </c>
      <c r="H44" s="0" t="n">
        <f aca="false">((B44-D$87)/D$87)*100</f>
        <v>-30.1265427886209</v>
      </c>
      <c r="I44" s="0" t="n">
        <f aca="false">G44-H44</f>
        <v>17.2363366935091</v>
      </c>
    </row>
    <row r="45" customFormat="false" ht="12.8" hidden="false" customHeight="false" outlineLevel="0" collapsed="false">
      <c r="A45" s="0" t="n">
        <v>85</v>
      </c>
      <c r="B45" s="0" t="n">
        <v>0.2106</v>
      </c>
      <c r="C45" s="0" t="n">
        <v>142</v>
      </c>
      <c r="D45" s="0" t="n">
        <v>0.259</v>
      </c>
      <c r="F45" s="0" t="n">
        <v>44</v>
      </c>
      <c r="G45" s="0" t="n">
        <f aca="false">((D45-D$87)/D$87*100)</f>
        <v>-14.1497845457913</v>
      </c>
      <c r="H45" s="0" t="n">
        <f aca="false">((B45-D$87)/D$87)*100</f>
        <v>-30.1928363912883</v>
      </c>
      <c r="I45" s="0" t="n">
        <f aca="false">G45-H45</f>
        <v>16.0430518454969</v>
      </c>
    </row>
    <row r="46" customFormat="false" ht="12.8" hidden="false" customHeight="false" outlineLevel="0" collapsed="false">
      <c r="A46" s="0" t="n">
        <v>124</v>
      </c>
      <c r="B46" s="0" t="n">
        <v>0.2035</v>
      </c>
      <c r="C46" s="0" t="n">
        <v>188</v>
      </c>
      <c r="D46" s="0" t="n">
        <v>0.2438</v>
      </c>
      <c r="F46" s="0" t="n">
        <v>45</v>
      </c>
      <c r="G46" s="0" t="n">
        <f aca="false">((D46-D$87)/D$87*100)</f>
        <v>-19.1880983485094</v>
      </c>
      <c r="H46" s="0" t="n">
        <f aca="false">((B46-D$87)/D$87)*100</f>
        <v>-32.5462592859789</v>
      </c>
      <c r="I46" s="0" t="n">
        <f aca="false">G46-H46</f>
        <v>13.3581609374695</v>
      </c>
    </row>
    <row r="47" customFormat="false" ht="12.8" hidden="false" customHeight="false" outlineLevel="0" collapsed="false">
      <c r="A47" s="0" t="n">
        <v>81</v>
      </c>
      <c r="B47" s="0" t="n">
        <v>0.1965</v>
      </c>
      <c r="C47" s="0" t="n">
        <v>123</v>
      </c>
      <c r="D47" s="0" t="n">
        <v>0.2329</v>
      </c>
      <c r="F47" s="0" t="n">
        <v>46</v>
      </c>
      <c r="G47" s="0" t="n">
        <f aca="false">((D47-D$87)/D$87*100)</f>
        <v>-22.8010996938795</v>
      </c>
      <c r="H47" s="0" t="n">
        <f aca="false">((B47-D$87)/D$87)*100</f>
        <v>-34.8665353793359</v>
      </c>
      <c r="I47" s="0" t="n">
        <f aca="false">G47-H47</f>
        <v>12.0654356854564</v>
      </c>
    </row>
    <row r="48" customFormat="false" ht="12.8" hidden="false" customHeight="false" outlineLevel="0" collapsed="false">
      <c r="A48" s="0" t="n">
        <v>180</v>
      </c>
      <c r="B48" s="0" t="n">
        <v>0.1941</v>
      </c>
      <c r="C48" s="0" t="n">
        <v>124</v>
      </c>
      <c r="D48" s="0" t="n">
        <v>0.227</v>
      </c>
      <c r="F48" s="0" t="n">
        <v>47</v>
      </c>
      <c r="G48" s="0" t="n">
        <f aca="false">((D48-D$87)/D$87*100)</f>
        <v>-24.7567609725662</v>
      </c>
      <c r="H48" s="0" t="n">
        <f aca="false">((B48-D$87)/D$87)*100</f>
        <v>-35.662058611344</v>
      </c>
      <c r="I48" s="0" t="n">
        <f aca="false">G48-H48</f>
        <v>10.9052976387778</v>
      </c>
    </row>
    <row r="49" customFormat="false" ht="12.8" hidden="false" customHeight="false" outlineLevel="0" collapsed="false">
      <c r="A49" s="0" t="n">
        <v>64</v>
      </c>
      <c r="B49" s="0" t="n">
        <v>0.1922</v>
      </c>
      <c r="C49" s="0" t="n">
        <v>103</v>
      </c>
      <c r="D49" s="0" t="n">
        <v>0.2249</v>
      </c>
      <c r="F49" s="0" t="n">
        <v>48</v>
      </c>
      <c r="G49" s="0" t="n">
        <f aca="false">((D49-D$87)/D$87*100)</f>
        <v>-25.4528438005733</v>
      </c>
      <c r="H49" s="0" t="n">
        <f aca="false">((B49-D$87)/D$87)*100</f>
        <v>-36.2918478366838</v>
      </c>
      <c r="I49" s="0" t="n">
        <f aca="false">G49-H49</f>
        <v>10.8390040361105</v>
      </c>
    </row>
    <row r="50" customFormat="false" ht="12.8" hidden="false" customHeight="false" outlineLevel="0" collapsed="false">
      <c r="A50" s="0" t="n">
        <v>182</v>
      </c>
      <c r="B50" s="0" t="n">
        <v>0.1821</v>
      </c>
      <c r="C50" s="0" t="n">
        <v>119</v>
      </c>
      <c r="D50" s="0" t="n">
        <v>0.2171</v>
      </c>
      <c r="F50" s="0" t="n">
        <v>49</v>
      </c>
      <c r="G50" s="0" t="n">
        <f aca="false">((D50-D$87)/D$87*100)</f>
        <v>-28.0382943045996</v>
      </c>
      <c r="H50" s="0" t="n">
        <f aca="false">((B50-D$87)/D$87)*100</f>
        <v>-39.6396747713846</v>
      </c>
      <c r="I50" s="0" t="n">
        <f aca="false">G50-H50</f>
        <v>11.601380466785</v>
      </c>
    </row>
    <row r="51" customFormat="false" ht="12.8" hidden="false" customHeight="false" outlineLevel="0" collapsed="false">
      <c r="A51" s="0" t="n">
        <v>110</v>
      </c>
      <c r="B51" s="0" t="n">
        <v>0.181</v>
      </c>
      <c r="C51" s="0" t="n">
        <v>191</v>
      </c>
      <c r="D51" s="0" t="n">
        <v>0.2063</v>
      </c>
      <c r="F51" s="0" t="n">
        <v>50</v>
      </c>
      <c r="G51" s="0" t="n">
        <f aca="false">((D51-D$87)/D$87*100)</f>
        <v>-31.6181488486361</v>
      </c>
      <c r="H51" s="0" t="n">
        <f aca="false">((B51-D$87)/D$87)*100</f>
        <v>-40.004289586055</v>
      </c>
      <c r="I51" s="0" t="n">
        <f aca="false">G51-H51</f>
        <v>8.38614073741885</v>
      </c>
    </row>
    <row r="52" customFormat="false" ht="12.8" hidden="false" customHeight="false" outlineLevel="0" collapsed="false">
      <c r="A52" s="0" t="n">
        <v>152</v>
      </c>
      <c r="B52" s="0" t="n">
        <v>0.1797</v>
      </c>
      <c r="C52" s="0" t="n">
        <v>114</v>
      </c>
      <c r="D52" s="0" t="n">
        <v>0.2037</v>
      </c>
      <c r="F52" s="0" t="n">
        <v>51</v>
      </c>
      <c r="G52" s="0" t="n">
        <f aca="false">((D52-D$87)/D$87*100)</f>
        <v>-32.4799656833116</v>
      </c>
      <c r="H52" s="0" t="n">
        <f aca="false">((B52-D$87)/D$87)*100</f>
        <v>-40.4351980033927</v>
      </c>
      <c r="I52" s="0" t="n">
        <f aca="false">G52-H52</f>
        <v>7.95523232008112</v>
      </c>
    </row>
    <row r="53" customFormat="false" ht="12.8" hidden="false" customHeight="false" outlineLevel="0" collapsed="false">
      <c r="A53" s="0" t="n">
        <v>167</v>
      </c>
      <c r="B53" s="0" t="n">
        <v>0.1696</v>
      </c>
      <c r="C53" s="0" t="n">
        <v>118</v>
      </c>
      <c r="D53" s="0" t="n">
        <v>0.2027</v>
      </c>
      <c r="F53" s="0" t="n">
        <v>52</v>
      </c>
      <c r="G53" s="0" t="n">
        <f aca="false">((D53-D$87)/D$87*100)</f>
        <v>-32.8114336966483</v>
      </c>
      <c r="H53" s="0" t="n">
        <f aca="false">((B53-D$87)/D$87)*100</f>
        <v>-43.7830249380935</v>
      </c>
      <c r="I53" s="0" t="n">
        <f aca="false">G53-H53</f>
        <v>10.9715912414452</v>
      </c>
    </row>
    <row r="54" customFormat="false" ht="12.8" hidden="false" customHeight="false" outlineLevel="0" collapsed="false">
      <c r="A54" s="0" t="n">
        <v>145</v>
      </c>
      <c r="B54" s="0" t="n">
        <v>0.1659</v>
      </c>
      <c r="C54" s="0" t="n">
        <v>126</v>
      </c>
      <c r="D54" s="0" t="n">
        <v>0.1987</v>
      </c>
      <c r="F54" s="0" t="n">
        <v>53</v>
      </c>
      <c r="G54" s="0" t="n">
        <f aca="false">((D54-D$87)/D$87*100)</f>
        <v>-34.1373057499951</v>
      </c>
      <c r="H54" s="0" t="n">
        <f aca="false">((B54-D$87)/D$87)*100</f>
        <v>-45.0094565874393</v>
      </c>
      <c r="I54" s="0" t="n">
        <f aca="false">G54-H54</f>
        <v>10.8721508374442</v>
      </c>
    </row>
    <row r="55" customFormat="false" ht="12.8" hidden="false" customHeight="false" outlineLevel="0" collapsed="false">
      <c r="A55" s="0" t="n">
        <v>168</v>
      </c>
      <c r="B55" s="0" t="n">
        <v>0.154</v>
      </c>
      <c r="C55" s="0" t="n">
        <v>81</v>
      </c>
      <c r="D55" s="0" t="n">
        <v>0.1965</v>
      </c>
      <c r="F55" s="0" t="n">
        <v>54</v>
      </c>
      <c r="G55" s="0" t="n">
        <f aca="false">((D55-D$87)/D$87*100)</f>
        <v>-34.8665353793359</v>
      </c>
      <c r="H55" s="0" t="n">
        <f aca="false">((B55-D$87)/D$87)*100</f>
        <v>-48.9539259461462</v>
      </c>
      <c r="I55" s="0" t="n">
        <f aca="false">G55-H55</f>
        <v>14.0873905668103</v>
      </c>
    </row>
    <row r="56" customFormat="false" ht="12.8" hidden="false" customHeight="false" outlineLevel="0" collapsed="false">
      <c r="A56" s="0" t="n">
        <v>123</v>
      </c>
      <c r="B56" s="0" t="n">
        <v>0.1414</v>
      </c>
      <c r="C56" s="0" t="n">
        <v>145</v>
      </c>
      <c r="D56" s="0" t="n">
        <v>0.187</v>
      </c>
      <c r="F56" s="0" t="n">
        <v>55</v>
      </c>
      <c r="G56" s="0" t="n">
        <f aca="false">((D56-D$87)/D$87*100)</f>
        <v>-38.0154815060347</v>
      </c>
      <c r="H56" s="0" t="n">
        <f aca="false">((B56-D$87)/D$87)*100</f>
        <v>-53.1304229141888</v>
      </c>
      <c r="I56" s="0" t="n">
        <f aca="false">G56-H56</f>
        <v>15.1149414081541</v>
      </c>
    </row>
    <row r="57" customFormat="false" ht="12.8" hidden="false" customHeight="false" outlineLevel="0" collapsed="false">
      <c r="A57" s="0" t="n">
        <v>156</v>
      </c>
      <c r="B57" s="0" t="n">
        <v>0.1336</v>
      </c>
      <c r="C57" s="0" t="n">
        <v>152</v>
      </c>
      <c r="D57" s="0" t="n">
        <v>0.1797</v>
      </c>
      <c r="F57" s="0" t="n">
        <v>56</v>
      </c>
      <c r="G57" s="0" t="n">
        <f aca="false">((D57-D$87)/D$87*100)</f>
        <v>-40.4351980033927</v>
      </c>
      <c r="H57" s="0" t="n">
        <f aca="false">((B57-D$87)/D$87)*100</f>
        <v>-55.7158734182152</v>
      </c>
      <c r="I57" s="0" t="n">
        <f aca="false">G57-H57</f>
        <v>15.2806754148225</v>
      </c>
    </row>
    <row r="58" customFormat="false" ht="12.8" hidden="false" customHeight="false" outlineLevel="0" collapsed="false">
      <c r="A58" s="0" t="n">
        <v>128</v>
      </c>
      <c r="B58" s="0" t="n">
        <v>0.1274</v>
      </c>
      <c r="C58" s="0" t="n">
        <v>195</v>
      </c>
      <c r="D58" s="0" t="n">
        <v>0.1774</v>
      </c>
      <c r="F58" s="0" t="n">
        <v>57</v>
      </c>
      <c r="G58" s="0" t="n">
        <f aca="false">((D58-D$87)/D$87*100)</f>
        <v>-41.1975744340671</v>
      </c>
      <c r="H58" s="0" t="n">
        <f aca="false">((B58-D$87)/D$87)*100</f>
        <v>-57.7709751009028</v>
      </c>
      <c r="I58" s="0" t="n">
        <f aca="false">G58-H58</f>
        <v>16.5734006668356</v>
      </c>
    </row>
    <row r="59" customFormat="false" ht="12.8" hidden="false" customHeight="false" outlineLevel="0" collapsed="false">
      <c r="A59" s="0" t="n">
        <v>127</v>
      </c>
      <c r="B59" s="0" t="n">
        <v>0.1246</v>
      </c>
      <c r="C59" s="0" t="n">
        <v>189</v>
      </c>
      <c r="D59" s="0" t="n">
        <v>0.1722</v>
      </c>
      <c r="F59" s="0" t="n">
        <v>58</v>
      </c>
      <c r="G59" s="0" t="n">
        <f aca="false">((D59-D$87)/D$87*100)</f>
        <v>-42.921208103418</v>
      </c>
      <c r="H59" s="0" t="n">
        <f aca="false">((B59-D$87)/D$87)*100</f>
        <v>-58.6990855382456</v>
      </c>
      <c r="I59" s="0" t="n">
        <f aca="false">G59-H59</f>
        <v>15.7778774348275</v>
      </c>
    </row>
    <row r="60" customFormat="false" ht="12.8" hidden="false" customHeight="false" outlineLevel="0" collapsed="false">
      <c r="A60" s="0" t="n">
        <v>191</v>
      </c>
      <c r="B60" s="0" t="n">
        <v>0.1173</v>
      </c>
      <c r="C60" s="0" t="n">
        <v>64</v>
      </c>
      <c r="D60" s="0" t="n">
        <v>0.1574</v>
      </c>
      <c r="F60" s="0" t="n">
        <v>59</v>
      </c>
      <c r="G60" s="0" t="n">
        <f aca="false">((D60-D$87)/D$87*100)</f>
        <v>-47.8269347008014</v>
      </c>
      <c r="H60" s="0" t="n">
        <f aca="false">((B60-D$87)/D$87)*100</f>
        <v>-61.1188020356036</v>
      </c>
      <c r="I60" s="0" t="n">
        <f aca="false">G60-H60</f>
        <v>13.2918673348022</v>
      </c>
    </row>
    <row r="61" customFormat="false" ht="12.8" hidden="false" customHeight="false" outlineLevel="0" collapsed="false">
      <c r="A61" s="0" t="n">
        <v>115</v>
      </c>
      <c r="B61" s="0" t="n">
        <v>0.1135</v>
      </c>
      <c r="C61" s="0" t="n">
        <v>168</v>
      </c>
      <c r="D61" s="0" t="n">
        <v>0.1496</v>
      </c>
      <c r="F61" s="0" t="n">
        <v>60</v>
      </c>
      <c r="G61" s="0" t="n">
        <f aca="false">((D61-D$87)/D$87*100)</f>
        <v>-50.4123852048277</v>
      </c>
      <c r="H61" s="0" t="n">
        <f aca="false">((B61-D$87)/D$87)*100</f>
        <v>-62.3783804862831</v>
      </c>
      <c r="I61" s="0" t="n">
        <f aca="false">G61-H61</f>
        <v>11.9659952814553</v>
      </c>
    </row>
    <row r="62" customFormat="false" ht="12.8" hidden="false" customHeight="false" outlineLevel="0" collapsed="false">
      <c r="A62" s="0" t="n">
        <v>108</v>
      </c>
      <c r="B62" s="0" t="n">
        <v>0.1012</v>
      </c>
      <c r="C62" s="0" t="n">
        <v>115</v>
      </c>
      <c r="D62" s="0" t="n">
        <v>0.1457</v>
      </c>
      <c r="F62" s="0" t="n">
        <v>61</v>
      </c>
      <c r="G62" s="0" t="n">
        <f aca="false">((D62-D$87)/D$87*100)</f>
        <v>-51.7051104568409</v>
      </c>
      <c r="H62" s="0" t="n">
        <f aca="false">((B62-D$87)/D$87)*100</f>
        <v>-66.4554370503246</v>
      </c>
      <c r="I62" s="0" t="n">
        <f aca="false">G62-H62</f>
        <v>14.7503265934837</v>
      </c>
    </row>
    <row r="63" customFormat="false" ht="12.8" hidden="false" customHeight="false" outlineLevel="0" collapsed="false">
      <c r="A63" s="0" t="n">
        <v>197</v>
      </c>
      <c r="B63" s="0" t="n">
        <v>0.0981</v>
      </c>
      <c r="C63" s="0" t="n">
        <v>167</v>
      </c>
      <c r="D63" s="0" t="n">
        <v>0.1278</v>
      </c>
      <c r="F63" s="0" t="n">
        <v>62</v>
      </c>
      <c r="G63" s="0" t="n">
        <f aca="false">((D63-D$87)/D$87*100)</f>
        <v>-57.6383878955681</v>
      </c>
      <c r="H63" s="0" t="n">
        <f aca="false">((B63-D$87)/D$87)*100</f>
        <v>-67.4829878916685</v>
      </c>
      <c r="I63" s="0" t="n">
        <f aca="false">G63-H63</f>
        <v>9.84459999610037</v>
      </c>
    </row>
    <row r="64" customFormat="false" ht="12.8" hidden="false" customHeight="false" outlineLevel="0" collapsed="false">
      <c r="A64" s="0" t="n">
        <v>126</v>
      </c>
      <c r="B64" s="0" t="n">
        <v>0.0964</v>
      </c>
      <c r="C64" s="0" t="n">
        <v>127</v>
      </c>
      <c r="D64" s="0" t="n">
        <v>0.1246</v>
      </c>
      <c r="F64" s="0" t="n">
        <v>63</v>
      </c>
      <c r="G64" s="0" t="n">
        <f aca="false">((D64-D$87)/D$87*100)</f>
        <v>-58.6990855382456</v>
      </c>
      <c r="H64" s="0" t="n">
        <f aca="false">((B64-D$87)/D$87)*100</f>
        <v>-68.0464835143409</v>
      </c>
      <c r="I64" s="0" t="n">
        <f aca="false">G64-H64</f>
        <v>9.34739797609531</v>
      </c>
    </row>
    <row r="65" customFormat="false" ht="12.8" hidden="false" customHeight="false" outlineLevel="0" collapsed="false">
      <c r="A65" s="0" t="n">
        <v>142</v>
      </c>
      <c r="B65" s="0" t="n">
        <v>0.0897</v>
      </c>
      <c r="C65" s="0" t="n">
        <v>83</v>
      </c>
      <c r="D65" s="0" t="n">
        <v>0.1134</v>
      </c>
      <c r="F65" s="0" t="n">
        <v>64</v>
      </c>
      <c r="G65" s="0" t="n">
        <f aca="false">((D65-D$87)/D$87*100)</f>
        <v>-62.4115272876167</v>
      </c>
      <c r="H65" s="0" t="n">
        <f aca="false">((B65-D$87)/D$87)*100</f>
        <v>-70.2673192036968</v>
      </c>
      <c r="I65" s="0" t="n">
        <f aca="false">G65-H65</f>
        <v>7.85579191608009</v>
      </c>
    </row>
    <row r="66" customFormat="false" ht="12.8" hidden="false" customHeight="false" outlineLevel="0" collapsed="false">
      <c r="A66" s="0" t="n">
        <v>147</v>
      </c>
      <c r="B66" s="0" t="n">
        <v>0.0802</v>
      </c>
      <c r="C66" s="0" t="n">
        <v>89</v>
      </c>
      <c r="D66" s="0" t="n">
        <v>0.0985</v>
      </c>
      <c r="F66" s="0" t="n">
        <v>65</v>
      </c>
      <c r="G66" s="0" t="n">
        <f aca="false">((D66-D$87)/D$87*100)</f>
        <v>-67.3504006863338</v>
      </c>
      <c r="H66" s="0" t="n">
        <f aca="false">((B66-D$87)/D$87)*100</f>
        <v>-73.4162653303956</v>
      </c>
      <c r="I66" s="0" t="n">
        <f aca="false">G66-H66</f>
        <v>6.06586464406183</v>
      </c>
    </row>
    <row r="67" customFormat="false" ht="12.8" hidden="false" customHeight="false" outlineLevel="0" collapsed="false">
      <c r="A67" s="0" t="n">
        <v>189</v>
      </c>
      <c r="B67" s="0" t="n">
        <v>0.0727</v>
      </c>
      <c r="C67" s="0" t="n">
        <v>197</v>
      </c>
      <c r="D67" s="0" t="n">
        <v>0.0981</v>
      </c>
      <c r="F67" s="0" t="n">
        <v>66</v>
      </c>
      <c r="G67" s="0" t="n">
        <f aca="false">((D67-D$87)/D$87*100)</f>
        <v>-67.4829878916685</v>
      </c>
      <c r="H67" s="0" t="n">
        <f aca="false">((B67-D$87)/D$87)*100</f>
        <v>-75.902275430421</v>
      </c>
      <c r="I67" s="0" t="n">
        <f aca="false">G67-H67</f>
        <v>8.41928753875251</v>
      </c>
    </row>
    <row r="68" customFormat="false" ht="12.8" hidden="false" customHeight="false" outlineLevel="0" collapsed="false">
      <c r="A68" s="0" t="n">
        <v>125</v>
      </c>
      <c r="B68" s="0" t="n">
        <v>0.0722</v>
      </c>
      <c r="C68" s="0" t="n">
        <v>94</v>
      </c>
      <c r="D68" s="0" t="n">
        <v>0.0903</v>
      </c>
      <c r="F68" s="0" t="n">
        <v>67</v>
      </c>
      <c r="G68" s="0" t="n">
        <f aca="false">((D68-D$87)/D$87*100)</f>
        <v>-70.0684383956948</v>
      </c>
      <c r="H68" s="0" t="n">
        <f aca="false">((B68-D$87)/D$87)*100</f>
        <v>-76.0680094370893</v>
      </c>
      <c r="I68" s="0" t="n">
        <f aca="false">G68-H68</f>
        <v>5.9995710413945</v>
      </c>
    </row>
    <row r="69" customFormat="false" ht="12.8" hidden="false" customHeight="false" outlineLevel="0" collapsed="false">
      <c r="A69" s="0" t="n">
        <v>83</v>
      </c>
      <c r="B69" s="0" t="n">
        <v>0.0638</v>
      </c>
      <c r="C69" s="0" t="n">
        <v>128</v>
      </c>
      <c r="D69" s="0" t="n">
        <v>0.0721</v>
      </c>
      <c r="F69" s="0" t="n">
        <v>68</v>
      </c>
      <c r="G69" s="0" t="n">
        <f aca="false">((D69-D$87)/D$87*100)</f>
        <v>-76.101156238423</v>
      </c>
      <c r="H69" s="0" t="n">
        <f aca="false">((B69-D$87)/D$87)*100</f>
        <v>-78.8523407491177</v>
      </c>
      <c r="I69" s="0" t="n">
        <f aca="false">G69-H69</f>
        <v>2.75118451069471</v>
      </c>
    </row>
    <row r="70" customFormat="false" ht="12.8" hidden="false" customHeight="false" outlineLevel="0" collapsed="false">
      <c r="A70" s="0" t="n">
        <v>89</v>
      </c>
      <c r="B70" s="0" t="n">
        <v>0.0564</v>
      </c>
      <c r="C70" s="0" t="n">
        <v>59</v>
      </c>
      <c r="D70" s="0" t="n">
        <v>0.0578</v>
      </c>
      <c r="F70" s="0" t="n">
        <v>69</v>
      </c>
      <c r="G70" s="0" t="n">
        <f aca="false">((D70-D$87)/D$87*100)</f>
        <v>-80.841148829138</v>
      </c>
      <c r="H70" s="0" t="n">
        <f aca="false">((B70-D$87)/D$87)*100</f>
        <v>-81.3052040478094</v>
      </c>
      <c r="I70" s="0" t="n">
        <f aca="false">G70-H70</f>
        <v>0.46405521867139</v>
      </c>
    </row>
    <row r="71" customFormat="false" ht="12.8" hidden="false" customHeight="false" outlineLevel="0" collapsed="false">
      <c r="A71" s="0" t="n">
        <v>148</v>
      </c>
      <c r="B71" s="0" t="n">
        <v>0.0527</v>
      </c>
      <c r="C71" s="0" t="n">
        <v>176</v>
      </c>
      <c r="D71" s="0" t="n">
        <v>0.0575</v>
      </c>
      <c r="F71" s="0" t="n">
        <v>70</v>
      </c>
      <c r="G71" s="0" t="n">
        <f aca="false">((D71-D$87)/D$87*100)</f>
        <v>-80.940589233139</v>
      </c>
      <c r="H71" s="0" t="n">
        <f aca="false">((B71-D$87)/D$87)*100</f>
        <v>-82.5316356971552</v>
      </c>
      <c r="I71" s="0" t="n">
        <f aca="false">G71-H71</f>
        <v>1.59104646401622</v>
      </c>
    </row>
    <row r="72" customFormat="false" ht="12.8" hidden="false" customHeight="false" outlineLevel="0" collapsed="false">
      <c r="A72" s="0" t="n">
        <v>187</v>
      </c>
      <c r="B72" s="0" t="n">
        <v>0.0467</v>
      </c>
      <c r="C72" s="0" t="n">
        <v>148</v>
      </c>
      <c r="D72" s="0" t="n">
        <v>0.0527</v>
      </c>
      <c r="F72" s="0" t="n">
        <v>71</v>
      </c>
      <c r="G72" s="0" t="n">
        <f aca="false">((D72-D$87)/D$87*100)</f>
        <v>-82.5316356971552</v>
      </c>
      <c r="H72" s="0" t="n">
        <f aca="false">((B72-D$87)/D$87)*100</f>
        <v>-84.5204437771755</v>
      </c>
      <c r="I72" s="0" t="n">
        <f aca="false">G72-H72</f>
        <v>1.98880808002028</v>
      </c>
    </row>
    <row r="73" customFormat="false" ht="12.8" hidden="false" customHeight="false" outlineLevel="0" collapsed="false">
      <c r="A73" s="0" t="n">
        <v>76</v>
      </c>
      <c r="B73" s="0" t="n">
        <v>0.0381</v>
      </c>
      <c r="C73" s="0" t="n">
        <v>80</v>
      </c>
      <c r="D73" s="0" t="n">
        <v>0.0516</v>
      </c>
      <c r="F73" s="0" t="n">
        <v>72</v>
      </c>
      <c r="G73" s="0" t="n">
        <f aca="false">((D73-D$87)/D$87*100)</f>
        <v>-82.8962505118256</v>
      </c>
      <c r="H73" s="0" t="n">
        <f aca="false">((B73-D$87)/D$87)*100</f>
        <v>-87.3710686918712</v>
      </c>
      <c r="I73" s="0" t="n">
        <f aca="false">G73-H73</f>
        <v>4.47481818004562</v>
      </c>
    </row>
    <row r="74" customFormat="false" ht="12.8" hidden="false" customHeight="false" outlineLevel="0" collapsed="false">
      <c r="A74" s="0" t="n">
        <v>67</v>
      </c>
      <c r="B74" s="0" t="n">
        <v>0.0331</v>
      </c>
      <c r="C74" s="0" t="n">
        <v>143</v>
      </c>
      <c r="D74" s="0" t="n">
        <v>0.051</v>
      </c>
      <c r="F74" s="0" t="n">
        <v>73</v>
      </c>
      <c r="G74" s="0" t="n">
        <f aca="false">((D74-D$87)/D$87*100)</f>
        <v>-83.0951313198277</v>
      </c>
      <c r="H74" s="0" t="n">
        <f aca="false">((B74-D$87)/D$87)*100</f>
        <v>-89.0284087585548</v>
      </c>
      <c r="I74" s="0" t="n">
        <f aca="false">G74-H74</f>
        <v>5.93327743872716</v>
      </c>
    </row>
    <row r="75" customFormat="false" ht="12.8" hidden="false" customHeight="false" outlineLevel="0" collapsed="false">
      <c r="A75" s="0" t="n">
        <v>94</v>
      </c>
      <c r="B75" s="0" t="n">
        <v>0.0258</v>
      </c>
      <c r="C75" s="0" t="n">
        <v>187</v>
      </c>
      <c r="D75" s="0" t="n">
        <v>0.0467</v>
      </c>
      <c r="F75" s="0" t="n">
        <v>74</v>
      </c>
      <c r="G75" s="0" t="n">
        <f aca="false">((D75-D$87)/D$87*100)</f>
        <v>-84.5204437771755</v>
      </c>
      <c r="H75" s="0" t="n">
        <f aca="false">((B75-D$87)/D$87)*100</f>
        <v>-91.4481252559128</v>
      </c>
      <c r="I75" s="0" t="n">
        <f aca="false">G75-H75</f>
        <v>6.9276814787373</v>
      </c>
    </row>
    <row r="76" customFormat="false" ht="12.8" hidden="false" customHeight="false" outlineLevel="0" collapsed="false">
      <c r="A76" s="0" t="n">
        <v>88</v>
      </c>
      <c r="B76" s="0" t="n">
        <v>0.0207</v>
      </c>
      <c r="C76" s="0" t="n">
        <v>92</v>
      </c>
      <c r="D76" s="0" t="n">
        <v>0.0466</v>
      </c>
      <c r="F76" s="0" t="n">
        <v>75</v>
      </c>
      <c r="G76" s="0" t="n">
        <f aca="false">((D76-D$87)/D$87*100)</f>
        <v>-84.5535905785092</v>
      </c>
      <c r="H76" s="0" t="n">
        <f aca="false">((B76-D$87)/D$87)*100</f>
        <v>-93.13861212393</v>
      </c>
      <c r="I76" s="0" t="n">
        <f aca="false">G76-H76</f>
        <v>8.58502154542086</v>
      </c>
    </row>
    <row r="77" customFormat="false" ht="12.8" hidden="false" customHeight="false" outlineLevel="0" collapsed="false">
      <c r="A77" s="0" t="n">
        <v>176</v>
      </c>
      <c r="B77" s="0" t="n">
        <v>0.0175</v>
      </c>
      <c r="C77" s="0" t="n">
        <v>108</v>
      </c>
      <c r="D77" s="0" t="n">
        <v>0.044</v>
      </c>
      <c r="F77" s="0" t="n">
        <v>76</v>
      </c>
      <c r="G77" s="0" t="n">
        <f aca="false">((D77-D$87)/D$87*100)</f>
        <v>-85.4154074131846</v>
      </c>
      <c r="H77" s="0" t="n">
        <f aca="false">((B77-D$87)/D$87)*100</f>
        <v>-94.1993097666075</v>
      </c>
      <c r="I77" s="0" t="n">
        <f aca="false">G77-H77</f>
        <v>8.78390235342287</v>
      </c>
    </row>
    <row r="78" customFormat="false" ht="12.8" hidden="false" customHeight="false" outlineLevel="0" collapsed="false">
      <c r="A78" s="0" t="n">
        <v>80</v>
      </c>
      <c r="B78" s="0" t="n">
        <v>0.0143</v>
      </c>
      <c r="C78" s="0" t="n">
        <v>147</v>
      </c>
      <c r="D78" s="0" t="n">
        <v>0.0406</v>
      </c>
      <c r="F78" s="0" t="n">
        <v>77</v>
      </c>
      <c r="G78" s="0" t="n">
        <f aca="false">((D78-D$87)/D$87*100)</f>
        <v>-86.5423986585295</v>
      </c>
      <c r="H78" s="0" t="n">
        <f aca="false">((B78-D$87)/D$87)*100</f>
        <v>-95.260007409285</v>
      </c>
      <c r="I78" s="0" t="n">
        <f aca="false">G78-H78</f>
        <v>8.71760875075556</v>
      </c>
    </row>
    <row r="79" customFormat="false" ht="12.8" hidden="false" customHeight="false" outlineLevel="0" collapsed="false">
      <c r="A79" s="0" t="n">
        <v>143</v>
      </c>
      <c r="B79" s="0" t="n">
        <v>0.0069</v>
      </c>
      <c r="C79" s="0" t="n">
        <v>88</v>
      </c>
      <c r="D79" s="0" t="n">
        <v>0.0376</v>
      </c>
      <c r="F79" s="0" t="n">
        <v>78</v>
      </c>
      <c r="G79" s="0" t="n">
        <f aca="false">((D79-D$87)/D$87*100)</f>
        <v>-87.5368026985396</v>
      </c>
      <c r="H79" s="0" t="n">
        <f aca="false">((B79-D$87)/D$87)*100</f>
        <v>-97.7128707079767</v>
      </c>
      <c r="I79" s="0" t="n">
        <f aca="false">G79-H79</f>
        <v>10.1760680094371</v>
      </c>
    </row>
    <row r="80" customFormat="false" ht="12.8" hidden="false" customHeight="false" outlineLevel="0" collapsed="false">
      <c r="A80" s="0" t="n">
        <v>87</v>
      </c>
      <c r="B80" s="0" t="n">
        <v>0.0063</v>
      </c>
      <c r="C80" s="0" t="n">
        <v>76</v>
      </c>
      <c r="D80" s="0" t="n">
        <v>0.0339</v>
      </c>
      <c r="F80" s="0" t="n">
        <v>79</v>
      </c>
      <c r="G80" s="0" t="n">
        <f aca="false">((D80-D$87)/D$87*100)</f>
        <v>-88.7632343478854</v>
      </c>
      <c r="H80" s="0" t="n">
        <f aca="false">((B80-D$87)/D$87)*100</f>
        <v>-97.9117515159787</v>
      </c>
      <c r="I80" s="0" t="n">
        <f aca="false">G80-H80</f>
        <v>9.14851716809329</v>
      </c>
    </row>
    <row r="81" customFormat="false" ht="12.8" hidden="false" customHeight="false" outlineLevel="0" collapsed="false">
      <c r="A81" s="0" t="n">
        <v>92</v>
      </c>
      <c r="B81" s="0" t="n">
        <v>0.0061</v>
      </c>
      <c r="C81" s="0" t="n">
        <v>74</v>
      </c>
      <c r="D81" s="0" t="n">
        <v>0.0046</v>
      </c>
      <c r="F81" s="0" t="n">
        <v>80</v>
      </c>
      <c r="G81" s="0" t="n">
        <f aca="false">((D81-D$87)/D$87*100)</f>
        <v>-98.4752471386511</v>
      </c>
      <c r="H81" s="0" t="n">
        <f aca="false">((B81-D$87)/D$87)*100</f>
        <v>-97.9780451186461</v>
      </c>
      <c r="I81" s="0" t="n">
        <f aca="false">G81-H81</f>
        <v>-0.497202020005076</v>
      </c>
    </row>
    <row r="82" customFormat="false" ht="12.8" hidden="false" customHeight="false" outlineLevel="0" collapsed="false">
      <c r="A82" s="0" t="n">
        <v>59</v>
      </c>
      <c r="B82" s="0" t="n">
        <v>0.0054</v>
      </c>
      <c r="C82" s="0" t="n">
        <v>87</v>
      </c>
      <c r="D82" s="0" t="n">
        <v>0.0021</v>
      </c>
      <c r="F82" s="0" t="n">
        <v>81</v>
      </c>
      <c r="G82" s="0" t="n">
        <f aca="false">((D82-D$87)/D$87*100)</f>
        <v>-99.3039171719929</v>
      </c>
      <c r="H82" s="0" t="n">
        <f aca="false">((B82-D$87)/D$87)*100</f>
        <v>-98.2100727279817</v>
      </c>
      <c r="I82" s="0" t="n">
        <f aca="false">G82-H82</f>
        <v>-1.09384444401117</v>
      </c>
    </row>
    <row r="83" customFormat="false" ht="12.8" hidden="false" customHeight="false" outlineLevel="0" collapsed="false">
      <c r="A83" s="0" t="n">
        <v>79</v>
      </c>
      <c r="B83" s="0" t="n">
        <v>0.0048</v>
      </c>
      <c r="C83" s="0" t="n">
        <v>194</v>
      </c>
      <c r="D83" s="0" t="n">
        <v>0.0019</v>
      </c>
      <c r="F83" s="0" t="n">
        <v>82</v>
      </c>
      <c r="G83" s="0" t="n">
        <f aca="false">((D83-D$87)/D$87*100)</f>
        <v>-99.3702107746602</v>
      </c>
      <c r="H83" s="0" t="n">
        <f aca="false">((B83-D$87)/D$87)*100</f>
        <v>-98.4089535359838</v>
      </c>
      <c r="I83" s="0" t="n">
        <f aca="false">G83-H83</f>
        <v>-0.961257238676467</v>
      </c>
    </row>
    <row r="84" customFormat="false" ht="12.8" hidden="false" customHeight="false" outlineLevel="0" collapsed="false">
      <c r="A84" s="0" t="n">
        <v>74</v>
      </c>
      <c r="B84" s="0" t="n">
        <v>0.0029</v>
      </c>
      <c r="C84" s="0" t="n">
        <v>79</v>
      </c>
      <c r="D84" s="0" t="n">
        <v>0.0016</v>
      </c>
      <c r="F84" s="0" t="n">
        <v>83</v>
      </c>
      <c r="G84" s="0" t="n">
        <f aca="false">((D84-D$87)/D$87*100)</f>
        <v>-99.4696511786613</v>
      </c>
      <c r="H84" s="0" t="n">
        <f aca="false">((B84-D$87)/D$87)*100</f>
        <v>-99.0387427613235</v>
      </c>
      <c r="I84" s="0" t="n">
        <f aca="false">G84-H84</f>
        <v>-0.430908417337733</v>
      </c>
    </row>
    <row r="85" customFormat="false" ht="12.8" hidden="false" customHeight="false" outlineLevel="0" collapsed="false">
      <c r="A85" s="0" t="n">
        <v>194</v>
      </c>
      <c r="B85" s="0" t="n">
        <v>0.0019</v>
      </c>
      <c r="C85" s="0" t="n">
        <v>67</v>
      </c>
      <c r="D85" s="0" t="n">
        <v>0.0008</v>
      </c>
      <c r="F85" s="0" t="n">
        <v>84</v>
      </c>
      <c r="G85" s="0" t="n">
        <f aca="false">((D85-D$87)/D$87*100)</f>
        <v>-99.7348255893306</v>
      </c>
      <c r="H85" s="0" t="n">
        <f aca="false">((B85-D$87)/D$87)*100</f>
        <v>-99.3702107746602</v>
      </c>
      <c r="I85" s="0" t="n">
        <f aca="false">G85-H85</f>
        <v>-0.364614814670389</v>
      </c>
    </row>
    <row r="86" customFormat="false" ht="12.8" hidden="false" customHeight="false" outlineLevel="0" collapsed="false">
      <c r="A86" s="0" t="n">
        <v>73</v>
      </c>
      <c r="B86" s="0" t="n">
        <v>0.0001</v>
      </c>
      <c r="C86" s="0" t="n">
        <v>73</v>
      </c>
      <c r="D86" s="0" t="n">
        <v>0.0003</v>
      </c>
      <c r="F86" s="0" t="n">
        <v>85</v>
      </c>
      <c r="G86" s="0" t="n">
        <f aca="false">((D86-D$87)/D$87*100)</f>
        <v>-99.900559595999</v>
      </c>
      <c r="H86" s="0" t="n">
        <f aca="false">((B86-D$87)/D$87)*100</f>
        <v>-99.9668531986663</v>
      </c>
      <c r="I86" s="0" t="n">
        <f aca="false">G86-H86</f>
        <v>0.0662936026673435</v>
      </c>
    </row>
    <row r="87" customFormat="false" ht="12.8" hidden="false" customHeight="false" outlineLevel="0" collapsed="false">
      <c r="A87" s="0" t="s">
        <v>33</v>
      </c>
      <c r="B87" s="0" t="n">
        <f aca="false">AVERAGE(B2:B86)</f>
        <v>0.277305882352941</v>
      </c>
      <c r="C87" s="0" t="s">
        <v>33</v>
      </c>
      <c r="D87" s="0" t="n">
        <f aca="false">AVERAGE(D2:D86)</f>
        <v>0.301688235294118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2018-06-08T12:32:18Z</dcterms:created>
  <dc:creator/>
  <dc:description/>
  <dc:language>en-AU</dc:language>
  <cp:lastModifiedBy/>
  <dcterms:modified xsi:type="dcterms:W3CDTF">2018-06-11T16:21:57Z</dcterms:modified>
  <cp:revision>5</cp:revision>
  <dc:subject/>
  <dc:title/>
</cp:coreProperties>
</file>