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iniyani/Desktop/"/>
    </mc:Choice>
  </mc:AlternateContent>
  <bookViews>
    <workbookView xWindow="640" yWindow="1180" windowWidth="28160" windowHeight="15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1" i="1" l="1"/>
  <c r="AA42" i="1"/>
  <c r="AC40" i="1"/>
  <c r="AD40" i="1"/>
  <c r="AE40" i="1"/>
  <c r="AF40" i="1"/>
  <c r="AB41" i="1"/>
  <c r="AC41" i="1"/>
  <c r="AD41" i="1"/>
  <c r="AE41" i="1"/>
  <c r="AF41" i="1"/>
  <c r="AB42" i="1"/>
  <c r="AC42" i="1"/>
  <c r="AD42" i="1"/>
  <c r="AE42" i="1"/>
  <c r="AF42" i="1"/>
  <c r="R41" i="1"/>
  <c r="R42" i="1"/>
  <c r="T40" i="1"/>
  <c r="U40" i="1"/>
  <c r="V40" i="1"/>
  <c r="W40" i="1"/>
  <c r="S41" i="1"/>
  <c r="T41" i="1"/>
  <c r="U41" i="1"/>
  <c r="V41" i="1"/>
  <c r="W41" i="1"/>
  <c r="S42" i="1"/>
  <c r="T42" i="1"/>
  <c r="U42" i="1"/>
  <c r="V42" i="1"/>
  <c r="W42" i="1"/>
  <c r="L33" i="1"/>
  <c r="J33" i="1"/>
  <c r="M33" i="1"/>
  <c r="I34" i="1"/>
  <c r="N33" i="1"/>
  <c r="K34" i="1"/>
  <c r="J34" i="1"/>
  <c r="L34" i="1"/>
  <c r="N34" i="1"/>
  <c r="M34" i="1"/>
  <c r="I35" i="1"/>
  <c r="K35" i="1"/>
  <c r="J35" i="1"/>
  <c r="L35" i="1"/>
  <c r="N35" i="1"/>
  <c r="M35" i="1"/>
  <c r="I36" i="1"/>
  <c r="K36" i="1"/>
  <c r="J36" i="1"/>
  <c r="L36" i="1"/>
  <c r="N36" i="1"/>
  <c r="M36" i="1"/>
  <c r="I37" i="1"/>
  <c r="K37" i="1"/>
  <c r="J37" i="1"/>
  <c r="L37" i="1"/>
  <c r="N37" i="1"/>
  <c r="M37" i="1"/>
  <c r="K38" i="1"/>
  <c r="N38" i="1"/>
  <c r="I38" i="1"/>
  <c r="J38" i="1"/>
  <c r="L38" i="1"/>
  <c r="M38" i="1"/>
  <c r="AD30" i="1"/>
  <c r="AE30" i="1"/>
  <c r="AC31" i="1"/>
  <c r="AD31" i="1"/>
  <c r="AE31" i="1"/>
  <c r="AC32" i="1"/>
  <c r="AD32" i="1"/>
  <c r="AE32" i="1"/>
  <c r="AC33" i="1"/>
  <c r="AD33" i="1"/>
  <c r="AE33" i="1"/>
  <c r="AC34" i="1"/>
  <c r="AD34" i="1"/>
  <c r="AE34" i="1"/>
  <c r="AC35" i="1"/>
  <c r="AD35" i="1"/>
  <c r="AE35" i="1"/>
  <c r="AC36" i="1"/>
  <c r="AD36" i="1"/>
  <c r="AE36" i="1"/>
  <c r="AC37" i="1"/>
  <c r="AD37" i="1"/>
  <c r="AE37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D33" i="1"/>
  <c r="E33" i="1"/>
  <c r="C34" i="1"/>
  <c r="D34" i="1"/>
  <c r="E34" i="1"/>
  <c r="C35" i="1"/>
  <c r="D35" i="1"/>
  <c r="E35" i="1"/>
  <c r="C36" i="1"/>
  <c r="D36" i="1"/>
  <c r="E36" i="1"/>
  <c r="C37" i="1"/>
  <c r="E37" i="1"/>
  <c r="D37" i="1"/>
  <c r="F33" i="1"/>
  <c r="N9" i="1"/>
  <c r="O10" i="1"/>
  <c r="O9" i="1"/>
  <c r="N10" i="1"/>
  <c r="O15" i="1"/>
  <c r="Q11" i="1"/>
  <c r="N11" i="1"/>
  <c r="Q9" i="1"/>
  <c r="Q16" i="1"/>
  <c r="Q10" i="1"/>
  <c r="Q15" i="1"/>
  <c r="O11" i="1"/>
  <c r="O16" i="1"/>
  <c r="Q21" i="1"/>
  <c r="Q26" i="1"/>
  <c r="P11" i="1"/>
  <c r="P9" i="1"/>
  <c r="P16" i="1"/>
  <c r="P10" i="1"/>
  <c r="P15" i="1"/>
  <c r="P21" i="1"/>
  <c r="P26" i="1"/>
  <c r="O21" i="1"/>
  <c r="O26" i="1"/>
  <c r="N16" i="1"/>
  <c r="N15" i="1"/>
  <c r="N21" i="1"/>
  <c r="N26" i="1"/>
  <c r="M11" i="1"/>
  <c r="M9" i="1"/>
  <c r="M16" i="1"/>
  <c r="M10" i="1"/>
  <c r="M15" i="1"/>
  <c r="M21" i="1"/>
  <c r="M26" i="1"/>
  <c r="D9" i="1"/>
  <c r="E10" i="1"/>
  <c r="E9" i="1"/>
  <c r="D10" i="1"/>
  <c r="E15" i="1"/>
  <c r="G11" i="1"/>
  <c r="D11" i="1"/>
  <c r="G9" i="1"/>
  <c r="G16" i="1"/>
  <c r="G10" i="1"/>
  <c r="G15" i="1"/>
  <c r="E11" i="1"/>
  <c r="E16" i="1"/>
  <c r="G21" i="1"/>
  <c r="G26" i="1"/>
  <c r="F11" i="1"/>
  <c r="F9" i="1"/>
  <c r="F16" i="1"/>
  <c r="F10" i="1"/>
  <c r="F15" i="1"/>
  <c r="F21" i="1"/>
  <c r="F26" i="1"/>
  <c r="E21" i="1"/>
  <c r="E26" i="1"/>
  <c r="D16" i="1"/>
  <c r="D15" i="1"/>
  <c r="D21" i="1"/>
  <c r="D26" i="1"/>
  <c r="C11" i="1"/>
  <c r="C9" i="1"/>
  <c r="C16" i="1"/>
  <c r="C10" i="1"/>
  <c r="C15" i="1"/>
  <c r="C21" i="1"/>
  <c r="C26" i="1"/>
  <c r="AJ22" i="1"/>
  <c r="AK22" i="1"/>
  <c r="AI23" i="1"/>
  <c r="AJ23" i="1"/>
  <c r="AK23" i="1"/>
  <c r="AI24" i="1"/>
  <c r="AJ24" i="1"/>
  <c r="AK24" i="1"/>
  <c r="AI25" i="1"/>
  <c r="AK25" i="1"/>
  <c r="AJ25" i="1"/>
  <c r="Y22" i="1"/>
  <c r="Z22" i="1"/>
  <c r="X23" i="1"/>
  <c r="Y23" i="1"/>
  <c r="Z23" i="1"/>
  <c r="X24" i="1"/>
  <c r="Y24" i="1"/>
  <c r="Z24" i="1"/>
  <c r="X25" i="1"/>
  <c r="Z25" i="1"/>
  <c r="Y25" i="1"/>
  <c r="Q20" i="1"/>
  <c r="P20" i="1"/>
  <c r="Q25" i="1"/>
  <c r="P25" i="1"/>
  <c r="O20" i="1"/>
  <c r="O25" i="1"/>
  <c r="N20" i="1"/>
  <c r="N25" i="1"/>
  <c r="M20" i="1"/>
  <c r="M25" i="1"/>
  <c r="G20" i="1"/>
  <c r="F20" i="1"/>
  <c r="G25" i="1"/>
  <c r="F25" i="1"/>
  <c r="E20" i="1"/>
  <c r="E25" i="1"/>
  <c r="D20" i="1"/>
  <c r="D25" i="1"/>
  <c r="C20" i="1"/>
  <c r="C25" i="1"/>
  <c r="Q14" i="1"/>
  <c r="O14" i="1"/>
  <c r="Q19" i="1"/>
  <c r="P14" i="1"/>
  <c r="P19" i="1"/>
  <c r="Q24" i="1"/>
  <c r="P24" i="1"/>
  <c r="O19" i="1"/>
  <c r="O24" i="1"/>
  <c r="N14" i="1"/>
  <c r="N19" i="1"/>
  <c r="N24" i="1"/>
  <c r="M14" i="1"/>
  <c r="M19" i="1"/>
  <c r="M24" i="1"/>
  <c r="G14" i="1"/>
  <c r="E14" i="1"/>
  <c r="G19" i="1"/>
  <c r="F14" i="1"/>
  <c r="F19" i="1"/>
  <c r="G24" i="1"/>
  <c r="F24" i="1"/>
  <c r="E19" i="1"/>
  <c r="E24" i="1"/>
  <c r="D14" i="1"/>
  <c r="D19" i="1"/>
  <c r="D24" i="1"/>
  <c r="C14" i="1"/>
  <c r="C19" i="1"/>
  <c r="C24" i="1"/>
  <c r="Q8" i="1"/>
  <c r="N8" i="1"/>
  <c r="Q13" i="1"/>
  <c r="O8" i="1"/>
  <c r="O13" i="1"/>
  <c r="Q18" i="1"/>
  <c r="P8" i="1"/>
  <c r="P13" i="1"/>
  <c r="P18" i="1"/>
  <c r="Q23" i="1"/>
  <c r="P23" i="1"/>
  <c r="O18" i="1"/>
  <c r="O23" i="1"/>
  <c r="N13" i="1"/>
  <c r="N18" i="1"/>
  <c r="N23" i="1"/>
  <c r="M8" i="1"/>
  <c r="M13" i="1"/>
  <c r="M18" i="1"/>
  <c r="M23" i="1"/>
  <c r="G8" i="1"/>
  <c r="D8" i="1"/>
  <c r="G13" i="1"/>
  <c r="E8" i="1"/>
  <c r="E13" i="1"/>
  <c r="G18" i="1"/>
  <c r="F8" i="1"/>
  <c r="F13" i="1"/>
  <c r="F18" i="1"/>
  <c r="G23" i="1"/>
  <c r="F23" i="1"/>
  <c r="E18" i="1"/>
  <c r="E23" i="1"/>
  <c r="D13" i="1"/>
  <c r="D18" i="1"/>
  <c r="D23" i="1"/>
  <c r="C8" i="1"/>
  <c r="C13" i="1"/>
  <c r="C18" i="1"/>
  <c r="C23" i="1"/>
  <c r="AL22" i="1"/>
  <c r="AA22" i="1"/>
  <c r="AL5" i="1"/>
  <c r="AN5" i="1"/>
  <c r="AM5" i="1"/>
  <c r="AI6" i="1"/>
  <c r="AL6" i="1"/>
  <c r="AJ5" i="1"/>
  <c r="AK6" i="1"/>
  <c r="AN6" i="1"/>
  <c r="AM6" i="1"/>
  <c r="AI7" i="1"/>
  <c r="AL7" i="1"/>
  <c r="AJ6" i="1"/>
  <c r="AK7" i="1"/>
  <c r="AN7" i="1"/>
  <c r="AM7" i="1"/>
  <c r="AI8" i="1"/>
  <c r="AL8" i="1"/>
  <c r="AJ7" i="1"/>
  <c r="AK8" i="1"/>
  <c r="AN8" i="1"/>
  <c r="AM8" i="1"/>
  <c r="AI9" i="1"/>
  <c r="AL9" i="1"/>
  <c r="AJ8" i="1"/>
  <c r="AK9" i="1"/>
  <c r="AN9" i="1"/>
  <c r="AM9" i="1"/>
  <c r="AI10" i="1"/>
  <c r="AL10" i="1"/>
  <c r="AJ9" i="1"/>
  <c r="AK10" i="1"/>
  <c r="AN10" i="1"/>
  <c r="AM10" i="1"/>
  <c r="AI11" i="1"/>
  <c r="AL11" i="1"/>
  <c r="AJ10" i="1"/>
  <c r="AK11" i="1"/>
  <c r="AN11" i="1"/>
  <c r="AM11" i="1"/>
  <c r="AI12" i="1"/>
  <c r="AL12" i="1"/>
  <c r="AJ11" i="1"/>
  <c r="AK12" i="1"/>
  <c r="AN12" i="1"/>
  <c r="AM12" i="1"/>
  <c r="AI13" i="1"/>
  <c r="AL13" i="1"/>
  <c r="AJ12" i="1"/>
  <c r="AK13" i="1"/>
  <c r="AN13" i="1"/>
  <c r="AM13" i="1"/>
  <c r="AI14" i="1"/>
  <c r="AL14" i="1"/>
  <c r="AJ13" i="1"/>
  <c r="AK14" i="1"/>
  <c r="AN14" i="1"/>
  <c r="AM14" i="1"/>
  <c r="AI15" i="1"/>
  <c r="AL15" i="1"/>
  <c r="AJ14" i="1"/>
  <c r="AK15" i="1"/>
  <c r="AN15" i="1"/>
  <c r="AM15" i="1"/>
  <c r="AI16" i="1"/>
  <c r="AL16" i="1"/>
  <c r="AJ15" i="1"/>
  <c r="AK16" i="1"/>
  <c r="AN16" i="1"/>
  <c r="AM16" i="1"/>
  <c r="AI17" i="1"/>
  <c r="AL17" i="1"/>
  <c r="AJ16" i="1"/>
  <c r="AK17" i="1"/>
  <c r="AN17" i="1"/>
  <c r="AM17" i="1"/>
  <c r="AI18" i="1"/>
  <c r="AL18" i="1"/>
  <c r="AJ17" i="1"/>
  <c r="AK18" i="1"/>
  <c r="AN18" i="1"/>
  <c r="AM18" i="1"/>
  <c r="AP18" i="1"/>
  <c r="AO18" i="1"/>
  <c r="AJ18" i="1"/>
  <c r="AA5" i="1"/>
  <c r="Y5" i="1"/>
  <c r="AB5" i="1"/>
  <c r="X6" i="1"/>
  <c r="AA6" i="1"/>
  <c r="AC5" i="1"/>
  <c r="Z6" i="1"/>
  <c r="Y6" i="1"/>
  <c r="AB6" i="1"/>
  <c r="X7" i="1"/>
  <c r="AA7" i="1"/>
  <c r="AC6" i="1"/>
  <c r="Z7" i="1"/>
  <c r="Y7" i="1"/>
  <c r="AB7" i="1"/>
  <c r="X8" i="1"/>
  <c r="AA8" i="1"/>
  <c r="AC7" i="1"/>
  <c r="Z8" i="1"/>
  <c r="Y8" i="1"/>
  <c r="AB8" i="1"/>
  <c r="X9" i="1"/>
  <c r="AA9" i="1"/>
  <c r="AC8" i="1"/>
  <c r="Z9" i="1"/>
  <c r="Y9" i="1"/>
  <c r="AB9" i="1"/>
  <c r="X10" i="1"/>
  <c r="AA10" i="1"/>
  <c r="AC9" i="1"/>
  <c r="Z10" i="1"/>
  <c r="Y10" i="1"/>
  <c r="AB10" i="1"/>
  <c r="X11" i="1"/>
  <c r="AA11" i="1"/>
  <c r="AC10" i="1"/>
  <c r="Z11" i="1"/>
  <c r="Y11" i="1"/>
  <c r="AB11" i="1"/>
  <c r="X12" i="1"/>
  <c r="AA12" i="1"/>
  <c r="AC11" i="1"/>
  <c r="Z12" i="1"/>
  <c r="Y12" i="1"/>
  <c r="AB12" i="1"/>
  <c r="X13" i="1"/>
  <c r="AA13" i="1"/>
  <c r="AC12" i="1"/>
  <c r="Z13" i="1"/>
  <c r="Y13" i="1"/>
  <c r="AB13" i="1"/>
  <c r="X14" i="1"/>
  <c r="AA14" i="1"/>
  <c r="AC13" i="1"/>
  <c r="Z14" i="1"/>
  <c r="Y14" i="1"/>
  <c r="AB14" i="1"/>
  <c r="X15" i="1"/>
  <c r="AA15" i="1"/>
  <c r="AC14" i="1"/>
  <c r="Z15" i="1"/>
  <c r="Y15" i="1"/>
  <c r="AB15" i="1"/>
  <c r="X16" i="1"/>
  <c r="AA16" i="1"/>
  <c r="AC15" i="1"/>
  <c r="Z16" i="1"/>
  <c r="Y16" i="1"/>
  <c r="AB16" i="1"/>
  <c r="X17" i="1"/>
  <c r="AA17" i="1"/>
  <c r="AC16" i="1"/>
  <c r="Z17" i="1"/>
  <c r="Y17" i="1"/>
  <c r="AB17" i="1"/>
  <c r="X18" i="1"/>
  <c r="AA18" i="1"/>
  <c r="AC17" i="1"/>
  <c r="Z18" i="1"/>
  <c r="Y18" i="1"/>
  <c r="AB18" i="1"/>
  <c r="AE18" i="1"/>
  <c r="AC18" i="1"/>
  <c r="AD18" i="1"/>
  <c r="AP17" i="1"/>
  <c r="AO17" i="1"/>
  <c r="AE17" i="1"/>
  <c r="AD17" i="1"/>
  <c r="AP16" i="1"/>
  <c r="AO16" i="1"/>
  <c r="AE16" i="1"/>
  <c r="AD16" i="1"/>
  <c r="AP15" i="1"/>
  <c r="AO15" i="1"/>
  <c r="AE15" i="1"/>
  <c r="AD15" i="1"/>
  <c r="AP14" i="1"/>
  <c r="AO14" i="1"/>
  <c r="AE14" i="1"/>
  <c r="AD14" i="1"/>
  <c r="AP13" i="1"/>
  <c r="AO13" i="1"/>
  <c r="AE13" i="1"/>
  <c r="AD13" i="1"/>
  <c r="AP12" i="1"/>
  <c r="AO12" i="1"/>
  <c r="AE12" i="1"/>
  <c r="AD12" i="1"/>
  <c r="AP11" i="1"/>
  <c r="AO11" i="1"/>
  <c r="AE11" i="1"/>
  <c r="AD11" i="1"/>
  <c r="AP10" i="1"/>
  <c r="AO10" i="1"/>
  <c r="AE10" i="1"/>
  <c r="AD10" i="1"/>
  <c r="AP9" i="1"/>
  <c r="AO9" i="1"/>
  <c r="AE9" i="1"/>
  <c r="AD9" i="1"/>
  <c r="AP8" i="1"/>
  <c r="AO8" i="1"/>
  <c r="AE8" i="1"/>
  <c r="AD8" i="1"/>
  <c r="AP7" i="1"/>
  <c r="AO7" i="1"/>
  <c r="AE7" i="1"/>
  <c r="AD7" i="1"/>
  <c r="AP6" i="1"/>
  <c r="AO6" i="1"/>
  <c r="AE6" i="1"/>
  <c r="AD6" i="1"/>
  <c r="AP5" i="1"/>
  <c r="AO5" i="1"/>
  <c r="AE5" i="1"/>
  <c r="AD5" i="1"/>
</calcChain>
</file>

<file path=xl/sharedStrings.xml><?xml version="1.0" encoding="utf-8"?>
<sst xmlns="http://schemas.openxmlformats.org/spreadsheetml/2006/main" count="161" uniqueCount="62">
  <si>
    <t>Eliminasi Gauss</t>
  </si>
  <si>
    <t xml:space="preserve">Fungsi = f(x) = 8x^2-9x+1 </t>
  </si>
  <si>
    <t xml:space="preserve">Fungsi = f(x) = 7x^2-8x+1 </t>
  </si>
  <si>
    <t>x1</t>
  </si>
  <si>
    <t>x2</t>
  </si>
  <si>
    <t>x3</t>
  </si>
  <si>
    <t>x4</t>
  </si>
  <si>
    <t>range (0,1/2)</t>
  </si>
  <si>
    <t>Baris 1</t>
  </si>
  <si>
    <t>Baris 2</t>
  </si>
  <si>
    <t>Iterasi</t>
  </si>
  <si>
    <t>a</t>
  </si>
  <si>
    <t>x</t>
  </si>
  <si>
    <t>b</t>
  </si>
  <si>
    <t>f(a)</t>
  </si>
  <si>
    <t>f(x)</t>
  </si>
  <si>
    <t>f(b)</t>
  </si>
  <si>
    <t>f(a) * f(b)</t>
  </si>
  <si>
    <t>f(a) * f(x)</t>
  </si>
  <si>
    <t>Baris 3</t>
  </si>
  <si>
    <t>Baris 4</t>
  </si>
  <si>
    <t>Eliminasi 1</t>
  </si>
  <si>
    <t>Eliminasi 2</t>
  </si>
  <si>
    <t>Eliminasi 3</t>
  </si>
  <si>
    <t>Nilai akar persamaannya ialah 0.00012 dengan nilai f(x) = 0.9989 pada iterasi ke - 12</t>
  </si>
  <si>
    <t>Nilai akar persamaannya ialah 0.00012207 dengan nilai f(x) = 0.99902 pada iterasi ke - 12</t>
  </si>
  <si>
    <t>X0</t>
  </si>
  <si>
    <t>f1(x)</t>
  </si>
  <si>
    <t>Galat</t>
  </si>
  <si>
    <t>Eliminasi 4</t>
  </si>
  <si>
    <t>y(x) = x^2-5</t>
  </si>
  <si>
    <t xml:space="preserve">Fungsi = f(x) = x^3-6x^2+11x-6 </t>
  </si>
  <si>
    <t>i</t>
  </si>
  <si>
    <t>xn</t>
  </si>
  <si>
    <t>xn-1</t>
  </si>
  <si>
    <t>yn-1</t>
  </si>
  <si>
    <t>y!</t>
  </si>
  <si>
    <t>y</t>
  </si>
  <si>
    <t>xo = 2</t>
  </si>
  <si>
    <t>range (0,2)</t>
  </si>
  <si>
    <t>h=</t>
  </si>
  <si>
    <t>y(x)=0</t>
  </si>
  <si>
    <t>y =</t>
  </si>
  <si>
    <t>X+2Y</t>
  </si>
  <si>
    <t>1+XY</t>
  </si>
  <si>
    <t>x0</t>
  </si>
  <si>
    <t>y(x)</t>
  </si>
  <si>
    <t>y1(x)</t>
  </si>
  <si>
    <t>y0=</t>
  </si>
  <si>
    <t>k1</t>
  </si>
  <si>
    <t>k2</t>
  </si>
  <si>
    <t>k3</t>
  </si>
  <si>
    <t>k4</t>
  </si>
  <si>
    <t>Soal</t>
  </si>
  <si>
    <t>SOAL UJIAN AKHIR SEMESTER R1 2010/2011 NO 2</t>
  </si>
  <si>
    <t>SOAL UJIAN AKHIR SEMESTER 2010/2011 R2 No 2</t>
  </si>
  <si>
    <t>SOAL UJIAN TENGAH SEMESTER 2010/2011 R2 NO 3</t>
  </si>
  <si>
    <t>SOAL R1 NO 3</t>
  </si>
  <si>
    <t>SOAL UJIAN AKHIR SEMESTER 2012/2013 NO 1</t>
  </si>
  <si>
    <t>SOAL UJIAN TENGAH SEMESTER 2014/2015 NO 2</t>
  </si>
  <si>
    <t>SOAL UJIAN AKHIR SEMESTER R1 2010/2011 NO 3</t>
  </si>
  <si>
    <t>SOAL UJIAN AKHIR SEMESTER 2010/2011 R2 No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</si>
</sst>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1" fillId="0" borderId="4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4" xfId="0" applyBorder="1"/>
    <xf numFmtId="0" fontId="0" fillId="0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/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2" fontId="0" fillId="0" borderId="4" xfId="0" applyNumberFormat="1" applyBorder="1"/>
    <xf numFmtId="0" fontId="1" fillId="4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tabSelected="1" topLeftCell="B1" workbookViewId="0">
      <selection activeCell="M18" sqref="M18"/>
    </sheetView>
  </sheetViews>
  <sheetFormatPr baseColWidth="10" defaultColWidth="8.83203125" defaultRowHeight="16" x14ac:dyDescent="0.2"/>
  <sheetData>
    <row r="1" spans="1:42" x14ac:dyDescent="0.2">
      <c r="A1" s="1">
        <v>1</v>
      </c>
      <c r="B1" s="2" t="s">
        <v>0</v>
      </c>
      <c r="C1" s="3"/>
      <c r="D1" s="3"/>
      <c r="E1" s="3"/>
      <c r="F1" s="3"/>
      <c r="G1" s="3"/>
      <c r="H1" s="3"/>
      <c r="I1" s="4"/>
      <c r="J1" s="5"/>
      <c r="K1">
        <v>2</v>
      </c>
      <c r="L1" s="2" t="s">
        <v>0</v>
      </c>
      <c r="M1" s="3"/>
      <c r="N1" s="3"/>
      <c r="O1" s="3"/>
      <c r="P1" s="3"/>
      <c r="Q1" s="3"/>
      <c r="R1" s="3"/>
      <c r="S1" s="4"/>
      <c r="T1" s="5"/>
      <c r="V1">
        <v>5</v>
      </c>
      <c r="W1" s="6" t="s">
        <v>1</v>
      </c>
      <c r="X1" s="6"/>
      <c r="Y1" s="7"/>
      <c r="Z1" s="7"/>
      <c r="AA1" s="7"/>
      <c r="AB1" s="7"/>
      <c r="AC1" s="7"/>
      <c r="AD1" s="7"/>
      <c r="AE1" s="7"/>
      <c r="AG1">
        <v>6</v>
      </c>
      <c r="AH1" s="6" t="s">
        <v>2</v>
      </c>
      <c r="AI1" s="6"/>
      <c r="AJ1" s="7"/>
      <c r="AK1" s="7"/>
      <c r="AL1" s="7"/>
      <c r="AM1" s="7"/>
      <c r="AN1" s="7"/>
      <c r="AO1" s="7"/>
      <c r="AP1" s="7"/>
    </row>
    <row r="2" spans="1:42" x14ac:dyDescent="0.2">
      <c r="B2" s="8"/>
      <c r="C2" s="9" t="s">
        <v>3</v>
      </c>
      <c r="D2" s="9" t="s">
        <v>4</v>
      </c>
      <c r="E2" s="9" t="s">
        <v>5</v>
      </c>
      <c r="F2" s="10" t="s">
        <v>6</v>
      </c>
      <c r="G2" s="9"/>
      <c r="H2" s="9"/>
      <c r="I2" s="11"/>
      <c r="J2" s="12"/>
      <c r="L2" s="8"/>
      <c r="M2" s="9" t="s">
        <v>3</v>
      </c>
      <c r="N2" s="9" t="s">
        <v>4</v>
      </c>
      <c r="O2" s="9" t="s">
        <v>5</v>
      </c>
      <c r="P2" s="10" t="s">
        <v>6</v>
      </c>
      <c r="Q2" s="9"/>
      <c r="R2" s="9"/>
      <c r="S2" s="11"/>
      <c r="T2" s="12"/>
      <c r="W2" s="13" t="s">
        <v>7</v>
      </c>
      <c r="X2" s="13"/>
      <c r="Y2" s="7"/>
      <c r="Z2" s="7"/>
      <c r="AA2" s="7"/>
      <c r="AB2" s="7"/>
      <c r="AC2" s="7"/>
      <c r="AD2" s="7"/>
      <c r="AE2" s="7"/>
      <c r="AH2" s="13" t="s">
        <v>7</v>
      </c>
      <c r="AI2" s="13"/>
      <c r="AJ2" s="7"/>
      <c r="AK2" s="7"/>
      <c r="AL2" s="7"/>
      <c r="AM2" s="7"/>
      <c r="AN2" s="7"/>
      <c r="AO2" s="7"/>
      <c r="AP2" s="7"/>
    </row>
    <row r="3" spans="1:42" x14ac:dyDescent="0.2">
      <c r="B3" s="8" t="s">
        <v>8</v>
      </c>
      <c r="C3" s="14">
        <v>1</v>
      </c>
      <c r="D3" s="9">
        <v>-1</v>
      </c>
      <c r="E3" s="9">
        <v>1</v>
      </c>
      <c r="F3" s="9">
        <v>2</v>
      </c>
      <c r="G3" s="10">
        <v>5</v>
      </c>
      <c r="H3" s="9"/>
      <c r="I3" s="15" t="s">
        <v>3</v>
      </c>
      <c r="J3" s="16">
        <v>1</v>
      </c>
      <c r="L3" s="8" t="s">
        <v>8</v>
      </c>
      <c r="M3" s="14">
        <v>1</v>
      </c>
      <c r="N3" s="9">
        <v>-1</v>
      </c>
      <c r="O3" s="9">
        <v>1</v>
      </c>
      <c r="P3" s="9">
        <v>2</v>
      </c>
      <c r="Q3" s="10">
        <v>4</v>
      </c>
      <c r="R3" s="9"/>
      <c r="S3" s="15" t="s">
        <v>3</v>
      </c>
      <c r="T3" s="16">
        <v>0</v>
      </c>
      <c r="W3" s="17"/>
      <c r="X3" s="17"/>
      <c r="Y3" s="18"/>
      <c r="Z3" s="18"/>
      <c r="AA3" s="7"/>
      <c r="AB3" s="7"/>
      <c r="AC3" s="7"/>
      <c r="AD3" s="7"/>
      <c r="AE3" s="7"/>
      <c r="AH3" s="17"/>
      <c r="AI3" s="17"/>
      <c r="AJ3" s="18"/>
      <c r="AK3" s="18"/>
      <c r="AL3" s="7"/>
      <c r="AM3" s="7"/>
      <c r="AN3" s="7"/>
      <c r="AO3" s="7"/>
      <c r="AP3" s="7"/>
    </row>
    <row r="4" spans="1:42" x14ac:dyDescent="0.2">
      <c r="B4" s="8" t="s">
        <v>9</v>
      </c>
      <c r="C4" s="19">
        <v>3</v>
      </c>
      <c r="D4" s="9">
        <v>2</v>
      </c>
      <c r="E4" s="9">
        <v>2</v>
      </c>
      <c r="F4" s="9">
        <v>1</v>
      </c>
      <c r="G4" s="9">
        <v>12</v>
      </c>
      <c r="H4" s="9"/>
      <c r="I4" s="15" t="s">
        <v>4</v>
      </c>
      <c r="J4" s="16">
        <v>1</v>
      </c>
      <c r="L4" s="8" t="s">
        <v>9</v>
      </c>
      <c r="M4" s="19">
        <v>3</v>
      </c>
      <c r="N4" s="9">
        <v>2</v>
      </c>
      <c r="O4" s="9">
        <v>2</v>
      </c>
      <c r="P4" s="9">
        <v>1</v>
      </c>
      <c r="Q4" s="9">
        <v>9</v>
      </c>
      <c r="R4" s="9"/>
      <c r="S4" s="15" t="s">
        <v>4</v>
      </c>
      <c r="T4" s="16">
        <v>1</v>
      </c>
      <c r="W4" s="17" t="s">
        <v>10</v>
      </c>
      <c r="X4" s="17" t="s">
        <v>11</v>
      </c>
      <c r="Y4" s="17" t="s">
        <v>12</v>
      </c>
      <c r="Z4" s="17" t="s">
        <v>13</v>
      </c>
      <c r="AA4" s="17" t="s">
        <v>14</v>
      </c>
      <c r="AB4" s="13" t="s">
        <v>15</v>
      </c>
      <c r="AC4" s="20" t="s">
        <v>16</v>
      </c>
      <c r="AD4" s="20" t="s">
        <v>17</v>
      </c>
      <c r="AE4" s="13" t="s">
        <v>18</v>
      </c>
      <c r="AH4" s="17" t="s">
        <v>10</v>
      </c>
      <c r="AI4" s="17" t="s">
        <v>11</v>
      </c>
      <c r="AJ4" s="21" t="s">
        <v>12</v>
      </c>
      <c r="AK4" s="17" t="s">
        <v>13</v>
      </c>
      <c r="AL4" s="17" t="s">
        <v>14</v>
      </c>
      <c r="AM4" s="13" t="s">
        <v>15</v>
      </c>
      <c r="AN4" s="20" t="s">
        <v>16</v>
      </c>
      <c r="AO4" s="20" t="s">
        <v>17</v>
      </c>
      <c r="AP4" s="13" t="s">
        <v>18</v>
      </c>
    </row>
    <row r="5" spans="1:42" x14ac:dyDescent="0.2">
      <c r="B5" s="8" t="s">
        <v>19</v>
      </c>
      <c r="C5" s="19">
        <v>2</v>
      </c>
      <c r="D5" s="9">
        <v>-3</v>
      </c>
      <c r="E5" s="9">
        <v>2</v>
      </c>
      <c r="F5" s="9">
        <v>5</v>
      </c>
      <c r="G5" s="9">
        <v>10</v>
      </c>
      <c r="H5" s="9"/>
      <c r="I5" s="15" t="s">
        <v>5</v>
      </c>
      <c r="J5" s="16">
        <v>3</v>
      </c>
      <c r="L5" s="8" t="s">
        <v>19</v>
      </c>
      <c r="M5" s="19">
        <v>2</v>
      </c>
      <c r="N5" s="9">
        <v>-3</v>
      </c>
      <c r="O5" s="9">
        <v>2</v>
      </c>
      <c r="P5" s="9">
        <v>5</v>
      </c>
      <c r="Q5" s="9">
        <v>8</v>
      </c>
      <c r="R5" s="9"/>
      <c r="S5" s="15" t="s">
        <v>5</v>
      </c>
      <c r="T5" s="16">
        <v>3</v>
      </c>
      <c r="W5" s="13">
        <v>1</v>
      </c>
      <c r="X5" s="13">
        <v>0</v>
      </c>
      <c r="Y5" s="13">
        <f>(X5+Z5)/2</f>
        <v>0.25</v>
      </c>
      <c r="Z5" s="13">
        <v>0.5</v>
      </c>
      <c r="AA5" s="13">
        <f t="shared" ref="AA5:AC18" si="0">(8*X5)^2-(9*X5)+1</f>
        <v>1</v>
      </c>
      <c r="AB5" s="13">
        <f t="shared" si="0"/>
        <v>2.75</v>
      </c>
      <c r="AC5" s="13">
        <f t="shared" si="0"/>
        <v>12.5</v>
      </c>
      <c r="AD5" s="20">
        <f>AA5*AC5</f>
        <v>12.5</v>
      </c>
      <c r="AE5" s="13">
        <f>AA5*AB5</f>
        <v>2.75</v>
      </c>
      <c r="AH5" s="13">
        <v>1</v>
      </c>
      <c r="AI5" s="13">
        <v>0</v>
      </c>
      <c r="AJ5" s="13">
        <f>(AI5+AK5)/2</f>
        <v>0.25</v>
      </c>
      <c r="AK5" s="13">
        <v>0.5</v>
      </c>
      <c r="AL5" s="13">
        <f t="shared" ref="AL5:AL18" si="1">(7*AI5)^2-(8*AI5)+1</f>
        <v>1</v>
      </c>
      <c r="AM5" s="13">
        <f>(AL5+AN5)/2</f>
        <v>5.125</v>
      </c>
      <c r="AN5" s="13">
        <f t="shared" ref="AN5:AN18" si="2">(7*AK5)^2-(8*AK5)+1</f>
        <v>9.25</v>
      </c>
      <c r="AO5" s="20">
        <f>AL5*AN5</f>
        <v>9.25</v>
      </c>
      <c r="AP5" s="13">
        <f>AL5*AM5</f>
        <v>5.125</v>
      </c>
    </row>
    <row r="6" spans="1:42" x14ac:dyDescent="0.2">
      <c r="B6" s="8" t="s">
        <v>20</v>
      </c>
      <c r="C6" s="22">
        <v>1</v>
      </c>
      <c r="D6" s="10">
        <v>1</v>
      </c>
      <c r="E6" s="10">
        <v>-3</v>
      </c>
      <c r="F6" s="10">
        <v>-1</v>
      </c>
      <c r="G6" s="10">
        <v>-8</v>
      </c>
      <c r="H6" s="9"/>
      <c r="I6" s="15" t="s">
        <v>6</v>
      </c>
      <c r="J6" s="16">
        <v>1</v>
      </c>
      <c r="L6" s="8" t="s">
        <v>20</v>
      </c>
      <c r="M6" s="22">
        <v>1</v>
      </c>
      <c r="N6" s="10">
        <v>1</v>
      </c>
      <c r="O6" s="10">
        <v>-3</v>
      </c>
      <c r="P6" s="10">
        <v>-1</v>
      </c>
      <c r="Q6" s="10">
        <v>-9</v>
      </c>
      <c r="R6" s="9"/>
      <c r="S6" s="15" t="s">
        <v>6</v>
      </c>
      <c r="T6" s="16">
        <v>1</v>
      </c>
      <c r="W6" s="23">
        <v>2</v>
      </c>
      <c r="X6" s="23">
        <f>IF(AA5*AB5&gt;=0,X5,Y5)</f>
        <v>0</v>
      </c>
      <c r="Y6" s="23">
        <f>(X6+Z6)/2</f>
        <v>0.125</v>
      </c>
      <c r="Z6" s="23">
        <f>IF(AB5*AC5&lt;0,Z5,Y5)</f>
        <v>0.25</v>
      </c>
      <c r="AA6" s="23">
        <f t="shared" si="0"/>
        <v>1</v>
      </c>
      <c r="AB6" s="23">
        <f t="shared" si="0"/>
        <v>0.875</v>
      </c>
      <c r="AC6" s="23">
        <f t="shared" si="0"/>
        <v>2.75</v>
      </c>
      <c r="AD6" s="24">
        <f>AA6*AC6</f>
        <v>2.75</v>
      </c>
      <c r="AE6" s="23">
        <f>AA6*AB6</f>
        <v>0.875</v>
      </c>
      <c r="AH6" s="23">
        <v>2</v>
      </c>
      <c r="AI6" s="23">
        <f>IF(AL5*AM5&gt;=0,AI5,AJ5)</f>
        <v>0</v>
      </c>
      <c r="AJ6" s="23">
        <f>(AI6+AK6)/2</f>
        <v>0.125</v>
      </c>
      <c r="AK6" s="23">
        <f>IF(AM5*AN5&lt;0,AK5,AJ5)</f>
        <v>0.25</v>
      </c>
      <c r="AL6" s="23">
        <f t="shared" si="1"/>
        <v>1</v>
      </c>
      <c r="AM6" s="23">
        <f>(AL6+AN6)/2</f>
        <v>1.53125</v>
      </c>
      <c r="AN6" s="23">
        <f t="shared" si="2"/>
        <v>2.0625</v>
      </c>
      <c r="AO6" s="24">
        <f>AL6*AN6</f>
        <v>2.0625</v>
      </c>
      <c r="AP6" s="23">
        <f>AL6*AM6</f>
        <v>1.53125</v>
      </c>
    </row>
    <row r="7" spans="1:42" x14ac:dyDescent="0.2">
      <c r="B7" s="8"/>
      <c r="C7" s="9"/>
      <c r="D7" s="25"/>
      <c r="E7" s="25"/>
      <c r="F7" s="9"/>
      <c r="G7" s="9"/>
      <c r="H7" s="9"/>
      <c r="I7" s="11"/>
      <c r="J7" s="12"/>
      <c r="L7" s="8"/>
      <c r="M7" s="9"/>
      <c r="N7" s="25"/>
      <c r="O7" s="25"/>
      <c r="P7" s="9"/>
      <c r="Q7" s="9"/>
      <c r="R7" s="9"/>
      <c r="S7" s="11"/>
      <c r="T7" s="12"/>
      <c r="W7" s="13">
        <v>3</v>
      </c>
      <c r="X7" s="13">
        <f>IF(AA6*AB6&gt;=0,X6,Y6)</f>
        <v>0</v>
      </c>
      <c r="Y7" s="13">
        <f>(X7+Z7)/2</f>
        <v>6.25E-2</v>
      </c>
      <c r="Z7" s="13">
        <f>IF(AB6*AC6&lt;0,Z6,Y6)</f>
        <v>0.125</v>
      </c>
      <c r="AA7" s="13">
        <f t="shared" si="0"/>
        <v>1</v>
      </c>
      <c r="AB7" s="13">
        <f t="shared" si="0"/>
        <v>0.6875</v>
      </c>
      <c r="AC7" s="13">
        <f t="shared" si="0"/>
        <v>0.875</v>
      </c>
      <c r="AD7" s="20">
        <f>AA7*AC7</f>
        <v>0.875</v>
      </c>
      <c r="AE7" s="13">
        <f>AA7*AB7</f>
        <v>0.6875</v>
      </c>
      <c r="AH7" s="13">
        <v>3</v>
      </c>
      <c r="AI7" s="13">
        <f>IF(AL6*AM6&gt;=0,AI6,AJ6)</f>
        <v>0</v>
      </c>
      <c r="AJ7" s="13">
        <f>(AI7+AK7)/2</f>
        <v>6.25E-2</v>
      </c>
      <c r="AK7" s="13">
        <f>IF(AM6*AN6&lt;0,AK6,AJ6)</f>
        <v>0.125</v>
      </c>
      <c r="AL7" s="13">
        <f t="shared" si="1"/>
        <v>1</v>
      </c>
      <c r="AM7" s="23">
        <f>(AL7+AN7)/2</f>
        <v>0.8828125</v>
      </c>
      <c r="AN7" s="13">
        <f t="shared" si="2"/>
        <v>0.765625</v>
      </c>
      <c r="AO7" s="20">
        <f>AL7*AN7</f>
        <v>0.765625</v>
      </c>
      <c r="AP7" s="13">
        <f>AL7*AM7</f>
        <v>0.8828125</v>
      </c>
    </row>
    <row r="8" spans="1:42" x14ac:dyDescent="0.2">
      <c r="B8" s="8" t="s">
        <v>8</v>
      </c>
      <c r="C8" s="9">
        <f>C3</f>
        <v>1</v>
      </c>
      <c r="D8" s="19">
        <f>D3</f>
        <v>-1</v>
      </c>
      <c r="E8" s="9">
        <f>E3</f>
        <v>1</v>
      </c>
      <c r="F8" s="25">
        <f>F3</f>
        <v>2</v>
      </c>
      <c r="G8" s="9">
        <f>G3</f>
        <v>5</v>
      </c>
      <c r="H8" s="26" t="s">
        <v>21</v>
      </c>
      <c r="I8" s="26"/>
      <c r="J8" s="12"/>
      <c r="L8" s="8" t="s">
        <v>8</v>
      </c>
      <c r="M8" s="9">
        <f>M3</f>
        <v>1</v>
      </c>
      <c r="N8" s="19">
        <f>N3</f>
        <v>-1</v>
      </c>
      <c r="O8" s="9">
        <f>O3</f>
        <v>1</v>
      </c>
      <c r="P8" s="25">
        <f>P3</f>
        <v>2</v>
      </c>
      <c r="Q8" s="9">
        <f>Q3</f>
        <v>4</v>
      </c>
      <c r="R8" s="26" t="s">
        <v>21</v>
      </c>
      <c r="S8" s="26"/>
      <c r="T8" s="12"/>
      <c r="W8" s="23">
        <v>4</v>
      </c>
      <c r="X8" s="23">
        <f t="shared" ref="X8:X14" si="3">IF(AA7*AB7&gt;=0,X7,Y7)</f>
        <v>0</v>
      </c>
      <c r="Y8" s="23">
        <f t="shared" ref="Y8:Y14" si="4">(X8+Z8)/2</f>
        <v>3.125E-2</v>
      </c>
      <c r="Z8" s="23">
        <f t="shared" ref="Z8:Z14" si="5">IF(AB7*AC7&lt;0,Z7,Y7)</f>
        <v>6.25E-2</v>
      </c>
      <c r="AA8" s="23">
        <f t="shared" si="0"/>
        <v>1</v>
      </c>
      <c r="AB8" s="23">
        <f t="shared" si="0"/>
        <v>0.78125</v>
      </c>
      <c r="AC8" s="23">
        <f t="shared" si="0"/>
        <v>0.6875</v>
      </c>
      <c r="AD8" s="24">
        <f t="shared" ref="AD8:AD14" si="6">AA8*AC8</f>
        <v>0.6875</v>
      </c>
      <c r="AE8" s="23">
        <f t="shared" ref="AE8:AE14" si="7">AA8*AB8</f>
        <v>0.78125</v>
      </c>
      <c r="AH8" s="23">
        <v>4</v>
      </c>
      <c r="AI8" s="13">
        <f t="shared" ref="AI8:AI18" si="8">IF(AL7*AM7&gt;=0,AI7,AJ7)</f>
        <v>0</v>
      </c>
      <c r="AJ8" s="13">
        <f t="shared" ref="AJ8:AJ18" si="9">(AI8+AK8)/2</f>
        <v>3.125E-2</v>
      </c>
      <c r="AK8" s="13">
        <f t="shared" ref="AK8:AK18" si="10">IF(AM7*AN7&lt;0,AK7,AJ7)</f>
        <v>6.25E-2</v>
      </c>
      <c r="AL8" s="13">
        <f t="shared" si="1"/>
        <v>1</v>
      </c>
      <c r="AM8" s="23">
        <f t="shared" ref="AM8:AM18" si="11">(AL8+AN8)/2</f>
        <v>0.845703125</v>
      </c>
      <c r="AN8" s="13">
        <f t="shared" si="2"/>
        <v>0.69140625</v>
      </c>
      <c r="AO8" s="20">
        <f t="shared" ref="AO8:AO18" si="12">AL8*AN8</f>
        <v>0.69140625</v>
      </c>
      <c r="AP8" s="13">
        <f t="shared" ref="AP8:AP18" si="13">AL8*AM8</f>
        <v>0.845703125</v>
      </c>
    </row>
    <row r="9" spans="1:42" x14ac:dyDescent="0.2">
      <c r="B9" s="8" t="s">
        <v>9</v>
      </c>
      <c r="C9" s="9">
        <f>C3*C4-C4*C3</f>
        <v>0</v>
      </c>
      <c r="D9" s="14">
        <f>(C3*D4)-(C4*D3)</f>
        <v>5</v>
      </c>
      <c r="E9" s="25">
        <f>(C3*E4)-(C4*E3)</f>
        <v>-1</v>
      </c>
      <c r="F9" s="25">
        <f>(C3*F4)-(C4*F3)</f>
        <v>-5</v>
      </c>
      <c r="G9" s="9">
        <f>C3*G4-C4*G3</f>
        <v>-3</v>
      </c>
      <c r="H9" s="26"/>
      <c r="I9" s="26"/>
      <c r="J9" s="12"/>
      <c r="L9" s="8" t="s">
        <v>9</v>
      </c>
      <c r="M9" s="9">
        <f>M3*M4-M4*M3</f>
        <v>0</v>
      </c>
      <c r="N9" s="14">
        <f>(M3*N4)-(M4*N3)</f>
        <v>5</v>
      </c>
      <c r="O9" s="25">
        <f>(M3*O4)-(M4*O3)</f>
        <v>-1</v>
      </c>
      <c r="P9" s="25">
        <f>(M3*P4)-(M4*P3)</f>
        <v>-5</v>
      </c>
      <c r="Q9" s="9">
        <f>M3*Q4-M4*Q3</f>
        <v>-3</v>
      </c>
      <c r="R9" s="26"/>
      <c r="S9" s="26"/>
      <c r="T9" s="12"/>
      <c r="W9" s="13">
        <v>5</v>
      </c>
      <c r="X9" s="13">
        <f t="shared" si="3"/>
        <v>0</v>
      </c>
      <c r="Y9" s="13">
        <f t="shared" si="4"/>
        <v>1.5625E-2</v>
      </c>
      <c r="Z9" s="13">
        <f t="shared" si="5"/>
        <v>3.125E-2</v>
      </c>
      <c r="AA9" s="13">
        <f t="shared" si="0"/>
        <v>1</v>
      </c>
      <c r="AB9" s="13">
        <f t="shared" si="0"/>
        <v>0.875</v>
      </c>
      <c r="AC9" s="13">
        <f t="shared" si="0"/>
        <v>0.78125</v>
      </c>
      <c r="AD9" s="20">
        <f t="shared" si="6"/>
        <v>0.78125</v>
      </c>
      <c r="AE9" s="13">
        <f t="shared" si="7"/>
        <v>0.875</v>
      </c>
      <c r="AH9" s="13">
        <v>5</v>
      </c>
      <c r="AI9" s="13">
        <f t="shared" si="8"/>
        <v>0</v>
      </c>
      <c r="AJ9" s="13">
        <f t="shared" si="9"/>
        <v>1.5625E-2</v>
      </c>
      <c r="AK9" s="13">
        <f t="shared" si="10"/>
        <v>3.125E-2</v>
      </c>
      <c r="AL9" s="13">
        <f t="shared" si="1"/>
        <v>1</v>
      </c>
      <c r="AM9" s="23">
        <f t="shared" si="11"/>
        <v>0.89892578125</v>
      </c>
      <c r="AN9" s="13">
        <f t="shared" si="2"/>
        <v>0.7978515625</v>
      </c>
      <c r="AO9" s="20">
        <f t="shared" si="12"/>
        <v>0.7978515625</v>
      </c>
      <c r="AP9" s="13">
        <f t="shared" si="13"/>
        <v>0.89892578125</v>
      </c>
    </row>
    <row r="10" spans="1:42" x14ac:dyDescent="0.2">
      <c r="B10" s="8" t="s">
        <v>19</v>
      </c>
      <c r="C10" s="9">
        <f>C3*C5-C5*C3</f>
        <v>0</v>
      </c>
      <c r="D10" s="19">
        <f>(C3*D5)-(C5*D3)</f>
        <v>-1</v>
      </c>
      <c r="E10" s="25">
        <f>(C3*E5)-(C5*E3)</f>
        <v>0</v>
      </c>
      <c r="F10" s="25">
        <f>(C3*F5)-(C5*F3)</f>
        <v>1</v>
      </c>
      <c r="G10" s="9">
        <f>C3*G5-C5*G3</f>
        <v>0</v>
      </c>
      <c r="H10" s="26"/>
      <c r="I10" s="26"/>
      <c r="J10" s="12"/>
      <c r="L10" s="8" t="s">
        <v>19</v>
      </c>
      <c r="M10" s="9">
        <f>M3*M5-M5*M3</f>
        <v>0</v>
      </c>
      <c r="N10" s="19">
        <f>(M3*N5)-(M5*N3)</f>
        <v>-1</v>
      </c>
      <c r="O10" s="25">
        <f>(M3*O5)-(M5*O3)</f>
        <v>0</v>
      </c>
      <c r="P10" s="25">
        <f>(M3*P5)-(M5*P3)</f>
        <v>1</v>
      </c>
      <c r="Q10" s="9">
        <f>M3*Q5-M5*Q3</f>
        <v>0</v>
      </c>
      <c r="R10" s="26"/>
      <c r="S10" s="26"/>
      <c r="T10" s="12"/>
      <c r="W10" s="23">
        <v>6</v>
      </c>
      <c r="X10" s="23">
        <f t="shared" si="3"/>
        <v>0</v>
      </c>
      <c r="Y10" s="23">
        <f t="shared" si="4"/>
        <v>7.8125E-3</v>
      </c>
      <c r="Z10" s="23">
        <f t="shared" si="5"/>
        <v>1.5625E-2</v>
      </c>
      <c r="AA10" s="23">
        <f t="shared" si="0"/>
        <v>1</v>
      </c>
      <c r="AB10" s="23">
        <f t="shared" si="0"/>
        <v>0.93359375</v>
      </c>
      <c r="AC10" s="23">
        <f t="shared" si="0"/>
        <v>0.875</v>
      </c>
      <c r="AD10" s="24">
        <f t="shared" si="6"/>
        <v>0.875</v>
      </c>
      <c r="AE10" s="23">
        <f t="shared" si="7"/>
        <v>0.93359375</v>
      </c>
      <c r="AH10" s="23">
        <v>6</v>
      </c>
      <c r="AI10" s="13">
        <f t="shared" si="8"/>
        <v>0</v>
      </c>
      <c r="AJ10" s="13">
        <f t="shared" si="9"/>
        <v>7.8125E-3</v>
      </c>
      <c r="AK10" s="13">
        <f t="shared" si="10"/>
        <v>1.5625E-2</v>
      </c>
      <c r="AL10" s="13">
        <f t="shared" si="1"/>
        <v>1</v>
      </c>
      <c r="AM10" s="23">
        <f t="shared" si="11"/>
        <v>0.9434814453125</v>
      </c>
      <c r="AN10" s="13">
        <f t="shared" si="2"/>
        <v>0.886962890625</v>
      </c>
      <c r="AO10" s="20">
        <f t="shared" si="12"/>
        <v>0.886962890625</v>
      </c>
      <c r="AP10" s="13">
        <f t="shared" si="13"/>
        <v>0.9434814453125</v>
      </c>
    </row>
    <row r="11" spans="1:42" x14ac:dyDescent="0.2">
      <c r="B11" s="8" t="s">
        <v>20</v>
      </c>
      <c r="C11" s="9">
        <f>C3*C6-C6*C3</f>
        <v>0</v>
      </c>
      <c r="D11" s="19">
        <f>(C3*D6)-(C6*D3)</f>
        <v>2</v>
      </c>
      <c r="E11" s="25">
        <f>(C3*E6)-(C6*E3)</f>
        <v>-4</v>
      </c>
      <c r="F11" s="25">
        <f>(C3*F6)-(C6*F3)</f>
        <v>-3</v>
      </c>
      <c r="G11" s="9">
        <f>C3*G6-C6*G3</f>
        <v>-13</v>
      </c>
      <c r="H11" s="26"/>
      <c r="I11" s="26"/>
      <c r="J11" s="12"/>
      <c r="L11" s="8" t="s">
        <v>20</v>
      </c>
      <c r="M11" s="9">
        <f>M3*M6-M6*M3</f>
        <v>0</v>
      </c>
      <c r="N11" s="19">
        <f>(M3*N6)-(M6*N3)</f>
        <v>2</v>
      </c>
      <c r="O11" s="25">
        <f>(M3*O6)-(M6*O3)</f>
        <v>-4</v>
      </c>
      <c r="P11" s="25">
        <f>(M3*P6)-(M6*P3)</f>
        <v>-3</v>
      </c>
      <c r="Q11" s="9">
        <f>M3*Q6-M6*Q3</f>
        <v>-13</v>
      </c>
      <c r="R11" s="26"/>
      <c r="S11" s="26"/>
      <c r="T11" s="12"/>
      <c r="W11" s="13">
        <v>7</v>
      </c>
      <c r="X11" s="13">
        <f t="shared" si="3"/>
        <v>0</v>
      </c>
      <c r="Y11" s="13">
        <f t="shared" si="4"/>
        <v>3.90625E-3</v>
      </c>
      <c r="Z11" s="13">
        <f t="shared" si="5"/>
        <v>7.8125E-3</v>
      </c>
      <c r="AA11" s="13">
        <f t="shared" si="0"/>
        <v>1</v>
      </c>
      <c r="AB11" s="13">
        <f t="shared" si="0"/>
        <v>0.9658203125</v>
      </c>
      <c r="AC11" s="13">
        <f t="shared" si="0"/>
        <v>0.93359375</v>
      </c>
      <c r="AD11" s="20">
        <f t="shared" si="6"/>
        <v>0.93359375</v>
      </c>
      <c r="AE11" s="13">
        <f t="shared" si="7"/>
        <v>0.9658203125</v>
      </c>
      <c r="AH11" s="13">
        <v>7</v>
      </c>
      <c r="AI11" s="13">
        <f t="shared" si="8"/>
        <v>0</v>
      </c>
      <c r="AJ11" s="13">
        <f t="shared" si="9"/>
        <v>3.90625E-3</v>
      </c>
      <c r="AK11" s="13">
        <f t="shared" si="10"/>
        <v>7.8125E-3</v>
      </c>
      <c r="AL11" s="13">
        <f t="shared" si="1"/>
        <v>1</v>
      </c>
      <c r="AM11" s="23">
        <f t="shared" si="11"/>
        <v>0.970245361328125</v>
      </c>
      <c r="AN11" s="13">
        <f t="shared" si="2"/>
        <v>0.94049072265625</v>
      </c>
      <c r="AO11" s="20">
        <f t="shared" si="12"/>
        <v>0.94049072265625</v>
      </c>
      <c r="AP11" s="13">
        <f t="shared" si="13"/>
        <v>0.970245361328125</v>
      </c>
    </row>
    <row r="12" spans="1:42" x14ac:dyDescent="0.2">
      <c r="B12" s="8"/>
      <c r="C12" s="9"/>
      <c r="D12" s="25"/>
      <c r="E12" s="25"/>
      <c r="F12" s="9"/>
      <c r="G12" s="9"/>
      <c r="H12" s="9"/>
      <c r="I12" s="11"/>
      <c r="J12" s="12"/>
      <c r="L12" s="8"/>
      <c r="M12" s="9"/>
      <c r="N12" s="25"/>
      <c r="O12" s="25"/>
      <c r="P12" s="9"/>
      <c r="Q12" s="9"/>
      <c r="R12" s="9"/>
      <c r="S12" s="11"/>
      <c r="T12" s="12"/>
      <c r="W12" s="23">
        <v>8</v>
      </c>
      <c r="X12" s="23">
        <f t="shared" si="3"/>
        <v>0</v>
      </c>
      <c r="Y12" s="23">
        <f t="shared" si="4"/>
        <v>1.953125E-3</v>
      </c>
      <c r="Z12" s="23">
        <f t="shared" si="5"/>
        <v>3.90625E-3</v>
      </c>
      <c r="AA12" s="23">
        <f t="shared" si="0"/>
        <v>1</v>
      </c>
      <c r="AB12" s="23">
        <f t="shared" si="0"/>
        <v>0.982666015625</v>
      </c>
      <c r="AC12" s="23">
        <f t="shared" si="0"/>
        <v>0.9658203125</v>
      </c>
      <c r="AD12" s="24">
        <f t="shared" si="6"/>
        <v>0.9658203125</v>
      </c>
      <c r="AE12" s="23">
        <f t="shared" si="7"/>
        <v>0.982666015625</v>
      </c>
      <c r="AH12" s="23">
        <v>8</v>
      </c>
      <c r="AI12" s="13">
        <f t="shared" si="8"/>
        <v>0</v>
      </c>
      <c r="AJ12" s="13">
        <f t="shared" si="9"/>
        <v>1.953125E-3</v>
      </c>
      <c r="AK12" s="13">
        <f t="shared" si="10"/>
        <v>3.90625E-3</v>
      </c>
      <c r="AL12" s="13">
        <f t="shared" si="1"/>
        <v>1</v>
      </c>
      <c r="AM12" s="23">
        <f t="shared" si="11"/>
        <v>0.98474884033203125</v>
      </c>
      <c r="AN12" s="13">
        <f t="shared" si="2"/>
        <v>0.9694976806640625</v>
      </c>
      <c r="AO12" s="20">
        <f t="shared" si="12"/>
        <v>0.9694976806640625</v>
      </c>
      <c r="AP12" s="13">
        <f t="shared" si="13"/>
        <v>0.98474884033203125</v>
      </c>
    </row>
    <row r="13" spans="1:42" x14ac:dyDescent="0.2">
      <c r="B13" s="8" t="s">
        <v>8</v>
      </c>
      <c r="C13" s="9">
        <f>D9*C8-D8*C9</f>
        <v>5</v>
      </c>
      <c r="D13" s="25">
        <f>D9*D8-D8*D9</f>
        <v>0</v>
      </c>
      <c r="E13" s="19">
        <f>D9*E8-D8*E9</f>
        <v>4</v>
      </c>
      <c r="F13" s="9">
        <f>D9*F8-D8*F9</f>
        <v>5</v>
      </c>
      <c r="G13" s="9">
        <f>D9*G8-D8*G9</f>
        <v>22</v>
      </c>
      <c r="H13" s="26" t="s">
        <v>22</v>
      </c>
      <c r="I13" s="26"/>
      <c r="J13" s="12"/>
      <c r="L13" s="8" t="s">
        <v>8</v>
      </c>
      <c r="M13" s="9">
        <f>N9*M8-N8*M9</f>
        <v>5</v>
      </c>
      <c r="N13" s="25">
        <f>N9*N8-N8*N9</f>
        <v>0</v>
      </c>
      <c r="O13" s="19">
        <f>N9*O8-N8*O9</f>
        <v>4</v>
      </c>
      <c r="P13" s="9">
        <f>N9*P8-N8*P9</f>
        <v>5</v>
      </c>
      <c r="Q13" s="9">
        <f>N9*Q8-N8*Q9</f>
        <v>17</v>
      </c>
      <c r="R13" s="26" t="s">
        <v>22</v>
      </c>
      <c r="S13" s="26"/>
      <c r="T13" s="12"/>
      <c r="W13" s="13">
        <v>9</v>
      </c>
      <c r="X13" s="13">
        <f t="shared" si="3"/>
        <v>0</v>
      </c>
      <c r="Y13" s="13">
        <f t="shared" si="4"/>
        <v>9.765625E-4</v>
      </c>
      <c r="Z13" s="13">
        <f t="shared" si="5"/>
        <v>1.953125E-3</v>
      </c>
      <c r="AA13" s="13">
        <f t="shared" si="0"/>
        <v>1</v>
      </c>
      <c r="AB13" s="13">
        <f t="shared" si="0"/>
        <v>0.99127197265625</v>
      </c>
      <c r="AC13" s="13">
        <f t="shared" si="0"/>
        <v>0.982666015625</v>
      </c>
      <c r="AD13" s="20">
        <f t="shared" si="6"/>
        <v>0.982666015625</v>
      </c>
      <c r="AE13" s="13">
        <f t="shared" si="7"/>
        <v>0.99127197265625</v>
      </c>
      <c r="AH13" s="13">
        <v>9</v>
      </c>
      <c r="AI13" s="13">
        <f t="shared" si="8"/>
        <v>0</v>
      </c>
      <c r="AJ13" s="13">
        <f t="shared" si="9"/>
        <v>9.765625E-4</v>
      </c>
      <c r="AK13" s="13">
        <f t="shared" si="10"/>
        <v>1.953125E-3</v>
      </c>
      <c r="AL13" s="13">
        <f t="shared" si="1"/>
        <v>1</v>
      </c>
      <c r="AM13" s="23">
        <f t="shared" si="11"/>
        <v>0.99228096008300781</v>
      </c>
      <c r="AN13" s="13">
        <f t="shared" si="2"/>
        <v>0.98456192016601562</v>
      </c>
      <c r="AO13" s="20">
        <f t="shared" si="12"/>
        <v>0.98456192016601562</v>
      </c>
      <c r="AP13" s="13">
        <f t="shared" si="13"/>
        <v>0.99228096008300781</v>
      </c>
    </row>
    <row r="14" spans="1:42" x14ac:dyDescent="0.2">
      <c r="B14" s="8" t="s">
        <v>9</v>
      </c>
      <c r="C14" s="9">
        <f>C9</f>
        <v>0</v>
      </c>
      <c r="D14" s="9">
        <f>D9</f>
        <v>5</v>
      </c>
      <c r="E14" s="19">
        <f>E9</f>
        <v>-1</v>
      </c>
      <c r="F14" s="9">
        <f>F9</f>
        <v>-5</v>
      </c>
      <c r="G14" s="9">
        <f>G9</f>
        <v>-3</v>
      </c>
      <c r="H14" s="26"/>
      <c r="I14" s="26"/>
      <c r="J14" s="12"/>
      <c r="L14" s="8" t="s">
        <v>9</v>
      </c>
      <c r="M14" s="9">
        <f>M9</f>
        <v>0</v>
      </c>
      <c r="N14" s="9">
        <f>N9</f>
        <v>5</v>
      </c>
      <c r="O14" s="19">
        <f>O9</f>
        <v>-1</v>
      </c>
      <c r="P14" s="9">
        <f>P9</f>
        <v>-5</v>
      </c>
      <c r="Q14" s="9">
        <f>Q9</f>
        <v>-3</v>
      </c>
      <c r="R14" s="26"/>
      <c r="S14" s="26"/>
      <c r="T14" s="12"/>
      <c r="W14" s="23">
        <v>10</v>
      </c>
      <c r="X14" s="23">
        <f t="shared" si="3"/>
        <v>0</v>
      </c>
      <c r="Y14" s="23">
        <f t="shared" si="4"/>
        <v>4.8828125E-4</v>
      </c>
      <c r="Z14" s="23">
        <f t="shared" si="5"/>
        <v>9.765625E-4</v>
      </c>
      <c r="AA14" s="23">
        <f t="shared" si="0"/>
        <v>1</v>
      </c>
      <c r="AB14" s="23">
        <f t="shared" si="0"/>
        <v>0.9956207275390625</v>
      </c>
      <c r="AC14" s="23">
        <f t="shared" si="0"/>
        <v>0.99127197265625</v>
      </c>
      <c r="AD14" s="24">
        <f t="shared" si="6"/>
        <v>0.99127197265625</v>
      </c>
      <c r="AE14" s="23">
        <f t="shared" si="7"/>
        <v>0.9956207275390625</v>
      </c>
      <c r="AH14" s="23">
        <v>10</v>
      </c>
      <c r="AI14" s="13">
        <f t="shared" si="8"/>
        <v>0</v>
      </c>
      <c r="AJ14" s="13">
        <f t="shared" si="9"/>
        <v>4.8828125E-4</v>
      </c>
      <c r="AK14" s="13">
        <f t="shared" si="10"/>
        <v>9.765625E-4</v>
      </c>
      <c r="AL14" s="13">
        <f t="shared" si="1"/>
        <v>1</v>
      </c>
      <c r="AM14" s="23">
        <f t="shared" si="11"/>
        <v>0.99611711502075195</v>
      </c>
      <c r="AN14" s="13">
        <f t="shared" si="2"/>
        <v>0.99223423004150391</v>
      </c>
      <c r="AO14" s="20">
        <f t="shared" si="12"/>
        <v>0.99223423004150391</v>
      </c>
      <c r="AP14" s="13">
        <f t="shared" si="13"/>
        <v>0.99611711502075195</v>
      </c>
    </row>
    <row r="15" spans="1:42" x14ac:dyDescent="0.2">
      <c r="B15" s="8" t="s">
        <v>19</v>
      </c>
      <c r="C15" s="9">
        <f>D9*C10-C9*D10</f>
        <v>0</v>
      </c>
      <c r="D15" s="9">
        <f>D10*D9-D9*D10</f>
        <v>0</v>
      </c>
      <c r="E15" s="14">
        <f>D9*E10-E9*D10</f>
        <v>-1</v>
      </c>
      <c r="F15" s="9">
        <f>D9*F10-D10*F9</f>
        <v>0</v>
      </c>
      <c r="G15" s="9">
        <f>D9*G10-D10*G9</f>
        <v>-3</v>
      </c>
      <c r="H15" s="26"/>
      <c r="I15" s="26"/>
      <c r="J15" s="12"/>
      <c r="L15" s="8" t="s">
        <v>19</v>
      </c>
      <c r="M15" s="9">
        <f>N9*M10-M9*N10</f>
        <v>0</v>
      </c>
      <c r="N15" s="9">
        <f>N10*N9-N9*N10</f>
        <v>0</v>
      </c>
      <c r="O15" s="14">
        <f>N9*O10-O9*N10</f>
        <v>-1</v>
      </c>
      <c r="P15" s="9">
        <f>N9*P10-N10*P9</f>
        <v>0</v>
      </c>
      <c r="Q15" s="9">
        <f>N9*Q10-N10*Q9</f>
        <v>-3</v>
      </c>
      <c r="R15" s="26"/>
      <c r="S15" s="26"/>
      <c r="T15" s="12"/>
      <c r="W15" s="13">
        <v>11</v>
      </c>
      <c r="X15" s="23">
        <f>IF(AA14*AB14&gt;=0,X14,Y14)</f>
        <v>0</v>
      </c>
      <c r="Y15" s="23">
        <f>(X15+Z15)/2</f>
        <v>2.44140625E-4</v>
      </c>
      <c r="Z15" s="23">
        <f>IF(AB14*AC14&lt;0,Z14,Y14)</f>
        <v>4.8828125E-4</v>
      </c>
      <c r="AA15" s="23">
        <f t="shared" si="0"/>
        <v>1</v>
      </c>
      <c r="AB15" s="23">
        <f t="shared" si="0"/>
        <v>0.99780654907226562</v>
      </c>
      <c r="AC15" s="23">
        <f t="shared" si="0"/>
        <v>0.9956207275390625</v>
      </c>
      <c r="AD15" s="24">
        <f>AA15*AC15</f>
        <v>0.9956207275390625</v>
      </c>
      <c r="AE15" s="23">
        <f>AA15*AB15</f>
        <v>0.99780654907226562</v>
      </c>
      <c r="AH15" s="13">
        <v>11</v>
      </c>
      <c r="AI15" s="13">
        <f t="shared" si="8"/>
        <v>0</v>
      </c>
      <c r="AJ15" s="13">
        <f t="shared" si="9"/>
        <v>2.44140625E-4</v>
      </c>
      <c r="AK15" s="13">
        <f t="shared" si="10"/>
        <v>4.8828125E-4</v>
      </c>
      <c r="AL15" s="13">
        <f t="shared" si="1"/>
        <v>1</v>
      </c>
      <c r="AM15" s="23">
        <f t="shared" si="11"/>
        <v>0.99805271625518799</v>
      </c>
      <c r="AN15" s="13">
        <f t="shared" si="2"/>
        <v>0.99610543251037598</v>
      </c>
      <c r="AO15" s="20">
        <f t="shared" si="12"/>
        <v>0.99610543251037598</v>
      </c>
      <c r="AP15" s="13">
        <f t="shared" si="13"/>
        <v>0.99805271625518799</v>
      </c>
    </row>
    <row r="16" spans="1:42" x14ac:dyDescent="0.2">
      <c r="B16" s="8" t="s">
        <v>20</v>
      </c>
      <c r="C16" s="9">
        <f>C11*D9-D11*C9</f>
        <v>0</v>
      </c>
      <c r="D16" s="9">
        <f>D11*D9-D9*D11</f>
        <v>0</v>
      </c>
      <c r="E16" s="19">
        <f>E11*D9-D11*E9</f>
        <v>-18</v>
      </c>
      <c r="F16" s="9">
        <f>F11*D9-D11*F9</f>
        <v>-5</v>
      </c>
      <c r="G16" s="9">
        <f>G11*D9-D11*G9</f>
        <v>-59</v>
      </c>
      <c r="H16" s="26"/>
      <c r="I16" s="26"/>
      <c r="J16" s="12"/>
      <c r="L16" s="8" t="s">
        <v>20</v>
      </c>
      <c r="M16" s="9">
        <f>M11*N9-N11*M9</f>
        <v>0</v>
      </c>
      <c r="N16" s="9">
        <f>N11*N9-N9*N11</f>
        <v>0</v>
      </c>
      <c r="O16" s="19">
        <f>O11*N9-N11*O9</f>
        <v>-18</v>
      </c>
      <c r="P16" s="9">
        <f>P11*N9-N11*P9</f>
        <v>-5</v>
      </c>
      <c r="Q16" s="9">
        <f>Q11*N9-N11*Q9</f>
        <v>-59</v>
      </c>
      <c r="R16" s="26"/>
      <c r="S16" s="26"/>
      <c r="T16" s="12"/>
      <c r="W16" s="27">
        <v>12</v>
      </c>
      <c r="X16" s="27">
        <f>IF(AA15*AB15&gt;=0,X15,Y15)</f>
        <v>0</v>
      </c>
      <c r="Y16" s="27">
        <f>(X16+Z16)/2</f>
        <v>1.220703125E-4</v>
      </c>
      <c r="Z16" s="27">
        <f>IF(AB15*AC15&lt;0,Z15,Y15)</f>
        <v>2.44140625E-4</v>
      </c>
      <c r="AA16" s="27">
        <f t="shared" si="0"/>
        <v>1</v>
      </c>
      <c r="AB16" s="27">
        <f t="shared" si="0"/>
        <v>0.99890232086181641</v>
      </c>
      <c r="AC16" s="27">
        <f t="shared" si="0"/>
        <v>0.99780654907226562</v>
      </c>
      <c r="AD16" s="28">
        <f>AA16*AC16</f>
        <v>0.99780654907226562</v>
      </c>
      <c r="AE16" s="27">
        <f>AA16*AB16</f>
        <v>0.99890232086181641</v>
      </c>
      <c r="AH16" s="27">
        <v>12</v>
      </c>
      <c r="AI16" s="27">
        <f t="shared" si="8"/>
        <v>0</v>
      </c>
      <c r="AJ16" s="27">
        <f t="shared" si="9"/>
        <v>1.220703125E-4</v>
      </c>
      <c r="AK16" s="27">
        <f t="shared" si="10"/>
        <v>2.44140625E-4</v>
      </c>
      <c r="AL16" s="27">
        <f t="shared" si="1"/>
        <v>1</v>
      </c>
      <c r="AM16" s="27">
        <f t="shared" si="11"/>
        <v>0.999024897813797</v>
      </c>
      <c r="AN16" s="27">
        <f t="shared" si="2"/>
        <v>0.99804979562759399</v>
      </c>
      <c r="AO16" s="28">
        <f t="shared" si="12"/>
        <v>0.99804979562759399</v>
      </c>
      <c r="AP16" s="27">
        <f t="shared" si="13"/>
        <v>0.999024897813797</v>
      </c>
    </row>
    <row r="17" spans="2:42" x14ac:dyDescent="0.2">
      <c r="B17" s="8"/>
      <c r="C17" s="9"/>
      <c r="D17" s="9"/>
      <c r="E17" s="9"/>
      <c r="F17" s="9"/>
      <c r="G17" s="9"/>
      <c r="H17" s="9"/>
      <c r="I17" s="11"/>
      <c r="J17" s="12"/>
      <c r="L17" s="8"/>
      <c r="M17" s="9"/>
      <c r="N17" s="9"/>
      <c r="O17" s="9"/>
      <c r="P17" s="9"/>
      <c r="Q17" s="9"/>
      <c r="R17" s="9"/>
      <c r="S17" s="11"/>
      <c r="T17" s="12"/>
      <c r="W17" s="13">
        <v>13</v>
      </c>
      <c r="X17" s="23">
        <f t="shared" ref="X17" si="14">IF(AA16*AB16&gt;=0,X16,Y16)</f>
        <v>0</v>
      </c>
      <c r="Y17" s="23">
        <f t="shared" ref="Y17" si="15">(X17+Z17)/2</f>
        <v>6.103515625E-5</v>
      </c>
      <c r="Z17" s="23">
        <f t="shared" ref="Z17" si="16">IF(AB16*AC16&lt;0,Z16,Y16)</f>
        <v>1.220703125E-4</v>
      </c>
      <c r="AA17" s="23">
        <f t="shared" si="0"/>
        <v>1</v>
      </c>
      <c r="AB17" s="23">
        <f t="shared" si="0"/>
        <v>0.9994509220123291</v>
      </c>
      <c r="AC17" s="23">
        <f t="shared" si="0"/>
        <v>0.99890232086181641</v>
      </c>
      <c r="AD17" s="24">
        <f t="shared" ref="AD17" si="17">AA17*AC17</f>
        <v>0.99890232086181641</v>
      </c>
      <c r="AE17" s="23">
        <f t="shared" ref="AE17" si="18">AA17*AB17</f>
        <v>0.9994509220123291</v>
      </c>
      <c r="AH17" s="23">
        <v>13</v>
      </c>
      <c r="AI17" s="23">
        <f t="shared" si="8"/>
        <v>0</v>
      </c>
      <c r="AJ17" s="23">
        <f t="shared" si="9"/>
        <v>6.103515625E-5</v>
      </c>
      <c r="AK17" s="23">
        <f t="shared" si="10"/>
        <v>1.220703125E-4</v>
      </c>
      <c r="AL17" s="23">
        <f t="shared" si="1"/>
        <v>1</v>
      </c>
      <c r="AM17" s="23">
        <f t="shared" si="11"/>
        <v>0.99951208382844925</v>
      </c>
      <c r="AN17" s="23">
        <f t="shared" si="2"/>
        <v>0.9990241676568985</v>
      </c>
      <c r="AO17" s="24">
        <f t="shared" si="12"/>
        <v>0.9990241676568985</v>
      </c>
      <c r="AP17" s="23">
        <f t="shared" si="13"/>
        <v>0.99951208382844925</v>
      </c>
    </row>
    <row r="18" spans="2:42" x14ac:dyDescent="0.2">
      <c r="B18" s="8" t="s">
        <v>8</v>
      </c>
      <c r="C18" s="9">
        <f>C13*E15-E13*C15</f>
        <v>-5</v>
      </c>
      <c r="D18" s="9">
        <f>E15*D13-D15*E13</f>
        <v>0</v>
      </c>
      <c r="E18" s="9">
        <f>E15*E13-E13*E15</f>
        <v>0</v>
      </c>
      <c r="F18" s="19">
        <f>E15*F13-F15*E13</f>
        <v>-5</v>
      </c>
      <c r="G18" s="9">
        <f>E15*G13-G15*E13</f>
        <v>-10</v>
      </c>
      <c r="H18" s="26" t="s">
        <v>23</v>
      </c>
      <c r="I18" s="26"/>
      <c r="J18" s="12"/>
      <c r="L18" s="8" t="s">
        <v>8</v>
      </c>
      <c r="M18" s="9">
        <f>M13*O15-O13*M15</f>
        <v>-5</v>
      </c>
      <c r="N18" s="9">
        <f>O15*N13-N15*O13</f>
        <v>0</v>
      </c>
      <c r="O18" s="9">
        <f>O15*O13-O13*O15</f>
        <v>0</v>
      </c>
      <c r="P18" s="19">
        <f>O15*P13-P15*O13</f>
        <v>-5</v>
      </c>
      <c r="Q18" s="9">
        <f>O15*Q13-Q15*O13</f>
        <v>-5</v>
      </c>
      <c r="R18" s="26" t="s">
        <v>23</v>
      </c>
      <c r="S18" s="26"/>
      <c r="T18" s="12"/>
      <c r="W18" s="23">
        <v>14</v>
      </c>
      <c r="X18" s="23">
        <f>IF(AA17*AB17&gt;=0,X17,Y17)</f>
        <v>0</v>
      </c>
      <c r="Y18" s="23">
        <f>(X18+Z18)/2</f>
        <v>3.0517578125E-5</v>
      </c>
      <c r="Z18" s="23">
        <f>IF(AB17*AC17&lt;0,Z17,Y17)</f>
        <v>6.103515625E-5</v>
      </c>
      <c r="AA18" s="23">
        <f t="shared" si="0"/>
        <v>1</v>
      </c>
      <c r="AB18" s="23">
        <f t="shared" si="0"/>
        <v>0.99972540140151978</v>
      </c>
      <c r="AC18" s="23">
        <f t="shared" si="0"/>
        <v>0.9994509220123291</v>
      </c>
      <c r="AD18" s="24">
        <f>AA18*AC18</f>
        <v>0.9994509220123291</v>
      </c>
      <c r="AE18" s="23">
        <f>AA18*AB18</f>
        <v>0.99972540140151978</v>
      </c>
      <c r="AH18" s="23">
        <v>14</v>
      </c>
      <c r="AI18" s="13">
        <f t="shared" si="8"/>
        <v>0</v>
      </c>
      <c r="AJ18" s="13">
        <f t="shared" si="9"/>
        <v>3.0517578125E-5</v>
      </c>
      <c r="AK18" s="13">
        <f t="shared" si="10"/>
        <v>6.103515625E-5</v>
      </c>
      <c r="AL18" s="13">
        <f t="shared" si="1"/>
        <v>1</v>
      </c>
      <c r="AM18" s="23">
        <f t="shared" si="11"/>
        <v>0.99975595064461231</v>
      </c>
      <c r="AN18" s="13">
        <f t="shared" si="2"/>
        <v>0.99951190128922462</v>
      </c>
      <c r="AO18" s="20">
        <f t="shared" si="12"/>
        <v>0.99951190128922462</v>
      </c>
      <c r="AP18" s="13">
        <f t="shared" si="13"/>
        <v>0.99975595064461231</v>
      </c>
    </row>
    <row r="19" spans="2:42" x14ac:dyDescent="0.2">
      <c r="B19" s="8" t="s">
        <v>9</v>
      </c>
      <c r="C19" s="9">
        <f>E15*C14-C15*E14</f>
        <v>0</v>
      </c>
      <c r="D19" s="9">
        <f>E15*D14-D15*E14</f>
        <v>-5</v>
      </c>
      <c r="E19" s="9">
        <f>E15*E14-E14*E15</f>
        <v>0</v>
      </c>
      <c r="F19" s="19">
        <f>E15*F14-F15*E14</f>
        <v>5</v>
      </c>
      <c r="G19" s="9">
        <f>E15*G14-G15*E14</f>
        <v>0</v>
      </c>
      <c r="H19" s="26"/>
      <c r="I19" s="26"/>
      <c r="J19" s="12"/>
      <c r="L19" s="8" t="s">
        <v>9</v>
      </c>
      <c r="M19" s="9">
        <f>O15*M14-M15*O14</f>
        <v>0</v>
      </c>
      <c r="N19" s="9">
        <f>O15*N14-N15*O14</f>
        <v>-5</v>
      </c>
      <c r="O19" s="9">
        <f>O15*O14-O14*O15</f>
        <v>0</v>
      </c>
      <c r="P19" s="19">
        <f>O15*P14-P15*O14</f>
        <v>5</v>
      </c>
      <c r="Q19" s="9">
        <f>O15*Q14-Q15*O14</f>
        <v>0</v>
      </c>
      <c r="R19" s="26"/>
      <c r="S19" s="26"/>
      <c r="T19" s="12"/>
      <c r="W19" s="29" t="s">
        <v>24</v>
      </c>
      <c r="X19" s="29"/>
      <c r="Y19" s="29"/>
      <c r="Z19" s="29"/>
      <c r="AA19" s="29"/>
      <c r="AB19" s="29"/>
      <c r="AC19" s="29"/>
      <c r="AD19" s="29"/>
      <c r="AE19" s="29"/>
      <c r="AH19" s="30" t="s">
        <v>25</v>
      </c>
      <c r="AI19" s="31"/>
      <c r="AJ19" s="31"/>
      <c r="AK19" s="31"/>
      <c r="AL19" s="31"/>
      <c r="AM19" s="31"/>
      <c r="AN19" s="31"/>
      <c r="AO19" s="31"/>
      <c r="AP19" s="32"/>
    </row>
    <row r="20" spans="2:42" x14ac:dyDescent="0.2">
      <c r="B20" s="8" t="s">
        <v>19</v>
      </c>
      <c r="C20" s="9">
        <f>C15</f>
        <v>0</v>
      </c>
      <c r="D20" s="9">
        <f>D15</f>
        <v>0</v>
      </c>
      <c r="E20" s="9">
        <f>E15</f>
        <v>-1</v>
      </c>
      <c r="F20" s="19">
        <f>F15</f>
        <v>0</v>
      </c>
      <c r="G20" s="9">
        <f>G15</f>
        <v>-3</v>
      </c>
      <c r="H20" s="26"/>
      <c r="I20" s="26"/>
      <c r="J20" s="12"/>
      <c r="L20" s="8" t="s">
        <v>19</v>
      </c>
      <c r="M20" s="9">
        <f>M15</f>
        <v>0</v>
      </c>
      <c r="N20" s="9">
        <f>N15</f>
        <v>0</v>
      </c>
      <c r="O20" s="9">
        <f>O15</f>
        <v>-1</v>
      </c>
      <c r="P20" s="19">
        <f>P15</f>
        <v>0</v>
      </c>
      <c r="Q20" s="9">
        <f>Q15</f>
        <v>-3</v>
      </c>
      <c r="R20" s="26"/>
      <c r="S20" s="26"/>
      <c r="T20" s="12"/>
      <c r="W20" s="18"/>
      <c r="X20" s="7"/>
      <c r="Y20" s="7"/>
      <c r="Z20" s="7"/>
      <c r="AA20" s="7"/>
      <c r="AB20" s="7"/>
      <c r="AC20" s="7"/>
      <c r="AD20" s="33"/>
      <c r="AE20" s="7"/>
    </row>
    <row r="21" spans="2:42" x14ac:dyDescent="0.2">
      <c r="B21" s="8" t="s">
        <v>20</v>
      </c>
      <c r="C21" s="9">
        <f>E15*C16-C15*E16</f>
        <v>0</v>
      </c>
      <c r="D21" s="9">
        <f>E15*D16-D15*E16</f>
        <v>0</v>
      </c>
      <c r="E21" s="9">
        <f>E16*E15-E15*E16</f>
        <v>0</v>
      </c>
      <c r="F21" s="14">
        <f>E15*F16-F15*E16</f>
        <v>5</v>
      </c>
      <c r="G21" s="9">
        <f>E15*G16-G15*E16</f>
        <v>5</v>
      </c>
      <c r="H21" s="26"/>
      <c r="I21" s="26"/>
      <c r="J21" s="12"/>
      <c r="L21" s="8" t="s">
        <v>20</v>
      </c>
      <c r="M21" s="9">
        <f>O15*M16-M15*O16</f>
        <v>0</v>
      </c>
      <c r="N21" s="9">
        <f>O15*N16-N15*O16</f>
        <v>0</v>
      </c>
      <c r="O21" s="9">
        <f>O16*O15-O15*O16</f>
        <v>0</v>
      </c>
      <c r="P21" s="14">
        <f>O15*P16-P15*O16</f>
        <v>5</v>
      </c>
      <c r="Q21" s="9">
        <f>O15*Q16-Q15*O16</f>
        <v>5</v>
      </c>
      <c r="R21" s="26"/>
      <c r="S21" s="26"/>
      <c r="T21" s="12"/>
      <c r="W21" s="17" t="s">
        <v>10</v>
      </c>
      <c r="X21" s="34" t="s">
        <v>26</v>
      </c>
      <c r="Y21" s="13" t="s">
        <v>15</v>
      </c>
      <c r="Z21" s="13" t="s">
        <v>27</v>
      </c>
      <c r="AA21" s="27" t="s">
        <v>28</v>
      </c>
      <c r="AB21" s="7"/>
      <c r="AC21" s="7"/>
      <c r="AD21" s="33"/>
      <c r="AE21" s="7"/>
      <c r="AH21" s="15" t="s">
        <v>10</v>
      </c>
      <c r="AI21" s="15" t="s">
        <v>26</v>
      </c>
      <c r="AJ21" s="15" t="s">
        <v>15</v>
      </c>
      <c r="AK21" s="15" t="s">
        <v>27</v>
      </c>
      <c r="AL21" s="35" t="s">
        <v>28</v>
      </c>
    </row>
    <row r="22" spans="2:42" x14ac:dyDescent="0.2">
      <c r="B22" s="36"/>
      <c r="C22" s="11"/>
      <c r="D22" s="11"/>
      <c r="E22" s="11"/>
      <c r="F22" s="11"/>
      <c r="G22" s="11"/>
      <c r="H22" s="11"/>
      <c r="I22" s="11"/>
      <c r="J22" s="12"/>
      <c r="L22" s="36"/>
      <c r="M22" s="11"/>
      <c r="N22" s="11"/>
      <c r="O22" s="11"/>
      <c r="P22" s="11"/>
      <c r="Q22" s="11"/>
      <c r="R22" s="11"/>
      <c r="S22" s="11"/>
      <c r="T22" s="12"/>
      <c r="W22" s="17"/>
      <c r="X22" s="13">
        <v>0</v>
      </c>
      <c r="Y22" s="13">
        <f>(8*X22)^2-(9*X22)+1</f>
        <v>1</v>
      </c>
      <c r="Z22" s="13">
        <f>(16*X22)-9</f>
        <v>-9</v>
      </c>
      <c r="AA22" s="27">
        <f>X24-X23/X24</f>
        <v>-0.28336314847942756</v>
      </c>
      <c r="AB22" s="7"/>
      <c r="AC22" s="7"/>
      <c r="AD22" s="33"/>
      <c r="AE22" s="7"/>
      <c r="AH22" s="15"/>
      <c r="AI22" s="15">
        <v>0</v>
      </c>
      <c r="AJ22" s="15">
        <f>(7*AI22)^2-(8*AI22)+1</f>
        <v>1</v>
      </c>
      <c r="AK22" s="15">
        <f>(14*AI22)-8</f>
        <v>-8</v>
      </c>
      <c r="AL22" s="35">
        <f>AI24-AI23/AI24</f>
        <v>-0.25755050505050509</v>
      </c>
    </row>
    <row r="23" spans="2:42" x14ac:dyDescent="0.2">
      <c r="B23" s="8" t="s">
        <v>8</v>
      </c>
      <c r="C23" s="9">
        <f>C18*F21-F18*C21</f>
        <v>-25</v>
      </c>
      <c r="D23" s="9">
        <f>D18*F21-F18*D21</f>
        <v>0</v>
      </c>
      <c r="E23" s="9">
        <f>E18*F21-F18*E21</f>
        <v>0</v>
      </c>
      <c r="F23" s="9">
        <f>F18*F21-F21*F18</f>
        <v>0</v>
      </c>
      <c r="G23" s="9">
        <f>G18*F21-F18*G21</f>
        <v>-25</v>
      </c>
      <c r="H23" s="26" t="s">
        <v>29</v>
      </c>
      <c r="I23" s="26"/>
      <c r="J23" s="12"/>
      <c r="L23" s="8" t="s">
        <v>8</v>
      </c>
      <c r="M23" s="9">
        <f>M18*P21-P18*M21</f>
        <v>-25</v>
      </c>
      <c r="N23" s="9">
        <f>N18*P21-P18*N21</f>
        <v>0</v>
      </c>
      <c r="O23" s="9">
        <f>O18*P21-P18*O21</f>
        <v>0</v>
      </c>
      <c r="P23" s="9">
        <f>P18*P21-P21*P18</f>
        <v>0</v>
      </c>
      <c r="Q23" s="9">
        <f>Q18*P21-P18*Q21</f>
        <v>0</v>
      </c>
      <c r="R23" s="26" t="s">
        <v>29</v>
      </c>
      <c r="S23" s="26"/>
      <c r="T23" s="12"/>
      <c r="W23" s="17"/>
      <c r="X23" s="13">
        <f>X22-Y22/Z22</f>
        <v>0.1111111111111111</v>
      </c>
      <c r="Y23" s="13">
        <f>(8*X23)^2-(9*X23)+1</f>
        <v>0.79012345679012341</v>
      </c>
      <c r="Z23" s="13">
        <f>(16*X23)-9</f>
        <v>-7.2222222222222223</v>
      </c>
      <c r="AA23" s="7"/>
      <c r="AB23" s="7"/>
      <c r="AC23" s="7"/>
      <c r="AD23" s="33"/>
      <c r="AE23" s="7"/>
      <c r="AH23" s="15"/>
      <c r="AI23" s="15">
        <f>AI22-AJ22/AK22</f>
        <v>0.125</v>
      </c>
      <c r="AJ23" s="15">
        <f>(7*AI23)^2-(8*AI23)+1</f>
        <v>0.765625</v>
      </c>
      <c r="AK23" s="15">
        <f>(14*AI23)-8</f>
        <v>-6.25</v>
      </c>
    </row>
    <row r="24" spans="2:42" x14ac:dyDescent="0.2">
      <c r="B24" s="8" t="s">
        <v>9</v>
      </c>
      <c r="C24" s="9">
        <f>C19*F21-F19*C21</f>
        <v>0</v>
      </c>
      <c r="D24" s="9">
        <f>D19*F21-F19*D21</f>
        <v>-25</v>
      </c>
      <c r="E24" s="9">
        <f>E19*F21-F19*E21</f>
        <v>0</v>
      </c>
      <c r="F24" s="9">
        <f>F19*F21-F21*F19</f>
        <v>0</v>
      </c>
      <c r="G24" s="9">
        <f>G19*F21-F19*G21</f>
        <v>-25</v>
      </c>
      <c r="H24" s="26"/>
      <c r="I24" s="26"/>
      <c r="J24" s="12"/>
      <c r="L24" s="8" t="s">
        <v>9</v>
      </c>
      <c r="M24" s="9">
        <f>M19*P21-P19*M21</f>
        <v>0</v>
      </c>
      <c r="N24" s="9">
        <f>N19*P21-P19*N21</f>
        <v>-25</v>
      </c>
      <c r="O24" s="9">
        <f>O19*P21-P19*O21</f>
        <v>0</v>
      </c>
      <c r="P24" s="9">
        <f>P19*P21-P21*P19</f>
        <v>0</v>
      </c>
      <c r="Q24" s="9">
        <f>Q19*P21-P19*Q21</f>
        <v>-25</v>
      </c>
      <c r="R24" s="26"/>
      <c r="S24" s="26"/>
      <c r="T24" s="12"/>
      <c r="W24" s="13"/>
      <c r="X24" s="27">
        <f>X23-Y23/Z23</f>
        <v>0.22051282051282051</v>
      </c>
      <c r="Y24" s="27">
        <f>(8*X24)^2-(9*X24)+1</f>
        <v>2.1274424720578566</v>
      </c>
      <c r="Z24" s="27">
        <f>(16*X24)-9</f>
        <v>-5.4717948717948719</v>
      </c>
      <c r="AA24" s="7"/>
      <c r="AB24" s="7"/>
      <c r="AC24" s="7"/>
      <c r="AD24" s="33"/>
      <c r="AE24" s="7"/>
      <c r="AH24" s="15"/>
      <c r="AI24" s="35">
        <f>AI23-AJ23/AK23</f>
        <v>0.2475</v>
      </c>
      <c r="AJ24" s="35">
        <f>(7*AI24)^2-(8*AI24)+1</f>
        <v>2.0215562499999997</v>
      </c>
      <c r="AK24" s="35">
        <f>(14*AI24)-8</f>
        <v>-4.5350000000000001</v>
      </c>
    </row>
    <row r="25" spans="2:42" x14ac:dyDescent="0.2">
      <c r="B25" s="8" t="s">
        <v>19</v>
      </c>
      <c r="C25" s="9">
        <f>C20*F21-F20*C21</f>
        <v>0</v>
      </c>
      <c r="D25" s="9">
        <f>D20*F21-F20*D21</f>
        <v>0</v>
      </c>
      <c r="E25" s="9">
        <f>E20*F21-F20*E21</f>
        <v>-5</v>
      </c>
      <c r="F25" s="9">
        <f>F20*F21-F21*F20</f>
        <v>0</v>
      </c>
      <c r="G25" s="9">
        <f>G20*F21-F20*G21</f>
        <v>-15</v>
      </c>
      <c r="H25" s="26"/>
      <c r="I25" s="26"/>
      <c r="J25" s="12"/>
      <c r="L25" s="8" t="s">
        <v>19</v>
      </c>
      <c r="M25" s="9">
        <f>M20*P21-P20*M21</f>
        <v>0</v>
      </c>
      <c r="N25" s="9">
        <f>N20*P21-P20*N21</f>
        <v>0</v>
      </c>
      <c r="O25" s="9">
        <f>O20*P21-P20*O21</f>
        <v>-5</v>
      </c>
      <c r="P25" s="9">
        <f>P20*P21-P21*P20</f>
        <v>0</v>
      </c>
      <c r="Q25" s="9">
        <f>Q20*P21-P20*Q21</f>
        <v>-15</v>
      </c>
      <c r="R25" s="26"/>
      <c r="S25" s="26"/>
      <c r="T25" s="12"/>
      <c r="W25" s="15"/>
      <c r="X25" s="23">
        <f>X24-Y24/Z24</f>
        <v>0.60931439694326284</v>
      </c>
      <c r="Y25" s="23">
        <f>(8*X25)^2-(9*X25)+1</f>
        <v>19.277068624139886</v>
      </c>
      <c r="Z25" s="23">
        <f>(16*X25)-9</f>
        <v>0.74903035109220539</v>
      </c>
      <c r="AH25" s="15"/>
      <c r="AI25" s="15">
        <f>AI24-AJ24/AK24</f>
        <v>0.69326764057331858</v>
      </c>
      <c r="AJ25" s="15">
        <f>(7*AI25)^2-(8*AI25)+1</f>
        <v>19.004239927252158</v>
      </c>
      <c r="AK25" s="15">
        <f>(14*AI25)-8</f>
        <v>1.7057469680264603</v>
      </c>
    </row>
    <row r="26" spans="2:42" x14ac:dyDescent="0.2">
      <c r="B26" s="37" t="s">
        <v>20</v>
      </c>
      <c r="C26" s="38">
        <f>C21</f>
        <v>0</v>
      </c>
      <c r="D26" s="38">
        <f>D21</f>
        <v>0</v>
      </c>
      <c r="E26" s="38">
        <f>E21</f>
        <v>0</v>
      </c>
      <c r="F26" s="38">
        <f>F21</f>
        <v>5</v>
      </c>
      <c r="G26" s="38">
        <f>G21</f>
        <v>5</v>
      </c>
      <c r="H26" s="39"/>
      <c r="I26" s="39"/>
      <c r="J26" s="40"/>
      <c r="L26" s="37" t="s">
        <v>20</v>
      </c>
      <c r="M26" s="38">
        <f>M21</f>
        <v>0</v>
      </c>
      <c r="N26" s="38">
        <f>N21</f>
        <v>0</v>
      </c>
      <c r="O26" s="38">
        <f>O21</f>
        <v>0</v>
      </c>
      <c r="P26" s="38">
        <f>P21</f>
        <v>5</v>
      </c>
      <c r="Q26" s="38">
        <f>Q21</f>
        <v>5</v>
      </c>
      <c r="R26" s="39"/>
      <c r="S26" s="39"/>
      <c r="T26" s="40"/>
    </row>
    <row r="29" spans="2:42" x14ac:dyDescent="0.2">
      <c r="B29">
        <v>7</v>
      </c>
      <c r="C29" s="6" t="s">
        <v>30</v>
      </c>
      <c r="D29" s="6"/>
      <c r="E29" s="13"/>
      <c r="F29" s="7"/>
      <c r="G29" s="7">
        <v>8</v>
      </c>
      <c r="H29" s="6" t="s">
        <v>31</v>
      </c>
      <c r="I29" s="6"/>
      <c r="J29" s="7"/>
      <c r="K29" s="7"/>
      <c r="L29" s="7"/>
      <c r="M29" s="7"/>
      <c r="N29" s="7"/>
      <c r="P29">
        <v>3</v>
      </c>
      <c r="Q29" s="41" t="s">
        <v>32</v>
      </c>
      <c r="R29" s="41" t="s">
        <v>33</v>
      </c>
      <c r="S29" s="41" t="s">
        <v>34</v>
      </c>
      <c r="T29" s="41" t="s">
        <v>35</v>
      </c>
      <c r="U29" s="41" t="s">
        <v>36</v>
      </c>
      <c r="V29" s="41" t="s">
        <v>37</v>
      </c>
      <c r="Y29">
        <v>4</v>
      </c>
      <c r="Z29" s="41" t="s">
        <v>32</v>
      </c>
      <c r="AA29" s="41" t="s">
        <v>33</v>
      </c>
      <c r="AB29" s="41" t="s">
        <v>34</v>
      </c>
      <c r="AC29" s="41" t="s">
        <v>35</v>
      </c>
      <c r="AD29" s="41" t="s">
        <v>36</v>
      </c>
      <c r="AE29" s="41" t="s">
        <v>37</v>
      </c>
    </row>
    <row r="30" spans="2:42" x14ac:dyDescent="0.2">
      <c r="C30" s="13" t="s">
        <v>38</v>
      </c>
      <c r="D30" s="13"/>
      <c r="E30" s="13"/>
      <c r="F30" s="7"/>
      <c r="G30" s="7"/>
      <c r="H30" s="13" t="s">
        <v>39</v>
      </c>
      <c r="I30" s="13"/>
      <c r="J30" s="7"/>
      <c r="K30" s="7"/>
      <c r="L30" s="7"/>
      <c r="M30" s="7"/>
      <c r="N30" s="7"/>
      <c r="Q30" s="15">
        <v>1</v>
      </c>
      <c r="R30" s="15">
        <v>0.125</v>
      </c>
      <c r="S30" s="15">
        <v>0</v>
      </c>
      <c r="T30" s="15">
        <v>1</v>
      </c>
      <c r="U30" s="15">
        <f t="shared" ref="U30:U37" si="19">S30+2*T30</f>
        <v>2</v>
      </c>
      <c r="V30" s="15">
        <f>T30+X30*U30</f>
        <v>1.25</v>
      </c>
      <c r="W30" s="15" t="s">
        <v>40</v>
      </c>
      <c r="X30" s="15">
        <v>0.125</v>
      </c>
      <c r="Z30" s="15">
        <v>1</v>
      </c>
      <c r="AA30" s="15">
        <v>0.125</v>
      </c>
      <c r="AB30" s="15">
        <v>0</v>
      </c>
      <c r="AC30" s="15">
        <v>1</v>
      </c>
      <c r="AD30" s="15">
        <f>AB30+2*AC30</f>
        <v>2</v>
      </c>
      <c r="AE30" s="15">
        <f>AC30+AG30*AD30</f>
        <v>1.25</v>
      </c>
      <c r="AF30" s="15" t="s">
        <v>40</v>
      </c>
      <c r="AG30" s="15">
        <v>0.125</v>
      </c>
    </row>
    <row r="31" spans="2:42" x14ac:dyDescent="0.2">
      <c r="C31" s="17" t="s">
        <v>41</v>
      </c>
      <c r="D31" s="17"/>
      <c r="E31" s="17"/>
      <c r="F31" s="18"/>
      <c r="G31" s="7"/>
      <c r="H31" s="17"/>
      <c r="I31" s="17"/>
      <c r="J31" s="18"/>
      <c r="K31" s="18"/>
      <c r="L31" s="7"/>
      <c r="M31" s="7"/>
      <c r="N31" s="7"/>
      <c r="Q31" s="15">
        <v>2</v>
      </c>
      <c r="R31" s="15">
        <v>0.25</v>
      </c>
      <c r="S31" s="15">
        <v>0.125</v>
      </c>
      <c r="T31" s="15">
        <f t="shared" ref="T31:T37" si="20">V30</f>
        <v>1.25</v>
      </c>
      <c r="U31" s="15">
        <f t="shared" si="19"/>
        <v>2.625</v>
      </c>
      <c r="V31" s="15">
        <f>T31+X30*U31</f>
        <v>1.578125</v>
      </c>
      <c r="W31" s="15" t="s">
        <v>42</v>
      </c>
      <c r="X31" s="15" t="s">
        <v>43</v>
      </c>
      <c r="Z31" s="15">
        <v>2</v>
      </c>
      <c r="AA31" s="15">
        <v>0.25</v>
      </c>
      <c r="AB31" s="15">
        <v>0.125</v>
      </c>
      <c r="AC31" s="15">
        <f t="shared" ref="AC31:AC37" si="21">AE30</f>
        <v>1.25</v>
      </c>
      <c r="AD31" s="15">
        <f>1+AB31*AC31</f>
        <v>1.15625</v>
      </c>
      <c r="AE31" s="15">
        <f>AC31+AG30*AD31</f>
        <v>1.39453125</v>
      </c>
      <c r="AF31" s="15" t="s">
        <v>42</v>
      </c>
      <c r="AG31" s="15" t="s">
        <v>44</v>
      </c>
    </row>
    <row r="32" spans="2:42" x14ac:dyDescent="0.2">
      <c r="C32" s="17" t="s">
        <v>45</v>
      </c>
      <c r="D32" s="17" t="s">
        <v>46</v>
      </c>
      <c r="E32" s="17" t="s">
        <v>47</v>
      </c>
      <c r="F32" s="17" t="s">
        <v>28</v>
      </c>
      <c r="G32" s="18"/>
      <c r="H32" s="17" t="s">
        <v>10</v>
      </c>
      <c r="I32" s="17" t="s">
        <v>11</v>
      </c>
      <c r="J32" s="21" t="s">
        <v>12</v>
      </c>
      <c r="K32" s="17" t="s">
        <v>13</v>
      </c>
      <c r="L32" s="17" t="s">
        <v>14</v>
      </c>
      <c r="M32" s="13" t="s">
        <v>15</v>
      </c>
      <c r="N32" s="20" t="s">
        <v>16</v>
      </c>
      <c r="Q32" s="15">
        <v>3</v>
      </c>
      <c r="R32" s="15">
        <v>0.375</v>
      </c>
      <c r="S32" s="15">
        <v>0.25</v>
      </c>
      <c r="T32" s="15">
        <f t="shared" si="20"/>
        <v>1.578125</v>
      </c>
      <c r="U32" s="15">
        <f t="shared" si="19"/>
        <v>3.40625</v>
      </c>
      <c r="V32" s="15">
        <f>T32+X30*U32</f>
        <v>2.00390625</v>
      </c>
      <c r="Z32" s="15">
        <v>3</v>
      </c>
      <c r="AA32" s="15">
        <v>0.375</v>
      </c>
      <c r="AB32" s="15">
        <v>0.25</v>
      </c>
      <c r="AC32" s="15">
        <f t="shared" si="21"/>
        <v>1.39453125</v>
      </c>
      <c r="AD32" s="15">
        <f t="shared" ref="AD32:AD37" si="22">1+AB32*AC32</f>
        <v>1.3486328125</v>
      </c>
      <c r="AE32" s="15">
        <f>AC32+AG30*AD32</f>
        <v>1.5631103515625</v>
      </c>
    </row>
    <row r="33" spans="3:33" x14ac:dyDescent="0.2">
      <c r="C33" s="13">
        <v>2</v>
      </c>
      <c r="D33" s="13">
        <f>C33^2-5</f>
        <v>-1</v>
      </c>
      <c r="E33" s="13">
        <f>2*C33</f>
        <v>4</v>
      </c>
      <c r="F33" s="13">
        <f>C37-C36/C37</f>
        <v>1.2360679773137426</v>
      </c>
      <c r="G33" s="7"/>
      <c r="H33" s="13">
        <v>1</v>
      </c>
      <c r="I33" s="13">
        <v>0</v>
      </c>
      <c r="J33" s="13">
        <f>(I33+K33)/2</f>
        <v>1</v>
      </c>
      <c r="K33" s="13">
        <v>2</v>
      </c>
      <c r="L33" s="13">
        <f>I33^3-6*I33^2+11*I33-6</f>
        <v>-6</v>
      </c>
      <c r="M33" s="13">
        <f>J33^3-6*J33^2+11*J33-6</f>
        <v>0</v>
      </c>
      <c r="N33" s="13">
        <f>K33^3-6*K33^2+11*K33-6</f>
        <v>0</v>
      </c>
      <c r="Q33" s="15">
        <v>4</v>
      </c>
      <c r="R33" s="15">
        <v>0.5</v>
      </c>
      <c r="S33" s="15">
        <v>0.375</v>
      </c>
      <c r="T33" s="15">
        <f t="shared" si="20"/>
        <v>2.00390625</v>
      </c>
      <c r="U33" s="15">
        <f t="shared" si="19"/>
        <v>4.3828125</v>
      </c>
      <c r="V33" s="15">
        <f>T33+X30*U33</f>
        <v>2.5517578125</v>
      </c>
      <c r="Z33" s="15">
        <v>4</v>
      </c>
      <c r="AA33" s="15">
        <v>0.5</v>
      </c>
      <c r="AB33" s="15">
        <v>0.375</v>
      </c>
      <c r="AC33" s="15">
        <f t="shared" si="21"/>
        <v>1.5631103515625</v>
      </c>
      <c r="AD33" s="15">
        <f t="shared" si="22"/>
        <v>1.5861663818359375</v>
      </c>
      <c r="AE33" s="15">
        <f>AC33+AG30*AD33</f>
        <v>1.7613811492919922</v>
      </c>
    </row>
    <row r="34" spans="3:33" x14ac:dyDescent="0.2">
      <c r="C34" s="23">
        <f>C33-D33/E33</f>
        <v>2.25</v>
      </c>
      <c r="D34" s="13">
        <f>C34^2-5</f>
        <v>6.25E-2</v>
      </c>
      <c r="E34" s="13">
        <f>2*C34</f>
        <v>4.5</v>
      </c>
      <c r="F34" s="42"/>
      <c r="G34" s="42"/>
      <c r="H34" s="23">
        <v>2</v>
      </c>
      <c r="I34" s="23">
        <f>IF(L33*M33&gt;=0,I33,J33)</f>
        <v>0</v>
      </c>
      <c r="J34" s="23">
        <f>(I34+K34)/2</f>
        <v>0.5</v>
      </c>
      <c r="K34" s="23">
        <f>IF(M33*N33&lt;0,K33,J33)</f>
        <v>1</v>
      </c>
      <c r="L34" s="23">
        <f t="shared" ref="L34:L38" si="23">J34^3-6*J34^2+11*J34-6</f>
        <v>-1.875</v>
      </c>
      <c r="M34" s="23">
        <f>(L34+N34)/2</f>
        <v>20.0625</v>
      </c>
      <c r="N34" s="23">
        <f t="shared" ref="N34:N38" si="24">(7*K34)^2-(8*K34)+1</f>
        <v>42</v>
      </c>
      <c r="Q34" s="15">
        <v>5</v>
      </c>
      <c r="R34" s="15">
        <v>0.625</v>
      </c>
      <c r="S34" s="15">
        <v>0.5</v>
      </c>
      <c r="T34" s="15">
        <f t="shared" si="20"/>
        <v>2.5517578125</v>
      </c>
      <c r="U34" s="15">
        <f t="shared" si="19"/>
        <v>5.603515625</v>
      </c>
      <c r="V34" s="15">
        <f>T34+X30*U34</f>
        <v>3.252197265625</v>
      </c>
      <c r="Z34" s="15">
        <v>5</v>
      </c>
      <c r="AA34" s="15">
        <v>0.625</v>
      </c>
      <c r="AB34" s="15">
        <v>0.5</v>
      </c>
      <c r="AC34" s="15">
        <f t="shared" si="21"/>
        <v>1.7613811492919922</v>
      </c>
      <c r="AD34" s="15">
        <f t="shared" si="22"/>
        <v>1.8806905746459961</v>
      </c>
      <c r="AE34" s="15">
        <f>AC34+AG30*AD34</f>
        <v>1.9964674711227417</v>
      </c>
    </row>
    <row r="35" spans="3:33" x14ac:dyDescent="0.2">
      <c r="C35" s="23">
        <f t="shared" ref="C35:C37" si="25">C34-D34/E34</f>
        <v>2.2361111111111112</v>
      </c>
      <c r="D35" s="13">
        <f t="shared" ref="D35:D37" si="26">C35^2-5</f>
        <v>1.9290123456805475E-4</v>
      </c>
      <c r="E35" s="13">
        <f t="shared" ref="E35:E37" si="27">2*C35</f>
        <v>4.4722222222222223</v>
      </c>
      <c r="F35" s="7"/>
      <c r="G35" s="7"/>
      <c r="H35" s="13">
        <v>3</v>
      </c>
      <c r="I35" s="13">
        <f>IF(L34*M34&lt;0,I34,J34)</f>
        <v>0</v>
      </c>
      <c r="J35" s="13">
        <f>(I35+K35)/2</f>
        <v>0.25</v>
      </c>
      <c r="K35" s="13">
        <f>IF(M34*N34&lt;0,K34,J34)</f>
        <v>0.5</v>
      </c>
      <c r="L35" s="13">
        <f t="shared" si="23"/>
        <v>-3.609375</v>
      </c>
      <c r="M35" s="23">
        <f>(L35+N35)/2</f>
        <v>2.8203125</v>
      </c>
      <c r="N35" s="13">
        <f t="shared" si="24"/>
        <v>9.25</v>
      </c>
      <c r="Q35" s="15">
        <v>6</v>
      </c>
      <c r="R35" s="15">
        <v>0.75</v>
      </c>
      <c r="S35" s="15">
        <v>0.625</v>
      </c>
      <c r="T35" s="15">
        <f t="shared" si="20"/>
        <v>3.252197265625</v>
      </c>
      <c r="U35" s="15">
        <f t="shared" si="19"/>
        <v>7.12939453125</v>
      </c>
      <c r="V35" s="15">
        <f>T35+X30*U35</f>
        <v>4.14337158203125</v>
      </c>
      <c r="W35" s="15" t="s">
        <v>40</v>
      </c>
      <c r="X35" s="15">
        <v>0.5</v>
      </c>
      <c r="Z35" s="15">
        <v>6</v>
      </c>
      <c r="AA35" s="15">
        <v>0.75</v>
      </c>
      <c r="AB35" s="15">
        <v>0.625</v>
      </c>
      <c r="AC35" s="15">
        <f t="shared" si="21"/>
        <v>1.9964674711227417</v>
      </c>
      <c r="AD35" s="15">
        <f t="shared" si="22"/>
        <v>2.2477921694517136</v>
      </c>
      <c r="AE35" s="15">
        <f>AC35+AG30*AD35</f>
        <v>2.2774414923042059</v>
      </c>
      <c r="AF35" s="15" t="s">
        <v>40</v>
      </c>
      <c r="AG35" s="15">
        <v>0.5</v>
      </c>
    </row>
    <row r="36" spans="3:33" x14ac:dyDescent="0.2">
      <c r="C36" s="23">
        <f t="shared" si="25"/>
        <v>2.2360679779158041</v>
      </c>
      <c r="D36" s="13">
        <f t="shared" si="26"/>
        <v>1.8604735529947902E-9</v>
      </c>
      <c r="E36" s="13">
        <f t="shared" si="27"/>
        <v>4.4721359558316083</v>
      </c>
      <c r="H36" s="27">
        <v>4</v>
      </c>
      <c r="I36" s="27">
        <f t="shared" ref="I36:I38" si="28">IF(L35*M35&lt;0,I35,J35)</f>
        <v>0</v>
      </c>
      <c r="J36" s="27">
        <f t="shared" ref="J36:J38" si="29">(I36+K36)/2</f>
        <v>0.125</v>
      </c>
      <c r="K36" s="27">
        <f t="shared" ref="K36:K38" si="30">IF(M35*N35&lt;0,K35,J35)</f>
        <v>0.25</v>
      </c>
      <c r="L36" s="27">
        <f t="shared" si="23"/>
        <v>-4.716796875</v>
      </c>
      <c r="M36" s="27">
        <f t="shared" ref="M36:M38" si="31">(L36+N36)/2</f>
        <v>-1.3271484375</v>
      </c>
      <c r="N36" s="27">
        <f t="shared" si="24"/>
        <v>2.0625</v>
      </c>
      <c r="Q36" s="15">
        <v>7</v>
      </c>
      <c r="R36" s="15">
        <v>0.875</v>
      </c>
      <c r="S36" s="15">
        <v>0.75</v>
      </c>
      <c r="T36" s="15">
        <f t="shared" si="20"/>
        <v>4.14337158203125</v>
      </c>
      <c r="U36" s="15">
        <f t="shared" si="19"/>
        <v>9.0367431640625</v>
      </c>
      <c r="V36" s="15">
        <f>T36+X30*U36</f>
        <v>5.2729644775390625</v>
      </c>
      <c r="W36" s="15" t="s">
        <v>48</v>
      </c>
      <c r="X36" s="15">
        <v>1</v>
      </c>
      <c r="Z36" s="15">
        <v>7</v>
      </c>
      <c r="AA36" s="15">
        <v>0.875</v>
      </c>
      <c r="AB36" s="15">
        <v>0.75</v>
      </c>
      <c r="AC36" s="15">
        <f t="shared" si="21"/>
        <v>2.2774414923042059</v>
      </c>
      <c r="AD36" s="15">
        <f t="shared" si="22"/>
        <v>2.7080811192281544</v>
      </c>
      <c r="AE36" s="15">
        <f>AC36+AG30*AD36</f>
        <v>2.6159516322077252</v>
      </c>
      <c r="AF36" s="15" t="s">
        <v>48</v>
      </c>
      <c r="AG36" s="15">
        <v>1</v>
      </c>
    </row>
    <row r="37" spans="3:33" x14ac:dyDescent="0.2">
      <c r="C37" s="27">
        <f t="shared" si="25"/>
        <v>2.2360679774997898</v>
      </c>
      <c r="D37" s="27">
        <f t="shared" si="26"/>
        <v>0</v>
      </c>
      <c r="E37" s="27">
        <f t="shared" si="27"/>
        <v>4.4721359549995796</v>
      </c>
      <c r="H37" s="13">
        <v>5</v>
      </c>
      <c r="I37" s="13">
        <f t="shared" si="28"/>
        <v>0.125</v>
      </c>
      <c r="J37" s="13">
        <f t="shared" si="29"/>
        <v>0.1875</v>
      </c>
      <c r="K37" s="13">
        <f t="shared" si="30"/>
        <v>0.25</v>
      </c>
      <c r="L37" s="13">
        <f t="shared" si="23"/>
        <v>-4.141845703125</v>
      </c>
      <c r="M37" s="23">
        <f t="shared" si="31"/>
        <v>-1.0396728515625</v>
      </c>
      <c r="N37" s="13">
        <f t="shared" si="24"/>
        <v>2.0625</v>
      </c>
      <c r="Q37" s="35">
        <v>8</v>
      </c>
      <c r="R37" s="35">
        <v>1</v>
      </c>
      <c r="S37" s="35">
        <v>0.875</v>
      </c>
      <c r="T37" s="35">
        <f t="shared" si="20"/>
        <v>5.2729644775390625</v>
      </c>
      <c r="U37" s="35">
        <f t="shared" si="19"/>
        <v>11.420928955078125</v>
      </c>
      <c r="V37" s="35">
        <f>T37+X30*U37</f>
        <v>6.7005805969238281</v>
      </c>
      <c r="Z37" s="35">
        <v>8</v>
      </c>
      <c r="AA37" s="35">
        <v>1</v>
      </c>
      <c r="AB37" s="35">
        <v>0.875</v>
      </c>
      <c r="AC37" s="35">
        <f t="shared" si="21"/>
        <v>2.6159516322077252</v>
      </c>
      <c r="AD37" s="35">
        <f t="shared" si="22"/>
        <v>3.2889576781817595</v>
      </c>
      <c r="AE37" s="35">
        <f>AC37+AG30*AD37</f>
        <v>3.0270713419804451</v>
      </c>
    </row>
    <row r="38" spans="3:33" x14ac:dyDescent="0.2">
      <c r="H38" s="13">
        <v>6</v>
      </c>
      <c r="I38" s="13">
        <f t="shared" si="28"/>
        <v>0.1875</v>
      </c>
      <c r="J38" s="13">
        <f t="shared" si="29"/>
        <v>0.21875</v>
      </c>
      <c r="K38" s="13">
        <f t="shared" si="30"/>
        <v>0.25</v>
      </c>
      <c r="L38" s="13">
        <f t="shared" si="23"/>
        <v>-3.870391845703125</v>
      </c>
      <c r="M38" s="23">
        <f t="shared" si="31"/>
        <v>-0.9039459228515625</v>
      </c>
      <c r="N38" s="13">
        <f t="shared" si="24"/>
        <v>2.0625</v>
      </c>
    </row>
    <row r="39" spans="3:33" x14ac:dyDescent="0.2">
      <c r="Q39" s="15" t="s">
        <v>32</v>
      </c>
      <c r="R39" s="15" t="s">
        <v>12</v>
      </c>
      <c r="S39" s="15" t="s">
        <v>37</v>
      </c>
      <c r="T39" s="15" t="s">
        <v>49</v>
      </c>
      <c r="U39" s="15" t="s">
        <v>50</v>
      </c>
      <c r="V39" s="15" t="s">
        <v>51</v>
      </c>
      <c r="W39" s="15" t="s">
        <v>52</v>
      </c>
      <c r="Z39" s="15" t="s">
        <v>32</v>
      </c>
      <c r="AA39" s="15" t="s">
        <v>12</v>
      </c>
      <c r="AB39" s="15" t="s">
        <v>37</v>
      </c>
      <c r="AC39" s="15" t="s">
        <v>49</v>
      </c>
      <c r="AD39" s="15" t="s">
        <v>50</v>
      </c>
      <c r="AE39" s="15" t="s">
        <v>51</v>
      </c>
      <c r="AF39" s="15" t="s">
        <v>52</v>
      </c>
    </row>
    <row r="40" spans="3:33" x14ac:dyDescent="0.2">
      <c r="Q40" s="15">
        <v>0</v>
      </c>
      <c r="R40" s="15">
        <v>0</v>
      </c>
      <c r="S40" s="15">
        <v>1</v>
      </c>
      <c r="T40" s="15">
        <f>R40+2*S40</f>
        <v>2</v>
      </c>
      <c r="U40" s="15">
        <f>(R40+0.5*X35)+(2*S40+0.5*X35*T40)</f>
        <v>2.75</v>
      </c>
      <c r="V40" s="15">
        <f>(R40+0.5*X35)+(2*S40+0.5*X35*U40)</f>
        <v>2.9375</v>
      </c>
      <c r="W40" s="35">
        <f>(R40+X35)+(2*S40+X35*V40)</f>
        <v>3.96875</v>
      </c>
      <c r="Z40" s="15">
        <v>0</v>
      </c>
      <c r="AA40" s="15">
        <v>0</v>
      </c>
      <c r="AB40" s="15">
        <v>1</v>
      </c>
      <c r="AC40" s="15">
        <f>1+AA40*AB40</f>
        <v>1</v>
      </c>
      <c r="AD40" s="15">
        <f>1+(AA40+0.5*AG35)*(AB40+0.5*AG35*AC40)</f>
        <v>1.3125</v>
      </c>
      <c r="AE40" s="15">
        <f>1+(AA40+0.5*AG35)*(AB40+0.5*AG35*AD40)</f>
        <v>1.33203125</v>
      </c>
      <c r="AF40" s="35">
        <f>1+(AA40+AG35)*(AB40+AG35*AE40)</f>
        <v>1.8330078125</v>
      </c>
    </row>
    <row r="41" spans="3:33" x14ac:dyDescent="0.2">
      <c r="D41" s="16" t="s">
        <v>53</v>
      </c>
      <c r="Q41" s="15">
        <v>1</v>
      </c>
      <c r="R41" s="15">
        <f>R40+X35</f>
        <v>0.5</v>
      </c>
      <c r="S41" s="15">
        <f>S40+X35*(T40+2*U40+2*V40+W40)/6</f>
        <v>2.4453125</v>
      </c>
      <c r="T41" s="15">
        <f>R41+2*S41</f>
        <v>5.390625</v>
      </c>
      <c r="U41" s="15">
        <f>(R41+0.5*X35)+(2*S41+0.5*X35*T41)</f>
        <v>6.98828125</v>
      </c>
      <c r="V41" s="15">
        <f>(R41+0.5*X35)+(2*S41+0.5*X35*U41)</f>
        <v>7.3876953125</v>
      </c>
      <c r="W41" s="35">
        <f>(R41+X35)+(2*S41+X35*V41)</f>
        <v>9.58447265625</v>
      </c>
      <c r="Z41" s="15">
        <v>1</v>
      </c>
      <c r="AA41" s="15">
        <f>AA40+AG35</f>
        <v>0.5</v>
      </c>
      <c r="AB41" s="15">
        <f>AB40+AG35*(AC40+2*AD40+2*AE40+AF40)/6</f>
        <v>1.6768391927083335</v>
      </c>
      <c r="AC41" s="15">
        <f>1+AA41*AB41</f>
        <v>1.8384195963541667</v>
      </c>
      <c r="AD41" s="15">
        <f>1+(AA41+0.5*AG35)*(AB41+0.5*AG35*AC41)</f>
        <v>2.6023330688476562</v>
      </c>
      <c r="AE41" s="15">
        <f>1+(AA41+0.5*AG35)*(AB41+0.5*AG35*AD41)</f>
        <v>2.7455668449401855</v>
      </c>
      <c r="AF41" s="35">
        <f>(AA41+AG35)+(AB41+AG35*AE41)</f>
        <v>4.0496226151784267</v>
      </c>
    </row>
    <row r="42" spans="3:33" x14ac:dyDescent="0.2">
      <c r="C42" s="15">
        <v>1</v>
      </c>
      <c r="D42" s="43" t="s">
        <v>54</v>
      </c>
      <c r="E42" s="43"/>
      <c r="F42" s="43"/>
      <c r="G42" s="43"/>
      <c r="H42" s="43"/>
      <c r="Q42" s="15">
        <v>2</v>
      </c>
      <c r="R42" s="15">
        <f>R41+X35</f>
        <v>1</v>
      </c>
      <c r="S42" s="15">
        <f>S41+X35*(T41+2*U41+2*V41+W41)/6</f>
        <v>6.0892333984375</v>
      </c>
      <c r="T42" s="15">
        <f>R42+2*S42</f>
        <v>13.178466796875</v>
      </c>
      <c r="U42" s="15">
        <f>(R42+0.5*X35)+(2*S42+0.5*X35*T42)</f>
        <v>16.72308349609375</v>
      </c>
      <c r="V42" s="15">
        <f>(R42+0.5*X35)+(2*S42+0.5*X35*U42)</f>
        <v>17.609237670898438</v>
      </c>
      <c r="W42" s="35">
        <f>(R42+X35)+(2*S42+X35*V42)</f>
        <v>22.483085632324219</v>
      </c>
      <c r="Z42" s="15">
        <v>2</v>
      </c>
      <c r="AA42" s="15">
        <f>AA41+AG35</f>
        <v>1</v>
      </c>
      <c r="AB42" s="15">
        <f>AB41+AG35*(AC41+2*AD41+2*AE41+AF41)/6</f>
        <v>3.0588260293006897</v>
      </c>
      <c r="AC42" s="15">
        <f>1+AA42*AB42</f>
        <v>4.0588260293006897</v>
      </c>
      <c r="AD42" s="15">
        <f>1+(AA42+0.5*AG35)*(AB42+0.5*AG35*AC42)</f>
        <v>6.0919156707823277</v>
      </c>
      <c r="AE42" s="15">
        <f>1+(AA42+0.5*AG35)*(AB42+0.5*AG35*AD42)</f>
        <v>6.7272561837453395</v>
      </c>
      <c r="AF42" s="35">
        <f>(AA42+AG35)+(AB42+AG35*AE42)</f>
        <v>7.9224541211733595</v>
      </c>
    </row>
    <row r="43" spans="3:33" x14ac:dyDescent="0.2">
      <c r="C43" s="15">
        <v>2</v>
      </c>
      <c r="D43" s="44" t="s">
        <v>55</v>
      </c>
      <c r="E43" s="44"/>
      <c r="F43" s="44"/>
      <c r="G43" s="44"/>
      <c r="H43" s="44"/>
    </row>
    <row r="44" spans="3:33" x14ac:dyDescent="0.2">
      <c r="C44" s="15">
        <v>3</v>
      </c>
      <c r="D44" s="44" t="s">
        <v>56</v>
      </c>
      <c r="E44" s="44"/>
      <c r="F44" s="44"/>
      <c r="G44" s="44"/>
      <c r="H44" s="44"/>
    </row>
    <row r="45" spans="3:33" x14ac:dyDescent="0.2">
      <c r="C45" s="15">
        <v>4</v>
      </c>
      <c r="D45" s="44" t="s">
        <v>57</v>
      </c>
      <c r="E45" s="44"/>
      <c r="F45" s="44"/>
      <c r="G45" s="44"/>
      <c r="H45" s="44"/>
    </row>
    <row r="46" spans="3:33" x14ac:dyDescent="0.2">
      <c r="C46" s="15">
        <v>5</v>
      </c>
      <c r="D46" s="44" t="s">
        <v>58</v>
      </c>
      <c r="E46" s="44"/>
      <c r="F46" s="44"/>
      <c r="G46" s="44"/>
      <c r="H46" s="44"/>
    </row>
    <row r="47" spans="3:33" x14ac:dyDescent="0.2">
      <c r="C47" s="15">
        <v>6</v>
      </c>
      <c r="D47" s="44" t="s">
        <v>59</v>
      </c>
      <c r="E47" s="44"/>
      <c r="F47" s="44"/>
      <c r="G47" s="44"/>
      <c r="H47" s="44"/>
    </row>
    <row r="48" spans="3:33" x14ac:dyDescent="0.2">
      <c r="C48" s="15">
        <v>7</v>
      </c>
      <c r="D48" s="44" t="s">
        <v>60</v>
      </c>
      <c r="E48" s="44"/>
      <c r="F48" s="44"/>
      <c r="G48" s="44"/>
      <c r="H48" s="44"/>
    </row>
    <row r="49" spans="3:8" x14ac:dyDescent="0.2">
      <c r="C49" s="15">
        <v>8</v>
      </c>
      <c r="D49" s="44" t="s">
        <v>61</v>
      </c>
      <c r="E49" s="44"/>
      <c r="F49" s="44"/>
      <c r="G49" s="44"/>
      <c r="H49" s="44"/>
    </row>
  </sheetData>
  <mergeCells count="24">
    <mergeCell ref="D44:H44"/>
    <mergeCell ref="D45:H45"/>
    <mergeCell ref="D46:H46"/>
    <mergeCell ref="D47:H47"/>
    <mergeCell ref="D48:H48"/>
    <mergeCell ref="D49:H49"/>
    <mergeCell ref="H23:I26"/>
    <mergeCell ref="R23:S26"/>
    <mergeCell ref="C29:D29"/>
    <mergeCell ref="H29:I29"/>
    <mergeCell ref="D42:H42"/>
    <mergeCell ref="D43:H43"/>
    <mergeCell ref="H13:I16"/>
    <mergeCell ref="R13:S16"/>
    <mergeCell ref="H18:I21"/>
    <mergeCell ref="R18:S21"/>
    <mergeCell ref="W19:AE19"/>
    <mergeCell ref="AH19:AP19"/>
    <mergeCell ref="B1:H1"/>
    <mergeCell ref="L1:R1"/>
    <mergeCell ref="W1:X1"/>
    <mergeCell ref="AH1:AI1"/>
    <mergeCell ref="H8:I11"/>
    <mergeCell ref="R8:S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2018-07-11T03:41:39Z</dcterms:created>
  <dcterms:modified xsi:type="dcterms:W3CDTF">2018-07-11T03:42:47Z</dcterms:modified>
</cp:coreProperties>
</file>