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xr:revisionPtr revIDLastSave="0" documentId="11_769FE53AAA40E23481DDAADF478CE4316BA6978C" xr6:coauthVersionLast="45" xr6:coauthVersionMax="45" xr10:uidLastSave="{00000000-0000-0000-0000-000000000000}"/>
  <bookViews>
    <workbookView xWindow="0" yWindow="0" windowWidth="16384" windowHeight="8192" tabRatio="500" firstSheet="1" xr2:uid="{00000000-000D-0000-FFFF-FFFF00000000}"/>
  </bookViews>
  <sheets>
    <sheet name="Mitarbeiterliste" sheetId="1" r:id="rId1"/>
    <sheet name="Parameter" sheetId="2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6" i="1" l="1"/>
  <c r="B24" i="1"/>
  <c r="B23" i="1" s="1"/>
  <c r="O23" i="1"/>
  <c r="J25" i="1"/>
  <c r="J24" i="1"/>
  <c r="E23" i="1"/>
</calcChain>
</file>

<file path=xl/sharedStrings.xml><?xml version="1.0" encoding="utf-8"?>
<sst xmlns="http://schemas.openxmlformats.org/spreadsheetml/2006/main" count="257" uniqueCount="158">
  <si>
    <t>ID</t>
  </si>
  <si>
    <t>Name</t>
  </si>
  <si>
    <t>Personalnummer</t>
  </si>
  <si>
    <t>Geburtsdatum</t>
  </si>
  <si>
    <t>Alter</t>
  </si>
  <si>
    <t>Adresse</t>
  </si>
  <si>
    <t>Abteilung</t>
  </si>
  <si>
    <t>Telefonnummer</t>
  </si>
  <si>
    <t>Anstellungsverhältnis</t>
  </si>
  <si>
    <t>Geschlecht (m/w/d)</t>
  </si>
  <si>
    <t>Führerschein</t>
  </si>
  <si>
    <t>Religion</t>
  </si>
  <si>
    <t>Krankenkasse</t>
  </si>
  <si>
    <t>Familienstand</t>
  </si>
  <si>
    <t>Gehalt</t>
  </si>
  <si>
    <t>E-Mail</t>
  </si>
  <si>
    <t>Vorgesetzter</t>
  </si>
  <si>
    <t>Eintrittsdatum</t>
  </si>
  <si>
    <t>Hans Werner</t>
  </si>
  <si>
    <t>Musterweg 32</t>
  </si>
  <si>
    <t>Politik</t>
  </si>
  <si>
    <t>0174 184646</t>
  </si>
  <si>
    <t>CEO</t>
  </si>
  <si>
    <t>d</t>
  </si>
  <si>
    <t>BE</t>
  </si>
  <si>
    <t>Atheist</t>
  </si>
  <si>
    <t>AKO</t>
  </si>
  <si>
    <t>Verheiratet</t>
  </si>
  <si>
    <t>Hans.Werner@BRDGmbH.de</t>
  </si>
  <si>
    <t>Wilhelm</t>
  </si>
  <si>
    <t>Bremer Herrstraße 69</t>
  </si>
  <si>
    <t>Vertrieb</t>
  </si>
  <si>
    <t>0164 9759375</t>
  </si>
  <si>
    <t>Angestellter</t>
  </si>
  <si>
    <t>m</t>
  </si>
  <si>
    <t>Nein</t>
  </si>
  <si>
    <t>Katholisch</t>
  </si>
  <si>
    <t>AOK</t>
  </si>
  <si>
    <t>W.Skrim@powerfulmininggmbhincorporated.co.uk</t>
  </si>
  <si>
    <t>Horst Hopst</t>
  </si>
  <si>
    <t>Charles Darwin</t>
  </si>
  <si>
    <t>Rankenfußkrebs Straße 2</t>
  </si>
  <si>
    <t>Systemanalyse</t>
  </si>
  <si>
    <t>0172 5151850</t>
  </si>
  <si>
    <t>Unbefristet</t>
  </si>
  <si>
    <t>DE, T</t>
  </si>
  <si>
    <t>Evolution</t>
  </si>
  <si>
    <t>CharlsDarwin@Evolotionäre.com</t>
  </si>
  <si>
    <t>Optimus Prime</t>
  </si>
  <si>
    <t>Heinrich Marsen</t>
  </si>
  <si>
    <t>Mohnblumenweg 7</t>
  </si>
  <si>
    <t>0423 16780</t>
  </si>
  <si>
    <t>N</t>
  </si>
  <si>
    <t>Evangelisch</t>
  </si>
  <si>
    <t>HKKK</t>
  </si>
  <si>
    <t>h.stock@deine.firma.de</t>
  </si>
  <si>
    <t>T.Reichelt</t>
  </si>
  <si>
    <t>Friedhelm Meis</t>
  </si>
  <si>
    <t>Blumenstraße 13</t>
  </si>
  <si>
    <t>Vetrieb</t>
  </si>
  <si>
    <t>0160 63398</t>
  </si>
  <si>
    <t>L</t>
  </si>
  <si>
    <t>HkK</t>
  </si>
  <si>
    <t>Friedhelm@yahoo.de</t>
  </si>
  <si>
    <t>Jürgen Werner</t>
  </si>
  <si>
    <t>Jürgensstraße 66</t>
  </si>
  <si>
    <t>Verlag</t>
  </si>
  <si>
    <t>0179 668934</t>
  </si>
  <si>
    <t>k/A</t>
  </si>
  <si>
    <t>BKK</t>
  </si>
  <si>
    <t>Ledig</t>
  </si>
  <si>
    <t>Jürgen.Werner21@gmail.com</t>
  </si>
  <si>
    <t>James Dean</t>
  </si>
  <si>
    <t>Königsstraße 34</t>
  </si>
  <si>
    <t>IT</t>
  </si>
  <si>
    <t>0170 92830291</t>
  </si>
  <si>
    <t>Vorstandsvorsitzender</t>
  </si>
  <si>
    <t>B</t>
  </si>
  <si>
    <t xml:space="preserve">Die Techniker </t>
  </si>
  <si>
    <t>Verwitwet</t>
  </si>
  <si>
    <t>jamesdean@deanmangment.com</t>
  </si>
  <si>
    <t>Obama</t>
  </si>
  <si>
    <t>Insa Hailbrog</t>
  </si>
  <si>
    <t>Bremer Heerstraße 31</t>
  </si>
  <si>
    <t>Marketing</t>
  </si>
  <si>
    <t>0179 5418384</t>
  </si>
  <si>
    <t>unbefristet</t>
  </si>
  <si>
    <t>w</t>
  </si>
  <si>
    <t>insa.homburg@ewetel.net</t>
  </si>
  <si>
    <t>Karl Friedrich</t>
  </si>
  <si>
    <t>Hauptstrasse 149</t>
  </si>
  <si>
    <t>HR</t>
  </si>
  <si>
    <t>0174 56789</t>
  </si>
  <si>
    <t>CE</t>
  </si>
  <si>
    <t>Kath.</t>
  </si>
  <si>
    <t>kar.a@gm.de</t>
  </si>
  <si>
    <t>Johan Evan Straße 2</t>
  </si>
  <si>
    <t>0142 9875935</t>
  </si>
  <si>
    <t>Abteilungsleiter IT</t>
  </si>
  <si>
    <t>IHK</t>
  </si>
  <si>
    <t>HH@powerfulmininggmbhincorporated.co.uk</t>
  </si>
  <si>
    <t>Dietmar Jung</t>
  </si>
  <si>
    <t>Koppelweg 22</t>
  </si>
  <si>
    <t>HR Payroll</t>
  </si>
  <si>
    <t>0172 4673599</t>
  </si>
  <si>
    <t>BE,C</t>
  </si>
  <si>
    <t>BarmerGEK</t>
  </si>
  <si>
    <t>dietmar.jung@hotmail.de</t>
  </si>
  <si>
    <t>Manfred Bohles</t>
  </si>
  <si>
    <t>0179 5483254</t>
  </si>
  <si>
    <t>manfred.homburg@gmail.com</t>
  </si>
  <si>
    <t>Markus Markward</t>
  </si>
  <si>
    <t>Marienweg 4</t>
  </si>
  <si>
    <t>0432 342342</t>
  </si>
  <si>
    <t>markus@powerfulmininggmbh.co.uk</t>
  </si>
  <si>
    <t>Dieter Hausmann</t>
  </si>
  <si>
    <t>Thorsten Holz</t>
  </si>
  <si>
    <t>Am Stern 3 </t>
  </si>
  <si>
    <t>Geschäftsführer</t>
  </si>
  <si>
    <t>1522 175678</t>
  </si>
  <si>
    <t>befristet</t>
  </si>
  <si>
    <t>T.H.@gmail.com</t>
  </si>
  <si>
    <t>Dieter Mehrbach</t>
  </si>
  <si>
    <t>Bremer Straße 33</t>
  </si>
  <si>
    <t>0178 887778</t>
  </si>
  <si>
    <t>TKK</t>
  </si>
  <si>
    <t>mehrbach@spezialsoftware.de</t>
  </si>
  <si>
    <t>Klaus Dieter</t>
  </si>
  <si>
    <t>Verdener Straße 475</t>
  </si>
  <si>
    <t>Facility Management</t>
  </si>
  <si>
    <t>0421 252535</t>
  </si>
  <si>
    <t>IKK</t>
  </si>
  <si>
    <t>klaus.dieter@uni-eldorado.de</t>
  </si>
  <si>
    <t>Werner Meier</t>
  </si>
  <si>
    <t>Ali Memanadi</t>
  </si>
  <si>
    <t>Bremer Straße 21</t>
  </si>
  <si>
    <t>1631 234567</t>
  </si>
  <si>
    <t>ali.m8@gmail.com</t>
  </si>
  <si>
    <t>Rainer Zufall</t>
  </si>
  <si>
    <t>Ligusterweg 12</t>
  </si>
  <si>
    <t>0176 45900631</t>
  </si>
  <si>
    <t>Praktikant</t>
  </si>
  <si>
    <t>Mystischer Christ</t>
  </si>
  <si>
    <t>HKK</t>
  </si>
  <si>
    <t>lol@familienfreundlicher.de</t>
  </si>
  <si>
    <t>Klaus Peter</t>
  </si>
  <si>
    <t>Timo Makler</t>
  </si>
  <si>
    <t>Teststraße 1</t>
  </si>
  <si>
    <t>0363 123456789</t>
  </si>
  <si>
    <t>test@testemail.de</t>
  </si>
  <si>
    <t>Heinz</t>
  </si>
  <si>
    <t>Ältester Mitarbeiter</t>
  </si>
  <si>
    <t>Durchschnittsalter</t>
  </si>
  <si>
    <t>Prozentuale Geschlechterverteilung</t>
  </si>
  <si>
    <t>Gehalt Gesamt</t>
  </si>
  <si>
    <t>Männlich</t>
  </si>
  <si>
    <t>Weiblich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</si>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</sst>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Font="1" applyFill="1" applyBorder="1" applyAlignment="1"/>
    <xf numFmtId="0" fontId="4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4" fontId="5" fillId="3" borderId="1" xfId="0" applyNumberFormat="1" applyFont="1" applyFill="1" applyBorder="1" applyAlignment="1">
      <alignment horizontal="left" vertical="center"/>
    </xf>
    <xf numFmtId="3" fontId="5" fillId="3" borderId="1" xfId="0" applyNumberFormat="1" applyFont="1" applyFill="1" applyBorder="1" applyAlignment="1">
      <alignment horizontal="left" vertical="center"/>
    </xf>
    <xf numFmtId="0" fontId="3" fillId="3" borderId="1" xfId="2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left" vertical="center"/>
    </xf>
    <xf numFmtId="0" fontId="3" fillId="0" borderId="1" xfId="2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4" fontId="5" fillId="3" borderId="3" xfId="0" applyNumberFormat="1" applyFont="1" applyFill="1" applyBorder="1" applyAlignment="1">
      <alignment horizontal="left" vertical="center"/>
    </xf>
    <xf numFmtId="3" fontId="5" fillId="3" borderId="3" xfId="0" applyNumberFormat="1" applyFont="1" applyFill="1" applyBorder="1" applyAlignment="1">
      <alignment horizontal="left" vertical="center"/>
    </xf>
    <xf numFmtId="0" fontId="3" fillId="3" borderId="3" xfId="2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6" fillId="4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3" fontId="0" fillId="0" borderId="0" xfId="0" applyNumberFormat="1" applyFont="1" applyFill="1" applyAlignment="1">
      <alignment horizontal="left" wrapText="1"/>
    </xf>
    <xf numFmtId="2" fontId="6" fillId="4" borderId="0" xfId="0" applyNumberFormat="1" applyFont="1" applyFill="1" applyAlignment="1">
      <alignment horizontal="left"/>
    </xf>
    <xf numFmtId="2" fontId="6" fillId="5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3">
    <cellStyle name="Erklärender Text" xfId="1" builtinId="53" customBuiltin="1"/>
    <cellStyle name="Hyperlink" xfId="2" xr:uid="{00000000-000B-0000-0000-000008000000}"/>
    <cellStyle name="Standard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9" formatCode="dd/mm/yyyy"/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3" formatCode="#,##0"/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9" formatCode="dd/mm/yyyy"/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alignment horizontal="left" vertical="center" inden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charset val="1"/>
        <scheme val="none"/>
      </font>
      <fill>
        <patternFill patternType="solid">
          <fgColor rgb="FF4472C4"/>
          <bgColor rgb="FF4472C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Geschlechterverteilung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Datenreihen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F3-46BA-B2A6-C52D792C43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F3-46BA-B2A6-C52D792C43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F3-46BA-B2A6-C52D792C43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Mitarbeiterliste!$I$24:$I$26</c:f>
              <c:strCache>
                <c:ptCount val="3"/>
                <c:pt idx="0">
                  <c:v>Männlich</c:v>
                </c:pt>
                <c:pt idx="1">
                  <c:v>Weiblich</c:v>
                </c:pt>
                <c:pt idx="2">
                  <c:v>Divers</c:v>
                </c:pt>
              </c:strCache>
            </c:strRef>
          </c:cat>
          <c:val>
            <c:numRef>
              <c:f>Mitarbeiterliste!$J$24:$J$26</c:f>
              <c:numCache>
                <c:formatCode>0.00</c:formatCode>
                <c:ptCount val="3"/>
                <c:pt idx="0">
                  <c:v>68.421052631578945</c:v>
                </c:pt>
                <c:pt idx="1">
                  <c:v>5.2631578947368416</c:v>
                </c:pt>
                <c:pt idx="2">
                  <c:v>26.315789473684209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4-447B-B2F0-5BF1900AB4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26</xdr:row>
      <xdr:rowOff>123825</xdr:rowOff>
    </xdr:from>
    <xdr:to>
      <xdr:col>10</xdr:col>
      <xdr:colOff>971550</xdr:colOff>
      <xdr:row>41</xdr:row>
      <xdr:rowOff>9525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31B46F1-6233-4DF4-B0F5-BAB4FFF29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98A22-5F0F-436F-B06F-89A40B75756C}" name="Tabelle1" displayName="Tabelle1" ref="A1:R20" totalsRowShown="0" headerRowDxfId="22" dataDxfId="21" headerRowBorderDxfId="19" tableBorderDxfId="20" totalsRowBorderDxfId="18">
  <autoFilter ref="A1:R20" xr:uid="{34D18908-7C8F-4F4E-96B7-E311BAFCB447}"/>
  <sortState xmlns:xlrd2="http://schemas.microsoft.com/office/spreadsheetml/2017/richdata2" ref="A2:R20">
    <sortCondition ref="C1:C20"/>
  </sortState>
  <tableColumns count="18">
    <tableColumn id="1" xr3:uid="{50BFB3B6-D78A-4EB8-8148-A6410B0A2663}" name="ID" dataDxfId="17"/>
    <tableColumn id="2" xr3:uid="{11CFC661-B56F-4676-8BFC-2B5F5D511764}" name="Name" dataDxfId="16"/>
    <tableColumn id="3" xr3:uid="{8CB102CD-8C59-424D-BD0B-18D06AD9C57C}" name="Personalnummer" dataDxfId="15"/>
    <tableColumn id="4" xr3:uid="{1CC9FA7D-928A-488B-8DAE-D3A8AB96EB7F}" name="Geburtsdatum" dataDxfId="14"/>
    <tableColumn id="5" xr3:uid="{6C24F2B7-F330-422D-ADB5-4F45D72DCA54}" name="Alter" dataDxfId="13"/>
    <tableColumn id="6" xr3:uid="{34A9870E-08E4-449C-8762-2A0648EFFC65}" name="Adresse" dataDxfId="12"/>
    <tableColumn id="7" xr3:uid="{35028F50-B190-4543-8438-66B3585A32BC}" name="Abteilung" dataDxfId="11"/>
    <tableColumn id="8" xr3:uid="{A4FC8605-C5CB-4E6E-98CE-18ED0E4C2162}" name="Telefonnummer" dataDxfId="10"/>
    <tableColumn id="9" xr3:uid="{323DF7DC-6E5C-4E50-937D-A8E431891B63}" name="Anstellungsverhältnis" dataDxfId="9"/>
    <tableColumn id="10" xr3:uid="{AF097E52-DEB0-48A2-8324-CFA51E8786ED}" name="Geschlecht (m/w/d)" dataDxfId="8"/>
    <tableColumn id="11" xr3:uid="{73C848B0-347A-474D-A4F6-682C4272578E}" name="Führerschein" dataDxfId="7"/>
    <tableColumn id="12" xr3:uid="{DC617D2E-D892-481D-A44B-57739B39EF84}" name="Religion" dataDxfId="6"/>
    <tableColumn id="13" xr3:uid="{B9AA4513-EE6D-4CF2-95FD-A8279D282688}" name="Krankenkasse" dataDxfId="5"/>
    <tableColumn id="14" xr3:uid="{A3AC32D7-C8CE-40E4-8E5C-EB5F0BD8925D}" name="Familienstand" dataDxfId="4"/>
    <tableColumn id="15" xr3:uid="{4C6358C4-3FF6-4416-9987-DE92E553C93A}" name="Gehalt" dataDxfId="3"/>
    <tableColumn id="16" xr3:uid="{007C562B-D490-4C18-B62B-E1D71864B9B9}" name="E-Mail" dataDxfId="2" dataCellStyle="Hyperlink"/>
    <tableColumn id="17" xr3:uid="{B0B9305E-C068-44A3-BE74-F016C0B8632F}" name="Vorgesetzter" dataDxfId="1"/>
    <tableColumn id="18" xr3:uid="{A537298F-8EE8-492B-AAEC-3A42CB85A6D8}" name="Eintritts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sDarwin@Evolotion&#228;re.com" TargetMode="External"/><Relationship Id="rId13" Type="http://schemas.openxmlformats.org/officeDocument/2006/relationships/hyperlink" Target="mailto:markus@powerfulmininggmbh.co.uk" TargetMode="External"/><Relationship Id="rId18" Type="http://schemas.openxmlformats.org/officeDocument/2006/relationships/hyperlink" Target="mailto:h.stock@deine.firma.de" TargetMode="External"/><Relationship Id="rId3" Type="http://schemas.openxmlformats.org/officeDocument/2006/relationships/hyperlink" Target="mailto:J&#252;rgen.Werner21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amesdean@deanmangment.com" TargetMode="External"/><Relationship Id="rId12" Type="http://schemas.openxmlformats.org/officeDocument/2006/relationships/hyperlink" Target="mailto:klaus.dieter@uni-eldorado.de" TargetMode="External"/><Relationship Id="rId17" Type="http://schemas.openxmlformats.org/officeDocument/2006/relationships/hyperlink" Target="mailto:insa.homburg@ewetel.net" TargetMode="External"/><Relationship Id="rId2" Type="http://schemas.openxmlformats.org/officeDocument/2006/relationships/hyperlink" Target="mailto:Friedhelm@yahoo.de" TargetMode="External"/><Relationship Id="rId16" Type="http://schemas.openxmlformats.org/officeDocument/2006/relationships/hyperlink" Target="mailto:manfred.homburg@gmail.com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mehrbach@spezialsoftware.de" TargetMode="External"/><Relationship Id="rId6" Type="http://schemas.openxmlformats.org/officeDocument/2006/relationships/hyperlink" Target="mailto:lol@familienfreundlicher.de" TargetMode="External"/><Relationship Id="rId11" Type="http://schemas.openxmlformats.org/officeDocument/2006/relationships/hyperlink" Target="mailto:HH@powerfulmininggmbhincorporated.co.uk" TargetMode="External"/><Relationship Id="rId5" Type="http://schemas.openxmlformats.org/officeDocument/2006/relationships/hyperlink" Target="mailto:Hans.Werner@BRDGmbH.de" TargetMode="External"/><Relationship Id="rId15" Type="http://schemas.openxmlformats.org/officeDocument/2006/relationships/hyperlink" Target="mailto:ali.m8@gmail.com" TargetMode="External"/><Relationship Id="rId10" Type="http://schemas.openxmlformats.org/officeDocument/2006/relationships/hyperlink" Target="mailto:kar.a@gm.de" TargetMode="External"/><Relationship Id="rId19" Type="http://schemas.openxmlformats.org/officeDocument/2006/relationships/hyperlink" Target="mailto:test@testemail.de" TargetMode="External"/><Relationship Id="rId4" Type="http://schemas.openxmlformats.org/officeDocument/2006/relationships/hyperlink" Target="mailto:dietmar.jung@hotmail.de" TargetMode="External"/><Relationship Id="rId9" Type="http://schemas.openxmlformats.org/officeDocument/2006/relationships/hyperlink" Target="mailto:W.Skrim@powerfulmininggmbhincorporated.co.uk" TargetMode="External"/><Relationship Id="rId14" Type="http://schemas.openxmlformats.org/officeDocument/2006/relationships/hyperlink" Target="mailto:T.H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Normal="100" workbookViewId="0">
      <selection activeCell="B23" sqref="B23"/>
    </sheetView>
  </sheetViews>
  <sheetFormatPr defaultRowHeight="15"/>
  <cols>
    <col min="1" max="1" width="5.28515625" bestFit="1" customWidth="1"/>
    <col min="2" max="2" width="19.140625" bestFit="1" customWidth="1"/>
    <col min="3" max="3" width="18.85546875" customWidth="1"/>
    <col min="4" max="4" width="16.42578125" customWidth="1"/>
    <col min="5" max="5" width="17.5703125" bestFit="1" customWidth="1"/>
    <col min="6" max="6" width="23.5703125" customWidth="1"/>
    <col min="7" max="7" width="19.85546875" bestFit="1" customWidth="1"/>
    <col min="8" max="8" width="18" bestFit="1" customWidth="1"/>
    <col min="9" max="9" width="23" bestFit="1" customWidth="1"/>
    <col min="10" max="10" width="31.140625" bestFit="1" customWidth="1"/>
    <col min="11" max="11" width="15" bestFit="1" customWidth="1"/>
    <col min="12" max="12" width="16.42578125" customWidth="1"/>
    <col min="13" max="13" width="15.7109375" customWidth="1"/>
    <col min="14" max="14" width="16.140625" bestFit="1" customWidth="1"/>
    <col min="15" max="15" width="17.85546875" bestFit="1" customWidth="1"/>
    <col min="16" max="16" width="47.7109375" customWidth="1"/>
    <col min="17" max="17" width="16.5703125" customWidth="1"/>
    <col min="18" max="18" width="16.28515625" bestFit="1" customWidth="1"/>
    <col min="19" max="1026" width="8.7109375" customWidth="1"/>
  </cols>
  <sheetData>
    <row r="1" spans="1:1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>
        <v>5</v>
      </c>
      <c r="B2" s="4" t="s">
        <v>18</v>
      </c>
      <c r="C2" s="4">
        <v>1337</v>
      </c>
      <c r="D2" s="5">
        <v>32618</v>
      </c>
      <c r="E2" s="4">
        <v>31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>
        <v>100000000</v>
      </c>
      <c r="P2" s="7" t="s">
        <v>28</v>
      </c>
      <c r="Q2" s="4" t="s">
        <v>18</v>
      </c>
      <c r="R2" s="5">
        <v>36312</v>
      </c>
    </row>
    <row r="3" spans="1:18">
      <c r="A3" s="4">
        <v>9</v>
      </c>
      <c r="B3" s="4" t="s">
        <v>29</v>
      </c>
      <c r="C3" s="4">
        <v>1836</v>
      </c>
      <c r="D3" s="5">
        <v>13366</v>
      </c>
      <c r="E3" s="4">
        <v>84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27</v>
      </c>
      <c r="O3" s="6">
        <v>1500000</v>
      </c>
      <c r="P3" s="7" t="s">
        <v>38</v>
      </c>
      <c r="Q3" s="4" t="s">
        <v>39</v>
      </c>
      <c r="R3" s="5">
        <v>13764</v>
      </c>
    </row>
    <row r="4" spans="1:18">
      <c r="A4" s="8">
        <v>8</v>
      </c>
      <c r="B4" s="8" t="s">
        <v>40</v>
      </c>
      <c r="C4" s="8">
        <v>1882</v>
      </c>
      <c r="D4" s="9">
        <v>3331</v>
      </c>
      <c r="E4" s="8">
        <v>111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34</v>
      </c>
      <c r="K4" s="8" t="s">
        <v>45</v>
      </c>
      <c r="L4" s="8" t="s">
        <v>25</v>
      </c>
      <c r="M4" s="8" t="s">
        <v>46</v>
      </c>
      <c r="N4" s="8" t="s">
        <v>27</v>
      </c>
      <c r="O4" s="10">
        <v>1001</v>
      </c>
      <c r="P4" s="11" t="s">
        <v>47</v>
      </c>
      <c r="Q4" s="8" t="s">
        <v>48</v>
      </c>
      <c r="R4" s="9">
        <v>16650</v>
      </c>
    </row>
    <row r="5" spans="1:18">
      <c r="A5" s="8">
        <v>18</v>
      </c>
      <c r="B5" s="8" t="s">
        <v>49</v>
      </c>
      <c r="C5" s="8">
        <v>5940</v>
      </c>
      <c r="D5" s="9">
        <v>32874</v>
      </c>
      <c r="E5" s="8">
        <v>30</v>
      </c>
      <c r="F5" s="8" t="s">
        <v>50</v>
      </c>
      <c r="G5" s="8" t="s">
        <v>31</v>
      </c>
      <c r="H5" s="8" t="s">
        <v>51</v>
      </c>
      <c r="I5" s="8" t="s">
        <v>33</v>
      </c>
      <c r="J5" s="8" t="s">
        <v>34</v>
      </c>
      <c r="K5" s="8" t="s">
        <v>52</v>
      </c>
      <c r="L5" s="8" t="s">
        <v>53</v>
      </c>
      <c r="M5" s="8" t="s">
        <v>54</v>
      </c>
      <c r="N5" s="8" t="s">
        <v>27</v>
      </c>
      <c r="O5" s="10">
        <v>2800</v>
      </c>
      <c r="P5" s="11" t="s">
        <v>55</v>
      </c>
      <c r="Q5" s="8" t="s">
        <v>56</v>
      </c>
      <c r="R5" s="9">
        <v>39661</v>
      </c>
    </row>
    <row r="6" spans="1:18">
      <c r="A6" s="8">
        <v>2</v>
      </c>
      <c r="B6" s="8" t="s">
        <v>57</v>
      </c>
      <c r="C6" s="8">
        <v>13124</v>
      </c>
      <c r="D6" s="9">
        <v>24671</v>
      </c>
      <c r="E6" s="8">
        <v>53</v>
      </c>
      <c r="F6" s="8" t="s">
        <v>58</v>
      </c>
      <c r="G6" s="8" t="s">
        <v>59</v>
      </c>
      <c r="H6" s="8" t="s">
        <v>60</v>
      </c>
      <c r="I6" s="8" t="s">
        <v>33</v>
      </c>
      <c r="J6" s="8" t="s">
        <v>34</v>
      </c>
      <c r="K6" s="8" t="s">
        <v>61</v>
      </c>
      <c r="L6" s="8" t="s">
        <v>53</v>
      </c>
      <c r="M6" s="8" t="s">
        <v>62</v>
      </c>
      <c r="N6" s="8" t="s">
        <v>27</v>
      </c>
      <c r="O6" s="10">
        <v>6666</v>
      </c>
      <c r="P6" s="11" t="s">
        <v>63</v>
      </c>
      <c r="Q6" s="8" t="s">
        <v>39</v>
      </c>
      <c r="R6" s="9">
        <v>32707</v>
      </c>
    </row>
    <row r="7" spans="1:18">
      <c r="A7" s="4">
        <v>3</v>
      </c>
      <c r="B7" s="4" t="s">
        <v>64</v>
      </c>
      <c r="C7" s="4">
        <v>16666</v>
      </c>
      <c r="D7" s="5">
        <v>19435</v>
      </c>
      <c r="E7" s="4">
        <v>67</v>
      </c>
      <c r="F7" s="4" t="s">
        <v>65</v>
      </c>
      <c r="G7" s="4" t="s">
        <v>66</v>
      </c>
      <c r="H7" s="4" t="s">
        <v>67</v>
      </c>
      <c r="I7" s="4" t="s">
        <v>33</v>
      </c>
      <c r="J7" s="4" t="s">
        <v>23</v>
      </c>
      <c r="K7" s="4" t="s">
        <v>35</v>
      </c>
      <c r="L7" s="4" t="s">
        <v>68</v>
      </c>
      <c r="M7" s="4" t="s">
        <v>69</v>
      </c>
      <c r="N7" s="4" t="s">
        <v>70</v>
      </c>
      <c r="O7" s="6">
        <v>6789</v>
      </c>
      <c r="P7" s="7" t="s">
        <v>71</v>
      </c>
      <c r="Q7" s="4" t="s">
        <v>39</v>
      </c>
      <c r="R7" s="5">
        <v>26708</v>
      </c>
    </row>
    <row r="8" spans="1:18">
      <c r="A8" s="4">
        <v>7</v>
      </c>
      <c r="B8" s="4" t="s">
        <v>72</v>
      </c>
      <c r="C8" s="4">
        <v>18473</v>
      </c>
      <c r="D8" s="5">
        <v>20124</v>
      </c>
      <c r="E8" s="4">
        <v>65</v>
      </c>
      <c r="F8" s="4" t="s">
        <v>73</v>
      </c>
      <c r="G8" s="4" t="s">
        <v>74</v>
      </c>
      <c r="H8" s="4" t="s">
        <v>75</v>
      </c>
      <c r="I8" s="4" t="s">
        <v>76</v>
      </c>
      <c r="J8" s="4" t="s">
        <v>34</v>
      </c>
      <c r="K8" s="4" t="s">
        <v>77</v>
      </c>
      <c r="L8" s="4" t="s">
        <v>68</v>
      </c>
      <c r="M8" s="4" t="s">
        <v>78</v>
      </c>
      <c r="N8" s="4" t="s">
        <v>79</v>
      </c>
      <c r="O8" s="6">
        <v>100000</v>
      </c>
      <c r="P8" s="7" t="s">
        <v>80</v>
      </c>
      <c r="Q8" s="4" t="s">
        <v>81</v>
      </c>
      <c r="R8" s="5">
        <v>44083</v>
      </c>
    </row>
    <row r="9" spans="1:18">
      <c r="A9" s="4">
        <v>17</v>
      </c>
      <c r="B9" s="4" t="s">
        <v>82</v>
      </c>
      <c r="C9" s="4">
        <v>18674</v>
      </c>
      <c r="D9" s="5">
        <v>35674</v>
      </c>
      <c r="E9" s="4">
        <v>23</v>
      </c>
      <c r="F9" s="4" t="s">
        <v>83</v>
      </c>
      <c r="G9" s="4" t="s">
        <v>84</v>
      </c>
      <c r="H9" s="4" t="s">
        <v>85</v>
      </c>
      <c r="I9" s="4" t="s">
        <v>86</v>
      </c>
      <c r="J9" s="4" t="s">
        <v>87</v>
      </c>
      <c r="K9" s="4" t="s">
        <v>35</v>
      </c>
      <c r="L9" s="4" t="s">
        <v>36</v>
      </c>
      <c r="M9" s="4" t="s">
        <v>54</v>
      </c>
      <c r="N9" s="4" t="s">
        <v>70</v>
      </c>
      <c r="O9" s="6">
        <v>3831</v>
      </c>
      <c r="P9" s="7" t="s">
        <v>88</v>
      </c>
      <c r="Q9" s="4" t="s">
        <v>39</v>
      </c>
      <c r="R9" s="5">
        <v>38533</v>
      </c>
    </row>
    <row r="10" spans="1:18">
      <c r="A10" s="8">
        <v>10</v>
      </c>
      <c r="B10" s="8" t="s">
        <v>89</v>
      </c>
      <c r="C10" s="8">
        <v>20203</v>
      </c>
      <c r="D10" s="9">
        <v>26689</v>
      </c>
      <c r="E10" s="8">
        <v>47</v>
      </c>
      <c r="F10" s="8" t="s">
        <v>90</v>
      </c>
      <c r="G10" s="8" t="s">
        <v>91</v>
      </c>
      <c r="H10" s="8" t="s">
        <v>92</v>
      </c>
      <c r="I10" s="8" t="s">
        <v>33</v>
      </c>
      <c r="J10" s="8" t="s">
        <v>34</v>
      </c>
      <c r="K10" s="8" t="s">
        <v>93</v>
      </c>
      <c r="L10" s="8" t="s">
        <v>94</v>
      </c>
      <c r="M10" s="8" t="s">
        <v>37</v>
      </c>
      <c r="N10" s="8" t="s">
        <v>70</v>
      </c>
      <c r="O10" s="10">
        <v>6800</v>
      </c>
      <c r="P10" s="11" t="s">
        <v>95</v>
      </c>
      <c r="Q10" s="8" t="s">
        <v>39</v>
      </c>
      <c r="R10" s="9">
        <v>44075</v>
      </c>
    </row>
    <row r="11" spans="1:18">
      <c r="A11" s="4">
        <v>11</v>
      </c>
      <c r="B11" s="4" t="s">
        <v>39</v>
      </c>
      <c r="C11" s="4">
        <v>20986</v>
      </c>
      <c r="D11" s="5">
        <v>9644</v>
      </c>
      <c r="E11" s="4">
        <v>94</v>
      </c>
      <c r="F11" s="4" t="s">
        <v>96</v>
      </c>
      <c r="G11" s="4" t="s">
        <v>74</v>
      </c>
      <c r="H11" s="4" t="s">
        <v>97</v>
      </c>
      <c r="I11" s="4" t="s">
        <v>98</v>
      </c>
      <c r="J11" s="4" t="s">
        <v>34</v>
      </c>
      <c r="K11" s="4" t="s">
        <v>77</v>
      </c>
      <c r="L11" s="4" t="s">
        <v>68</v>
      </c>
      <c r="M11" s="4" t="s">
        <v>99</v>
      </c>
      <c r="N11" s="4" t="s">
        <v>70</v>
      </c>
      <c r="O11" s="6">
        <v>3400000</v>
      </c>
      <c r="P11" s="7" t="s">
        <v>100</v>
      </c>
      <c r="Q11" s="4" t="s">
        <v>18</v>
      </c>
      <c r="R11" s="5">
        <v>13763</v>
      </c>
    </row>
    <row r="12" spans="1:18">
      <c r="A12" s="8">
        <v>4</v>
      </c>
      <c r="B12" s="8" t="s">
        <v>101</v>
      </c>
      <c r="C12" s="8">
        <v>26486</v>
      </c>
      <c r="D12" s="9">
        <v>26127</v>
      </c>
      <c r="E12" s="8">
        <v>49</v>
      </c>
      <c r="F12" s="8" t="s">
        <v>102</v>
      </c>
      <c r="G12" s="8" t="s">
        <v>103</v>
      </c>
      <c r="H12" s="8" t="s">
        <v>104</v>
      </c>
      <c r="I12" s="8" t="s">
        <v>33</v>
      </c>
      <c r="J12" s="8" t="s">
        <v>23</v>
      </c>
      <c r="K12" s="8" t="s">
        <v>105</v>
      </c>
      <c r="L12" s="8" t="s">
        <v>68</v>
      </c>
      <c r="M12" s="8" t="s">
        <v>106</v>
      </c>
      <c r="N12" s="8" t="s">
        <v>27</v>
      </c>
      <c r="O12" s="10">
        <v>8475</v>
      </c>
      <c r="P12" s="11" t="s">
        <v>107</v>
      </c>
      <c r="Q12" s="8" t="s">
        <v>39</v>
      </c>
      <c r="R12" s="9">
        <v>33025</v>
      </c>
    </row>
    <row r="13" spans="1:18">
      <c r="A13" s="8">
        <v>16</v>
      </c>
      <c r="B13" s="8" t="s">
        <v>108</v>
      </c>
      <c r="C13" s="8">
        <v>39576</v>
      </c>
      <c r="D13" s="9">
        <v>36323</v>
      </c>
      <c r="E13" s="8">
        <v>21</v>
      </c>
      <c r="F13" s="8" t="s">
        <v>83</v>
      </c>
      <c r="G13" s="8" t="s">
        <v>74</v>
      </c>
      <c r="H13" s="8" t="s">
        <v>109</v>
      </c>
      <c r="I13" s="8" t="s">
        <v>86</v>
      </c>
      <c r="J13" s="8" t="s">
        <v>34</v>
      </c>
      <c r="K13" s="8" t="s">
        <v>24</v>
      </c>
      <c r="L13" s="8" t="s">
        <v>53</v>
      </c>
      <c r="M13" s="8" t="s">
        <v>37</v>
      </c>
      <c r="N13" s="8" t="s">
        <v>70</v>
      </c>
      <c r="O13" s="10">
        <v>2199</v>
      </c>
      <c r="P13" s="11" t="s">
        <v>110</v>
      </c>
      <c r="Q13" s="8" t="s">
        <v>39</v>
      </c>
      <c r="R13" s="9">
        <v>38533</v>
      </c>
    </row>
    <row r="14" spans="1:18">
      <c r="A14" s="4">
        <v>13</v>
      </c>
      <c r="B14" s="4" t="s">
        <v>111</v>
      </c>
      <c r="C14" s="4">
        <v>75464</v>
      </c>
      <c r="D14" s="5">
        <v>35291</v>
      </c>
      <c r="E14" s="4">
        <v>24</v>
      </c>
      <c r="F14" s="4" t="s">
        <v>112</v>
      </c>
      <c r="G14" s="4" t="s">
        <v>74</v>
      </c>
      <c r="H14" s="4" t="s">
        <v>113</v>
      </c>
      <c r="I14" s="4" t="s">
        <v>86</v>
      </c>
      <c r="J14" s="4" t="s">
        <v>34</v>
      </c>
      <c r="K14" s="4" t="s">
        <v>77</v>
      </c>
      <c r="L14" s="4" t="s">
        <v>53</v>
      </c>
      <c r="M14" s="4" t="s">
        <v>37</v>
      </c>
      <c r="N14" s="4" t="s">
        <v>70</v>
      </c>
      <c r="O14" s="6">
        <v>3743</v>
      </c>
      <c r="P14" s="7" t="s">
        <v>114</v>
      </c>
      <c r="Q14" s="4" t="s">
        <v>115</v>
      </c>
      <c r="R14" s="5">
        <v>43132</v>
      </c>
    </row>
    <row r="15" spans="1:18">
      <c r="A15" s="8">
        <v>14</v>
      </c>
      <c r="B15" s="8" t="s">
        <v>116</v>
      </c>
      <c r="C15" s="8">
        <v>90843</v>
      </c>
      <c r="D15" s="9">
        <v>36161</v>
      </c>
      <c r="E15" s="8">
        <v>21</v>
      </c>
      <c r="F15" s="8" t="s">
        <v>117</v>
      </c>
      <c r="G15" s="8" t="s">
        <v>118</v>
      </c>
      <c r="H15" s="8" t="s">
        <v>119</v>
      </c>
      <c r="I15" s="8" t="s">
        <v>120</v>
      </c>
      <c r="J15" s="8" t="s">
        <v>34</v>
      </c>
      <c r="K15" s="8" t="s">
        <v>77</v>
      </c>
      <c r="L15" s="8" t="s">
        <v>53</v>
      </c>
      <c r="M15" s="8" t="s">
        <v>54</v>
      </c>
      <c r="N15" s="8" t="s">
        <v>70</v>
      </c>
      <c r="O15" s="10">
        <v>10000</v>
      </c>
      <c r="P15" s="11" t="s">
        <v>121</v>
      </c>
      <c r="Q15" s="8" t="s">
        <v>39</v>
      </c>
      <c r="R15" s="9">
        <v>43862</v>
      </c>
    </row>
    <row r="16" spans="1:18">
      <c r="A16" s="4">
        <v>1</v>
      </c>
      <c r="B16" s="4" t="s">
        <v>122</v>
      </c>
      <c r="C16" s="4">
        <v>187187</v>
      </c>
      <c r="D16" s="5">
        <v>28689</v>
      </c>
      <c r="E16" s="4">
        <v>42</v>
      </c>
      <c r="F16" s="4" t="s">
        <v>123</v>
      </c>
      <c r="G16" s="4" t="s">
        <v>84</v>
      </c>
      <c r="H16" s="4" t="s">
        <v>124</v>
      </c>
      <c r="I16" s="4" t="s">
        <v>86</v>
      </c>
      <c r="J16" s="4" t="s">
        <v>23</v>
      </c>
      <c r="K16" s="4" t="s">
        <v>77</v>
      </c>
      <c r="L16" s="4" t="s">
        <v>53</v>
      </c>
      <c r="M16" s="4" t="s">
        <v>125</v>
      </c>
      <c r="N16" s="4" t="s">
        <v>70</v>
      </c>
      <c r="O16" s="6">
        <v>6000</v>
      </c>
      <c r="P16" s="7" t="s">
        <v>126</v>
      </c>
      <c r="Q16" s="4" t="s">
        <v>39</v>
      </c>
      <c r="R16" s="5">
        <v>37090</v>
      </c>
    </row>
    <row r="17" spans="1:18">
      <c r="A17" s="8">
        <v>12</v>
      </c>
      <c r="B17" s="8" t="s">
        <v>127</v>
      </c>
      <c r="C17" s="8">
        <v>192310</v>
      </c>
      <c r="D17" s="9">
        <v>30740</v>
      </c>
      <c r="E17" s="8">
        <v>36</v>
      </c>
      <c r="F17" s="8" t="s">
        <v>128</v>
      </c>
      <c r="G17" s="8" t="s">
        <v>129</v>
      </c>
      <c r="H17" s="8" t="s">
        <v>130</v>
      </c>
      <c r="I17" s="8" t="s">
        <v>86</v>
      </c>
      <c r="J17" s="8" t="s">
        <v>34</v>
      </c>
      <c r="K17" s="8" t="s">
        <v>93</v>
      </c>
      <c r="L17" s="8" t="s">
        <v>36</v>
      </c>
      <c r="M17" s="8" t="s">
        <v>131</v>
      </c>
      <c r="N17" s="8" t="s">
        <v>27</v>
      </c>
      <c r="O17" s="10">
        <v>2000</v>
      </c>
      <c r="P17" s="11" t="s">
        <v>132</v>
      </c>
      <c r="Q17" s="8" t="s">
        <v>133</v>
      </c>
      <c r="R17" s="9">
        <v>36526</v>
      </c>
    </row>
    <row r="18" spans="1:18">
      <c r="A18" s="4">
        <v>15</v>
      </c>
      <c r="B18" s="4" t="s">
        <v>134</v>
      </c>
      <c r="C18" s="4">
        <v>1234567</v>
      </c>
      <c r="D18" s="5">
        <v>31647</v>
      </c>
      <c r="E18" s="4">
        <v>34</v>
      </c>
      <c r="F18" s="4" t="s">
        <v>135</v>
      </c>
      <c r="G18" s="4" t="s">
        <v>74</v>
      </c>
      <c r="H18" s="4" t="s">
        <v>136</v>
      </c>
      <c r="I18" s="4" t="s">
        <v>86</v>
      </c>
      <c r="J18" s="4" t="s">
        <v>34</v>
      </c>
      <c r="K18" s="4" t="s">
        <v>77</v>
      </c>
      <c r="L18" s="4" t="s">
        <v>53</v>
      </c>
      <c r="M18" s="4" t="s">
        <v>37</v>
      </c>
      <c r="N18" s="4" t="s">
        <v>27</v>
      </c>
      <c r="O18" s="6">
        <v>3000</v>
      </c>
      <c r="P18" s="7" t="s">
        <v>137</v>
      </c>
      <c r="Q18" s="4" t="s">
        <v>39</v>
      </c>
      <c r="R18" s="5">
        <v>35521</v>
      </c>
    </row>
    <row r="19" spans="1:18">
      <c r="A19" s="8">
        <v>6</v>
      </c>
      <c r="B19" s="8" t="s">
        <v>138</v>
      </c>
      <c r="C19" s="8">
        <v>42133742</v>
      </c>
      <c r="D19" s="9">
        <v>28197</v>
      </c>
      <c r="E19" s="8">
        <v>43</v>
      </c>
      <c r="F19" s="8" t="s">
        <v>139</v>
      </c>
      <c r="G19" s="8" t="s">
        <v>74</v>
      </c>
      <c r="H19" s="8" t="s">
        <v>140</v>
      </c>
      <c r="I19" s="8" t="s">
        <v>141</v>
      </c>
      <c r="J19" s="8" t="s">
        <v>23</v>
      </c>
      <c r="K19" s="8" t="s">
        <v>24</v>
      </c>
      <c r="L19" s="8" t="s">
        <v>142</v>
      </c>
      <c r="M19" s="8" t="s">
        <v>143</v>
      </c>
      <c r="N19" s="8" t="s">
        <v>70</v>
      </c>
      <c r="O19" s="8">
        <v>1</v>
      </c>
      <c r="P19" s="11" t="s">
        <v>144</v>
      </c>
      <c r="Q19" s="8" t="s">
        <v>145</v>
      </c>
      <c r="R19" s="9">
        <v>44105</v>
      </c>
    </row>
    <row r="20" spans="1:18">
      <c r="A20" s="12">
        <v>19</v>
      </c>
      <c r="B20" s="12" t="s">
        <v>146</v>
      </c>
      <c r="C20" s="12">
        <v>123456789</v>
      </c>
      <c r="D20" s="13">
        <v>35340</v>
      </c>
      <c r="E20" s="12">
        <v>24</v>
      </c>
      <c r="F20" s="12" t="s">
        <v>147</v>
      </c>
      <c r="G20" s="12" t="s">
        <v>74</v>
      </c>
      <c r="H20" s="12" t="s">
        <v>148</v>
      </c>
      <c r="I20" s="12" t="s">
        <v>33</v>
      </c>
      <c r="J20" s="12" t="s">
        <v>34</v>
      </c>
      <c r="K20" s="12" t="s">
        <v>77</v>
      </c>
      <c r="L20" s="12" t="s">
        <v>53</v>
      </c>
      <c r="M20" s="12" t="s">
        <v>143</v>
      </c>
      <c r="N20" s="12" t="s">
        <v>70</v>
      </c>
      <c r="O20" s="14">
        <v>9000</v>
      </c>
      <c r="P20" s="15" t="s">
        <v>149</v>
      </c>
      <c r="Q20" s="12" t="s">
        <v>150</v>
      </c>
      <c r="R20" s="13">
        <v>44084</v>
      </c>
    </row>
    <row r="21" spans="1:1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>
      <c r="A22" s="16"/>
      <c r="B22" s="16" t="s">
        <v>151</v>
      </c>
      <c r="C22" s="16"/>
      <c r="D22" s="16"/>
      <c r="E22" s="16" t="s">
        <v>152</v>
      </c>
      <c r="F22" s="16"/>
      <c r="G22" s="16"/>
      <c r="H22" s="16"/>
      <c r="I22" s="16"/>
      <c r="J22" s="16" t="s">
        <v>153</v>
      </c>
      <c r="K22" s="16"/>
      <c r="L22" s="16"/>
      <c r="M22" s="16"/>
      <c r="N22" s="16"/>
      <c r="O22" s="17" t="s">
        <v>154</v>
      </c>
      <c r="P22" s="16"/>
      <c r="Q22" s="16"/>
      <c r="R22" s="16"/>
    </row>
    <row r="23" spans="1:18">
      <c r="A23" s="18"/>
      <c r="B23" s="18" t="str">
        <f>INDEX(Tabelle1[Name],MATCH(B24,Tabelle1[Alter],0))</f>
        <v>Charles Darwin</v>
      </c>
      <c r="C23" s="18"/>
      <c r="D23" s="18"/>
      <c r="E23" s="19">
        <f>AVERAGE(E2:E20)</f>
        <v>47.315789473684212</v>
      </c>
      <c r="F23" s="18"/>
      <c r="G23" s="16"/>
      <c r="H23" s="18"/>
      <c r="I23" s="18"/>
      <c r="J23" s="18"/>
      <c r="K23" s="18"/>
      <c r="L23" s="18"/>
      <c r="M23" s="18"/>
      <c r="N23" s="18"/>
      <c r="O23" s="23">
        <f>SUM(O2:O20)</f>
        <v>105072305</v>
      </c>
      <c r="P23" s="18"/>
      <c r="Q23" s="18"/>
      <c r="R23" s="18"/>
    </row>
    <row r="24" spans="1:18">
      <c r="A24" s="16"/>
      <c r="B24" s="16">
        <f>MAX(Tabelle1[Alter])</f>
        <v>111</v>
      </c>
      <c r="C24" s="16"/>
      <c r="D24" s="16"/>
      <c r="E24" s="16"/>
      <c r="F24" s="16"/>
      <c r="G24" s="16"/>
      <c r="H24" s="16"/>
      <c r="I24" s="20" t="s">
        <v>155</v>
      </c>
      <c r="J24" s="24">
        <f>COUNTIF(Tabelle1[Geschlecht (m/w/d)],"*m*")/COUNTA(Tabelle1[Geschlecht (m/w/d)])*100</f>
        <v>68.421052631578945</v>
      </c>
      <c r="K24" s="16"/>
      <c r="L24" s="16"/>
      <c r="M24" s="16"/>
      <c r="N24" s="16"/>
      <c r="O24" s="21"/>
      <c r="P24" s="16"/>
      <c r="Q24" s="16"/>
      <c r="R24" s="16"/>
    </row>
    <row r="25" spans="1:18">
      <c r="A25" s="16"/>
      <c r="B25" s="26"/>
      <c r="C25" s="16"/>
      <c r="D25" s="16"/>
      <c r="E25" s="16"/>
      <c r="F25" s="16"/>
      <c r="G25" s="16"/>
      <c r="H25" s="16"/>
      <c r="I25" s="22" t="s">
        <v>156</v>
      </c>
      <c r="J25" s="25">
        <f>COUNTIF(Tabelle1[Geschlecht (m/w/d)],"*w*")/COUNTA(Tabelle1[Geschlecht (m/w/d)])*100</f>
        <v>5.2631578947368416</v>
      </c>
      <c r="K25" s="16"/>
      <c r="L25" s="16"/>
      <c r="M25" s="16"/>
      <c r="N25" s="16"/>
      <c r="O25" s="16"/>
      <c r="P25" s="16"/>
      <c r="Q25" s="16"/>
      <c r="R25" s="16"/>
    </row>
    <row r="26" spans="1:18">
      <c r="A26" s="16"/>
      <c r="B26" s="16"/>
      <c r="C26" s="16"/>
      <c r="D26" s="16"/>
      <c r="E26" s="16"/>
      <c r="F26" s="16"/>
      <c r="G26" s="16"/>
      <c r="H26" s="16"/>
      <c r="I26" s="20" t="s">
        <v>157</v>
      </c>
      <c r="J26" s="24">
        <f>COUNTIF(Tabelle1[Geschlecht (m/w/d)],"*d*")/COUNTA(Tabelle1[Geschlecht (m/w/d)])*100</f>
        <v>26.315789473684209</v>
      </c>
      <c r="K26" s="16"/>
      <c r="L26" s="16"/>
      <c r="M26" s="16"/>
      <c r="N26" s="16"/>
      <c r="O26" s="16"/>
      <c r="P26" s="16"/>
      <c r="Q26" s="16"/>
      <c r="R26" s="16"/>
    </row>
    <row r="27" spans="1:18">
      <c r="A27" s="16"/>
      <c r="B27" s="16"/>
      <c r="C27" s="16"/>
      <c r="D27" s="16"/>
      <c r="E27" s="16"/>
      <c r="F27" s="16"/>
      <c r="G27" s="16"/>
      <c r="H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6"/>
      <c r="B28" s="16"/>
      <c r="C28" s="16"/>
      <c r="D28" s="16"/>
      <c r="E28" s="16"/>
      <c r="F28" s="16"/>
      <c r="G28" s="16"/>
      <c r="H28" s="16"/>
      <c r="I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6"/>
      <c r="B29" s="16"/>
      <c r="C29" s="16"/>
      <c r="D29" s="16"/>
      <c r="E29" s="16"/>
      <c r="F29" s="16"/>
      <c r="G29" s="16"/>
      <c r="H29" s="16"/>
      <c r="K29" s="16"/>
      <c r="L29" s="16"/>
      <c r="M29" s="16"/>
      <c r="N29" s="16"/>
      <c r="O29" s="16"/>
      <c r="P29" s="16"/>
      <c r="Q29" s="16"/>
      <c r="R29" s="16"/>
    </row>
    <row r="30" spans="1:18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6"/>
      <c r="B31" s="16"/>
      <c r="C31" s="16"/>
      <c r="D31" s="16"/>
      <c r="E31" s="16"/>
      <c r="F31" s="16"/>
      <c r="G31" s="16"/>
      <c r="H31" s="16"/>
      <c r="I31" s="16"/>
      <c r="J31" s="27"/>
      <c r="K31" s="16"/>
      <c r="L31" s="16"/>
      <c r="M31" s="16"/>
      <c r="N31" s="16"/>
      <c r="O31" s="16"/>
      <c r="P31" s="16"/>
      <c r="Q31" s="16"/>
      <c r="R31" s="16"/>
    </row>
    <row r="32" spans="1:18">
      <c r="A32" s="16"/>
      <c r="B32" s="16"/>
      <c r="C32" s="16"/>
      <c r="D32" s="16"/>
      <c r="E32" s="16"/>
      <c r="F32" s="16"/>
      <c r="G32" s="16"/>
      <c r="H32" s="16"/>
      <c r="I32" s="16"/>
      <c r="J32" s="27"/>
      <c r="K32" s="16"/>
      <c r="L32" s="16"/>
      <c r="M32" s="16"/>
      <c r="N32" s="16"/>
      <c r="O32" s="16"/>
      <c r="P32" s="16"/>
      <c r="Q32" s="16"/>
      <c r="R32" s="16"/>
    </row>
    <row r="33" spans="1:18">
      <c r="A33" s="16"/>
      <c r="B33" s="16"/>
      <c r="C33" s="16"/>
      <c r="D33" s="16"/>
      <c r="E33" s="16"/>
      <c r="F33" s="16"/>
      <c r="G33" s="16"/>
      <c r="H33" s="16"/>
      <c r="I33" s="16"/>
      <c r="J33" s="27"/>
      <c r="K33" s="16"/>
      <c r="L33" s="16"/>
      <c r="M33" s="16"/>
      <c r="N33" s="16"/>
      <c r="O33" s="16"/>
      <c r="P33" s="16"/>
      <c r="Q33" s="16"/>
      <c r="R33" s="16"/>
    </row>
    <row r="34" spans="1:18">
      <c r="A34" s="16"/>
      <c r="B34" s="16"/>
      <c r="C34" s="16"/>
      <c r="D34" s="16"/>
      <c r="E34" s="16"/>
      <c r="F34" s="16"/>
      <c r="G34" s="16"/>
      <c r="H34" s="16"/>
      <c r="I34" s="16"/>
      <c r="J34" s="27"/>
      <c r="K34" s="16"/>
      <c r="L34" s="16"/>
      <c r="M34" s="16"/>
      <c r="N34" s="16"/>
      <c r="O34" s="16"/>
      <c r="P34" s="16"/>
      <c r="Q34" s="16"/>
      <c r="R34" s="16"/>
    </row>
    <row r="35" spans="1:18">
      <c r="A35" s="16"/>
      <c r="B35" s="16"/>
      <c r="C35" s="16"/>
      <c r="D35" s="16"/>
      <c r="E35" s="16"/>
      <c r="F35" s="16"/>
      <c r="G35" s="16"/>
      <c r="H35" s="16"/>
      <c r="I35" s="16"/>
      <c r="J35" s="27"/>
      <c r="K35" s="16"/>
      <c r="L35" s="16"/>
      <c r="M35" s="16"/>
      <c r="N35" s="16"/>
      <c r="O35" s="16"/>
      <c r="P35" s="16"/>
      <c r="Q35" s="16"/>
      <c r="R35" s="16"/>
    </row>
    <row r="36" spans="1:18">
      <c r="A36" s="16"/>
      <c r="B36" s="16"/>
      <c r="C36" s="16"/>
      <c r="D36" s="16"/>
      <c r="E36" s="16"/>
      <c r="F36" s="16"/>
      <c r="G36" s="16"/>
      <c r="H36" s="16"/>
      <c r="I36" s="16"/>
      <c r="J36" s="27"/>
      <c r="K36" s="16"/>
      <c r="L36" s="16"/>
      <c r="M36" s="16"/>
      <c r="N36" s="16"/>
      <c r="O36" s="16"/>
      <c r="P36" s="16"/>
      <c r="Q36" s="16"/>
      <c r="R36" s="16"/>
    </row>
    <row r="37" spans="1:18">
      <c r="A37" s="16"/>
      <c r="B37" s="16"/>
      <c r="C37" s="16"/>
      <c r="D37" s="16"/>
      <c r="E37" s="16"/>
      <c r="F37" s="16"/>
      <c r="G37" s="16"/>
      <c r="H37" s="16"/>
      <c r="I37" s="16"/>
      <c r="J37" s="27"/>
      <c r="K37" s="16"/>
      <c r="L37" s="16"/>
      <c r="M37" s="16"/>
      <c r="N37" s="16"/>
      <c r="O37" s="16"/>
      <c r="P37" s="16"/>
      <c r="Q37" s="16"/>
      <c r="R37" s="16"/>
    </row>
  </sheetData>
  <mergeCells count="1">
    <mergeCell ref="J31:J37"/>
  </mergeCells>
  <hyperlinks>
    <hyperlink ref="P16" r:id="rId1" xr:uid="{8B87F357-D8C7-4588-8C6E-A0C4DB7AD7DB}"/>
    <hyperlink ref="P6" r:id="rId2" xr:uid="{A6DE101F-AECC-400C-86D0-D096F1E639D7}"/>
    <hyperlink ref="P7" r:id="rId3" xr:uid="{5FF0D8BE-C18B-467C-87F6-F20087495728}"/>
    <hyperlink ref="P12" r:id="rId4" xr:uid="{E758C406-44BF-413A-A902-A1F915E5DCC7}"/>
    <hyperlink ref="P2" r:id="rId5" xr:uid="{D11C7DA4-B592-4115-B460-65095318BCB3}"/>
    <hyperlink ref="P19" r:id="rId6" xr:uid="{B4637E0F-714F-4200-8765-86C2536075C9}"/>
    <hyperlink ref="P8" r:id="rId7" xr:uid="{BADF5006-EA3F-4F49-AE37-02996B2034D9}"/>
    <hyperlink ref="P4" r:id="rId8" xr:uid="{7A38C79F-8C7F-4334-B9F4-CDF6026C26EF}"/>
    <hyperlink ref="P3" r:id="rId9" xr:uid="{17C34AC4-0605-4F00-9ED5-78EA2DBEDF40}"/>
    <hyperlink ref="P10" r:id="rId10" xr:uid="{B4829143-1813-4A7D-8D5A-4CC288289848}"/>
    <hyperlink ref="P11" r:id="rId11" xr:uid="{632B0D4B-6E41-48C3-AA0C-8E23527C99BE}"/>
    <hyperlink ref="P17" r:id="rId12" xr:uid="{27E30DAC-E042-4759-AB1B-52B0549FFC96}"/>
    <hyperlink ref="P14" r:id="rId13" xr:uid="{DF675FBA-4336-47CD-8EEF-C06A0157AD66}"/>
    <hyperlink ref="P15" r:id="rId14" xr:uid="{AF3F0514-4D57-436E-B101-347E1A7EFA3F}"/>
    <hyperlink ref="P18" r:id="rId15" xr:uid="{E2FD0093-4BC0-4D33-9072-8BF5F710F6B2}"/>
    <hyperlink ref="P13" r:id="rId16" xr:uid="{0270893D-82D2-4AD2-B3D3-22E9C5DC0D88}"/>
    <hyperlink ref="P9" r:id="rId17" xr:uid="{888933D9-452D-4901-BFE8-2D8CBC147BDF}"/>
    <hyperlink ref="P5" r:id="rId18" xr:uid="{37516284-7285-4B16-B896-00408F502406}"/>
    <hyperlink ref="P20" r:id="rId19" xr:uid="{353584B7-37A9-48CC-85F8-E9647B1C22D1}"/>
  </hyperlinks>
  <pageMargins left="0.7" right="0.7" top="0.75" bottom="0.75" header="0.51180555555555496" footer="0.51180555555555496"/>
  <pageSetup paperSize="9" firstPageNumber="0" orientation="portrait" horizontalDpi="300" verticalDpi="300"/>
  <drawing r:id="rId20"/>
  <tableParts count="1">
    <tablePart r:id="rId2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00797-0762-4EE9-B604-BE8886C681C8}">
          <x14:formula1>
            <xm:f>Parameter!$A$1:$A$2</xm:f>
          </x14:formula1>
          <xm:sqref>M38:M1048576</xm:sqref>
        </x14:dataValidation>
        <x14:dataValidation type="list" allowBlank="1" showInputMessage="1" showErrorMessage="1" xr:uid="{F3476A26-AA76-46A2-9106-8EB37C207134}">
          <x14:formula1>
            <xm:f>Parameter!$A$2:$A$4</xm:f>
          </x14:formula1>
          <xm:sqref>N2:N20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B8DC-AF71-4E63-A0FA-2E1A97AB7139}">
  <dimension ref="A1:A4"/>
  <sheetViews>
    <sheetView workbookViewId="0">
      <selection activeCell="N20" sqref="N2:N20"/>
    </sheetView>
  </sheetViews>
  <sheetFormatPr defaultRowHeight="15"/>
  <cols>
    <col min="1" max="1" width="13.85546875" bestFit="1" customWidth="1"/>
  </cols>
  <sheetData>
    <row r="1" spans="1:1">
      <c r="A1" s="2" t="s">
        <v>13</v>
      </c>
    </row>
    <row r="2" spans="1:1">
      <c r="A2" s="2" t="s">
        <v>70</v>
      </c>
    </row>
    <row r="3" spans="1:1">
      <c r="A3" s="2" t="s">
        <v>27</v>
      </c>
    </row>
    <row r="4" spans="1:1">
      <c r="A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Serhat Yasar</cp:lastModifiedBy>
  <cp:revision>1</cp:revision>
  <dcterms:created xsi:type="dcterms:W3CDTF">2015-06-05T18:17:20Z</dcterms:created>
  <dcterms:modified xsi:type="dcterms:W3CDTF">2020-12-03T23:57:15Z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