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\Desktop\work\scrapperUSAID\Docs and reports\Carte Interactive\"/>
    </mc:Choice>
  </mc:AlternateContent>
  <xr:revisionPtr revIDLastSave="0" documentId="13_ncr:1_{9472BC0A-D359-4D1C-9597-FC56EFF84A5A}" xr6:coauthVersionLast="47" xr6:coauthVersionMax="47" xr10:uidLastSave="{00000000-0000-0000-0000-000000000000}"/>
  <bookViews>
    <workbookView xWindow="-120" yWindow="-120" windowWidth="29040" windowHeight="15840" tabRatio="601" xr2:uid="{3588A6BF-1047-45E1-BEE4-377BB2CC2522}"/>
  </bookViews>
  <sheets>
    <sheet name="CONSOLD" sheetId="2" r:id="rId1"/>
    <sheet name="WESTAF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I11" i="2" s="1"/>
  <c r="I27" i="3"/>
  <c r="G85" i="2"/>
  <c r="H85" i="2"/>
  <c r="F85" i="2"/>
  <c r="I28" i="3"/>
  <c r="I25" i="3"/>
  <c r="I20" i="3"/>
  <c r="I19" i="3"/>
  <c r="I18" i="3"/>
  <c r="I17" i="3"/>
  <c r="I11" i="3"/>
  <c r="I14" i="3" s="1"/>
  <c r="I12" i="3"/>
  <c r="I13" i="3"/>
  <c r="I10" i="3"/>
  <c r="I7" i="3"/>
  <c r="H8" i="2"/>
  <c r="C9" i="2"/>
  <c r="D9" i="2"/>
  <c r="E9" i="2"/>
  <c r="F9" i="2"/>
  <c r="G9" i="2"/>
  <c r="H9" i="2"/>
  <c r="B9" i="2"/>
  <c r="C8" i="2"/>
  <c r="D8" i="2"/>
  <c r="E8" i="2"/>
  <c r="F8" i="2"/>
  <c r="G8" i="2"/>
  <c r="B8" i="2"/>
  <c r="C7" i="2"/>
  <c r="D7" i="2"/>
  <c r="E7" i="2"/>
  <c r="F7" i="2"/>
  <c r="G7" i="2"/>
  <c r="H7" i="2"/>
  <c r="B7" i="2"/>
  <c r="C6" i="2"/>
  <c r="D6" i="2"/>
  <c r="E6" i="2"/>
  <c r="F6" i="2"/>
  <c r="G6" i="2"/>
  <c r="H6" i="2"/>
  <c r="B6" i="2"/>
  <c r="C5" i="2"/>
  <c r="D5" i="2"/>
  <c r="E5" i="2"/>
  <c r="F5" i="2"/>
  <c r="G5" i="2"/>
  <c r="H5" i="2"/>
  <c r="B5" i="2"/>
  <c r="C4" i="2"/>
  <c r="D4" i="2"/>
  <c r="E4" i="2"/>
  <c r="F4" i="2"/>
  <c r="G4" i="2"/>
  <c r="H4" i="2"/>
  <c r="B4" i="2"/>
  <c r="C3" i="2"/>
  <c r="D3" i="2"/>
  <c r="E3" i="2"/>
  <c r="F3" i="2"/>
  <c r="G3" i="2"/>
  <c r="H3" i="2"/>
  <c r="B3" i="2"/>
  <c r="C2" i="2"/>
  <c r="D2" i="2"/>
  <c r="E2" i="2"/>
  <c r="F2" i="2"/>
  <c r="G2" i="2"/>
  <c r="H2" i="2"/>
  <c r="B2" i="2"/>
  <c r="H99" i="2"/>
  <c r="G99" i="2"/>
  <c r="F99" i="2"/>
  <c r="E99" i="2"/>
  <c r="D99" i="2"/>
  <c r="C99" i="2"/>
  <c r="B99" i="2"/>
  <c r="I98" i="2"/>
  <c r="I97" i="2"/>
  <c r="I96" i="2"/>
  <c r="I95" i="2"/>
  <c r="I94" i="2"/>
  <c r="I93" i="2"/>
  <c r="I92" i="2"/>
  <c r="I91" i="2"/>
  <c r="I82" i="2"/>
  <c r="I83" i="2"/>
  <c r="I84" i="2"/>
  <c r="I78" i="2"/>
  <c r="I79" i="2"/>
  <c r="I80" i="2"/>
  <c r="I81" i="2"/>
  <c r="I77" i="2"/>
  <c r="I53" i="2"/>
  <c r="I52" i="2"/>
  <c r="I29" i="3" l="1"/>
  <c r="I21" i="3"/>
  <c r="B13" i="2"/>
  <c r="I99" i="2"/>
  <c r="F12" i="2"/>
  <c r="H12" i="2"/>
  <c r="D12" i="2"/>
  <c r="H13" i="2"/>
  <c r="E12" i="2"/>
  <c r="D13" i="2"/>
  <c r="B12" i="2"/>
  <c r="G13" i="2"/>
  <c r="I3" i="2"/>
  <c r="E11" i="2"/>
  <c r="D11" i="2"/>
  <c r="C11" i="2"/>
  <c r="F13" i="2"/>
  <c r="E13" i="2"/>
  <c r="I9" i="2"/>
  <c r="I8" i="2"/>
  <c r="C13" i="2"/>
  <c r="G11" i="2"/>
  <c r="G12" i="2"/>
  <c r="I5" i="2"/>
  <c r="I7" i="2"/>
  <c r="C10" i="2"/>
  <c r="F11" i="2"/>
  <c r="C12" i="2"/>
  <c r="I4" i="2"/>
  <c r="I6" i="2"/>
  <c r="I2" i="2"/>
  <c r="B11" i="2"/>
  <c r="E10" i="2"/>
  <c r="D10" i="2"/>
  <c r="B10" i="2"/>
  <c r="H10" i="2"/>
  <c r="I10" i="2" s="1"/>
  <c r="G10" i="2"/>
  <c r="F10" i="2"/>
  <c r="I12" i="2" l="1"/>
  <c r="I13" i="2"/>
  <c r="I65" i="2"/>
  <c r="I64" i="2"/>
  <c r="I25" i="2"/>
  <c r="I24" i="2"/>
</calcChain>
</file>

<file path=xl/sharedStrings.xml><?xml version="1.0" encoding="utf-8"?>
<sst xmlns="http://schemas.openxmlformats.org/spreadsheetml/2006/main" count="105" uniqueCount="33">
  <si>
    <t>Tanzania Projects</t>
  </si>
  <si>
    <t>Total</t>
  </si>
  <si>
    <t>OSL</t>
  </si>
  <si>
    <t>41 093</t>
  </si>
  <si>
    <t>AGRIBOOSTER</t>
  </si>
  <si>
    <t>FARMER HUBS - Farmers trained</t>
  </si>
  <si>
    <t>FARMER HUBS - Farmers supplied</t>
  </si>
  <si>
    <t>Media Program TV - General audience</t>
  </si>
  <si>
    <t>Media Program TV - Farmers audience (hypothesis)</t>
  </si>
  <si>
    <t>Media Program Radio - General audience</t>
  </si>
  <si>
    <t>Media Program Radio - Farmers audience (hypothesis)</t>
  </si>
  <si>
    <t>Tanzania</t>
  </si>
  <si>
    <t>OCP CIV Projects</t>
  </si>
  <si>
    <t>CIV</t>
  </si>
  <si>
    <t>OCP Ghana Projects</t>
  </si>
  <si>
    <t>Ghana</t>
  </si>
  <si>
    <t>OCP Kenya Projects</t>
  </si>
  <si>
    <t>Kenya</t>
  </si>
  <si>
    <t>All subsidiaries</t>
  </si>
  <si>
    <t>OCP Nigeria Projects</t>
  </si>
  <si>
    <t>Nigeria</t>
  </si>
  <si>
    <t>Total Hors media</t>
  </si>
  <si>
    <t>Total Media Farmers Audience</t>
  </si>
  <si>
    <t>Total Media Generals Audience</t>
  </si>
  <si>
    <t>Senegal</t>
  </si>
  <si>
    <t>OCP SNG Projects</t>
  </si>
  <si>
    <t>TOTAL</t>
  </si>
  <si>
    <t>West Africa</t>
  </si>
  <si>
    <t>AGB</t>
  </si>
  <si>
    <t>MEDIAS</t>
  </si>
  <si>
    <t>FH</t>
  </si>
  <si>
    <t xml:space="preserve">Ghana </t>
  </si>
  <si>
    <t xml:space="preserve">CIV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</si>
</sst>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_-* #,##0.00_-;\-* #,##0.00_-;_-* &quot;-&quot;??_-;_-@_-"/>
    <numFmt numFmtId="166" formatCode="_-* #,##0_-;\-* #,##0_-;_-* &quot;-&quot;??_-;_-@_-"/>
    <numFmt numFmtId="167" formatCode="_-* #,##0.00\ _€_-;\-* #,##0.00\ _€_-;_-* &quot;-&quot;??\ _€_-;_-@_-"/>
  </numFmts>
  <fonts count="2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-webkit-standard"/>
    </font>
    <font>
      <b/>
      <sz val="10"/>
      <color rgb="FF00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Times New Roman"/>
      <family val="1"/>
    </font>
    <font>
      <sz val="11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rgb="FF000000"/>
      <name val="Calibri"/>
      <family val="2"/>
    </font>
    <font>
      <i/>
      <sz val="10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5" fillId="4" borderId="0" xfId="0" applyFont="1" applyFill="1"/>
    <xf numFmtId="0" fontId="8" fillId="5" borderId="5" xfId="0" applyFont="1" applyFill="1" applyBorder="1" applyAlignment="1">
      <alignment vertical="center"/>
    </xf>
    <xf numFmtId="166" fontId="7" fillId="5" borderId="5" xfId="1" applyNumberFormat="1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0" borderId="5" xfId="0" applyFont="1" applyBorder="1"/>
    <xf numFmtId="166" fontId="1" fillId="0" borderId="0" xfId="1" applyNumberFormat="1" applyFont="1"/>
    <xf numFmtId="0" fontId="10" fillId="0" borderId="0" xfId="0" applyFont="1" applyAlignment="1">
      <alignment vertical="center"/>
    </xf>
    <xf numFmtId="166" fontId="2" fillId="0" borderId="5" xfId="0" applyNumberFormat="1" applyFont="1" applyBorder="1"/>
    <xf numFmtId="1" fontId="0" fillId="0" borderId="0" xfId="0" applyNumberFormat="1"/>
    <xf numFmtId="1" fontId="2" fillId="0" borderId="4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right" vertical="center"/>
    </xf>
    <xf numFmtId="1" fontId="2" fillId="0" borderId="4" xfId="0" applyNumberFormat="1" applyFont="1" applyBorder="1" applyAlignment="1">
      <alignment horizontal="right" vertical="center"/>
    </xf>
    <xf numFmtId="1" fontId="2" fillId="0" borderId="0" xfId="0" applyNumberFormat="1" applyFont="1"/>
    <xf numFmtId="1" fontId="7" fillId="5" borderId="5" xfId="1" applyNumberFormat="1" applyFont="1" applyFill="1" applyBorder="1" applyAlignment="1">
      <alignment vertical="center"/>
    </xf>
    <xf numFmtId="165" fontId="2" fillId="0" borderId="4" xfId="1" applyFont="1" applyBorder="1" applyAlignment="1">
      <alignment vertical="center"/>
    </xf>
    <xf numFmtId="166" fontId="2" fillId="0" borderId="4" xfId="1" applyNumberFormat="1" applyFont="1" applyBorder="1" applyAlignment="1">
      <alignment vertical="center"/>
    </xf>
    <xf numFmtId="166" fontId="9" fillId="0" borderId="4" xfId="1" applyNumberFormat="1" applyFont="1" applyBorder="1" applyAlignment="1">
      <alignment vertical="center"/>
    </xf>
    <xf numFmtId="166" fontId="1" fillId="0" borderId="4" xfId="1" applyNumberFormat="1" applyFont="1" applyBorder="1" applyAlignment="1">
      <alignment vertical="center"/>
    </xf>
    <xf numFmtId="166" fontId="2" fillId="0" borderId="0" xfId="0" applyNumberFormat="1" applyFont="1"/>
    <xf numFmtId="166" fontId="9" fillId="6" borderId="4" xfId="1" applyNumberFormat="1" applyFont="1" applyFill="1" applyBorder="1" applyAlignment="1">
      <alignment vertical="center"/>
    </xf>
    <xf numFmtId="166" fontId="7" fillId="6" borderId="5" xfId="1" applyNumberFormat="1" applyFont="1" applyFill="1" applyBorder="1" applyAlignment="1">
      <alignment vertical="center"/>
    </xf>
    <xf numFmtId="166" fontId="1" fillId="0" borderId="0" xfId="0" applyNumberFormat="1" applyFont="1"/>
    <xf numFmtId="1" fontId="7" fillId="6" borderId="5" xfId="1" applyNumberFormat="1" applyFont="1" applyFill="1" applyBorder="1" applyAlignment="1">
      <alignment vertical="center"/>
    </xf>
    <xf numFmtId="166" fontId="2" fillId="5" borderId="4" xfId="1" applyNumberFormat="1" applyFont="1" applyFill="1" applyBorder="1" applyAlignment="1">
      <alignment vertical="center"/>
    </xf>
    <xf numFmtId="1" fontId="2" fillId="6" borderId="4" xfId="0" applyNumberFormat="1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164" fontId="2" fillId="0" borderId="5" xfId="2" applyFont="1" applyBorder="1" applyAlignment="1">
      <alignment vertical="center"/>
    </xf>
    <xf numFmtId="164" fontId="1" fillId="0" borderId="5" xfId="2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1" fontId="11" fillId="0" borderId="5" xfId="0" applyNumberFormat="1" applyFont="1" applyBorder="1"/>
    <xf numFmtId="0" fontId="2" fillId="4" borderId="5" xfId="0" applyFont="1" applyFill="1" applyBorder="1"/>
    <xf numFmtId="166" fontId="12" fillId="0" borderId="5" xfId="1" applyNumberFormat="1" applyFont="1" applyBorder="1"/>
    <xf numFmtId="166" fontId="12" fillId="0" borderId="5" xfId="0" applyNumberFormat="1" applyFont="1" applyBorder="1"/>
    <xf numFmtId="166" fontId="12" fillId="7" borderId="5" xfId="1" applyNumberFormat="1" applyFont="1" applyFill="1" applyBorder="1"/>
    <xf numFmtId="166" fontId="13" fillId="0" borderId="5" xfId="0" applyNumberFormat="1" applyFont="1" applyBorder="1"/>
    <xf numFmtId="1" fontId="2" fillId="0" borderId="5" xfId="0" applyNumberFormat="1" applyFont="1" applyBorder="1"/>
    <xf numFmtId="1" fontId="2" fillId="0" borderId="5" xfId="1" applyNumberFormat="1" applyFont="1" applyBorder="1"/>
    <xf numFmtId="1" fontId="6" fillId="0" borderId="5" xfId="1" applyNumberFormat="1" applyFont="1" applyBorder="1"/>
    <xf numFmtId="164" fontId="2" fillId="6" borderId="5" xfId="2" applyFont="1" applyFill="1" applyBorder="1" applyAlignment="1">
      <alignment vertical="center"/>
    </xf>
    <xf numFmtId="166" fontId="14" fillId="0" borderId="0" xfId="3" applyNumberFormat="1"/>
    <xf numFmtId="0" fontId="17" fillId="4" borderId="0" xfId="0" applyFont="1" applyFill="1"/>
    <xf numFmtId="0" fontId="18" fillId="2" borderId="0" xfId="0" applyFont="1" applyFill="1" applyAlignment="1">
      <alignment horizontal="center" vertical="center"/>
    </xf>
    <xf numFmtId="0" fontId="0" fillId="7" borderId="0" xfId="0" applyFill="1"/>
    <xf numFmtId="0" fontId="16" fillId="4" borderId="0" xfId="0" applyFont="1" applyFill="1"/>
    <xf numFmtId="165" fontId="20" fillId="0" borderId="0" xfId="1" applyFont="1"/>
    <xf numFmtId="165" fontId="19" fillId="0" borderId="1" xfId="0" applyNumberFormat="1" applyFont="1" applyBorder="1"/>
    <xf numFmtId="0" fontId="15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0" fillId="0" borderId="1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C51C-A28A-4361-87E0-03EDB132D40C}">
  <dimension ref="A1:I99"/>
  <sheetViews>
    <sheetView tabSelected="1" topLeftCell="A64" workbookViewId="0">
      <selection activeCell="J15" sqref="J15"/>
    </sheetView>
  </sheetViews>
  <sheetFormatPr defaultColWidth="8.7109375" defaultRowHeight="15"/>
  <cols>
    <col min="1" max="1" width="52.28515625" customWidth="1"/>
    <col min="2" max="2" width="11.140625" customWidth="1"/>
    <col min="3" max="4" width="10.7109375" bestFit="1" customWidth="1"/>
    <col min="5" max="5" width="11.85546875" bestFit="1" customWidth="1"/>
    <col min="6" max="6" width="14.42578125" bestFit="1" customWidth="1"/>
    <col min="7" max="8" width="15.5703125" bestFit="1" customWidth="1"/>
    <col min="9" max="9" width="14.42578125" bestFit="1" customWidth="1"/>
  </cols>
  <sheetData>
    <row r="1" spans="1:9" ht="15.75">
      <c r="A1" s="8" t="s">
        <v>18</v>
      </c>
      <c r="B1" s="9">
        <v>2016</v>
      </c>
      <c r="C1" s="9">
        <v>2017</v>
      </c>
      <c r="D1" s="9">
        <v>2018</v>
      </c>
      <c r="E1" s="9">
        <v>2019</v>
      </c>
      <c r="F1" s="9">
        <v>2020</v>
      </c>
      <c r="G1" s="9">
        <v>2021</v>
      </c>
      <c r="H1" s="9">
        <v>2022</v>
      </c>
      <c r="I1" s="10" t="s">
        <v>1</v>
      </c>
    </row>
    <row r="2" spans="1:9" ht="15.75">
      <c r="A2" s="11" t="s">
        <v>2</v>
      </c>
      <c r="B2" s="14">
        <f t="shared" ref="B2:B9" si="0">B24+B38+B52+B64+B77+B91</f>
        <v>646</v>
      </c>
      <c r="C2" s="14">
        <f t="shared" ref="C2:H2" si="1">C24+C38+C52+C64+C77+C91</f>
        <v>21416</v>
      </c>
      <c r="D2" s="14">
        <f t="shared" si="1"/>
        <v>124149</v>
      </c>
      <c r="E2" s="14">
        <f t="shared" si="1"/>
        <v>250615</v>
      </c>
      <c r="F2" s="14">
        <f t="shared" si="1"/>
        <v>18298</v>
      </c>
      <c r="G2" s="14">
        <f t="shared" si="1"/>
        <v>87695</v>
      </c>
      <c r="H2" s="14">
        <f t="shared" si="1"/>
        <v>135895</v>
      </c>
      <c r="I2" s="40">
        <f>SUM(B2:H2)</f>
        <v>638714</v>
      </c>
    </row>
    <row r="3" spans="1:9" ht="15.75">
      <c r="A3" s="11" t="s">
        <v>4</v>
      </c>
      <c r="B3" s="14">
        <f t="shared" si="0"/>
        <v>50</v>
      </c>
      <c r="C3" s="14">
        <f t="shared" ref="C3:H3" si="2">C25+C39+C53+C65+C78+C92</f>
        <v>44901</v>
      </c>
      <c r="D3" s="14">
        <f t="shared" si="2"/>
        <v>119885</v>
      </c>
      <c r="E3" s="14">
        <f t="shared" si="2"/>
        <v>169309</v>
      </c>
      <c r="F3" s="14">
        <f t="shared" si="2"/>
        <v>298629</v>
      </c>
      <c r="G3" s="14">
        <f t="shared" si="2"/>
        <v>138106</v>
      </c>
      <c r="H3" s="14">
        <f t="shared" si="2"/>
        <v>222091</v>
      </c>
      <c r="I3" s="40">
        <f t="shared" ref="I3:I9" si="3">SUM(B3:H3)</f>
        <v>992971</v>
      </c>
    </row>
    <row r="4" spans="1:9" ht="15.75">
      <c r="A4" s="11" t="s">
        <v>5</v>
      </c>
      <c r="B4" s="14">
        <f t="shared" si="0"/>
        <v>0</v>
      </c>
      <c r="C4" s="14">
        <f t="shared" ref="C4:H4" si="4">C26+C40+C54+C66+C79+C93</f>
        <v>0</v>
      </c>
      <c r="D4" s="14">
        <f t="shared" si="4"/>
        <v>0</v>
      </c>
      <c r="E4" s="14">
        <f t="shared" si="4"/>
        <v>0</v>
      </c>
      <c r="F4" s="14">
        <f t="shared" si="4"/>
        <v>0</v>
      </c>
      <c r="G4" s="14">
        <f t="shared" si="4"/>
        <v>260000</v>
      </c>
      <c r="H4" s="14">
        <f t="shared" si="4"/>
        <v>211848</v>
      </c>
      <c r="I4" s="40">
        <f t="shared" si="3"/>
        <v>471848</v>
      </c>
    </row>
    <row r="5" spans="1:9" ht="15.75">
      <c r="A5" s="11" t="s">
        <v>6</v>
      </c>
      <c r="B5" s="14">
        <f t="shared" si="0"/>
        <v>0</v>
      </c>
      <c r="C5" s="14">
        <f t="shared" ref="C5:H5" si="5">C27+C41+C55+C67+C80+C94</f>
        <v>0</v>
      </c>
      <c r="D5" s="14">
        <f t="shared" si="5"/>
        <v>0</v>
      </c>
      <c r="E5" s="14">
        <f t="shared" si="5"/>
        <v>0</v>
      </c>
      <c r="F5" s="14">
        <f t="shared" si="5"/>
        <v>0</v>
      </c>
      <c r="G5" s="14">
        <f t="shared" si="5"/>
        <v>415000</v>
      </c>
      <c r="H5" s="14">
        <f t="shared" si="5"/>
        <v>452772</v>
      </c>
      <c r="I5" s="40">
        <f t="shared" si="3"/>
        <v>867772</v>
      </c>
    </row>
    <row r="6" spans="1:9" ht="15.75">
      <c r="A6" s="11" t="s">
        <v>7</v>
      </c>
      <c r="B6" s="14">
        <f t="shared" si="0"/>
        <v>0</v>
      </c>
      <c r="C6" s="14">
        <f t="shared" ref="C6:G6" si="6">C28+C42+C56+C68+C81+C95</f>
        <v>0</v>
      </c>
      <c r="D6" s="14">
        <f t="shared" si="6"/>
        <v>0</v>
      </c>
      <c r="E6" s="14">
        <f t="shared" si="6"/>
        <v>0</v>
      </c>
      <c r="F6" s="14">
        <f t="shared" si="6"/>
        <v>50000000</v>
      </c>
      <c r="G6" s="14">
        <f t="shared" si="6"/>
        <v>35000000</v>
      </c>
      <c r="H6" s="14">
        <f>H28+H44+H56+H68+H81+H95</f>
        <v>38275000</v>
      </c>
      <c r="I6" s="40">
        <f t="shared" si="3"/>
        <v>123275000</v>
      </c>
    </row>
    <row r="7" spans="1:9" ht="15.75">
      <c r="A7" s="11" t="s">
        <v>8</v>
      </c>
      <c r="B7" s="14">
        <f t="shared" si="0"/>
        <v>0</v>
      </c>
      <c r="C7" s="14">
        <f t="shared" ref="C7:H7" si="7">C29+C43+C57+C69+C82+C96</f>
        <v>0</v>
      </c>
      <c r="D7" s="14">
        <f t="shared" si="7"/>
        <v>0</v>
      </c>
      <c r="E7" s="14">
        <f t="shared" si="7"/>
        <v>0</v>
      </c>
      <c r="F7" s="14">
        <f t="shared" si="7"/>
        <v>6357000</v>
      </c>
      <c r="G7" s="14">
        <f t="shared" si="7"/>
        <v>4850000</v>
      </c>
      <c r="H7" s="14">
        <f t="shared" si="7"/>
        <v>5300000</v>
      </c>
      <c r="I7" s="40">
        <f t="shared" si="3"/>
        <v>16507000</v>
      </c>
    </row>
    <row r="8" spans="1:9" ht="15.75">
      <c r="A8" s="11" t="s">
        <v>9</v>
      </c>
      <c r="B8" s="14">
        <f t="shared" si="0"/>
        <v>0</v>
      </c>
      <c r="C8" s="14">
        <f t="shared" ref="C8:G8" si="8">C30+C44+C58+C70+C83+C97</f>
        <v>0</v>
      </c>
      <c r="D8" s="14">
        <f t="shared" si="8"/>
        <v>0</v>
      </c>
      <c r="E8" s="14">
        <f t="shared" si="8"/>
        <v>0</v>
      </c>
      <c r="F8" s="14">
        <f t="shared" si="8"/>
        <v>28980280</v>
      </c>
      <c r="G8" s="14">
        <f t="shared" si="8"/>
        <v>38360000</v>
      </c>
      <c r="H8" s="14">
        <f>H30+H44+H58+H70+H83+H97</f>
        <v>45075000</v>
      </c>
      <c r="I8" s="40">
        <f t="shared" si="3"/>
        <v>112415280</v>
      </c>
    </row>
    <row r="9" spans="1:9" ht="15.75">
      <c r="A9" s="11" t="s">
        <v>10</v>
      </c>
      <c r="B9" s="14">
        <f t="shared" si="0"/>
        <v>0</v>
      </c>
      <c r="C9" s="14">
        <f t="shared" ref="C9:H9" si="9">C31+C45+C59+C71+C84+C98</f>
        <v>0</v>
      </c>
      <c r="D9" s="14">
        <f t="shared" si="9"/>
        <v>0</v>
      </c>
      <c r="E9" s="14">
        <f t="shared" si="9"/>
        <v>50000</v>
      </c>
      <c r="F9" s="14">
        <f t="shared" si="9"/>
        <v>4342042</v>
      </c>
      <c r="G9" s="14">
        <f t="shared" si="9"/>
        <v>5949000</v>
      </c>
      <c r="H9" s="14">
        <f t="shared" si="9"/>
        <v>7215000</v>
      </c>
      <c r="I9" s="40">
        <f t="shared" si="3"/>
        <v>17556042</v>
      </c>
    </row>
    <row r="10" spans="1:9" ht="15.75">
      <c r="A10" s="39" t="s">
        <v>1</v>
      </c>
      <c r="B10" s="40">
        <f>SUM(B2:B9)</f>
        <v>696</v>
      </c>
      <c r="C10" s="40">
        <f t="shared" ref="C10:H10" si="10">SUM(C2:C9)</f>
        <v>66317</v>
      </c>
      <c r="D10" s="40">
        <f t="shared" si="10"/>
        <v>244034</v>
      </c>
      <c r="E10" s="40">
        <f t="shared" si="10"/>
        <v>469924</v>
      </c>
      <c r="F10" s="40">
        <f t="shared" si="10"/>
        <v>89996249</v>
      </c>
      <c r="G10" s="40">
        <f t="shared" si="10"/>
        <v>85059801</v>
      </c>
      <c r="H10" s="40">
        <f t="shared" si="10"/>
        <v>96887606</v>
      </c>
      <c r="I10" s="40">
        <f>SUM(B10:H10)</f>
        <v>272724627</v>
      </c>
    </row>
    <row r="11" spans="1:9" ht="15.75">
      <c r="A11" s="39" t="s">
        <v>21</v>
      </c>
      <c r="B11" s="41">
        <f>SUM(B2:B4)</f>
        <v>696</v>
      </c>
      <c r="C11" s="41">
        <f t="shared" ref="C11:G11" si="11">SUM(C2:C4)</f>
        <v>66317</v>
      </c>
      <c r="D11" s="41">
        <f t="shared" si="11"/>
        <v>244034</v>
      </c>
      <c r="E11" s="41">
        <f t="shared" si="11"/>
        <v>419924</v>
      </c>
      <c r="F11" s="41">
        <f t="shared" si="11"/>
        <v>316927</v>
      </c>
      <c r="G11" s="41">
        <f t="shared" si="11"/>
        <v>485801</v>
      </c>
      <c r="H11" s="41">
        <f>SUM(H2:H4)</f>
        <v>569834</v>
      </c>
      <c r="I11" s="42">
        <f>SUM(B11:H11)</f>
        <v>2103533</v>
      </c>
    </row>
    <row r="12" spans="1:9" ht="15.75">
      <c r="A12" s="39" t="s">
        <v>22</v>
      </c>
      <c r="B12" s="43">
        <f>B7+B9</f>
        <v>0</v>
      </c>
      <c r="C12" s="43">
        <f t="shared" ref="C12:H12" si="12">C7+C9</f>
        <v>0</v>
      </c>
      <c r="D12" s="43">
        <f t="shared" si="12"/>
        <v>0</v>
      </c>
      <c r="E12" s="41">
        <f t="shared" si="12"/>
        <v>50000</v>
      </c>
      <c r="F12" s="41">
        <f t="shared" si="12"/>
        <v>10699042</v>
      </c>
      <c r="G12" s="41">
        <f t="shared" si="12"/>
        <v>10799000</v>
      </c>
      <c r="H12" s="41">
        <f t="shared" si="12"/>
        <v>12515000</v>
      </c>
      <c r="I12" s="40">
        <f>SUM(E12:H12)</f>
        <v>34063042</v>
      </c>
    </row>
    <row r="13" spans="1:9" ht="15.75">
      <c r="A13" s="39" t="s">
        <v>23</v>
      </c>
      <c r="B13" s="43">
        <f>B6+B8</f>
        <v>0</v>
      </c>
      <c r="C13" s="43">
        <f t="shared" ref="C13:H13" si="13">C6+C8</f>
        <v>0</v>
      </c>
      <c r="D13" s="43">
        <f t="shared" si="13"/>
        <v>0</v>
      </c>
      <c r="E13" s="41">
        <f t="shared" si="13"/>
        <v>0</v>
      </c>
      <c r="F13" s="41">
        <f t="shared" si="13"/>
        <v>78980280</v>
      </c>
      <c r="G13" s="41">
        <f t="shared" si="13"/>
        <v>73360000</v>
      </c>
      <c r="H13" s="41">
        <f t="shared" si="13"/>
        <v>83350000</v>
      </c>
      <c r="I13" s="40">
        <f>SUM(E13:H13)</f>
        <v>235690280</v>
      </c>
    </row>
    <row r="14" spans="1:9" ht="15.75">
      <c r="A14" s="25"/>
      <c r="B14" s="25"/>
      <c r="C14" s="25"/>
      <c r="D14" s="25"/>
      <c r="E14" s="28"/>
      <c r="F14" s="28"/>
      <c r="G14" s="28"/>
      <c r="H14" s="28"/>
      <c r="I14" s="12"/>
    </row>
    <row r="15" spans="1:9" ht="15.75">
      <c r="A15" s="25"/>
      <c r="B15" s="25"/>
      <c r="C15" s="25"/>
      <c r="D15" s="25"/>
      <c r="E15" s="28"/>
      <c r="F15" s="28"/>
      <c r="G15" s="28"/>
      <c r="H15" s="28"/>
      <c r="I15" s="12"/>
    </row>
    <row r="16" spans="1:9" ht="15.75">
      <c r="A16" s="25"/>
      <c r="B16" s="25"/>
      <c r="C16" s="25"/>
      <c r="D16" s="25"/>
      <c r="E16" s="48"/>
      <c r="F16" s="28"/>
      <c r="G16" s="28"/>
      <c r="H16" s="28"/>
      <c r="I16" s="12"/>
    </row>
    <row r="17" spans="1:9" ht="15.75">
      <c r="A17" s="25"/>
      <c r="B17" s="25"/>
      <c r="C17" s="25"/>
      <c r="D17" s="25"/>
      <c r="E17" s="28"/>
      <c r="F17" s="28"/>
      <c r="G17" s="56"/>
      <c r="H17" s="28"/>
      <c r="I17" s="12"/>
    </row>
    <row r="18" spans="1:9" ht="15.75">
      <c r="A18" s="25"/>
      <c r="B18" s="25"/>
      <c r="C18" s="25"/>
      <c r="D18" s="25"/>
      <c r="E18" s="28"/>
      <c r="F18" s="28"/>
      <c r="G18" s="28"/>
      <c r="H18" s="28"/>
      <c r="I18" s="12"/>
    </row>
    <row r="19" spans="1:9" ht="15.75">
      <c r="A19" s="25"/>
      <c r="B19" s="25"/>
      <c r="C19" s="25"/>
      <c r="D19" s="25"/>
      <c r="E19" s="28"/>
      <c r="F19" s="28"/>
      <c r="G19" s="28"/>
      <c r="H19" s="28"/>
      <c r="I19" s="12"/>
    </row>
    <row r="21" spans="1:9" ht="23.25">
      <c r="A21" s="5" t="s">
        <v>13</v>
      </c>
    </row>
    <row r="22" spans="1:9" ht="15.75" thickBot="1"/>
    <row r="23" spans="1:9" ht="15.75">
      <c r="A23" s="8" t="s">
        <v>12</v>
      </c>
      <c r="B23" s="9">
        <v>2016</v>
      </c>
      <c r="C23" s="9">
        <v>2017</v>
      </c>
      <c r="D23" s="9">
        <v>2018</v>
      </c>
      <c r="E23" s="9">
        <v>2019</v>
      </c>
      <c r="F23" s="9">
        <v>2020</v>
      </c>
      <c r="G23" s="9">
        <v>2021</v>
      </c>
      <c r="H23" s="9">
        <v>2022</v>
      </c>
      <c r="I23" s="10" t="s">
        <v>1</v>
      </c>
    </row>
    <row r="24" spans="1:9" ht="15.75">
      <c r="A24" s="11" t="s">
        <v>2</v>
      </c>
      <c r="B24" s="44">
        <v>646</v>
      </c>
      <c r="C24" s="45">
        <v>9015</v>
      </c>
      <c r="D24" s="45">
        <v>17818</v>
      </c>
      <c r="E24" s="46">
        <v>17697</v>
      </c>
      <c r="F24" s="45">
        <v>8142</v>
      </c>
      <c r="G24" s="46">
        <v>18939</v>
      </c>
      <c r="H24" s="46">
        <v>16536</v>
      </c>
      <c r="I24" s="45">
        <f>SUM(B24:H24)</f>
        <v>88793</v>
      </c>
    </row>
    <row r="25" spans="1:9" ht="15.75">
      <c r="A25" s="11" t="s">
        <v>4</v>
      </c>
      <c r="B25" s="44">
        <v>50</v>
      </c>
      <c r="C25" s="45"/>
      <c r="D25" s="45"/>
      <c r="E25" s="45">
        <v>2000</v>
      </c>
      <c r="F25" s="45"/>
      <c r="G25" s="45">
        <v>500</v>
      </c>
      <c r="H25" s="45">
        <v>1253</v>
      </c>
      <c r="I25" s="45">
        <f>SUM(B25:H25)</f>
        <v>3803</v>
      </c>
    </row>
    <row r="26" spans="1:9" ht="15.75">
      <c r="A26" s="11" t="s">
        <v>5</v>
      </c>
      <c r="B26" s="44"/>
      <c r="C26" s="45"/>
      <c r="D26" s="45"/>
      <c r="E26" s="45"/>
      <c r="F26" s="45"/>
      <c r="G26" s="45"/>
      <c r="H26" s="45"/>
      <c r="I26" s="45"/>
    </row>
    <row r="27" spans="1:9" ht="15.75">
      <c r="A27" s="11" t="s">
        <v>6</v>
      </c>
      <c r="B27" s="44"/>
      <c r="C27" s="45"/>
      <c r="D27" s="45"/>
      <c r="E27" s="45"/>
      <c r="F27" s="45"/>
      <c r="G27" s="45"/>
      <c r="H27" s="45"/>
      <c r="I27" s="45"/>
    </row>
    <row r="28" spans="1:9" ht="15.75">
      <c r="A28" s="11" t="s">
        <v>7</v>
      </c>
      <c r="B28" s="44"/>
      <c r="C28" s="45"/>
      <c r="D28" s="45"/>
      <c r="E28" s="45"/>
      <c r="F28" s="45"/>
      <c r="G28" s="45"/>
      <c r="H28" s="45"/>
      <c r="I28" s="45"/>
    </row>
    <row r="29" spans="1:9" ht="15.75">
      <c r="A29" s="11" t="s">
        <v>8</v>
      </c>
      <c r="B29" s="44"/>
      <c r="C29" s="44"/>
      <c r="D29" s="44"/>
      <c r="E29" s="44"/>
      <c r="F29" s="44"/>
      <c r="G29" s="44"/>
      <c r="H29" s="44"/>
      <c r="I29" s="45"/>
    </row>
    <row r="30" spans="1:9" ht="15.75">
      <c r="A30" s="11" t="s">
        <v>9</v>
      </c>
      <c r="B30" s="44"/>
      <c r="C30" s="44"/>
      <c r="D30" s="44"/>
      <c r="E30" s="44"/>
      <c r="F30" s="44"/>
      <c r="G30" s="44"/>
      <c r="H30" s="44"/>
      <c r="I30" s="45"/>
    </row>
    <row r="31" spans="1:9" ht="15.75">
      <c r="A31" s="11" t="s">
        <v>10</v>
      </c>
      <c r="B31" s="44"/>
      <c r="C31" s="44"/>
      <c r="D31" s="44"/>
      <c r="E31" s="44"/>
      <c r="F31" s="44"/>
      <c r="G31" s="44"/>
      <c r="H31" s="44"/>
      <c r="I31" s="45"/>
    </row>
    <row r="32" spans="1:9" ht="15.75">
      <c r="B32" s="19"/>
      <c r="C32" s="19"/>
      <c r="D32" s="19"/>
      <c r="E32" s="19"/>
      <c r="F32" s="19"/>
      <c r="G32" s="19"/>
      <c r="H32" s="19"/>
      <c r="I32" s="15"/>
    </row>
    <row r="33" spans="1:9" ht="15.75">
      <c r="B33" s="19"/>
      <c r="C33" s="19"/>
      <c r="D33" s="19"/>
      <c r="E33" s="19"/>
      <c r="F33" s="19"/>
      <c r="G33" s="19"/>
      <c r="H33" s="19"/>
      <c r="I33" s="15"/>
    </row>
    <row r="34" spans="1:9">
      <c r="B34" s="15"/>
      <c r="C34" s="15"/>
      <c r="D34" s="15"/>
      <c r="E34" s="15"/>
      <c r="F34" s="15"/>
      <c r="G34" s="15"/>
      <c r="H34" s="15"/>
      <c r="I34" s="15"/>
    </row>
    <row r="35" spans="1:9" ht="23.25">
      <c r="A35" s="5" t="s">
        <v>11</v>
      </c>
    </row>
    <row r="36" spans="1:9" ht="15.75" thickBot="1"/>
    <row r="37" spans="1:9" ht="16.5" thickBot="1">
      <c r="A37" s="1" t="s">
        <v>0</v>
      </c>
      <c r="B37" s="2">
        <v>2016</v>
      </c>
      <c r="C37" s="2">
        <v>2017</v>
      </c>
      <c r="D37" s="2">
        <v>2018</v>
      </c>
      <c r="E37" s="2">
        <v>2019</v>
      </c>
      <c r="F37" s="2">
        <v>2020</v>
      </c>
      <c r="G37" s="2">
        <v>2021</v>
      </c>
      <c r="H37" s="2">
        <v>2022</v>
      </c>
      <c r="I37" s="3" t="s">
        <v>1</v>
      </c>
    </row>
    <row r="38" spans="1:9" ht="16.5" thickBot="1">
      <c r="A38" s="4" t="s">
        <v>2</v>
      </c>
      <c r="B38" s="16"/>
      <c r="C38" s="16"/>
      <c r="D38" s="16"/>
      <c r="E38" s="17">
        <v>22132</v>
      </c>
      <c r="F38" s="16">
        <v>0</v>
      </c>
      <c r="G38" s="17" t="s">
        <v>3</v>
      </c>
      <c r="H38" s="18">
        <v>63225</v>
      </c>
      <c r="I38" s="16">
        <v>126450</v>
      </c>
    </row>
    <row r="39" spans="1:9" ht="16.5" thickBot="1">
      <c r="A39" s="4" t="s">
        <v>4</v>
      </c>
      <c r="B39" s="16"/>
      <c r="C39" s="16"/>
      <c r="D39" s="16"/>
      <c r="E39" s="16">
        <v>0</v>
      </c>
      <c r="F39" s="16">
        <v>0</v>
      </c>
      <c r="G39" s="16">
        <v>0</v>
      </c>
      <c r="H39" s="16">
        <v>0</v>
      </c>
      <c r="I39" s="16">
        <v>0</v>
      </c>
    </row>
    <row r="40" spans="1:9" ht="16.5" thickBot="1">
      <c r="A40" s="4" t="s">
        <v>5</v>
      </c>
      <c r="B40" s="16"/>
      <c r="C40" s="16"/>
      <c r="D40" s="16"/>
      <c r="E40" s="16">
        <v>0</v>
      </c>
      <c r="F40" s="16">
        <v>0</v>
      </c>
      <c r="G40" s="16">
        <v>0</v>
      </c>
      <c r="H40" s="16">
        <v>1150</v>
      </c>
      <c r="I40" s="16">
        <v>1150</v>
      </c>
    </row>
    <row r="41" spans="1:9" ht="16.5" thickBot="1">
      <c r="A41" s="4" t="s">
        <v>6</v>
      </c>
      <c r="B41" s="16"/>
      <c r="C41" s="16"/>
      <c r="D41" s="16"/>
      <c r="E41" s="16">
        <v>0</v>
      </c>
      <c r="F41" s="16">
        <v>0</v>
      </c>
      <c r="G41" s="16">
        <v>0</v>
      </c>
      <c r="H41" s="16">
        <v>2065</v>
      </c>
      <c r="I41" s="16">
        <v>2065</v>
      </c>
    </row>
    <row r="42" spans="1:9" ht="16.5" thickBot="1">
      <c r="A42" s="4" t="s">
        <v>7</v>
      </c>
      <c r="B42" s="16"/>
      <c r="C42" s="16"/>
      <c r="D42" s="16"/>
      <c r="E42" s="16">
        <v>0</v>
      </c>
      <c r="F42" s="16">
        <v>0</v>
      </c>
      <c r="G42" s="16">
        <v>0</v>
      </c>
      <c r="I42" s="16">
        <v>0</v>
      </c>
    </row>
    <row r="43" spans="1:9" ht="16.5" thickBot="1">
      <c r="A43" s="4" t="s">
        <v>8</v>
      </c>
      <c r="B43" s="16"/>
      <c r="C43" s="16"/>
      <c r="D43" s="16"/>
      <c r="E43" s="16">
        <v>0</v>
      </c>
      <c r="F43" s="16">
        <v>0</v>
      </c>
      <c r="G43" s="16">
        <v>0</v>
      </c>
      <c r="H43" s="16">
        <v>0</v>
      </c>
      <c r="I43" s="16">
        <v>0</v>
      </c>
    </row>
    <row r="44" spans="1:9" ht="16.5" thickBot="1">
      <c r="A44" s="4" t="s">
        <v>9</v>
      </c>
      <c r="B44" s="31"/>
      <c r="C44" s="31"/>
      <c r="D44" s="31"/>
      <c r="E44" s="31"/>
      <c r="F44" s="31"/>
      <c r="G44" s="31"/>
      <c r="H44" s="16">
        <v>275000</v>
      </c>
      <c r="I44" s="16"/>
    </row>
    <row r="45" spans="1:9" ht="16.5" thickBot="1">
      <c r="A45" s="4" t="s">
        <v>10</v>
      </c>
      <c r="B45" s="31"/>
      <c r="C45" s="31"/>
      <c r="D45" s="31"/>
      <c r="E45" s="31">
        <v>50000</v>
      </c>
      <c r="F45" s="31">
        <v>100000</v>
      </c>
      <c r="G45" s="31">
        <v>300000</v>
      </c>
      <c r="H45" s="31">
        <v>600000</v>
      </c>
      <c r="I45" s="16">
        <v>1050000</v>
      </c>
    </row>
    <row r="49" spans="1:9" ht="23.25">
      <c r="A49" s="5" t="s">
        <v>15</v>
      </c>
    </row>
    <row r="50" spans="1:9" ht="15.75" thickBot="1"/>
    <row r="51" spans="1:9" ht="16.5" thickBot="1">
      <c r="A51" s="1" t="s">
        <v>14</v>
      </c>
      <c r="B51" s="2">
        <v>2016</v>
      </c>
      <c r="C51" s="2">
        <v>2017</v>
      </c>
      <c r="D51" s="2">
        <v>2018</v>
      </c>
      <c r="E51" s="2">
        <v>2019</v>
      </c>
      <c r="F51" s="2">
        <v>2020</v>
      </c>
      <c r="G51" s="2">
        <v>2021</v>
      </c>
      <c r="H51" s="2">
        <v>2022</v>
      </c>
      <c r="I51" s="3" t="s">
        <v>1</v>
      </c>
    </row>
    <row r="52" spans="1:9" ht="16.5" thickBot="1">
      <c r="A52" s="4" t="s">
        <v>2</v>
      </c>
      <c r="B52" s="7"/>
      <c r="C52" s="7"/>
      <c r="D52" s="7">
        <v>21325</v>
      </c>
      <c r="E52" s="7">
        <v>55503</v>
      </c>
      <c r="F52" s="7">
        <v>4613</v>
      </c>
      <c r="G52" s="7">
        <v>27663</v>
      </c>
      <c r="H52" s="7">
        <v>30440</v>
      </c>
      <c r="I52" s="7">
        <f>SUM(D52:H52)</f>
        <v>139544</v>
      </c>
    </row>
    <row r="53" spans="1:9" ht="16.5" thickBot="1">
      <c r="A53" s="4" t="s">
        <v>4</v>
      </c>
      <c r="B53" s="7"/>
      <c r="C53" s="7"/>
      <c r="D53" s="7">
        <v>11685</v>
      </c>
      <c r="E53" s="7">
        <v>42605</v>
      </c>
      <c r="F53" s="7">
        <v>73124</v>
      </c>
      <c r="G53" s="7">
        <v>7500</v>
      </c>
      <c r="H53" s="7">
        <v>30000</v>
      </c>
      <c r="I53" s="7">
        <f>SUM(D53:H53)</f>
        <v>164914</v>
      </c>
    </row>
    <row r="54" spans="1:9" ht="16.5" thickBot="1">
      <c r="A54" s="4" t="s">
        <v>5</v>
      </c>
      <c r="B54" s="7"/>
      <c r="C54" s="7"/>
      <c r="D54" s="7"/>
      <c r="E54" s="7"/>
      <c r="F54" s="7"/>
      <c r="G54" s="7"/>
      <c r="H54" s="7"/>
      <c r="I54" s="7"/>
    </row>
    <row r="55" spans="1:9" ht="16.5" thickBot="1">
      <c r="A55" s="4" t="s">
        <v>6</v>
      </c>
      <c r="B55" s="7"/>
      <c r="C55" s="7"/>
      <c r="D55" s="7"/>
      <c r="E55" s="7"/>
      <c r="F55" s="7"/>
      <c r="G55" s="7"/>
      <c r="H55" s="7"/>
      <c r="I55" s="7"/>
    </row>
    <row r="56" spans="1:9" ht="16.5" thickBot="1">
      <c r="A56" s="4" t="s">
        <v>7</v>
      </c>
      <c r="B56" s="7"/>
      <c r="C56" s="7"/>
      <c r="D56" s="7"/>
      <c r="E56" s="7"/>
      <c r="F56" s="7"/>
      <c r="G56" s="7"/>
      <c r="H56" s="7"/>
      <c r="I56" s="7"/>
    </row>
    <row r="57" spans="1:9" ht="16.5" thickBot="1">
      <c r="A57" s="4" t="s">
        <v>8</v>
      </c>
      <c r="B57" s="7"/>
      <c r="C57" s="7"/>
      <c r="D57" s="7"/>
      <c r="E57" s="7"/>
      <c r="F57" s="7"/>
      <c r="G57" s="7"/>
      <c r="H57" s="7"/>
      <c r="I57" s="7"/>
    </row>
    <row r="58" spans="1:9" ht="16.5" thickBot="1">
      <c r="A58" s="4" t="s">
        <v>9</v>
      </c>
      <c r="B58" s="27"/>
      <c r="C58" s="27"/>
      <c r="D58" s="27"/>
      <c r="E58" s="27"/>
      <c r="F58" s="27"/>
      <c r="G58" s="27"/>
      <c r="H58" s="27"/>
      <c r="I58" s="7"/>
    </row>
    <row r="59" spans="1:9" ht="16.5" thickBot="1">
      <c r="A59" s="4" t="s">
        <v>10</v>
      </c>
      <c r="B59" s="27"/>
      <c r="C59" s="27"/>
      <c r="D59" s="27"/>
      <c r="E59" s="27"/>
      <c r="F59" s="27"/>
      <c r="G59" s="27"/>
      <c r="H59" s="27"/>
      <c r="I59" s="7"/>
    </row>
    <row r="61" spans="1:9" ht="23.25">
      <c r="A61" s="5" t="s">
        <v>17</v>
      </c>
    </row>
    <row r="62" spans="1:9" ht="15.75" thickBot="1"/>
    <row r="63" spans="1:9" ht="16.5" thickBot="1">
      <c r="A63" s="1" t="s">
        <v>16</v>
      </c>
      <c r="B63" s="2">
        <v>2016</v>
      </c>
      <c r="C63" s="2">
        <v>2017</v>
      </c>
      <c r="D63" s="2">
        <v>2018</v>
      </c>
      <c r="E63" s="2">
        <v>2019</v>
      </c>
      <c r="F63" s="2">
        <v>2020</v>
      </c>
      <c r="G63" s="2">
        <v>2021</v>
      </c>
      <c r="H63" s="2">
        <v>2022</v>
      </c>
      <c r="I63" s="3" t="s">
        <v>1</v>
      </c>
    </row>
    <row r="64" spans="1:9">
      <c r="A64" s="6" t="s">
        <v>2</v>
      </c>
      <c r="B64" s="20"/>
      <c r="C64" s="20">
        <v>2401</v>
      </c>
      <c r="D64" s="20">
        <v>3094</v>
      </c>
      <c r="E64" s="20">
        <v>733</v>
      </c>
      <c r="F64" s="20">
        <v>12</v>
      </c>
      <c r="G64" s="20"/>
      <c r="H64" s="20">
        <v>17315</v>
      </c>
      <c r="I64" s="20">
        <f>SUM(B64:H64)</f>
        <v>23555</v>
      </c>
    </row>
    <row r="65" spans="1:9">
      <c r="A65" s="6" t="s">
        <v>4</v>
      </c>
      <c r="B65" s="20"/>
      <c r="C65" s="20">
        <v>301</v>
      </c>
      <c r="D65" s="20"/>
      <c r="E65" s="20"/>
      <c r="F65" s="20"/>
      <c r="G65" s="20"/>
      <c r="H65" s="20">
        <v>10612</v>
      </c>
      <c r="I65" s="20">
        <f>SUM(B65:H65)</f>
        <v>10913</v>
      </c>
    </row>
    <row r="66" spans="1:9">
      <c r="A66" s="6" t="s">
        <v>5</v>
      </c>
      <c r="B66" s="20"/>
      <c r="C66" s="20"/>
      <c r="D66" s="20"/>
      <c r="E66" s="20"/>
      <c r="F66" s="20"/>
      <c r="G66" s="20"/>
      <c r="H66" s="20"/>
      <c r="I66" s="20"/>
    </row>
    <row r="67" spans="1:9">
      <c r="A67" s="6" t="s">
        <v>6</v>
      </c>
      <c r="B67" s="20"/>
      <c r="C67" s="20"/>
      <c r="D67" s="20"/>
      <c r="E67" s="20"/>
      <c r="F67" s="20"/>
      <c r="G67" s="20"/>
      <c r="H67" s="20"/>
      <c r="I67" s="20"/>
    </row>
    <row r="68" spans="1:9">
      <c r="A68" s="6" t="s">
        <v>7</v>
      </c>
      <c r="B68" s="20"/>
      <c r="C68" s="20"/>
      <c r="D68" s="20"/>
      <c r="E68" s="20"/>
      <c r="F68" s="20"/>
      <c r="G68" s="20"/>
      <c r="H68" s="20"/>
      <c r="I68" s="20"/>
    </row>
    <row r="69" spans="1:9">
      <c r="A69" s="6" t="s">
        <v>8</v>
      </c>
      <c r="B69" s="20"/>
      <c r="C69" s="20"/>
      <c r="D69" s="20"/>
      <c r="E69" s="20"/>
      <c r="F69" s="20"/>
      <c r="G69" s="20"/>
      <c r="H69" s="20"/>
      <c r="I69" s="20"/>
    </row>
    <row r="70" spans="1:9">
      <c r="A70" s="6" t="s">
        <v>9</v>
      </c>
      <c r="B70" s="20"/>
      <c r="C70" s="20"/>
      <c r="D70" s="20"/>
      <c r="E70" s="20"/>
      <c r="F70" s="29">
        <v>700000</v>
      </c>
      <c r="G70" s="29">
        <v>700000</v>
      </c>
      <c r="H70" s="29">
        <v>700000</v>
      </c>
      <c r="I70" s="20"/>
    </row>
    <row r="71" spans="1:9">
      <c r="A71" s="6" t="s">
        <v>10</v>
      </c>
      <c r="B71" s="20"/>
      <c r="C71" s="20"/>
      <c r="D71" s="20"/>
      <c r="E71" s="20"/>
      <c r="F71" s="20"/>
      <c r="G71" s="20"/>
      <c r="H71" s="20"/>
      <c r="I71" s="20"/>
    </row>
    <row r="74" spans="1:9" ht="23.25">
      <c r="A74" s="5" t="s">
        <v>20</v>
      </c>
    </row>
    <row r="75" spans="1:9" ht="15.75" thickBot="1"/>
    <row r="76" spans="1:9" ht="16.5" thickBot="1">
      <c r="A76" s="1" t="s">
        <v>19</v>
      </c>
      <c r="B76" s="2">
        <v>2016</v>
      </c>
      <c r="C76" s="2">
        <v>2017</v>
      </c>
      <c r="D76" s="2">
        <v>2018</v>
      </c>
      <c r="E76" s="2">
        <v>2019</v>
      </c>
      <c r="F76" s="2">
        <v>2020</v>
      </c>
      <c r="G76" s="2">
        <v>2021</v>
      </c>
      <c r="H76" s="2">
        <v>2022</v>
      </c>
      <c r="I76" s="3" t="s">
        <v>1</v>
      </c>
    </row>
    <row r="77" spans="1:9" ht="16.5" thickBot="1">
      <c r="A77" s="4" t="s">
        <v>2</v>
      </c>
      <c r="B77" s="22"/>
      <c r="C77" s="22">
        <v>10000</v>
      </c>
      <c r="D77" s="22">
        <v>77500</v>
      </c>
      <c r="E77" s="22">
        <v>146717</v>
      </c>
      <c r="F77" s="22">
        <v>5531</v>
      </c>
      <c r="G77" s="23"/>
      <c r="H77" s="26"/>
      <c r="I77" s="24">
        <f>SUM(B77:H77)</f>
        <v>239748</v>
      </c>
    </row>
    <row r="78" spans="1:9" ht="16.5" thickBot="1">
      <c r="A78" s="4" t="s">
        <v>4</v>
      </c>
      <c r="B78" s="22"/>
      <c r="C78" s="22">
        <v>4600</v>
      </c>
      <c r="D78" s="22">
        <v>40200</v>
      </c>
      <c r="E78" s="22">
        <v>18704</v>
      </c>
      <c r="F78" s="22">
        <v>150505</v>
      </c>
      <c r="G78" s="22">
        <v>130000</v>
      </c>
      <c r="H78" s="30">
        <v>180226</v>
      </c>
      <c r="I78" s="24">
        <f t="shared" ref="I78:I84" si="14">SUM(B78:H78)</f>
        <v>524235</v>
      </c>
    </row>
    <row r="79" spans="1:9" ht="16.5" thickBot="1">
      <c r="A79" s="4" t="s">
        <v>5</v>
      </c>
      <c r="B79" s="22"/>
      <c r="C79" s="22"/>
      <c r="D79" s="22"/>
      <c r="E79" s="22"/>
      <c r="F79" s="22"/>
      <c r="G79" s="21">
        <v>260000</v>
      </c>
      <c r="H79" s="30">
        <v>210698</v>
      </c>
      <c r="I79" s="24">
        <f t="shared" si="14"/>
        <v>470698</v>
      </c>
    </row>
    <row r="80" spans="1:9" ht="16.5" thickBot="1">
      <c r="A80" s="4" t="s">
        <v>6</v>
      </c>
      <c r="B80" s="22"/>
      <c r="C80" s="22"/>
      <c r="D80" s="22"/>
      <c r="E80" s="22"/>
      <c r="F80" s="22"/>
      <c r="G80" s="22">
        <v>415000</v>
      </c>
      <c r="H80" s="30">
        <v>450707</v>
      </c>
      <c r="I80" s="24">
        <f t="shared" si="14"/>
        <v>865707</v>
      </c>
    </row>
    <row r="81" spans="1:9" ht="16.5" thickBot="1">
      <c r="A81" s="4" t="s">
        <v>7</v>
      </c>
      <c r="B81" s="22"/>
      <c r="C81" s="22"/>
      <c r="D81" s="22"/>
      <c r="E81" s="22"/>
      <c r="F81" s="22">
        <v>50000000</v>
      </c>
      <c r="G81" s="22">
        <v>35000000</v>
      </c>
      <c r="H81" s="22">
        <v>38000000</v>
      </c>
      <c r="I81" s="24">
        <f t="shared" si="14"/>
        <v>123000000</v>
      </c>
    </row>
    <row r="82" spans="1:9" ht="16.5" thickBot="1">
      <c r="A82" s="4" t="s">
        <v>8</v>
      </c>
      <c r="B82" s="22"/>
      <c r="C82" s="22"/>
      <c r="D82" s="22"/>
      <c r="E82" s="22"/>
      <c r="F82" s="22">
        <v>6357000</v>
      </c>
      <c r="G82" s="22">
        <v>4850000</v>
      </c>
      <c r="H82" s="22">
        <v>5300000</v>
      </c>
      <c r="I82" s="24">
        <f>SUM(B82:H82)</f>
        <v>16507000</v>
      </c>
    </row>
    <row r="83" spans="1:9" ht="16.5" thickBot="1">
      <c r="A83" s="4" t="s">
        <v>9</v>
      </c>
      <c r="B83" s="22"/>
      <c r="C83" s="22"/>
      <c r="D83" s="22"/>
      <c r="E83" s="22"/>
      <c r="F83" s="22">
        <v>28280280</v>
      </c>
      <c r="G83" s="22">
        <v>37660000</v>
      </c>
      <c r="H83" s="22">
        <v>44100000</v>
      </c>
      <c r="I83" s="24">
        <f t="shared" si="14"/>
        <v>110040280</v>
      </c>
    </row>
    <row r="84" spans="1:9" ht="16.5" thickBot="1">
      <c r="A84" s="4" t="s">
        <v>10</v>
      </c>
      <c r="B84" s="22"/>
      <c r="C84" s="22"/>
      <c r="D84" s="22"/>
      <c r="E84" s="22"/>
      <c r="F84" s="22">
        <v>4242042</v>
      </c>
      <c r="G84" s="22">
        <v>5649000</v>
      </c>
      <c r="H84" s="22">
        <v>6615000</v>
      </c>
      <c r="I84" s="24">
        <f t="shared" si="14"/>
        <v>16506042</v>
      </c>
    </row>
    <row r="85" spans="1:9">
      <c r="A85" s="13"/>
      <c r="F85" s="56">
        <f>+SUM(F81:F84)</f>
        <v>88879322</v>
      </c>
      <c r="G85" s="56">
        <f t="shared" ref="G85:H85" si="15">+SUM(G81:G84)</f>
        <v>83159000</v>
      </c>
      <c r="H85" s="56">
        <f t="shared" si="15"/>
        <v>94015000</v>
      </c>
    </row>
    <row r="86" spans="1:9" ht="23.25">
      <c r="A86" s="5" t="s">
        <v>24</v>
      </c>
    </row>
    <row r="90" spans="1:9" ht="15.75">
      <c r="A90" s="32" t="s">
        <v>25</v>
      </c>
      <c r="B90" s="32">
        <v>2016</v>
      </c>
      <c r="C90" s="32">
        <v>2017</v>
      </c>
      <c r="D90" s="32">
        <v>2018</v>
      </c>
      <c r="E90" s="32">
        <v>2019</v>
      </c>
      <c r="F90" s="32">
        <v>2020</v>
      </c>
      <c r="G90" s="32">
        <v>2021</v>
      </c>
      <c r="H90" s="32">
        <v>2022</v>
      </c>
      <c r="I90" s="33" t="s">
        <v>1</v>
      </c>
    </row>
    <row r="91" spans="1:9" ht="15.75">
      <c r="A91" s="34" t="s">
        <v>2</v>
      </c>
      <c r="B91" s="35"/>
      <c r="C91" s="35"/>
      <c r="D91" s="35">
        <v>4412</v>
      </c>
      <c r="E91" s="35">
        <v>7833</v>
      </c>
      <c r="F91" s="35">
        <v>0</v>
      </c>
      <c r="G91" s="35">
        <v>0</v>
      </c>
      <c r="H91" s="35">
        <v>8379</v>
      </c>
      <c r="I91" s="36">
        <f>SUM(B91:H91)</f>
        <v>20624</v>
      </c>
    </row>
    <row r="92" spans="1:9" ht="15.75">
      <c r="A92" s="34" t="s">
        <v>4</v>
      </c>
      <c r="B92" s="35"/>
      <c r="C92" s="35">
        <v>40000</v>
      </c>
      <c r="D92" s="35">
        <v>68000</v>
      </c>
      <c r="E92" s="35">
        <v>106000</v>
      </c>
      <c r="F92" s="35">
        <v>75000</v>
      </c>
      <c r="G92" s="35">
        <v>106</v>
      </c>
      <c r="H92" s="35"/>
      <c r="I92" s="36">
        <f t="shared" ref="I92:I98" si="16">SUM(B92:H92)</f>
        <v>289106</v>
      </c>
    </row>
    <row r="93" spans="1:9" ht="15.75">
      <c r="A93" s="34" t="s">
        <v>5</v>
      </c>
      <c r="B93" s="35">
        <v>0</v>
      </c>
      <c r="C93" s="35">
        <v>0</v>
      </c>
      <c r="D93" s="35">
        <v>0</v>
      </c>
      <c r="E93" s="35">
        <v>0</v>
      </c>
      <c r="F93" s="35">
        <v>0</v>
      </c>
      <c r="G93" s="35">
        <v>0</v>
      </c>
      <c r="H93" s="35">
        <v>0</v>
      </c>
      <c r="I93" s="36">
        <f t="shared" si="16"/>
        <v>0</v>
      </c>
    </row>
    <row r="94" spans="1:9" ht="15.75">
      <c r="A94" s="34" t="s">
        <v>6</v>
      </c>
      <c r="B94" s="35">
        <v>0</v>
      </c>
      <c r="C94" s="35">
        <v>0</v>
      </c>
      <c r="D94" s="35">
        <v>0</v>
      </c>
      <c r="E94" s="35">
        <v>0</v>
      </c>
      <c r="F94" s="35">
        <v>0</v>
      </c>
      <c r="G94" s="35">
        <v>0</v>
      </c>
      <c r="H94" s="35">
        <v>0</v>
      </c>
      <c r="I94" s="36">
        <f t="shared" si="16"/>
        <v>0</v>
      </c>
    </row>
    <row r="95" spans="1:9" ht="15.75">
      <c r="A95" s="34" t="s">
        <v>7</v>
      </c>
      <c r="B95" s="35">
        <v>0</v>
      </c>
      <c r="C95" s="35">
        <v>0</v>
      </c>
      <c r="D95" s="35">
        <v>0</v>
      </c>
      <c r="E95" s="35">
        <v>0</v>
      </c>
      <c r="F95" s="35">
        <v>0</v>
      </c>
      <c r="G95" s="35">
        <v>0</v>
      </c>
      <c r="H95" s="35">
        <v>0</v>
      </c>
      <c r="I95" s="36">
        <f t="shared" si="16"/>
        <v>0</v>
      </c>
    </row>
    <row r="96" spans="1:9" ht="15.75">
      <c r="A96" s="34" t="s">
        <v>8</v>
      </c>
      <c r="B96" s="35">
        <v>0</v>
      </c>
      <c r="C96" s="35">
        <v>0</v>
      </c>
      <c r="D96" s="35">
        <v>0</v>
      </c>
      <c r="E96" s="35">
        <v>0</v>
      </c>
      <c r="F96" s="35">
        <v>0</v>
      </c>
      <c r="G96" s="35">
        <v>0</v>
      </c>
      <c r="H96" s="35">
        <v>0</v>
      </c>
      <c r="I96" s="36">
        <f t="shared" si="16"/>
        <v>0</v>
      </c>
    </row>
    <row r="97" spans="1:9" ht="15.75">
      <c r="A97" s="34" t="s">
        <v>9</v>
      </c>
      <c r="B97" s="47">
        <v>0</v>
      </c>
      <c r="C97" s="47">
        <v>0</v>
      </c>
      <c r="D97" s="47">
        <v>0</v>
      </c>
      <c r="E97" s="47">
        <v>0</v>
      </c>
      <c r="F97" s="47">
        <v>0</v>
      </c>
      <c r="G97" s="47">
        <v>0</v>
      </c>
      <c r="H97" s="47">
        <v>0</v>
      </c>
      <c r="I97" s="36">
        <f t="shared" si="16"/>
        <v>0</v>
      </c>
    </row>
    <row r="98" spans="1:9" ht="15.75">
      <c r="A98" s="34" t="s">
        <v>10</v>
      </c>
      <c r="B98" s="47">
        <v>0</v>
      </c>
      <c r="C98" s="47">
        <v>0</v>
      </c>
      <c r="D98" s="47">
        <v>0</v>
      </c>
      <c r="E98" s="47">
        <v>0</v>
      </c>
      <c r="F98" s="47">
        <v>0</v>
      </c>
      <c r="G98" s="47">
        <v>0</v>
      </c>
      <c r="H98" s="47">
        <v>0</v>
      </c>
      <c r="I98" s="36">
        <f t="shared" si="16"/>
        <v>0</v>
      </c>
    </row>
    <row r="99" spans="1:9" ht="15.75">
      <c r="A99" s="37" t="s">
        <v>26</v>
      </c>
      <c r="B99" s="38">
        <f>SUM(B91:B98)</f>
        <v>0</v>
      </c>
      <c r="C99" s="38">
        <f t="shared" ref="C99:I99" si="17">SUM(C91:C98)</f>
        <v>40000</v>
      </c>
      <c r="D99" s="38">
        <f t="shared" si="17"/>
        <v>72412</v>
      </c>
      <c r="E99" s="38">
        <f t="shared" si="17"/>
        <v>113833</v>
      </c>
      <c r="F99" s="38">
        <f t="shared" si="17"/>
        <v>75000</v>
      </c>
      <c r="G99" s="38">
        <f t="shared" si="17"/>
        <v>106</v>
      </c>
      <c r="H99" s="38">
        <f t="shared" si="17"/>
        <v>8379</v>
      </c>
      <c r="I99" s="38">
        <f t="shared" si="17"/>
        <v>309730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EAA5-8CC3-4286-B614-D138CCD6E511}">
  <dimension ref="A1:P29"/>
  <sheetViews>
    <sheetView workbookViewId="0">
      <selection activeCell="P12" sqref="P12"/>
    </sheetView>
  </sheetViews>
  <sheetFormatPr defaultColWidth="11.42578125" defaultRowHeight="15"/>
  <cols>
    <col min="1" max="1" width="13.5703125" customWidth="1"/>
    <col min="9" max="9" width="15.140625" bestFit="1" customWidth="1"/>
    <col min="11" max="11" width="13.85546875" bestFit="1" customWidth="1"/>
  </cols>
  <sheetData>
    <row r="1" spans="1:16" ht="16.5" thickBot="1">
      <c r="A1" s="1" t="s">
        <v>27</v>
      </c>
      <c r="B1" s="2">
        <v>2016</v>
      </c>
      <c r="C1" s="2">
        <v>2017</v>
      </c>
      <c r="D1" s="2">
        <v>2018</v>
      </c>
      <c r="E1" s="2">
        <v>2019</v>
      </c>
      <c r="F1" s="2">
        <v>2020</v>
      </c>
      <c r="G1" s="2">
        <v>2021</v>
      </c>
      <c r="H1" s="2">
        <v>2022</v>
      </c>
      <c r="I1" s="55" t="s">
        <v>1</v>
      </c>
      <c r="K1" s="59"/>
      <c r="L1" s="60"/>
      <c r="M1" s="60"/>
      <c r="N1" s="60"/>
      <c r="O1" s="60"/>
      <c r="P1" s="61"/>
    </row>
    <row r="2" spans="1:16" ht="15.75">
      <c r="A2" s="50" t="s">
        <v>2</v>
      </c>
      <c r="B2" s="51"/>
      <c r="C2" s="51"/>
      <c r="D2" s="51"/>
      <c r="E2" s="51"/>
      <c r="F2" s="51"/>
      <c r="G2" s="51"/>
      <c r="H2" s="51"/>
      <c r="K2" s="58"/>
      <c r="L2" s="62"/>
      <c r="M2" s="62"/>
      <c r="N2" s="62"/>
      <c r="O2" s="62"/>
      <c r="P2" s="63"/>
    </row>
    <row r="3" spans="1:16" ht="15.75">
      <c r="A3" s="49" t="s">
        <v>32</v>
      </c>
      <c r="B3" s="44">
        <v>646</v>
      </c>
      <c r="C3" s="44">
        <v>9015</v>
      </c>
      <c r="D3" s="44">
        <v>17818</v>
      </c>
      <c r="E3" s="44">
        <v>17697</v>
      </c>
      <c r="F3" s="44">
        <v>8142</v>
      </c>
      <c r="G3" s="44">
        <v>18939</v>
      </c>
      <c r="H3" s="44">
        <v>16536</v>
      </c>
      <c r="I3" s="53">
        <v>88793</v>
      </c>
      <c r="K3" s="58"/>
      <c r="L3" s="62"/>
      <c r="M3" s="62"/>
      <c r="N3" s="62"/>
      <c r="O3" s="62"/>
      <c r="P3" s="63"/>
    </row>
    <row r="4" spans="1:16" ht="15.75">
      <c r="A4" s="49" t="s">
        <v>31</v>
      </c>
      <c r="B4" s="44"/>
      <c r="C4" s="44"/>
      <c r="D4" s="44">
        <v>21325</v>
      </c>
      <c r="E4" s="44">
        <v>55503</v>
      </c>
      <c r="F4" s="44">
        <v>4613</v>
      </c>
      <c r="G4" s="44">
        <v>27663</v>
      </c>
      <c r="H4" s="44">
        <v>30440</v>
      </c>
      <c r="I4" s="53">
        <v>139544</v>
      </c>
      <c r="K4" s="58"/>
      <c r="L4" s="62"/>
      <c r="M4" s="62"/>
      <c r="N4" s="62"/>
      <c r="O4" s="62"/>
      <c r="P4" s="63"/>
    </row>
    <row r="5" spans="1:16" ht="16.5" thickBot="1">
      <c r="A5" s="49" t="s">
        <v>20</v>
      </c>
      <c r="B5" s="44"/>
      <c r="C5" s="44">
        <v>10000</v>
      </c>
      <c r="D5" s="44">
        <v>77500</v>
      </c>
      <c r="E5" s="44">
        <v>146717</v>
      </c>
      <c r="F5" s="44">
        <v>5531</v>
      </c>
      <c r="G5" s="44"/>
      <c r="H5" s="44"/>
      <c r="I5" s="53">
        <v>239748</v>
      </c>
      <c r="K5" s="64"/>
      <c r="L5" s="65"/>
      <c r="M5" s="65"/>
      <c r="N5" s="65"/>
      <c r="O5" s="65"/>
      <c r="P5" s="66"/>
    </row>
    <row r="6" spans="1:16" ht="16.5" thickBot="1">
      <c r="A6" s="49" t="s">
        <v>24</v>
      </c>
      <c r="B6" s="44"/>
      <c r="C6" s="44"/>
      <c r="D6" s="44">
        <v>4412</v>
      </c>
      <c r="E6" s="44">
        <v>7833</v>
      </c>
      <c r="F6" s="44">
        <v>0</v>
      </c>
      <c r="G6" s="44">
        <v>0</v>
      </c>
      <c r="H6" s="44">
        <v>8379</v>
      </c>
      <c r="I6" s="53">
        <v>20624</v>
      </c>
    </row>
    <row r="7" spans="1:16" ht="15.75" thickBot="1">
      <c r="A7" s="52" t="s">
        <v>1</v>
      </c>
      <c r="I7" s="54">
        <f>SUM(I3:I6)</f>
        <v>488709</v>
      </c>
    </row>
    <row r="9" spans="1:16" ht="15.75">
      <c r="A9" s="50" t="s">
        <v>28</v>
      </c>
      <c r="B9" s="51"/>
      <c r="C9" s="51"/>
      <c r="D9" s="51"/>
      <c r="E9" s="51"/>
      <c r="F9" s="51"/>
      <c r="G9" s="51"/>
      <c r="H9" s="51"/>
    </row>
    <row r="10" spans="1:16" ht="15.75">
      <c r="A10" s="49" t="s">
        <v>13</v>
      </c>
      <c r="B10" s="44">
        <v>50</v>
      </c>
      <c r="C10" s="44"/>
      <c r="D10" s="44"/>
      <c r="E10" s="44">
        <v>2000</v>
      </c>
      <c r="F10" s="44"/>
      <c r="G10" s="44">
        <v>500</v>
      </c>
      <c r="H10" s="44">
        <v>1253</v>
      </c>
      <c r="I10" s="53">
        <f>SUM(B10:H10)</f>
        <v>3803</v>
      </c>
      <c r="K10" s="57"/>
    </row>
    <row r="11" spans="1:16" ht="15.75">
      <c r="A11" s="49" t="s">
        <v>15</v>
      </c>
      <c r="B11" s="44"/>
      <c r="C11" s="44">
        <v>11685</v>
      </c>
      <c r="D11" s="44">
        <v>42605</v>
      </c>
      <c r="E11" s="44">
        <v>73124</v>
      </c>
      <c r="F11" s="44">
        <v>7500</v>
      </c>
      <c r="G11" s="44">
        <v>30000</v>
      </c>
      <c r="H11" s="44"/>
      <c r="I11" s="53">
        <f t="shared" ref="I11:I13" si="0">SUM(B11:H11)</f>
        <v>164914</v>
      </c>
      <c r="K11" s="57"/>
    </row>
    <row r="12" spans="1:16" ht="15.75">
      <c r="A12" s="49" t="s">
        <v>20</v>
      </c>
      <c r="B12" s="44"/>
      <c r="C12" s="44">
        <v>4600</v>
      </c>
      <c r="D12" s="44">
        <v>40200</v>
      </c>
      <c r="E12" s="44">
        <v>18704</v>
      </c>
      <c r="F12" s="44">
        <v>150505</v>
      </c>
      <c r="G12" s="44">
        <v>130000</v>
      </c>
      <c r="H12" s="44">
        <v>180226</v>
      </c>
      <c r="I12" s="53">
        <f t="shared" si="0"/>
        <v>524235</v>
      </c>
    </row>
    <row r="13" spans="1:16" ht="16.5" thickBot="1">
      <c r="A13" s="49" t="s">
        <v>24</v>
      </c>
      <c r="B13" s="44"/>
      <c r="C13" s="44">
        <v>40000</v>
      </c>
      <c r="D13" s="44">
        <v>68000</v>
      </c>
      <c r="E13" s="44">
        <v>106000</v>
      </c>
      <c r="F13" s="44">
        <v>75000</v>
      </c>
      <c r="G13" s="44">
        <v>106</v>
      </c>
      <c r="H13" s="44"/>
      <c r="I13" s="53">
        <f t="shared" si="0"/>
        <v>289106</v>
      </c>
    </row>
    <row r="14" spans="1:16" ht="15.75" thickBot="1">
      <c r="I14" s="54">
        <f>SUM(I10:I13)</f>
        <v>982058</v>
      </c>
    </row>
    <row r="16" spans="1:16" ht="15.75">
      <c r="A16" s="50" t="s">
        <v>30</v>
      </c>
      <c r="B16" s="51"/>
      <c r="C16" s="51"/>
      <c r="D16" s="51"/>
      <c r="E16" s="51"/>
      <c r="F16" s="51"/>
      <c r="G16" s="51"/>
      <c r="H16" s="51"/>
    </row>
    <row r="17" spans="1:9" ht="15.75">
      <c r="A17" s="49" t="s">
        <v>13</v>
      </c>
      <c r="B17" s="44"/>
      <c r="C17" s="44"/>
      <c r="D17" s="44"/>
      <c r="E17" s="44"/>
      <c r="F17" s="44"/>
      <c r="G17" s="44"/>
      <c r="H17" s="44"/>
      <c r="I17" s="53">
        <f>SUM(B17:H17)</f>
        <v>0</v>
      </c>
    </row>
    <row r="18" spans="1:9" ht="15.75">
      <c r="A18" s="49" t="s">
        <v>15</v>
      </c>
      <c r="B18" s="44"/>
      <c r="C18" s="44"/>
      <c r="D18" s="44"/>
      <c r="E18" s="44"/>
      <c r="F18" s="44"/>
      <c r="G18" s="44"/>
      <c r="H18" s="44"/>
      <c r="I18" s="53">
        <f t="shared" ref="I18:I20" si="1">SUM(B18:H18)</f>
        <v>0</v>
      </c>
    </row>
    <row r="19" spans="1:9" ht="15.75">
      <c r="A19" s="49" t="s">
        <v>20</v>
      </c>
      <c r="B19" s="44"/>
      <c r="C19" s="44"/>
      <c r="D19" s="44"/>
      <c r="E19" s="44"/>
      <c r="F19" s="44"/>
      <c r="G19" s="14">
        <v>260000</v>
      </c>
      <c r="H19" s="14">
        <v>211848</v>
      </c>
      <c r="I19" s="53">
        <f t="shared" si="1"/>
        <v>471848</v>
      </c>
    </row>
    <row r="20" spans="1:9" ht="16.5" thickBot="1">
      <c r="A20" s="49" t="s">
        <v>24</v>
      </c>
      <c r="B20" s="44"/>
      <c r="C20" s="44"/>
      <c r="D20" s="44"/>
      <c r="E20" s="44"/>
      <c r="F20" s="44"/>
      <c r="G20" s="44"/>
      <c r="H20" s="44"/>
      <c r="I20" s="53">
        <f t="shared" si="1"/>
        <v>0</v>
      </c>
    </row>
    <row r="21" spans="1:9" ht="15.75" thickBot="1">
      <c r="I21" s="54">
        <f>SUM(I17:I20)</f>
        <v>471848</v>
      </c>
    </row>
    <row r="24" spans="1:9" ht="15.75">
      <c r="A24" s="50" t="s">
        <v>29</v>
      </c>
      <c r="B24" s="51"/>
      <c r="C24" s="51"/>
      <c r="D24" s="51"/>
      <c r="E24" s="51"/>
      <c r="F24" s="51"/>
      <c r="G24" s="51"/>
      <c r="H24" s="51"/>
    </row>
    <row r="25" spans="1:9" ht="15.75">
      <c r="A25" s="49" t="s">
        <v>13</v>
      </c>
      <c r="B25" s="44"/>
      <c r="C25" s="44"/>
      <c r="D25" s="44"/>
      <c r="E25" s="44"/>
      <c r="F25" s="44"/>
      <c r="G25" s="44"/>
      <c r="H25" s="44"/>
      <c r="I25" s="53">
        <f>SUM(B25:H25)</f>
        <v>0</v>
      </c>
    </row>
    <row r="26" spans="1:9" ht="15.75">
      <c r="A26" s="49" t="s">
        <v>15</v>
      </c>
      <c r="B26" s="44"/>
      <c r="C26" s="44"/>
      <c r="D26" s="44"/>
      <c r="E26" s="44"/>
      <c r="F26" s="44"/>
      <c r="G26" s="44"/>
      <c r="H26" s="44"/>
      <c r="I26" s="53"/>
    </row>
    <row r="27" spans="1:9" ht="15.75">
      <c r="A27" s="49" t="s">
        <v>20</v>
      </c>
      <c r="B27" s="44"/>
      <c r="C27" s="44"/>
      <c r="D27" s="44"/>
      <c r="E27" s="44"/>
      <c r="F27" s="44">
        <v>88879322</v>
      </c>
      <c r="G27" s="44">
        <v>83159000</v>
      </c>
      <c r="H27" s="44">
        <v>94015000</v>
      </c>
      <c r="I27" s="53">
        <f>+SUM(F27:H27)</f>
        <v>266053322</v>
      </c>
    </row>
    <row r="28" spans="1:9" ht="16.5" thickBot="1">
      <c r="A28" s="49" t="s">
        <v>24</v>
      </c>
      <c r="B28" s="44"/>
      <c r="C28" s="44"/>
      <c r="D28" s="44"/>
      <c r="E28" s="44"/>
      <c r="F28" s="44"/>
      <c r="G28" s="44"/>
      <c r="H28" s="44"/>
      <c r="I28" s="53">
        <f t="shared" ref="I28" si="2">SUM(B28:H28)</f>
        <v>0</v>
      </c>
    </row>
    <row r="29" spans="1:9" ht="15.75" thickBot="1">
      <c r="I29" s="54">
        <f>SUM(I25:I28)</f>
        <v>266053322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CONSOLD</vt:lpstr>
      <vt:lpstr>WESTAF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Saad</cp:lastModifiedBy>
  <dcterms:created xsi:type="dcterms:W3CDTF">2023-01-23T15:00:47Z</dcterms:created>
  <dcterms:modified xsi:type="dcterms:W3CDTF">2023-09-01T11:43:11Z</dcterms:modified>
</cp:coreProperties>
</file>