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8315" windowHeight="6480"/>
  </bookViews>
  <sheets>
    <sheet name="20170522" sheetId="2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B48" i="2" l="1"/>
  <c r="D40" i="2"/>
  <c r="E9" i="2"/>
  <c r="F10" i="2"/>
  <c r="C9" i="2"/>
  <c r="G9" i="2"/>
  <c r="F11" i="2"/>
  <c r="H11" i="2"/>
  <c r="I11" i="2"/>
  <c r="I9" i="2"/>
  <c r="J9" i="2"/>
  <c r="D11" i="2"/>
  <c r="D9" i="2"/>
  <c r="J11" i="2"/>
  <c r="H9" i="2"/>
  <c r="E10" i="2"/>
  <c r="E11" i="2"/>
  <c r="C11" i="2"/>
  <c r="G11" i="2"/>
  <c r="D10" i="2"/>
  <c r="G10" i="2"/>
  <c r="J10" i="2"/>
  <c r="I10" i="2"/>
  <c r="H10" i="2"/>
  <c r="F9" i="2"/>
  <c r="C10" i="2"/>
</calcChain>
</file>

<file path=xl/comments1.xml><?xml version="1.0" encoding="utf-8"?>
<comments xmlns="http://schemas.openxmlformats.org/spreadsheetml/2006/main">
  <authors>
    <author>Yuchuan Dang</author>
  </authors>
  <commentList>
    <comment ref="H1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D40" authorId="0">
      <text>
        <r>
          <rPr>
            <b/>
            <sz val="9"/>
            <color indexed="81"/>
            <rFont val="宋体"/>
            <charset val="134"/>
          </rPr>
          <t>如需修改，请使用Excel插件-Wind资讯-函数-编辑函数</t>
        </r>
      </text>
    </comment>
    <comment ref="B48" authorId="0">
      <text>
        <r>
          <rPr>
            <b/>
            <sz val="9"/>
            <color indexed="81"/>
            <rFont val="宋体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<sst xmlns="http://schemas.openxmlformats.org/spreadsheetml/2006/main" count="77" uniqueCount="73">
  <si>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</si>
  <si>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</si>
  <si>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</si>
  <si>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</si>
  <si>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</si>
  <si>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</si>
  <si>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</si>
  <si>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股票代码</t>
    <phoneticPr fontId="18" type="noConversion"/>
  </si>
  <si>
    <t>股票名称</t>
    <phoneticPr fontId="18" type="noConversion"/>
  </si>
  <si>
    <t>机场</t>
    <phoneticPr fontId="18" type="noConversion"/>
  </si>
  <si>
    <t>最新价</t>
    <phoneticPr fontId="18" type="noConversion"/>
  </si>
  <si>
    <t>600004</t>
    <phoneticPr fontId="18" type="noConversion"/>
  </si>
  <si>
    <t>600897</t>
    <phoneticPr fontId="18" type="noConversion"/>
  </si>
  <si>
    <t>上海机场</t>
    <phoneticPr fontId="18" type="noConversion"/>
  </si>
  <si>
    <t>白云机场</t>
    <phoneticPr fontId="18" type="noConversion"/>
  </si>
  <si>
    <t>厦门空港</t>
    <phoneticPr fontId="18" type="noConversion"/>
  </si>
  <si>
    <t>年涨幅</t>
    <phoneticPr fontId="18" type="noConversion"/>
  </si>
  <si>
    <t>周日均换手率</t>
    <phoneticPr fontId="18" type="noConversion"/>
  </si>
  <si>
    <t>月日均手率</t>
    <phoneticPr fontId="18" type="noConversion"/>
  </si>
  <si>
    <t>年日均换手率</t>
    <phoneticPr fontId="18" type="noConversion"/>
  </si>
  <si>
    <t>上一交易日</t>
    <phoneticPr fontId="18" type="noConversion"/>
  </si>
  <si>
    <t>黑色</t>
    <phoneticPr fontId="18" type="noConversion"/>
  </si>
  <si>
    <t>有色</t>
    <phoneticPr fontId="18" type="noConversion"/>
  </si>
  <si>
    <t xml:space="preserve">农产品 </t>
    <phoneticPr fontId="18" type="noConversion"/>
  </si>
  <si>
    <t>化工</t>
    <phoneticPr fontId="18" type="noConversion"/>
  </si>
  <si>
    <t>贵金属</t>
    <phoneticPr fontId="18" type="noConversion"/>
  </si>
  <si>
    <t>螺纹钢</t>
    <phoneticPr fontId="18" type="noConversion"/>
  </si>
  <si>
    <t>铁矿石</t>
    <phoneticPr fontId="18" type="noConversion"/>
  </si>
  <si>
    <t>焦炭</t>
    <phoneticPr fontId="18" type="noConversion"/>
  </si>
  <si>
    <t>焦煤</t>
    <phoneticPr fontId="18" type="noConversion"/>
  </si>
  <si>
    <t>铜</t>
    <phoneticPr fontId="18" type="noConversion"/>
  </si>
  <si>
    <t>镍</t>
    <phoneticPr fontId="18" type="noConversion"/>
  </si>
  <si>
    <t>锌</t>
    <phoneticPr fontId="18" type="noConversion"/>
  </si>
  <si>
    <t>豆粕</t>
    <phoneticPr fontId="18" type="noConversion"/>
  </si>
  <si>
    <t>豆油</t>
    <phoneticPr fontId="18" type="noConversion"/>
  </si>
  <si>
    <t>橡胶</t>
    <phoneticPr fontId="18" type="noConversion"/>
  </si>
  <si>
    <t xml:space="preserve">PTA </t>
    <phoneticPr fontId="18" type="noConversion"/>
  </si>
  <si>
    <t>甲醇</t>
    <phoneticPr fontId="18" type="noConversion"/>
  </si>
  <si>
    <t>黄金</t>
    <phoneticPr fontId="18" type="noConversion"/>
  </si>
  <si>
    <t>白银</t>
    <phoneticPr fontId="18" type="noConversion"/>
  </si>
  <si>
    <t>菜粕</t>
    <phoneticPr fontId="18" type="noConversion"/>
  </si>
  <si>
    <t>菜油</t>
    <phoneticPr fontId="18" type="noConversion"/>
  </si>
  <si>
    <t>棕榈油</t>
    <phoneticPr fontId="18" type="noConversion"/>
  </si>
  <si>
    <t>代码</t>
  </si>
  <si>
    <t>Code</t>
  </si>
  <si>
    <t>I1709.DCE</t>
  </si>
  <si>
    <t>名称</t>
  </si>
  <si>
    <t>Name</t>
  </si>
  <si>
    <t>最后交易日</t>
  </si>
  <si>
    <t>最后交割日</t>
  </si>
  <si>
    <t>交割月份</t>
  </si>
  <si>
    <t>lasttrade_date</t>
  </si>
  <si>
    <t>lastdelivery_date</t>
  </si>
  <si>
    <t>dlmonth</t>
  </si>
  <si>
    <t>RB1709.SHF</t>
  </si>
  <si>
    <t>前收</t>
  </si>
  <si>
    <t>今开</t>
  </si>
  <si>
    <t>最高</t>
  </si>
  <si>
    <t>最低</t>
  </si>
  <si>
    <t>涨跌幅</t>
  </si>
  <si>
    <t>成交量</t>
  </si>
  <si>
    <t>振幅</t>
  </si>
  <si>
    <t>持仓量</t>
  </si>
  <si>
    <t>日增仓</t>
  </si>
  <si>
    <t>rt_pre_close</t>
  </si>
  <si>
    <t>rt_open</t>
  </si>
  <si>
    <t>rt_high</t>
  </si>
  <si>
    <t>rt_low</t>
  </si>
  <si>
    <t>rt_pct_chg</t>
  </si>
  <si>
    <t>rt_vol</t>
  </si>
  <si>
    <t>rt_swing</t>
  </si>
  <si>
    <t>rt_oi</t>
  </si>
  <si>
    <t>rt_oi_chg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</si>
</sst>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yyyy\-mm\-dd"/>
    <numFmt numFmtId="178" formatCode="000000"/>
    <numFmt numFmtId="179" formatCode="##0.0000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9" fillId="35" borderId="0" xfId="0" applyFont="1" applyFill="1" applyAlignment="1">
      <alignment horizontal="center" vertical="center"/>
    </xf>
    <xf numFmtId="49" fontId="19" fillId="36" borderId="0" xfId="0" applyNumberFormat="1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9" fillId="34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4" fillId="0" borderId="0" xfId="0" applyFont="1">
      <alignment vertical="center"/>
    </xf>
    <xf numFmtId="0" fontId="21" fillId="0" borderId="0" xfId="0" applyFont="1">
      <alignment vertical="center"/>
    </xf>
    <xf numFmtId="0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pq_pctchange"/>
      <definedName name="s_pq_turn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8"/>
  <sheetViews>
    <sheetView tabSelected="1" topLeftCell="A40" workbookViewId="0">
      <selection activeCell="A48" sqref="A48"/>
    </sheetView>
  </sheetViews>
  <sheetFormatPr defaultRowHeight="13.5" x14ac:dyDescent="0.15"/>
  <cols>
    <col min="1" max="1" width="15.625" customWidth="1"/>
    <col min="2" max="3" width="22.75" customWidth="1"/>
    <col min="4" max="5" width="20.5" customWidth="1"/>
    <col min="6" max="6" width="19.375" customWidth="1"/>
    <col min="7" max="7" width="18.375" customWidth="1"/>
    <col min="8" max="8" width="12.625" customWidth="1"/>
    <col min="9" max="9" width="11.25" customWidth="1"/>
    <col min="10" max="10" width="12.875" customWidth="1"/>
    <col min="11" max="11" width="19.625" customWidth="1"/>
  </cols>
  <sheetData>
    <row r="1" spans="1:11" x14ac:dyDescent="0.15">
      <c r="A1" s="10" t="s">
        <v>0</v>
      </c>
      <c r="B1" s="10">
        <v>20170522</v>
      </c>
      <c r="C1" s="10" t="s">
        <v>20</v>
      </c>
      <c r="D1" s="10">
        <v>20170519</v>
      </c>
    </row>
    <row r="2" spans="1:11" x14ac:dyDescent="0.15">
      <c r="A2" s="10" t="s">
        <v>1</v>
      </c>
      <c r="B2" s="10">
        <v>20170522</v>
      </c>
    </row>
    <row r="3" spans="1:11" x14ac:dyDescent="0.15">
      <c r="A3" s="10" t="s">
        <v>2</v>
      </c>
      <c r="B3" s="10">
        <v>20170505</v>
      </c>
    </row>
    <row r="4" spans="1:11" x14ac:dyDescent="0.15">
      <c r="A4" s="10" t="s">
        <v>3</v>
      </c>
      <c r="B4" s="10">
        <v>20170101</v>
      </c>
    </row>
    <row r="6" spans="1:11" x14ac:dyDescent="0.15">
      <c r="A6" s="8"/>
      <c r="B6" s="7"/>
      <c r="C6" s="7"/>
    </row>
    <row r="7" spans="1:11" x14ac:dyDescent="0.15">
      <c r="A7" s="9" t="s">
        <v>9</v>
      </c>
      <c r="C7" s="7"/>
      <c r="I7" s="6"/>
    </row>
    <row r="8" spans="1:11" x14ac:dyDescent="0.15">
      <c r="A8" s="1" t="s">
        <v>7</v>
      </c>
      <c r="B8" s="1" t="s">
        <v>8</v>
      </c>
      <c r="C8" s="1" t="s">
        <v>10</v>
      </c>
      <c r="D8" s="1" t="s">
        <v>4</v>
      </c>
      <c r="E8" s="1" t="s">
        <v>5</v>
      </c>
      <c r="F8" s="1" t="s">
        <v>6</v>
      </c>
      <c r="G8" s="1" t="s">
        <v>16</v>
      </c>
      <c r="H8" s="1" t="s">
        <v>17</v>
      </c>
      <c r="I8" s="1" t="s">
        <v>18</v>
      </c>
      <c r="J8" s="1" t="s">
        <v>19</v>
      </c>
      <c r="K8" s="1"/>
    </row>
    <row r="9" spans="1:11" x14ac:dyDescent="0.15">
      <c r="A9" s="2">
        <v>600009</v>
      </c>
      <c r="B9" s="3" t="s">
        <v>13</v>
      </c>
      <c r="C9" s="5">
        <f>[1]!i_dq_close(A9,"")</f>
        <v>0</v>
      </c>
      <c r="D9" s="4">
        <f>[1]!s_pq_pctchange(A9,B1,B1)/100</f>
        <v>0</v>
      </c>
      <c r="E9" s="4">
        <f>[1]!s_pq_pctchange(A9,B2,B1)/100</f>
        <v>0</v>
      </c>
      <c r="F9" s="4">
        <f>[1]!s_pq_pctchange(A$9,$B3,$B$1)/100</f>
        <v>0</v>
      </c>
      <c r="G9" s="4">
        <f>[1]!s_pq_pctchange(A9,$B4,$B$1)/100</f>
        <v>0</v>
      </c>
      <c r="H9" s="4">
        <f>[1]!s_pq_turn(A9,B2,B1)/100</f>
        <v>0</v>
      </c>
      <c r="I9" s="4">
        <f>[1]!s_pq_turn(A9,B3,$B$1)/100</f>
        <v>0</v>
      </c>
      <c r="J9" s="4">
        <f>[1]!s_pq_turn(A9,$B$4,$B$1)/100</f>
        <v>0</v>
      </c>
    </row>
    <row r="10" spans="1:11" x14ac:dyDescent="0.15">
      <c r="A10" s="2" t="s">
        <v>11</v>
      </c>
      <c r="B10" s="3" t="s">
        <v>14</v>
      </c>
      <c r="C10" s="5">
        <f>[1]!i_dq_close(A10,"")</f>
        <v>0</v>
      </c>
      <c r="D10" s="4">
        <f>[1]!s_pq_pctchange(A10,B2,B2)/100</f>
        <v>0</v>
      </c>
      <c r="E10" s="4">
        <f>[1]!s_pq_pctchange(A10,B3,B2)/100</f>
        <v>0</v>
      </c>
      <c r="F10" s="4">
        <f>[1]!s_pq_pctchange($A10,$B$3,$B$1)/100</f>
        <v>0</v>
      </c>
      <c r="G10" s="4">
        <f>[1]!s_pq_pctchange(A10,$B4,$B$1)/100</f>
        <v>0</v>
      </c>
      <c r="H10" s="4">
        <f>[1]!s_pq_turn(A10,B3,B1)/100</f>
        <v>0</v>
      </c>
      <c r="I10" s="4">
        <f>[1]!s_pq_turn(A10,B3,$B$1)/100</f>
        <v>0</v>
      </c>
      <c r="J10" s="4">
        <f>[1]!s_pq_turn(A10,$B$4,$B$1)/100</f>
        <v>0</v>
      </c>
    </row>
    <row r="11" spans="1:11" x14ac:dyDescent="0.15">
      <c r="A11" s="2" t="s">
        <v>12</v>
      </c>
      <c r="B11" s="3" t="s">
        <v>15</v>
      </c>
      <c r="C11" s="5">
        <f>[1]!i_dq_close(A11,"")</f>
        <v>0</v>
      </c>
      <c r="D11" s="4">
        <f>[1]!s_pq_pctchange(A11,B3,B3)/100</f>
        <v>0</v>
      </c>
      <c r="E11" s="4">
        <f>[1]!s_pq_pctchange(A11,B4,B3)/100</f>
        <v>0</v>
      </c>
      <c r="F11" s="4">
        <f>[1]!s_pq_pctchange($A11,$B$3,$B$1)/100</f>
        <v>0</v>
      </c>
      <c r="G11" s="4">
        <f>[1]!s_pq_pctchange(A11,$B4,$B$1)/100</f>
        <v>0</v>
      </c>
      <c r="H11" s="4">
        <f>[1]!s_pq_turn(A11,B2,$B$1)/100</f>
        <v>0</v>
      </c>
      <c r="I11" s="4">
        <f>[1]!s_pq_turn(A11,B3,$B$1)/100</f>
        <v>0</v>
      </c>
      <c r="J11" s="4">
        <f>[1]!s_pq_turn(A11,$B$4,$B$1)/100</f>
        <v>0</v>
      </c>
    </row>
    <row r="16" spans="1:11" x14ac:dyDescent="0.15">
      <c r="A16" t="s">
        <v>21</v>
      </c>
    </row>
    <row r="17" spans="1:6" x14ac:dyDescent="0.15">
      <c r="B17" s="11" t="s">
        <v>26</v>
      </c>
      <c r="C17" s="12" t="s">
        <v>27</v>
      </c>
      <c r="D17" s="12" t="s">
        <v>28</v>
      </c>
      <c r="E17" s="12" t="s">
        <v>29</v>
      </c>
    </row>
    <row r="18" spans="1:6" x14ac:dyDescent="0.15">
      <c r="B18" s="12"/>
      <c r="C18" s="12"/>
      <c r="D18" s="12"/>
      <c r="E18" s="12"/>
    </row>
    <row r="20" spans="1:6" x14ac:dyDescent="0.15">
      <c r="A20" t="s">
        <v>22</v>
      </c>
    </row>
    <row r="21" spans="1:6" x14ac:dyDescent="0.15">
      <c r="B21" t="s">
        <v>30</v>
      </c>
      <c r="C21" t="s">
        <v>31</v>
      </c>
      <c r="D21" t="s">
        <v>32</v>
      </c>
    </row>
    <row r="24" spans="1:6" x14ac:dyDescent="0.15">
      <c r="A24" t="s">
        <v>23</v>
      </c>
    </row>
    <row r="25" spans="1:6" x14ac:dyDescent="0.15">
      <c r="B25" s="11" t="s">
        <v>33</v>
      </c>
      <c r="C25" s="12" t="s">
        <v>40</v>
      </c>
      <c r="D25" s="12" t="s">
        <v>34</v>
      </c>
      <c r="E25" s="12" t="s">
        <v>41</v>
      </c>
      <c r="F25" s="12" t="s">
        <v>42</v>
      </c>
    </row>
    <row r="28" spans="1:6" x14ac:dyDescent="0.15">
      <c r="A28" t="s">
        <v>24</v>
      </c>
    </row>
    <row r="29" spans="1:6" x14ac:dyDescent="0.15">
      <c r="B29" t="s">
        <v>35</v>
      </c>
      <c r="C29" t="s">
        <v>36</v>
      </c>
      <c r="D29" t="s">
        <v>37</v>
      </c>
    </row>
    <row r="32" spans="1:6" x14ac:dyDescent="0.15">
      <c r="A32" t="s">
        <v>25</v>
      </c>
    </row>
    <row r="33" spans="1:16" x14ac:dyDescent="0.15">
      <c r="B33" t="s">
        <v>38</v>
      </c>
      <c r="C33" t="s">
        <v>39</v>
      </c>
    </row>
    <row r="38" spans="1:16" x14ac:dyDescent="0.15">
      <c r="C38" s="13" t="s">
        <v>43</v>
      </c>
      <c r="D38" s="13" t="s">
        <v>46</v>
      </c>
      <c r="E38" s="13" t="s">
        <v>48</v>
      </c>
      <c r="F38" s="13" t="s">
        <v>49</v>
      </c>
      <c r="G38" s="13" t="s">
        <v>50</v>
      </c>
    </row>
    <row r="39" spans="1:16" x14ac:dyDescent="0.15">
      <c r="C39" s="13" t="s">
        <v>44</v>
      </c>
      <c r="D39" s="13" t="s">
        <v>47</v>
      </c>
      <c r="E39" s="13" t="s">
        <v>51</v>
      </c>
      <c r="F39" s="13" t="s">
        <v>52</v>
      </c>
      <c r="G39" s="13" t="s">
        <v>53</v>
      </c>
    </row>
    <row r="40" spans="1:16" x14ac:dyDescent="0.15">
      <c r="C40" s="13" t="s">
        <v>45</v>
      </c>
      <c r="D40" s="13" t="str">
        <f>[1]!WSS($C$40:$C$40,$E$39:$G$39,"ShowParams=Y","cols=3;rows=1")</f>
        <v/>
      </c>
      <c r="E40" s="8">
        <v>42992</v>
      </c>
      <c r="F40" s="8">
        <v>42997</v>
      </c>
      <c r="G40" s="14">
        <v>201709</v>
      </c>
    </row>
    <row r="46" spans="1:16" x14ac:dyDescent="0.15">
      <c r="A46" s="13" t="s">
        <v>43</v>
      </c>
      <c r="B46" s="13" t="s">
        <v>46</v>
      </c>
      <c r="C46" s="13" t="s">
        <v>55</v>
      </c>
      <c r="D46" s="13" t="s">
        <v>56</v>
      </c>
      <c r="E46" s="13" t="s">
        <v>57</v>
      </c>
      <c r="F46" s="13" t="s">
        <v>58</v>
      </c>
      <c r="G46" s="13" t="s">
        <v>59</v>
      </c>
      <c r="H46" s="13" t="s">
        <v>60</v>
      </c>
      <c r="I46" s="13" t="s">
        <v>61</v>
      </c>
      <c r="J46" s="13" t="s">
        <v>62</v>
      </c>
      <c r="K46" s="13" t="s">
        <v>63</v>
      </c>
      <c r="L46" s="13"/>
      <c r="M46" s="13"/>
      <c r="N46" s="13"/>
      <c r="O46" s="13"/>
      <c r="P46" s="13"/>
    </row>
    <row r="47" spans="1:16" x14ac:dyDescent="0.15">
      <c r="A47" s="13" t="s">
        <v>44</v>
      </c>
      <c r="B47" s="13" t="s">
        <v>47</v>
      </c>
      <c r="C47" s="13" t="s">
        <v>64</v>
      </c>
      <c r="D47" s="13" t="s">
        <v>65</v>
      </c>
      <c r="E47" s="13" t="s">
        <v>66</v>
      </c>
      <c r="F47" s="13" t="s">
        <v>67</v>
      </c>
      <c r="G47" s="13" t="s">
        <v>68</v>
      </c>
      <c r="H47" s="13" t="s">
        <v>69</v>
      </c>
      <c r="I47" s="13" t="s">
        <v>70</v>
      </c>
      <c r="J47" s="13" t="s">
        <v>71</v>
      </c>
      <c r="K47" s="13" t="s">
        <v>72</v>
      </c>
      <c r="L47" s="13"/>
      <c r="M47" s="13"/>
      <c r="N47" s="13"/>
      <c r="O47" s="13"/>
      <c r="P47" s="13"/>
    </row>
    <row r="48" spans="1:16" x14ac:dyDescent="0.15">
      <c r="A48" s="13" t="s">
        <v>54</v>
      </c>
      <c r="B48" s="13" t="str">
        <f>[1]!WSS($A$48:$A$48,$C$47:$P$47,"ShowParams=Y","cols=14;rows=1")</f>
        <v>非法指标：</v>
      </c>
      <c r="C48" s="15">
        <v>3215</v>
      </c>
      <c r="D48" s="15">
        <v>3209</v>
      </c>
      <c r="E48" s="15">
        <v>3250</v>
      </c>
      <c r="F48" s="15">
        <v>3178</v>
      </c>
      <c r="G48" s="15">
        <v>0.34</v>
      </c>
      <c r="H48" s="15">
        <v>5666</v>
      </c>
      <c r="I48" s="15">
        <v>2.24E-2</v>
      </c>
      <c r="J48" s="15">
        <v>16058</v>
      </c>
      <c r="K48" s="15">
        <v>128</v>
      </c>
      <c r="L48" s="15"/>
      <c r="M48" s="15"/>
      <c r="N48" s="15"/>
      <c r="O48" s="15"/>
      <c r="P48" s="15"/>
    </row>
  </sheetData>
  <phoneticPr fontId="1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20170522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2017-05-02T12:45:38Z</dcterms:created>
  <dcterms:modified xsi:type="dcterms:W3CDTF">2017-06-03T11:47:54Z</dcterms:modified>
</cp:coreProperties>
</file>